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<sst xmlns="http://schemas.openxmlformats.org/spreadsheetml/2006/main" count="206" uniqueCount="142">
  <si>
    <t>ผู้อำนวยการเรียนรู้</t>
  </si>
  <si>
    <t>นายสุรพล  ศรีเสาวชาติ</t>
  </si>
  <si>
    <t>ผู้อำนวยการสำนักก่อสร้างสะพาน</t>
  </si>
  <si>
    <t>สำนักก่อสร้างสะพาน</t>
  </si>
  <si>
    <t>กรมทางหลวงชนบท</t>
  </si>
  <si>
    <t>218/1 ถ.พระรามที่ 6 สามเสนใน พญาไท</t>
  </si>
  <si>
    <t>กรุงเทพฯ 10400</t>
  </si>
  <si>
    <t>Tel.0-2299-4458</t>
  </si>
  <si>
    <t>ผู้รู้ในประเด็นความรู้</t>
  </si>
  <si>
    <t>นายประดิษฐ์ พฤฒิพรรลาย</t>
  </si>
  <si>
    <t>วิศวกรหัวหน้าโครงการ</t>
  </si>
  <si>
    <t>Tel.0-2299-4438</t>
  </si>
  <si>
    <t>E-mail: suraphon@bbc.go.th</t>
  </si>
  <si>
    <t>E-mail: pradit_purttipanlai@yahoo.com</t>
  </si>
  <si>
    <t>ผู้บริหารจัดการองค์ความรู้</t>
  </si>
  <si>
    <t>นายประพันธ์  มีหลีสวัสดิ์</t>
  </si>
  <si>
    <t>ผู้อำนวยการ กสช.ที่ 3</t>
  </si>
  <si>
    <t>Tel.0-2299-4450</t>
  </si>
  <si>
    <t>E-mail: bridge_g3@yahoo.com</t>
  </si>
  <si>
    <t>บทคัดย่อ :</t>
  </si>
  <si>
    <t xml:space="preserve"> เสาเข็มเป็นส่วนของโครงสร้างสะพานที่รับน้ำหนักจากฐานรากของสะพานโดย</t>
  </si>
  <si>
    <t xml:space="preserve">คำสำคัญ : </t>
  </si>
  <si>
    <t xml:space="preserve"> เสาเข็มเยื้องศูนย์, ฐานราก</t>
  </si>
  <si>
    <t>1. บทนำ</t>
  </si>
  <si>
    <t>สภาพความเป็นจริงในการทำงาน หลีกเลี่ยงไม่ได้ที่จะพบกับปัญหาการตอกเสาเข็มเยื้องศูนย์</t>
  </si>
  <si>
    <t>ทำให้ผลการตอกเสาเข็มไม่เป็นไปตามข้อกำหนด สาเหตุเป็นไปได้หลายกรณี เช่น สภาพดิน,</t>
  </si>
  <si>
    <t>สภาพพื้นที่ก่อสร้าง, สภาพปั้นจั่น, คนตอก, ขนาดเสาเข็ม เป็นต้น จึงจำเป็นต้องตรวจสอบ</t>
  </si>
  <si>
    <t>มั้นคงแข็งแรง เปิดใช้งานได้ตามเป้าหมาย</t>
  </si>
  <si>
    <t>ปัญหาและหาทางแก้ไขโดยเร็ว เพื่อไม่ให้เป็นอุปสรรคของงานก่อสร้างและสะพานมีความ</t>
  </si>
  <si>
    <t>2. การตรวจสอบฐานราก กรณีเสาเข็มเยื้องศูนย์</t>
  </si>
  <si>
    <t xml:space="preserve">            การตรวจสอบฐานราก กรณีเสาเข็มเยื้องศูนย์</t>
  </si>
  <si>
    <t>2.1 Material Property</t>
  </si>
  <si>
    <t>fc'</t>
  </si>
  <si>
    <t>=</t>
  </si>
  <si>
    <t>ksc</t>
  </si>
  <si>
    <t>fs</t>
  </si>
  <si>
    <t>n   = Es/Ec</t>
  </si>
  <si>
    <t>k  = 1/(1+ fs/(n*fc))</t>
  </si>
  <si>
    <t>j    = 1- ( k/3 )</t>
  </si>
  <si>
    <t>( fc=0.45 fc' )</t>
  </si>
  <si>
    <t>R = 0.5*fc*k*j</t>
  </si>
  <si>
    <t>2.2 Configuration of  Footing</t>
  </si>
  <si>
    <t>Diameter of pile (dai.)</t>
  </si>
  <si>
    <t>No.design of pile ( N )</t>
  </si>
  <si>
    <t>Column wide ( a )</t>
  </si>
  <si>
    <t>cm</t>
  </si>
  <si>
    <t>ton/pile</t>
  </si>
  <si>
    <t>pile</t>
  </si>
  <si>
    <t>2.3 Loading</t>
  </si>
  <si>
    <t>Column load ( p=s*N )</t>
  </si>
  <si>
    <t>ton</t>
  </si>
  <si>
    <t>pile No.</t>
  </si>
  <si>
    <t>Pile No.</t>
  </si>
  <si>
    <t>Area,A(unit)</t>
  </si>
  <si>
    <t>X (mm )</t>
  </si>
  <si>
    <t>Y (mm)</t>
  </si>
  <si>
    <t>AX</t>
  </si>
  <si>
    <t>AY</t>
  </si>
  <si>
    <t>Sum</t>
  </si>
  <si>
    <t>Load Ecc.from CG. ( ex )</t>
  </si>
  <si>
    <t>Load Ecc.from CG. ( ey )</t>
  </si>
  <si>
    <t>mm.</t>
  </si>
  <si>
    <t>-1245/16</t>
  </si>
  <si>
    <t>1515/16</t>
  </si>
  <si>
    <t>Moment Mx=P*ey</t>
  </si>
  <si>
    <t>Moment My=P*ex</t>
  </si>
  <si>
    <t>ton-m</t>
  </si>
  <si>
    <t>2.5 Check on each pile</t>
  </si>
  <si>
    <t>Pile</t>
  </si>
  <si>
    <t>p/n</t>
  </si>
  <si>
    <t>dy</t>
  </si>
  <si>
    <t>dy^2</t>
  </si>
  <si>
    <t>Mx*dy/dy^2</t>
  </si>
  <si>
    <t>-0.765</t>
  </si>
  <si>
    <t>-0.790</t>
  </si>
  <si>
    <t>-0.700</t>
  </si>
  <si>
    <t>-0.780</t>
  </si>
  <si>
    <t>-0.730</t>
  </si>
  <si>
    <t>-0.810</t>
  </si>
  <si>
    <t>2.6 Find  Shear, Moment  in  Footing</t>
  </si>
  <si>
    <t>l ( m )</t>
  </si>
  <si>
    <t>reat.load</t>
  </si>
  <si>
    <t xml:space="preserve">Moment </t>
  </si>
  <si>
    <t>( ton )</t>
  </si>
  <si>
    <t>( ton-m)</t>
  </si>
  <si>
    <t>sum</t>
  </si>
  <si>
    <t>2.7 Check Shear and Moment  in Footing</t>
  </si>
  <si>
    <t>Moment ( max ), Mx</t>
  </si>
  <si>
    <t>Footing Wide, w</t>
  </si>
  <si>
    <t>Footing  Long, b</t>
  </si>
  <si>
    <t>Depth of Footing, D</t>
  </si>
  <si>
    <t>Covering to surface of bars, d'</t>
  </si>
  <si>
    <t>Design depth, d=D-d'</t>
  </si>
  <si>
    <t>Use</t>
  </si>
  <si>
    <t>Check Shear</t>
  </si>
  <si>
    <t>Flexural shear, V1</t>
  </si>
  <si>
    <t>As=Mx*10^4/j*fs*d</t>
  </si>
  <si>
    <t>43 DB 20 mm @0.20 m.</t>
  </si>
  <si>
    <t>( As,provide=135.05 cm^2 )   OK.</t>
  </si>
  <si>
    <t>cm^2</t>
  </si>
  <si>
    <t>OK</t>
  </si>
  <si>
    <t>2.8 สรุป</t>
  </si>
  <si>
    <t xml:space="preserve">การตรวจสอบฐานราก กรณีเสาเข็มเยื้องศูนย์  จากการคำนวณจะเห็นว่า มีการตรวจสอบ   Moment, </t>
  </si>
  <si>
    <t>ขึ้นอยู่กับดุลยพินิจของผู้ควบคุมงาน โดยพิจารณาจากข้อมูลสภาพดินบริเวณก่อสร้าง, ข้อมูลการตอก</t>
  </si>
  <si>
    <t>เสาเข็มและประสบการณ์</t>
  </si>
  <si>
    <t>(1)  สำนักก่อสร้างสะพาน,  กรมทางหลวง, 2541.  คู่มือควบคุมการก่อสร้างสะพานและท่อเหลี่ยม.</t>
  </si>
  <si>
    <t>(2)  สถาบันช่างโยธามหาดไทย, กรมโยธาธิการ, กระทรวงมหาดไทย, 2545. คู่มือปฏิบัติงานสะพาน.</t>
  </si>
  <si>
    <t>(3)  กรมทางหลวงชนบท, กระทรวงคมนาคม, 2547.มาตราฐานงานทางสำหรับทางหลวงชนบทและ</t>
  </si>
  <si>
    <t xml:space="preserve">       ท้องถิ่น  ด้านการควบคุมงานก่อสร้างทางและสะพาน.</t>
  </si>
  <si>
    <t xml:space="preserve">                                  เอกสารอ้างอิง</t>
  </si>
  <si>
    <t>รูปที่ 1   แปลนแสดงตำแหน่งเสาเข็มที่ตอกจริง</t>
  </si>
  <si>
    <t>2.4 Find Eccentrically x, y Coordinate : Footing  ( จากรูปที่ 1 )</t>
  </si>
  <si>
    <t>บทความนี้จะกล่าวถึง การตรวจสอบฐานรากกรณีเสาเข็มเยื้องศูนย์  เนื่องจากการตอกเสาเข็ม</t>
  </si>
  <si>
    <t>สามารถรับน้ำหนักบรรทุกได้อย่างปลอดภัย    ซึ่งต้องทำการประเมินหรือคำนวณหาความ</t>
  </si>
  <si>
    <t>ถ่ายแรงจากเสาเข็มลงสู่ชั้นดิน      ดังนั้นเสาเข็มจะต้องตอกถึงระดับความลึกของชั้นดินที่</t>
  </si>
  <si>
    <t xml:space="preserve">กรมทางหลวงชนบท  จะกำหนดให้ใช้สูตรของ  Hiley's Formular หรือ  Janbu's  Formular     </t>
  </si>
  <si>
    <t>สามารถการรับน้ำหนักของเสาเข็ม        โดยทั่วไปแบบก่อสร้างของสำนักก่อสร้างสะพาน</t>
  </si>
  <si>
    <t>ดังนั้นเมื่อเกิดปัญหา ก็ต้องหาทางแก้ไขโดยเร็ว เพื่อมิให้เป็นอุปสรรคของงานก่อสร้าง</t>
  </si>
  <si>
    <t xml:space="preserve">เยื้องศูนย์หรือตอกผิดตำแหน่งที่กำหนด     ซึ่งมักจะเกิดขึ้นบ่อยเป็นปัญหาที่หลีกเลี่ยงไม่ได้ </t>
  </si>
  <si>
    <t xml:space="preserve">Es </t>
  </si>
  <si>
    <t>Ec =</t>
  </si>
  <si>
    <t>15210*(fc')^0.5</t>
  </si>
  <si>
    <t>load of pile ( s )      ( by..Designner )</t>
  </si>
  <si>
    <t>dx</t>
  </si>
  <si>
    <t>dx^2</t>
  </si>
  <si>
    <t>-1.315</t>
  </si>
  <si>
    <t>-0.100</t>
  </si>
  <si>
    <t>-1.925</t>
  </si>
  <si>
    <t>-3.730</t>
  </si>
  <si>
    <t>-2.440</t>
  </si>
  <si>
    <t>-1.230</t>
  </si>
  <si>
    <t>-2.530</t>
  </si>
  <si>
    <t>-3.740</t>
  </si>
  <si>
    <t>-0.070</t>
  </si>
  <si>
    <t>My*dx/dx^2</t>
  </si>
  <si>
    <t>p/n +MxC/I</t>
  </si>
  <si>
    <t>p/n +MxC/I+MyC/I</t>
  </si>
  <si>
    <t>Safe Load on pile, Pmax at  pile No. 17</t>
  </si>
  <si>
    <t>&lt;&lt; 50  ton ( Accept.)</t>
  </si>
  <si>
    <t>Shear จะต้องไม่เกินกำหนดของการออกแบบ และ safe load on pile ต้องไม่ให้เกินที่แบบกำหนดทั้งนี้</t>
  </si>
  <si>
    <t>MR=R*b*d^2/10^4</t>
  </si>
  <si>
    <t>Vc=0.29*fc'^0.5*b*d/1000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</si>
</sst>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.000"/>
    <numFmt numFmtId="193" formatCode="0.00000"/>
    <numFmt numFmtId="194" formatCode="0.0000"/>
    <numFmt numFmtId="195" formatCode="0.0000000"/>
    <numFmt numFmtId="196" formatCode="0.000000"/>
  </numFmts>
  <fonts count="44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sz val="12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Angsana New"/>
      <family val="0"/>
    </font>
    <font>
      <b/>
      <sz val="16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9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 quotePrefix="1">
      <alignment/>
    </xf>
    <xf numFmtId="19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9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192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192" fontId="6" fillId="0" borderId="10" xfId="0" applyNumberFormat="1" applyFont="1" applyBorder="1" applyAlignment="1" quotePrefix="1">
      <alignment horizontal="center"/>
    </xf>
    <xf numFmtId="19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94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9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92" fontId="6" fillId="0" borderId="0" xfId="0" applyNumberFormat="1" applyFont="1" applyBorder="1" applyAlignment="1">
      <alignment horizontal="center"/>
    </xf>
    <xf numFmtId="192" fontId="6" fillId="0" borderId="0" xfId="0" applyNumberFormat="1" applyFont="1" applyBorder="1" applyAlignment="1" quotePrefix="1">
      <alignment horizontal="center"/>
    </xf>
    <xf numFmtId="2" fontId="7" fillId="0" borderId="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92" fontId="2" fillId="0" borderId="11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115</xdr:row>
      <xdr:rowOff>180975</xdr:rowOff>
    </xdr:from>
    <xdr:to>
      <xdr:col>7</xdr:col>
      <xdr:colOff>9525</xdr:colOff>
      <xdr:row>115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590550" y="300513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109</xdr:row>
      <xdr:rowOff>95250</xdr:rowOff>
    </xdr:from>
    <xdr:to>
      <xdr:col>3</xdr:col>
      <xdr:colOff>600075</xdr:colOff>
      <xdr:row>121</xdr:row>
      <xdr:rowOff>66675</xdr:rowOff>
    </xdr:to>
    <xdr:sp>
      <xdr:nvSpPr>
        <xdr:cNvPr id="2" name="Line 3"/>
        <xdr:cNvSpPr>
          <a:spLocks/>
        </xdr:cNvSpPr>
      </xdr:nvSpPr>
      <xdr:spPr>
        <a:xfrm>
          <a:off x="2619375" y="2836545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112</xdr:row>
      <xdr:rowOff>161925</xdr:rowOff>
    </xdr:from>
    <xdr:to>
      <xdr:col>3</xdr:col>
      <xdr:colOff>600075</xdr:colOff>
      <xdr:row>113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2495550" y="29232225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112</xdr:row>
      <xdr:rowOff>152400</xdr:rowOff>
    </xdr:from>
    <xdr:to>
      <xdr:col>3</xdr:col>
      <xdr:colOff>152400</xdr:colOff>
      <xdr:row>113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2047875" y="29222700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112</xdr:row>
      <xdr:rowOff>152400</xdr:rowOff>
    </xdr:from>
    <xdr:to>
      <xdr:col>2</xdr:col>
      <xdr:colOff>504825</xdr:colOff>
      <xdr:row>113</xdr:row>
      <xdr:rowOff>38100</xdr:rowOff>
    </xdr:to>
    <xdr:sp>
      <xdr:nvSpPr>
        <xdr:cNvPr id="5" name="Rectangle 6"/>
        <xdr:cNvSpPr>
          <a:spLocks/>
        </xdr:cNvSpPr>
      </xdr:nvSpPr>
      <xdr:spPr>
        <a:xfrm>
          <a:off x="1600200" y="29222700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112</xdr:row>
      <xdr:rowOff>152400</xdr:rowOff>
    </xdr:from>
    <xdr:to>
      <xdr:col>2</xdr:col>
      <xdr:colOff>66675</xdr:colOff>
      <xdr:row>113</xdr:row>
      <xdr:rowOff>38100</xdr:rowOff>
    </xdr:to>
    <xdr:sp>
      <xdr:nvSpPr>
        <xdr:cNvPr id="6" name="Rectangle 7"/>
        <xdr:cNvSpPr>
          <a:spLocks/>
        </xdr:cNvSpPr>
      </xdr:nvSpPr>
      <xdr:spPr>
        <a:xfrm>
          <a:off x="1162050" y="29222700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112</xdr:row>
      <xdr:rowOff>142875</xdr:rowOff>
    </xdr:from>
    <xdr:to>
      <xdr:col>4</xdr:col>
      <xdr:colOff>466725</xdr:colOff>
      <xdr:row>113</xdr:row>
      <xdr:rowOff>28575</xdr:rowOff>
    </xdr:to>
    <xdr:sp>
      <xdr:nvSpPr>
        <xdr:cNvPr id="7" name="Rectangle 8"/>
        <xdr:cNvSpPr>
          <a:spLocks/>
        </xdr:cNvSpPr>
      </xdr:nvSpPr>
      <xdr:spPr>
        <a:xfrm>
          <a:off x="2971800" y="29213175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112</xdr:row>
      <xdr:rowOff>142875</xdr:rowOff>
    </xdr:from>
    <xdr:to>
      <xdr:col>5</xdr:col>
      <xdr:colOff>304800</xdr:colOff>
      <xdr:row>113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3419475" y="29213175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112</xdr:row>
      <xdr:rowOff>133350</xdr:rowOff>
    </xdr:from>
    <xdr:to>
      <xdr:col>5</xdr:col>
      <xdr:colOff>714375</xdr:colOff>
      <xdr:row>113</xdr:row>
      <xdr:rowOff>19050</xdr:rowOff>
    </xdr:to>
    <xdr:sp>
      <xdr:nvSpPr>
        <xdr:cNvPr id="9" name="Rectangle 10"/>
        <xdr:cNvSpPr>
          <a:spLocks/>
        </xdr:cNvSpPr>
      </xdr:nvSpPr>
      <xdr:spPr>
        <a:xfrm>
          <a:off x="3829050" y="29203650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115</xdr:row>
      <xdr:rowOff>85725</xdr:rowOff>
    </xdr:from>
    <xdr:to>
      <xdr:col>2</xdr:col>
      <xdr:colOff>695325</xdr:colOff>
      <xdr:row>115</xdr:row>
      <xdr:rowOff>200025</xdr:rowOff>
    </xdr:to>
    <xdr:sp>
      <xdr:nvSpPr>
        <xdr:cNvPr id="10" name="Rectangle 11"/>
        <xdr:cNvSpPr>
          <a:spLocks/>
        </xdr:cNvSpPr>
      </xdr:nvSpPr>
      <xdr:spPr>
        <a:xfrm>
          <a:off x="1790700" y="29956125"/>
          <a:ext cx="1238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115</xdr:row>
      <xdr:rowOff>85725</xdr:rowOff>
    </xdr:from>
    <xdr:to>
      <xdr:col>5</xdr:col>
      <xdr:colOff>123825</xdr:colOff>
      <xdr:row>115</xdr:row>
      <xdr:rowOff>200025</xdr:rowOff>
    </xdr:to>
    <xdr:sp>
      <xdr:nvSpPr>
        <xdr:cNvPr id="11" name="Rectangle 12"/>
        <xdr:cNvSpPr>
          <a:spLocks/>
        </xdr:cNvSpPr>
      </xdr:nvSpPr>
      <xdr:spPr>
        <a:xfrm>
          <a:off x="3238500" y="29956125"/>
          <a:ext cx="1238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117</xdr:row>
      <xdr:rowOff>180975</xdr:rowOff>
    </xdr:from>
    <xdr:to>
      <xdr:col>2</xdr:col>
      <xdr:colOff>57150</xdr:colOff>
      <xdr:row>118</xdr:row>
      <xdr:rowOff>66675</xdr:rowOff>
    </xdr:to>
    <xdr:sp>
      <xdr:nvSpPr>
        <xdr:cNvPr id="12" name="Rectangle 13"/>
        <xdr:cNvSpPr>
          <a:spLocks/>
        </xdr:cNvSpPr>
      </xdr:nvSpPr>
      <xdr:spPr>
        <a:xfrm>
          <a:off x="1152525" y="30584775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117</xdr:row>
      <xdr:rowOff>161925</xdr:rowOff>
    </xdr:from>
    <xdr:to>
      <xdr:col>2</xdr:col>
      <xdr:colOff>533400</xdr:colOff>
      <xdr:row>118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1628775" y="30565725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117</xdr:row>
      <xdr:rowOff>152400</xdr:rowOff>
    </xdr:from>
    <xdr:to>
      <xdr:col>3</xdr:col>
      <xdr:colOff>142875</xdr:colOff>
      <xdr:row>118</xdr:row>
      <xdr:rowOff>38100</xdr:rowOff>
    </xdr:to>
    <xdr:sp>
      <xdr:nvSpPr>
        <xdr:cNvPr id="14" name="Rectangle 15"/>
        <xdr:cNvSpPr>
          <a:spLocks/>
        </xdr:cNvSpPr>
      </xdr:nvSpPr>
      <xdr:spPr>
        <a:xfrm>
          <a:off x="2038350" y="30556200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117</xdr:row>
      <xdr:rowOff>161925</xdr:rowOff>
    </xdr:from>
    <xdr:to>
      <xdr:col>4</xdr:col>
      <xdr:colOff>19050</xdr:colOff>
      <xdr:row>118</xdr:row>
      <xdr:rowOff>47625</xdr:rowOff>
    </xdr:to>
    <xdr:sp>
      <xdr:nvSpPr>
        <xdr:cNvPr id="15" name="Rectangle 16"/>
        <xdr:cNvSpPr>
          <a:spLocks/>
        </xdr:cNvSpPr>
      </xdr:nvSpPr>
      <xdr:spPr>
        <a:xfrm>
          <a:off x="2524125" y="30565725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117</xdr:row>
      <xdr:rowOff>152400</xdr:rowOff>
    </xdr:from>
    <xdr:to>
      <xdr:col>4</xdr:col>
      <xdr:colOff>485775</xdr:colOff>
      <xdr:row>118</xdr:row>
      <xdr:rowOff>38100</xdr:rowOff>
    </xdr:to>
    <xdr:sp>
      <xdr:nvSpPr>
        <xdr:cNvPr id="16" name="Rectangle 17"/>
        <xdr:cNvSpPr>
          <a:spLocks/>
        </xdr:cNvSpPr>
      </xdr:nvSpPr>
      <xdr:spPr>
        <a:xfrm>
          <a:off x="2990850" y="30556200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117</xdr:row>
      <xdr:rowOff>142875</xdr:rowOff>
    </xdr:from>
    <xdr:to>
      <xdr:col>5</xdr:col>
      <xdr:colOff>333375</xdr:colOff>
      <xdr:row>118</xdr:row>
      <xdr:rowOff>28575</xdr:rowOff>
    </xdr:to>
    <xdr:sp>
      <xdr:nvSpPr>
        <xdr:cNvPr id="17" name="Rectangle 18"/>
        <xdr:cNvSpPr>
          <a:spLocks/>
        </xdr:cNvSpPr>
      </xdr:nvSpPr>
      <xdr:spPr>
        <a:xfrm>
          <a:off x="3448050" y="30546675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117</xdr:row>
      <xdr:rowOff>133350</xdr:rowOff>
    </xdr:from>
    <xdr:to>
      <xdr:col>5</xdr:col>
      <xdr:colOff>733425</xdr:colOff>
      <xdr:row>118</xdr:row>
      <xdr:rowOff>19050</xdr:rowOff>
    </xdr:to>
    <xdr:sp>
      <xdr:nvSpPr>
        <xdr:cNvPr id="18" name="Rectangle 19"/>
        <xdr:cNvSpPr>
          <a:spLocks/>
        </xdr:cNvSpPr>
      </xdr:nvSpPr>
      <xdr:spPr>
        <a:xfrm>
          <a:off x="3848100" y="30537150"/>
          <a:ext cx="1238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110</xdr:row>
      <xdr:rowOff>114300</xdr:rowOff>
    </xdr:from>
    <xdr:to>
      <xdr:col>1</xdr:col>
      <xdr:colOff>600075</xdr:colOff>
      <xdr:row>111</xdr:row>
      <xdr:rowOff>19050</xdr:rowOff>
    </xdr:to>
    <xdr:sp>
      <xdr:nvSpPr>
        <xdr:cNvPr id="19" name="Line 20"/>
        <xdr:cNvSpPr>
          <a:spLocks/>
        </xdr:cNvSpPr>
      </xdr:nvSpPr>
      <xdr:spPr>
        <a:xfrm>
          <a:off x="1209675" y="28651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110</xdr:row>
      <xdr:rowOff>123825</xdr:rowOff>
    </xdr:from>
    <xdr:to>
      <xdr:col>2</xdr:col>
      <xdr:colOff>457200</xdr:colOff>
      <xdr:row>111</xdr:row>
      <xdr:rowOff>28575</xdr:rowOff>
    </xdr:to>
    <xdr:sp>
      <xdr:nvSpPr>
        <xdr:cNvPr id="20" name="Line 21"/>
        <xdr:cNvSpPr>
          <a:spLocks/>
        </xdr:cNvSpPr>
      </xdr:nvSpPr>
      <xdr:spPr>
        <a:xfrm>
          <a:off x="1676400" y="28660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110</xdr:row>
      <xdr:rowOff>123825</xdr:rowOff>
    </xdr:from>
    <xdr:to>
      <xdr:col>3</xdr:col>
      <xdr:colOff>76200</xdr:colOff>
      <xdr:row>111</xdr:row>
      <xdr:rowOff>28575</xdr:rowOff>
    </xdr:to>
    <xdr:sp>
      <xdr:nvSpPr>
        <xdr:cNvPr id="21" name="Line 22"/>
        <xdr:cNvSpPr>
          <a:spLocks/>
        </xdr:cNvSpPr>
      </xdr:nvSpPr>
      <xdr:spPr>
        <a:xfrm>
          <a:off x="2095500" y="28660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110</xdr:row>
      <xdr:rowOff>104775</xdr:rowOff>
    </xdr:from>
    <xdr:to>
      <xdr:col>3</xdr:col>
      <xdr:colOff>523875</xdr:colOff>
      <xdr:row>111</xdr:row>
      <xdr:rowOff>9525</xdr:rowOff>
    </xdr:to>
    <xdr:sp>
      <xdr:nvSpPr>
        <xdr:cNvPr id="22" name="Line 23"/>
        <xdr:cNvSpPr>
          <a:spLocks/>
        </xdr:cNvSpPr>
      </xdr:nvSpPr>
      <xdr:spPr>
        <a:xfrm>
          <a:off x="2543175" y="28641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190500</xdr:rowOff>
    </xdr:from>
    <xdr:to>
      <xdr:col>2</xdr:col>
      <xdr:colOff>466725</xdr:colOff>
      <xdr:row>110</xdr:row>
      <xdr:rowOff>190500</xdr:rowOff>
    </xdr:to>
    <xdr:sp>
      <xdr:nvSpPr>
        <xdr:cNvPr id="23" name="Line 24"/>
        <xdr:cNvSpPr>
          <a:spLocks/>
        </xdr:cNvSpPr>
      </xdr:nvSpPr>
      <xdr:spPr>
        <a:xfrm>
          <a:off x="1219200" y="28727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110</xdr:row>
      <xdr:rowOff>190500</xdr:rowOff>
    </xdr:from>
    <xdr:to>
      <xdr:col>3</xdr:col>
      <xdr:colOff>76200</xdr:colOff>
      <xdr:row>110</xdr:row>
      <xdr:rowOff>190500</xdr:rowOff>
    </xdr:to>
    <xdr:sp>
      <xdr:nvSpPr>
        <xdr:cNvPr id="24" name="Line 25"/>
        <xdr:cNvSpPr>
          <a:spLocks/>
        </xdr:cNvSpPr>
      </xdr:nvSpPr>
      <xdr:spPr>
        <a:xfrm flipH="1">
          <a:off x="1676400" y="28727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110</xdr:row>
      <xdr:rowOff>200025</xdr:rowOff>
    </xdr:from>
    <xdr:to>
      <xdr:col>3</xdr:col>
      <xdr:colOff>523875</xdr:colOff>
      <xdr:row>110</xdr:row>
      <xdr:rowOff>200025</xdr:rowOff>
    </xdr:to>
    <xdr:sp>
      <xdr:nvSpPr>
        <xdr:cNvPr id="25" name="Line 26"/>
        <xdr:cNvSpPr>
          <a:spLocks/>
        </xdr:cNvSpPr>
      </xdr:nvSpPr>
      <xdr:spPr>
        <a:xfrm>
          <a:off x="2095500" y="28736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110</xdr:row>
      <xdr:rowOff>114300</xdr:rowOff>
    </xdr:from>
    <xdr:to>
      <xdr:col>4</xdr:col>
      <xdr:colOff>390525</xdr:colOff>
      <xdr:row>111</xdr:row>
      <xdr:rowOff>28575</xdr:rowOff>
    </xdr:to>
    <xdr:sp>
      <xdr:nvSpPr>
        <xdr:cNvPr id="26" name="Line 27"/>
        <xdr:cNvSpPr>
          <a:spLocks/>
        </xdr:cNvSpPr>
      </xdr:nvSpPr>
      <xdr:spPr>
        <a:xfrm>
          <a:off x="3019425" y="286512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110</xdr:row>
      <xdr:rowOff>104775</xdr:rowOff>
    </xdr:from>
    <xdr:to>
      <xdr:col>5</xdr:col>
      <xdr:colOff>247650</xdr:colOff>
      <xdr:row>111</xdr:row>
      <xdr:rowOff>9525</xdr:rowOff>
    </xdr:to>
    <xdr:sp>
      <xdr:nvSpPr>
        <xdr:cNvPr id="27" name="Line 28"/>
        <xdr:cNvSpPr>
          <a:spLocks/>
        </xdr:cNvSpPr>
      </xdr:nvSpPr>
      <xdr:spPr>
        <a:xfrm>
          <a:off x="3486150" y="28641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110</xdr:row>
      <xdr:rowOff>104775</xdr:rowOff>
    </xdr:from>
    <xdr:to>
      <xdr:col>5</xdr:col>
      <xdr:colOff>666750</xdr:colOff>
      <xdr:row>111</xdr:row>
      <xdr:rowOff>9525</xdr:rowOff>
    </xdr:to>
    <xdr:sp>
      <xdr:nvSpPr>
        <xdr:cNvPr id="28" name="Line 29"/>
        <xdr:cNvSpPr>
          <a:spLocks/>
        </xdr:cNvSpPr>
      </xdr:nvSpPr>
      <xdr:spPr>
        <a:xfrm>
          <a:off x="3905250" y="28641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200025</xdr:rowOff>
    </xdr:from>
    <xdr:to>
      <xdr:col>4</xdr:col>
      <xdr:colOff>390525</xdr:colOff>
      <xdr:row>110</xdr:row>
      <xdr:rowOff>200025</xdr:rowOff>
    </xdr:to>
    <xdr:sp>
      <xdr:nvSpPr>
        <xdr:cNvPr id="29" name="Line 30"/>
        <xdr:cNvSpPr>
          <a:spLocks/>
        </xdr:cNvSpPr>
      </xdr:nvSpPr>
      <xdr:spPr>
        <a:xfrm>
          <a:off x="2628900" y="28736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110</xdr:row>
      <xdr:rowOff>200025</xdr:rowOff>
    </xdr:from>
    <xdr:to>
      <xdr:col>5</xdr:col>
      <xdr:colOff>247650</xdr:colOff>
      <xdr:row>110</xdr:row>
      <xdr:rowOff>200025</xdr:rowOff>
    </xdr:to>
    <xdr:sp>
      <xdr:nvSpPr>
        <xdr:cNvPr id="30" name="Line 31"/>
        <xdr:cNvSpPr>
          <a:spLocks/>
        </xdr:cNvSpPr>
      </xdr:nvSpPr>
      <xdr:spPr>
        <a:xfrm>
          <a:off x="3019425" y="28736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110</xdr:row>
      <xdr:rowOff>200025</xdr:rowOff>
    </xdr:from>
    <xdr:to>
      <xdr:col>5</xdr:col>
      <xdr:colOff>666750</xdr:colOff>
      <xdr:row>110</xdr:row>
      <xdr:rowOff>200025</xdr:rowOff>
    </xdr:to>
    <xdr:sp>
      <xdr:nvSpPr>
        <xdr:cNvPr id="31" name="Line 32"/>
        <xdr:cNvSpPr>
          <a:spLocks/>
        </xdr:cNvSpPr>
      </xdr:nvSpPr>
      <xdr:spPr>
        <a:xfrm>
          <a:off x="3486150" y="28736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38100</xdr:rowOff>
    </xdr:from>
    <xdr:to>
      <xdr:col>2</xdr:col>
      <xdr:colOff>628650</xdr:colOff>
      <xdr:row>120</xdr:row>
      <xdr:rowOff>19050</xdr:rowOff>
    </xdr:to>
    <xdr:sp>
      <xdr:nvSpPr>
        <xdr:cNvPr id="32" name="Line 33"/>
        <xdr:cNvSpPr>
          <a:spLocks/>
        </xdr:cNvSpPr>
      </xdr:nvSpPr>
      <xdr:spPr>
        <a:xfrm>
          <a:off x="1847850" y="301752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119</xdr:row>
      <xdr:rowOff>133350</xdr:rowOff>
    </xdr:from>
    <xdr:to>
      <xdr:col>3</xdr:col>
      <xdr:colOff>600075</xdr:colOff>
      <xdr:row>119</xdr:row>
      <xdr:rowOff>133350</xdr:rowOff>
    </xdr:to>
    <xdr:sp>
      <xdr:nvSpPr>
        <xdr:cNvPr id="33" name="Line 34"/>
        <xdr:cNvSpPr>
          <a:spLocks/>
        </xdr:cNvSpPr>
      </xdr:nvSpPr>
      <xdr:spPr>
        <a:xfrm>
          <a:off x="1847850" y="31070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116</xdr:row>
      <xdr:rowOff>38100</xdr:rowOff>
    </xdr:from>
    <xdr:to>
      <xdr:col>5</xdr:col>
      <xdr:colOff>57150</xdr:colOff>
      <xdr:row>119</xdr:row>
      <xdr:rowOff>209550</xdr:rowOff>
    </xdr:to>
    <xdr:sp>
      <xdr:nvSpPr>
        <xdr:cNvPr id="34" name="Line 35"/>
        <xdr:cNvSpPr>
          <a:spLocks/>
        </xdr:cNvSpPr>
      </xdr:nvSpPr>
      <xdr:spPr>
        <a:xfrm>
          <a:off x="3295650" y="301752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119</xdr:row>
      <xdr:rowOff>142875</xdr:rowOff>
    </xdr:from>
    <xdr:to>
      <xdr:col>5</xdr:col>
      <xdr:colOff>57150</xdr:colOff>
      <xdr:row>119</xdr:row>
      <xdr:rowOff>142875</xdr:rowOff>
    </xdr:to>
    <xdr:sp>
      <xdr:nvSpPr>
        <xdr:cNvPr id="35" name="Line 36"/>
        <xdr:cNvSpPr>
          <a:spLocks/>
        </xdr:cNvSpPr>
      </xdr:nvSpPr>
      <xdr:spPr>
        <a:xfrm>
          <a:off x="2619375" y="31080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38100</xdr:rowOff>
    </xdr:from>
    <xdr:to>
      <xdr:col>1</xdr:col>
      <xdr:colOff>581025</xdr:colOff>
      <xdr:row>121</xdr:row>
      <xdr:rowOff>0</xdr:rowOff>
    </xdr:to>
    <xdr:sp>
      <xdr:nvSpPr>
        <xdr:cNvPr id="36" name="Line 37"/>
        <xdr:cNvSpPr>
          <a:spLocks/>
        </xdr:cNvSpPr>
      </xdr:nvSpPr>
      <xdr:spPr>
        <a:xfrm>
          <a:off x="1190625" y="31242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120</xdr:row>
      <xdr:rowOff>38100</xdr:rowOff>
    </xdr:from>
    <xdr:to>
      <xdr:col>2</xdr:col>
      <xdr:colOff>457200</xdr:colOff>
      <xdr:row>121</xdr:row>
      <xdr:rowOff>0</xdr:rowOff>
    </xdr:to>
    <xdr:sp>
      <xdr:nvSpPr>
        <xdr:cNvPr id="37" name="Line 38"/>
        <xdr:cNvSpPr>
          <a:spLocks/>
        </xdr:cNvSpPr>
      </xdr:nvSpPr>
      <xdr:spPr>
        <a:xfrm>
          <a:off x="1676400" y="31242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120</xdr:row>
      <xdr:rowOff>47625</xdr:rowOff>
    </xdr:from>
    <xdr:to>
      <xdr:col>3</xdr:col>
      <xdr:colOff>76200</xdr:colOff>
      <xdr:row>121</xdr:row>
      <xdr:rowOff>9525</xdr:rowOff>
    </xdr:to>
    <xdr:sp>
      <xdr:nvSpPr>
        <xdr:cNvPr id="38" name="Line 39"/>
        <xdr:cNvSpPr>
          <a:spLocks/>
        </xdr:cNvSpPr>
      </xdr:nvSpPr>
      <xdr:spPr>
        <a:xfrm>
          <a:off x="2095500" y="31251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120</xdr:row>
      <xdr:rowOff>57150</xdr:rowOff>
    </xdr:from>
    <xdr:to>
      <xdr:col>3</xdr:col>
      <xdr:colOff>542925</xdr:colOff>
      <xdr:row>121</xdr:row>
      <xdr:rowOff>19050</xdr:rowOff>
    </xdr:to>
    <xdr:sp>
      <xdr:nvSpPr>
        <xdr:cNvPr id="39" name="Line 40"/>
        <xdr:cNvSpPr>
          <a:spLocks/>
        </xdr:cNvSpPr>
      </xdr:nvSpPr>
      <xdr:spPr>
        <a:xfrm>
          <a:off x="2562225" y="31261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120</xdr:row>
      <xdr:rowOff>47625</xdr:rowOff>
    </xdr:from>
    <xdr:to>
      <xdr:col>4</xdr:col>
      <xdr:colOff>419100</xdr:colOff>
      <xdr:row>121</xdr:row>
      <xdr:rowOff>9525</xdr:rowOff>
    </xdr:to>
    <xdr:sp>
      <xdr:nvSpPr>
        <xdr:cNvPr id="40" name="Line 41"/>
        <xdr:cNvSpPr>
          <a:spLocks/>
        </xdr:cNvSpPr>
      </xdr:nvSpPr>
      <xdr:spPr>
        <a:xfrm>
          <a:off x="3048000" y="31251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120</xdr:row>
      <xdr:rowOff>38100</xdr:rowOff>
    </xdr:from>
    <xdr:to>
      <xdr:col>5</xdr:col>
      <xdr:colOff>276225</xdr:colOff>
      <xdr:row>121</xdr:row>
      <xdr:rowOff>0</xdr:rowOff>
    </xdr:to>
    <xdr:sp>
      <xdr:nvSpPr>
        <xdr:cNvPr id="41" name="Line 42"/>
        <xdr:cNvSpPr>
          <a:spLocks/>
        </xdr:cNvSpPr>
      </xdr:nvSpPr>
      <xdr:spPr>
        <a:xfrm>
          <a:off x="3514725" y="31242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120</xdr:row>
      <xdr:rowOff>19050</xdr:rowOff>
    </xdr:from>
    <xdr:to>
      <xdr:col>5</xdr:col>
      <xdr:colOff>685800</xdr:colOff>
      <xdr:row>120</xdr:row>
      <xdr:rowOff>209550</xdr:rowOff>
    </xdr:to>
    <xdr:sp>
      <xdr:nvSpPr>
        <xdr:cNvPr id="42" name="Line 43"/>
        <xdr:cNvSpPr>
          <a:spLocks/>
        </xdr:cNvSpPr>
      </xdr:nvSpPr>
      <xdr:spPr>
        <a:xfrm>
          <a:off x="3924300" y="31222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120</xdr:row>
      <xdr:rowOff>133350</xdr:rowOff>
    </xdr:from>
    <xdr:to>
      <xdr:col>2</xdr:col>
      <xdr:colOff>457200</xdr:colOff>
      <xdr:row>120</xdr:row>
      <xdr:rowOff>133350</xdr:rowOff>
    </xdr:to>
    <xdr:sp>
      <xdr:nvSpPr>
        <xdr:cNvPr id="43" name="Line 44"/>
        <xdr:cNvSpPr>
          <a:spLocks/>
        </xdr:cNvSpPr>
      </xdr:nvSpPr>
      <xdr:spPr>
        <a:xfrm>
          <a:off x="1181100" y="31337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120</xdr:row>
      <xdr:rowOff>133350</xdr:rowOff>
    </xdr:from>
    <xdr:to>
      <xdr:col>3</xdr:col>
      <xdr:colOff>76200</xdr:colOff>
      <xdr:row>120</xdr:row>
      <xdr:rowOff>133350</xdr:rowOff>
    </xdr:to>
    <xdr:sp>
      <xdr:nvSpPr>
        <xdr:cNvPr id="44" name="Line 46"/>
        <xdr:cNvSpPr>
          <a:spLocks/>
        </xdr:cNvSpPr>
      </xdr:nvSpPr>
      <xdr:spPr>
        <a:xfrm>
          <a:off x="1676400" y="31337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120</xdr:row>
      <xdr:rowOff>142875</xdr:rowOff>
    </xdr:from>
    <xdr:to>
      <xdr:col>3</xdr:col>
      <xdr:colOff>542925</xdr:colOff>
      <xdr:row>120</xdr:row>
      <xdr:rowOff>142875</xdr:rowOff>
    </xdr:to>
    <xdr:sp>
      <xdr:nvSpPr>
        <xdr:cNvPr id="45" name="Line 47"/>
        <xdr:cNvSpPr>
          <a:spLocks/>
        </xdr:cNvSpPr>
      </xdr:nvSpPr>
      <xdr:spPr>
        <a:xfrm>
          <a:off x="2095500" y="31346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120</xdr:row>
      <xdr:rowOff>152400</xdr:rowOff>
    </xdr:from>
    <xdr:to>
      <xdr:col>4</xdr:col>
      <xdr:colOff>419100</xdr:colOff>
      <xdr:row>120</xdr:row>
      <xdr:rowOff>152400</xdr:rowOff>
    </xdr:to>
    <xdr:sp>
      <xdr:nvSpPr>
        <xdr:cNvPr id="46" name="Line 48"/>
        <xdr:cNvSpPr>
          <a:spLocks/>
        </xdr:cNvSpPr>
      </xdr:nvSpPr>
      <xdr:spPr>
        <a:xfrm>
          <a:off x="2619375" y="31356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120</xdr:row>
      <xdr:rowOff>152400</xdr:rowOff>
    </xdr:from>
    <xdr:to>
      <xdr:col>5</xdr:col>
      <xdr:colOff>276225</xdr:colOff>
      <xdr:row>120</xdr:row>
      <xdr:rowOff>152400</xdr:rowOff>
    </xdr:to>
    <xdr:sp>
      <xdr:nvSpPr>
        <xdr:cNvPr id="47" name="Line 49"/>
        <xdr:cNvSpPr>
          <a:spLocks/>
        </xdr:cNvSpPr>
      </xdr:nvSpPr>
      <xdr:spPr>
        <a:xfrm>
          <a:off x="3048000" y="31356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120</xdr:row>
      <xdr:rowOff>152400</xdr:rowOff>
    </xdr:from>
    <xdr:to>
      <xdr:col>5</xdr:col>
      <xdr:colOff>685800</xdr:colOff>
      <xdr:row>120</xdr:row>
      <xdr:rowOff>152400</xdr:rowOff>
    </xdr:to>
    <xdr:sp>
      <xdr:nvSpPr>
        <xdr:cNvPr id="48" name="Line 50"/>
        <xdr:cNvSpPr>
          <a:spLocks/>
        </xdr:cNvSpPr>
      </xdr:nvSpPr>
      <xdr:spPr>
        <a:xfrm>
          <a:off x="3514725" y="31356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112</xdr:row>
      <xdr:rowOff>200025</xdr:rowOff>
    </xdr:from>
    <xdr:to>
      <xdr:col>1</xdr:col>
      <xdr:colOff>390525</xdr:colOff>
      <xdr:row>112</xdr:row>
      <xdr:rowOff>200025</xdr:rowOff>
    </xdr:to>
    <xdr:sp>
      <xdr:nvSpPr>
        <xdr:cNvPr id="49" name="Line 51"/>
        <xdr:cNvSpPr>
          <a:spLocks/>
        </xdr:cNvSpPr>
      </xdr:nvSpPr>
      <xdr:spPr>
        <a:xfrm>
          <a:off x="857250" y="29270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112</xdr:row>
      <xdr:rowOff>200025</xdr:rowOff>
    </xdr:from>
    <xdr:to>
      <xdr:col>1</xdr:col>
      <xdr:colOff>323850</xdr:colOff>
      <xdr:row>115</xdr:row>
      <xdr:rowOff>180975</xdr:rowOff>
    </xdr:to>
    <xdr:sp>
      <xdr:nvSpPr>
        <xdr:cNvPr id="50" name="Line 52"/>
        <xdr:cNvSpPr>
          <a:spLocks/>
        </xdr:cNvSpPr>
      </xdr:nvSpPr>
      <xdr:spPr>
        <a:xfrm>
          <a:off x="933450" y="292703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118</xdr:row>
      <xdr:rowOff>9525</xdr:rowOff>
    </xdr:from>
    <xdr:to>
      <xdr:col>1</xdr:col>
      <xdr:colOff>409575</xdr:colOff>
      <xdr:row>118</xdr:row>
      <xdr:rowOff>9525</xdr:rowOff>
    </xdr:to>
    <xdr:sp>
      <xdr:nvSpPr>
        <xdr:cNvPr id="51" name="Line 53"/>
        <xdr:cNvSpPr>
          <a:spLocks/>
        </xdr:cNvSpPr>
      </xdr:nvSpPr>
      <xdr:spPr>
        <a:xfrm>
          <a:off x="895350" y="30680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115</xdr:row>
      <xdr:rowOff>180975</xdr:rowOff>
    </xdr:from>
    <xdr:to>
      <xdr:col>1</xdr:col>
      <xdr:colOff>323850</xdr:colOff>
      <xdr:row>118</xdr:row>
      <xdr:rowOff>9525</xdr:rowOff>
    </xdr:to>
    <xdr:sp>
      <xdr:nvSpPr>
        <xdr:cNvPr id="52" name="Line 54"/>
        <xdr:cNvSpPr>
          <a:spLocks/>
        </xdr:cNvSpPr>
      </xdr:nvSpPr>
      <xdr:spPr>
        <a:xfrm>
          <a:off x="933450" y="30051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112</xdr:row>
      <xdr:rowOff>209550</xdr:rowOff>
    </xdr:from>
    <xdr:to>
      <xdr:col>2</xdr:col>
      <xdr:colOff>342900</xdr:colOff>
      <xdr:row>112</xdr:row>
      <xdr:rowOff>209550</xdr:rowOff>
    </xdr:to>
    <xdr:sp>
      <xdr:nvSpPr>
        <xdr:cNvPr id="53" name="Line 56"/>
        <xdr:cNvSpPr>
          <a:spLocks/>
        </xdr:cNvSpPr>
      </xdr:nvSpPr>
      <xdr:spPr>
        <a:xfrm>
          <a:off x="1409700" y="29279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117</xdr:row>
      <xdr:rowOff>219075</xdr:rowOff>
    </xdr:from>
    <xdr:to>
      <xdr:col>2</xdr:col>
      <xdr:colOff>323850</xdr:colOff>
      <xdr:row>117</xdr:row>
      <xdr:rowOff>219075</xdr:rowOff>
    </xdr:to>
    <xdr:sp>
      <xdr:nvSpPr>
        <xdr:cNvPr id="54" name="Line 57"/>
        <xdr:cNvSpPr>
          <a:spLocks/>
        </xdr:cNvSpPr>
      </xdr:nvSpPr>
      <xdr:spPr>
        <a:xfrm>
          <a:off x="1409700" y="30622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112</xdr:row>
      <xdr:rowOff>209550</xdr:rowOff>
    </xdr:from>
    <xdr:to>
      <xdr:col>2</xdr:col>
      <xdr:colOff>266700</xdr:colOff>
      <xdr:row>115</xdr:row>
      <xdr:rowOff>180975</xdr:rowOff>
    </xdr:to>
    <xdr:sp>
      <xdr:nvSpPr>
        <xdr:cNvPr id="55" name="Line 58"/>
        <xdr:cNvSpPr>
          <a:spLocks/>
        </xdr:cNvSpPr>
      </xdr:nvSpPr>
      <xdr:spPr>
        <a:xfrm>
          <a:off x="1485900" y="292798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115</xdr:row>
      <xdr:rowOff>180975</xdr:rowOff>
    </xdr:from>
    <xdr:to>
      <xdr:col>2</xdr:col>
      <xdr:colOff>266700</xdr:colOff>
      <xdr:row>117</xdr:row>
      <xdr:rowOff>219075</xdr:rowOff>
    </xdr:to>
    <xdr:sp>
      <xdr:nvSpPr>
        <xdr:cNvPr id="56" name="Line 59"/>
        <xdr:cNvSpPr>
          <a:spLocks/>
        </xdr:cNvSpPr>
      </xdr:nvSpPr>
      <xdr:spPr>
        <a:xfrm>
          <a:off x="1485900" y="30051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115</xdr:row>
      <xdr:rowOff>142875</xdr:rowOff>
    </xdr:from>
    <xdr:to>
      <xdr:col>3</xdr:col>
      <xdr:colOff>76200</xdr:colOff>
      <xdr:row>115</xdr:row>
      <xdr:rowOff>142875</xdr:rowOff>
    </xdr:to>
    <xdr:sp>
      <xdr:nvSpPr>
        <xdr:cNvPr id="57" name="Line 61"/>
        <xdr:cNvSpPr>
          <a:spLocks/>
        </xdr:cNvSpPr>
      </xdr:nvSpPr>
      <xdr:spPr>
        <a:xfrm>
          <a:off x="1943100" y="30013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28575</xdr:rowOff>
    </xdr:from>
    <xdr:to>
      <xdr:col>3</xdr:col>
      <xdr:colOff>0</xdr:colOff>
      <xdr:row>115</xdr:row>
      <xdr:rowOff>142875</xdr:rowOff>
    </xdr:to>
    <xdr:sp>
      <xdr:nvSpPr>
        <xdr:cNvPr id="58" name="Line 62"/>
        <xdr:cNvSpPr>
          <a:spLocks/>
        </xdr:cNvSpPr>
      </xdr:nvSpPr>
      <xdr:spPr>
        <a:xfrm>
          <a:off x="2019300" y="29898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112</xdr:row>
      <xdr:rowOff>209550</xdr:rowOff>
    </xdr:from>
    <xdr:to>
      <xdr:col>3</xdr:col>
      <xdr:colOff>333375</xdr:colOff>
      <xdr:row>112</xdr:row>
      <xdr:rowOff>209550</xdr:rowOff>
    </xdr:to>
    <xdr:sp>
      <xdr:nvSpPr>
        <xdr:cNvPr id="59" name="Line 63"/>
        <xdr:cNvSpPr>
          <a:spLocks/>
        </xdr:cNvSpPr>
      </xdr:nvSpPr>
      <xdr:spPr>
        <a:xfrm>
          <a:off x="2219325" y="29279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117</xdr:row>
      <xdr:rowOff>219075</xdr:rowOff>
    </xdr:from>
    <xdr:to>
      <xdr:col>3</xdr:col>
      <xdr:colOff>295275</xdr:colOff>
      <xdr:row>117</xdr:row>
      <xdr:rowOff>219075</xdr:rowOff>
    </xdr:to>
    <xdr:sp>
      <xdr:nvSpPr>
        <xdr:cNvPr id="60" name="Line 64"/>
        <xdr:cNvSpPr>
          <a:spLocks/>
        </xdr:cNvSpPr>
      </xdr:nvSpPr>
      <xdr:spPr>
        <a:xfrm>
          <a:off x="2181225" y="30622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112</xdr:row>
      <xdr:rowOff>209550</xdr:rowOff>
    </xdr:from>
    <xdr:to>
      <xdr:col>3</xdr:col>
      <xdr:colOff>266700</xdr:colOff>
      <xdr:row>115</xdr:row>
      <xdr:rowOff>209550</xdr:rowOff>
    </xdr:to>
    <xdr:sp>
      <xdr:nvSpPr>
        <xdr:cNvPr id="61" name="Line 65"/>
        <xdr:cNvSpPr>
          <a:spLocks/>
        </xdr:cNvSpPr>
      </xdr:nvSpPr>
      <xdr:spPr>
        <a:xfrm>
          <a:off x="2286000" y="292798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115</xdr:row>
      <xdr:rowOff>180975</xdr:rowOff>
    </xdr:from>
    <xdr:to>
      <xdr:col>3</xdr:col>
      <xdr:colOff>266700</xdr:colOff>
      <xdr:row>117</xdr:row>
      <xdr:rowOff>219075</xdr:rowOff>
    </xdr:to>
    <xdr:sp>
      <xdr:nvSpPr>
        <xdr:cNvPr id="62" name="Line 66"/>
        <xdr:cNvSpPr>
          <a:spLocks/>
        </xdr:cNvSpPr>
      </xdr:nvSpPr>
      <xdr:spPr>
        <a:xfrm>
          <a:off x="2286000" y="30051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209</xdr:row>
      <xdr:rowOff>209550</xdr:rowOff>
    </xdr:from>
    <xdr:to>
      <xdr:col>10</xdr:col>
      <xdr:colOff>352425</xdr:colOff>
      <xdr:row>209</xdr:row>
      <xdr:rowOff>209550</xdr:rowOff>
    </xdr:to>
    <xdr:sp>
      <xdr:nvSpPr>
        <xdr:cNvPr id="63" name="Line 67"/>
        <xdr:cNvSpPr>
          <a:spLocks/>
        </xdr:cNvSpPr>
      </xdr:nvSpPr>
      <xdr:spPr>
        <a:xfrm>
          <a:off x="6610350" y="551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112</xdr:row>
      <xdr:rowOff>219075</xdr:rowOff>
    </xdr:from>
    <xdr:to>
      <xdr:col>4</xdr:col>
      <xdr:colOff>209550</xdr:colOff>
      <xdr:row>112</xdr:row>
      <xdr:rowOff>219075</xdr:rowOff>
    </xdr:to>
    <xdr:sp>
      <xdr:nvSpPr>
        <xdr:cNvPr id="64" name="Line 68"/>
        <xdr:cNvSpPr>
          <a:spLocks/>
        </xdr:cNvSpPr>
      </xdr:nvSpPr>
      <xdr:spPr>
        <a:xfrm>
          <a:off x="2667000" y="29289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118</xdr:row>
      <xdr:rowOff>0</xdr:rowOff>
    </xdr:from>
    <xdr:to>
      <xdr:col>4</xdr:col>
      <xdr:colOff>200025</xdr:colOff>
      <xdr:row>118</xdr:row>
      <xdr:rowOff>0</xdr:rowOff>
    </xdr:to>
    <xdr:sp>
      <xdr:nvSpPr>
        <xdr:cNvPr id="65" name="Line 69"/>
        <xdr:cNvSpPr>
          <a:spLocks/>
        </xdr:cNvSpPr>
      </xdr:nvSpPr>
      <xdr:spPr>
        <a:xfrm>
          <a:off x="2657475" y="30670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112</xdr:row>
      <xdr:rowOff>200025</xdr:rowOff>
    </xdr:from>
    <xdr:to>
      <xdr:col>5</xdr:col>
      <xdr:colOff>38100</xdr:colOff>
      <xdr:row>112</xdr:row>
      <xdr:rowOff>200025</xdr:rowOff>
    </xdr:to>
    <xdr:sp>
      <xdr:nvSpPr>
        <xdr:cNvPr id="66" name="Line 71"/>
        <xdr:cNvSpPr>
          <a:spLocks/>
        </xdr:cNvSpPr>
      </xdr:nvSpPr>
      <xdr:spPr>
        <a:xfrm>
          <a:off x="3105150" y="29270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117</xdr:row>
      <xdr:rowOff>200025</xdr:rowOff>
    </xdr:from>
    <xdr:to>
      <xdr:col>5</xdr:col>
      <xdr:colOff>38100</xdr:colOff>
      <xdr:row>117</xdr:row>
      <xdr:rowOff>200025</xdr:rowOff>
    </xdr:to>
    <xdr:sp>
      <xdr:nvSpPr>
        <xdr:cNvPr id="67" name="Line 72"/>
        <xdr:cNvSpPr>
          <a:spLocks/>
        </xdr:cNvSpPr>
      </xdr:nvSpPr>
      <xdr:spPr>
        <a:xfrm>
          <a:off x="3105150" y="30603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112</xdr:row>
      <xdr:rowOff>219075</xdr:rowOff>
    </xdr:from>
    <xdr:to>
      <xdr:col>4</xdr:col>
      <xdr:colOff>123825</xdr:colOff>
      <xdr:row>115</xdr:row>
      <xdr:rowOff>161925</xdr:rowOff>
    </xdr:to>
    <xdr:sp>
      <xdr:nvSpPr>
        <xdr:cNvPr id="68" name="Line 73"/>
        <xdr:cNvSpPr>
          <a:spLocks/>
        </xdr:cNvSpPr>
      </xdr:nvSpPr>
      <xdr:spPr>
        <a:xfrm>
          <a:off x="2752725" y="292893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115</xdr:row>
      <xdr:rowOff>180975</xdr:rowOff>
    </xdr:from>
    <xdr:to>
      <xdr:col>4</xdr:col>
      <xdr:colOff>123825</xdr:colOff>
      <xdr:row>118</xdr:row>
      <xdr:rowOff>0</xdr:rowOff>
    </xdr:to>
    <xdr:sp>
      <xdr:nvSpPr>
        <xdr:cNvPr id="69" name="Line 74"/>
        <xdr:cNvSpPr>
          <a:spLocks/>
        </xdr:cNvSpPr>
      </xdr:nvSpPr>
      <xdr:spPr>
        <a:xfrm>
          <a:off x="2752725" y="300513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112</xdr:row>
      <xdr:rowOff>200025</xdr:rowOff>
    </xdr:from>
    <xdr:to>
      <xdr:col>4</xdr:col>
      <xdr:colOff>542925</xdr:colOff>
      <xdr:row>115</xdr:row>
      <xdr:rowOff>180975</xdr:rowOff>
    </xdr:to>
    <xdr:sp>
      <xdr:nvSpPr>
        <xdr:cNvPr id="70" name="Line 75"/>
        <xdr:cNvSpPr>
          <a:spLocks/>
        </xdr:cNvSpPr>
      </xdr:nvSpPr>
      <xdr:spPr>
        <a:xfrm>
          <a:off x="3171825" y="292703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115</xdr:row>
      <xdr:rowOff>180975</xdr:rowOff>
    </xdr:from>
    <xdr:to>
      <xdr:col>4</xdr:col>
      <xdr:colOff>542925</xdr:colOff>
      <xdr:row>117</xdr:row>
      <xdr:rowOff>200025</xdr:rowOff>
    </xdr:to>
    <xdr:sp>
      <xdr:nvSpPr>
        <xdr:cNvPr id="71" name="Line 76"/>
        <xdr:cNvSpPr>
          <a:spLocks/>
        </xdr:cNvSpPr>
      </xdr:nvSpPr>
      <xdr:spPr>
        <a:xfrm>
          <a:off x="3171825" y="300513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115</xdr:row>
      <xdr:rowOff>142875</xdr:rowOff>
    </xdr:from>
    <xdr:to>
      <xdr:col>5</xdr:col>
      <xdr:colOff>304800</xdr:colOff>
      <xdr:row>115</xdr:row>
      <xdr:rowOff>142875</xdr:rowOff>
    </xdr:to>
    <xdr:sp>
      <xdr:nvSpPr>
        <xdr:cNvPr id="72" name="Line 77"/>
        <xdr:cNvSpPr>
          <a:spLocks/>
        </xdr:cNvSpPr>
      </xdr:nvSpPr>
      <xdr:spPr>
        <a:xfrm>
          <a:off x="3400425" y="30013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115</xdr:row>
      <xdr:rowOff>9525</xdr:rowOff>
    </xdr:from>
    <xdr:to>
      <xdr:col>5</xdr:col>
      <xdr:colOff>238125</xdr:colOff>
      <xdr:row>115</xdr:row>
      <xdr:rowOff>142875</xdr:rowOff>
    </xdr:to>
    <xdr:sp>
      <xdr:nvSpPr>
        <xdr:cNvPr id="73" name="Line 78"/>
        <xdr:cNvSpPr>
          <a:spLocks/>
        </xdr:cNvSpPr>
      </xdr:nvSpPr>
      <xdr:spPr>
        <a:xfrm>
          <a:off x="3476625" y="29879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112</xdr:row>
      <xdr:rowOff>200025</xdr:rowOff>
    </xdr:from>
    <xdr:to>
      <xdr:col>5</xdr:col>
      <xdr:colOff>476250</xdr:colOff>
      <xdr:row>112</xdr:row>
      <xdr:rowOff>200025</xdr:rowOff>
    </xdr:to>
    <xdr:sp>
      <xdr:nvSpPr>
        <xdr:cNvPr id="74" name="Line 79"/>
        <xdr:cNvSpPr>
          <a:spLocks/>
        </xdr:cNvSpPr>
      </xdr:nvSpPr>
      <xdr:spPr>
        <a:xfrm>
          <a:off x="3571875" y="29270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117</xdr:row>
      <xdr:rowOff>180975</xdr:rowOff>
    </xdr:from>
    <xdr:to>
      <xdr:col>5</xdr:col>
      <xdr:colOff>485775</xdr:colOff>
      <xdr:row>117</xdr:row>
      <xdr:rowOff>180975</xdr:rowOff>
    </xdr:to>
    <xdr:sp>
      <xdr:nvSpPr>
        <xdr:cNvPr id="75" name="Line 80"/>
        <xdr:cNvSpPr>
          <a:spLocks/>
        </xdr:cNvSpPr>
      </xdr:nvSpPr>
      <xdr:spPr>
        <a:xfrm>
          <a:off x="3581400" y="30584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112</xdr:row>
      <xdr:rowOff>180975</xdr:rowOff>
    </xdr:from>
    <xdr:to>
      <xdr:col>6</xdr:col>
      <xdr:colOff>171450</xdr:colOff>
      <xdr:row>112</xdr:row>
      <xdr:rowOff>180975</xdr:rowOff>
    </xdr:to>
    <xdr:sp>
      <xdr:nvSpPr>
        <xdr:cNvPr id="76" name="Line 81"/>
        <xdr:cNvSpPr>
          <a:spLocks/>
        </xdr:cNvSpPr>
      </xdr:nvSpPr>
      <xdr:spPr>
        <a:xfrm>
          <a:off x="4010025" y="2925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117</xdr:row>
      <xdr:rowOff>180975</xdr:rowOff>
    </xdr:from>
    <xdr:to>
      <xdr:col>6</xdr:col>
      <xdr:colOff>152400</xdr:colOff>
      <xdr:row>117</xdr:row>
      <xdr:rowOff>180975</xdr:rowOff>
    </xdr:to>
    <xdr:sp>
      <xdr:nvSpPr>
        <xdr:cNvPr id="77" name="Line 82"/>
        <xdr:cNvSpPr>
          <a:spLocks/>
        </xdr:cNvSpPr>
      </xdr:nvSpPr>
      <xdr:spPr>
        <a:xfrm>
          <a:off x="3990975" y="30584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112</xdr:row>
      <xdr:rowOff>200025</xdr:rowOff>
    </xdr:from>
    <xdr:to>
      <xdr:col>5</xdr:col>
      <xdr:colOff>419100</xdr:colOff>
      <xdr:row>115</xdr:row>
      <xdr:rowOff>180975</xdr:rowOff>
    </xdr:to>
    <xdr:sp>
      <xdr:nvSpPr>
        <xdr:cNvPr id="78" name="Line 83"/>
        <xdr:cNvSpPr>
          <a:spLocks/>
        </xdr:cNvSpPr>
      </xdr:nvSpPr>
      <xdr:spPr>
        <a:xfrm>
          <a:off x="3657600" y="292703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115</xdr:row>
      <xdr:rowOff>180975</xdr:rowOff>
    </xdr:from>
    <xdr:to>
      <xdr:col>5</xdr:col>
      <xdr:colOff>419100</xdr:colOff>
      <xdr:row>117</xdr:row>
      <xdr:rowOff>180975</xdr:rowOff>
    </xdr:to>
    <xdr:sp>
      <xdr:nvSpPr>
        <xdr:cNvPr id="79" name="Line 84"/>
        <xdr:cNvSpPr>
          <a:spLocks/>
        </xdr:cNvSpPr>
      </xdr:nvSpPr>
      <xdr:spPr>
        <a:xfrm>
          <a:off x="3657600" y="300513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112</xdr:row>
      <xdr:rowOff>180975</xdr:rowOff>
    </xdr:from>
    <xdr:to>
      <xdr:col>6</xdr:col>
      <xdr:colOff>114300</xdr:colOff>
      <xdr:row>115</xdr:row>
      <xdr:rowOff>180975</xdr:rowOff>
    </xdr:to>
    <xdr:sp>
      <xdr:nvSpPr>
        <xdr:cNvPr id="80" name="Line 85"/>
        <xdr:cNvSpPr>
          <a:spLocks/>
        </xdr:cNvSpPr>
      </xdr:nvSpPr>
      <xdr:spPr>
        <a:xfrm>
          <a:off x="4095750" y="292512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115</xdr:row>
      <xdr:rowOff>180975</xdr:rowOff>
    </xdr:from>
    <xdr:to>
      <xdr:col>6</xdr:col>
      <xdr:colOff>114300</xdr:colOff>
      <xdr:row>117</xdr:row>
      <xdr:rowOff>180975</xdr:rowOff>
    </xdr:to>
    <xdr:sp>
      <xdr:nvSpPr>
        <xdr:cNvPr id="81" name="Line 86"/>
        <xdr:cNvSpPr>
          <a:spLocks/>
        </xdr:cNvSpPr>
      </xdr:nvSpPr>
      <xdr:spPr>
        <a:xfrm>
          <a:off x="4095750" y="300513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120</xdr:row>
      <xdr:rowOff>104775</xdr:rowOff>
    </xdr:from>
    <xdr:ext cx="247650" cy="266700"/>
    <xdr:sp>
      <xdr:nvSpPr>
        <xdr:cNvPr id="82" name="Text Box 88"/>
        <xdr:cNvSpPr txBox="1">
          <a:spLocks noChangeArrowheads="1"/>
        </xdr:cNvSpPr>
      </xdr:nvSpPr>
      <xdr:spPr>
        <a:xfrm>
          <a:off x="1304925" y="31308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1.29</a:t>
          </a:r>
        </a:p>
      </xdr:txBody>
    </xdr:sp>
    <xdr:clientData/>
  </xdr:oneCellAnchor>
  <xdr:oneCellAnchor>
    <xdr:from>
      <xdr:col>2</xdr:col>
      <xdr:colOff>542925</xdr:colOff>
      <xdr:row>120</xdr:row>
      <xdr:rowOff>114300</xdr:rowOff>
    </xdr:from>
    <xdr:ext cx="247650" cy="266700"/>
    <xdr:sp>
      <xdr:nvSpPr>
        <xdr:cNvPr id="83" name="Text Box 89"/>
        <xdr:cNvSpPr txBox="1">
          <a:spLocks noChangeArrowheads="1"/>
        </xdr:cNvSpPr>
      </xdr:nvSpPr>
      <xdr:spPr>
        <a:xfrm>
          <a:off x="1762125" y="313182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1.21</a:t>
          </a:r>
        </a:p>
      </xdr:txBody>
    </xdr:sp>
    <xdr:clientData/>
  </xdr:oneCellAnchor>
  <xdr:oneCellAnchor>
    <xdr:from>
      <xdr:col>3</xdr:col>
      <xdr:colOff>209550</xdr:colOff>
      <xdr:row>120</xdr:row>
      <xdr:rowOff>104775</xdr:rowOff>
    </xdr:from>
    <xdr:ext cx="247650" cy="266700"/>
    <xdr:sp>
      <xdr:nvSpPr>
        <xdr:cNvPr id="84" name="Text Box 90"/>
        <xdr:cNvSpPr txBox="1">
          <a:spLocks noChangeArrowheads="1"/>
        </xdr:cNvSpPr>
      </xdr:nvSpPr>
      <xdr:spPr>
        <a:xfrm>
          <a:off x="2228850" y="31308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1.16</a:t>
          </a:r>
        </a:p>
      </xdr:txBody>
    </xdr:sp>
    <xdr:clientData/>
  </xdr:oneCellAnchor>
  <xdr:oneCellAnchor>
    <xdr:from>
      <xdr:col>4</xdr:col>
      <xdr:colOff>85725</xdr:colOff>
      <xdr:row>120</xdr:row>
      <xdr:rowOff>114300</xdr:rowOff>
    </xdr:from>
    <xdr:ext cx="295275" cy="266700"/>
    <xdr:sp>
      <xdr:nvSpPr>
        <xdr:cNvPr id="85" name="Text Box 91"/>
        <xdr:cNvSpPr txBox="1">
          <a:spLocks noChangeArrowheads="1"/>
        </xdr:cNvSpPr>
      </xdr:nvSpPr>
      <xdr:spPr>
        <a:xfrm>
          <a:off x="2714625" y="31318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1.205</a:t>
          </a:r>
        </a:p>
      </xdr:txBody>
    </xdr:sp>
    <xdr:clientData/>
  </xdr:oneCellAnchor>
  <xdr:oneCellAnchor>
    <xdr:from>
      <xdr:col>4</xdr:col>
      <xdr:colOff>552450</xdr:colOff>
      <xdr:row>120</xdr:row>
      <xdr:rowOff>114300</xdr:rowOff>
    </xdr:from>
    <xdr:ext cx="295275" cy="266700"/>
    <xdr:sp>
      <xdr:nvSpPr>
        <xdr:cNvPr id="86" name="Text Box 92"/>
        <xdr:cNvSpPr txBox="1">
          <a:spLocks noChangeArrowheads="1"/>
        </xdr:cNvSpPr>
      </xdr:nvSpPr>
      <xdr:spPr>
        <a:xfrm>
          <a:off x="3181350" y="31318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1.225</a:t>
          </a:r>
        </a:p>
      </xdr:txBody>
    </xdr:sp>
    <xdr:clientData/>
  </xdr:oneCellAnchor>
  <xdr:oneCellAnchor>
    <xdr:from>
      <xdr:col>5</xdr:col>
      <xdr:colOff>352425</xdr:colOff>
      <xdr:row>120</xdr:row>
      <xdr:rowOff>104775</xdr:rowOff>
    </xdr:from>
    <xdr:ext cx="247650" cy="266700"/>
    <xdr:sp>
      <xdr:nvSpPr>
        <xdr:cNvPr id="87" name="Text Box 93"/>
        <xdr:cNvSpPr txBox="1">
          <a:spLocks noChangeArrowheads="1"/>
        </xdr:cNvSpPr>
      </xdr:nvSpPr>
      <xdr:spPr>
        <a:xfrm>
          <a:off x="3590925" y="31308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1.22</a:t>
          </a:r>
        </a:p>
      </xdr:txBody>
    </xdr:sp>
    <xdr:clientData/>
  </xdr:oneCellAnchor>
  <xdr:oneCellAnchor>
    <xdr:from>
      <xdr:col>3</xdr:col>
      <xdr:colOff>95250</xdr:colOff>
      <xdr:row>119</xdr:row>
      <xdr:rowOff>76200</xdr:rowOff>
    </xdr:from>
    <xdr:ext cx="295275" cy="266700"/>
    <xdr:sp>
      <xdr:nvSpPr>
        <xdr:cNvPr id="88" name="Text Box 94"/>
        <xdr:cNvSpPr txBox="1">
          <a:spLocks noChangeArrowheads="1"/>
        </xdr:cNvSpPr>
      </xdr:nvSpPr>
      <xdr:spPr>
        <a:xfrm>
          <a:off x="2114550" y="31013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1.925</a:t>
          </a:r>
        </a:p>
      </xdr:txBody>
    </xdr:sp>
    <xdr:clientData/>
  </xdr:oneCellAnchor>
  <xdr:oneCellAnchor>
    <xdr:from>
      <xdr:col>4</xdr:col>
      <xdr:colOff>228600</xdr:colOff>
      <xdr:row>119</xdr:row>
      <xdr:rowOff>85725</xdr:rowOff>
    </xdr:from>
    <xdr:ext cx="247650" cy="266700"/>
    <xdr:sp>
      <xdr:nvSpPr>
        <xdr:cNvPr id="89" name="Text Box 95"/>
        <xdr:cNvSpPr txBox="1">
          <a:spLocks noChangeArrowheads="1"/>
        </xdr:cNvSpPr>
      </xdr:nvSpPr>
      <xdr:spPr>
        <a:xfrm>
          <a:off x="2857500" y="3102292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1.70</a:t>
          </a:r>
        </a:p>
      </xdr:txBody>
    </xdr:sp>
    <xdr:clientData/>
  </xdr:oneCellAnchor>
  <xdr:oneCellAnchor>
    <xdr:from>
      <xdr:col>2</xdr:col>
      <xdr:colOff>704850</xdr:colOff>
      <xdr:row>115</xdr:row>
      <xdr:rowOff>114300</xdr:rowOff>
    </xdr:from>
    <xdr:ext cx="247650" cy="266700"/>
    <xdr:sp>
      <xdr:nvSpPr>
        <xdr:cNvPr id="90" name="Text Box 96"/>
        <xdr:cNvSpPr txBox="1">
          <a:spLocks noChangeArrowheads="1"/>
        </xdr:cNvSpPr>
      </xdr:nvSpPr>
      <xdr:spPr>
        <a:xfrm>
          <a:off x="1924050" y="299847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0.24</a:t>
          </a:r>
        </a:p>
      </xdr:txBody>
    </xdr:sp>
    <xdr:clientData/>
  </xdr:oneCellAnchor>
  <xdr:oneCellAnchor>
    <xdr:from>
      <xdr:col>5</xdr:col>
      <xdr:colOff>123825</xdr:colOff>
      <xdr:row>115</xdr:row>
      <xdr:rowOff>114300</xdr:rowOff>
    </xdr:from>
    <xdr:ext cx="247650" cy="266700"/>
    <xdr:sp>
      <xdr:nvSpPr>
        <xdr:cNvPr id="91" name="Text Box 97"/>
        <xdr:cNvSpPr txBox="1">
          <a:spLocks noChangeArrowheads="1"/>
        </xdr:cNvSpPr>
      </xdr:nvSpPr>
      <xdr:spPr>
        <a:xfrm>
          <a:off x="3362325" y="299847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0.15</a:t>
          </a:r>
        </a:p>
      </xdr:txBody>
    </xdr:sp>
    <xdr:clientData/>
  </xdr:oneCellAnchor>
  <xdr:oneCellAnchor>
    <xdr:from>
      <xdr:col>1</xdr:col>
      <xdr:colOff>314325</xdr:colOff>
      <xdr:row>116</xdr:row>
      <xdr:rowOff>66675</xdr:rowOff>
    </xdr:from>
    <xdr:ext cx="247650" cy="266700"/>
    <xdr:sp>
      <xdr:nvSpPr>
        <xdr:cNvPr id="92" name="Text Box 98"/>
        <xdr:cNvSpPr txBox="1">
          <a:spLocks noChangeArrowheads="1"/>
        </xdr:cNvSpPr>
      </xdr:nvSpPr>
      <xdr:spPr>
        <a:xfrm>
          <a:off x="923925" y="302037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0.70</a:t>
          </a:r>
        </a:p>
      </xdr:txBody>
    </xdr:sp>
    <xdr:clientData/>
  </xdr:oneCellAnchor>
  <xdr:oneCellAnchor>
    <xdr:from>
      <xdr:col>2</xdr:col>
      <xdr:colOff>266700</xdr:colOff>
      <xdr:row>116</xdr:row>
      <xdr:rowOff>57150</xdr:rowOff>
    </xdr:from>
    <xdr:ext cx="295275" cy="266700"/>
    <xdr:sp>
      <xdr:nvSpPr>
        <xdr:cNvPr id="93" name="Text Box 99"/>
        <xdr:cNvSpPr txBox="1">
          <a:spLocks noChangeArrowheads="1"/>
        </xdr:cNvSpPr>
      </xdr:nvSpPr>
      <xdr:spPr>
        <a:xfrm>
          <a:off x="1485900" y="301942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0.765</a:t>
          </a:r>
        </a:p>
      </xdr:txBody>
    </xdr:sp>
    <xdr:clientData/>
  </xdr:oneCellAnchor>
  <xdr:oneCellAnchor>
    <xdr:from>
      <xdr:col>3</xdr:col>
      <xdr:colOff>257175</xdr:colOff>
      <xdr:row>116</xdr:row>
      <xdr:rowOff>9525</xdr:rowOff>
    </xdr:from>
    <xdr:ext cx="295275" cy="266700"/>
    <xdr:sp>
      <xdr:nvSpPr>
        <xdr:cNvPr id="94" name="Text Box 100"/>
        <xdr:cNvSpPr txBox="1">
          <a:spLocks noChangeArrowheads="1"/>
        </xdr:cNvSpPr>
      </xdr:nvSpPr>
      <xdr:spPr>
        <a:xfrm>
          <a:off x="2276475" y="301466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0.765</a:t>
          </a:r>
        </a:p>
      </xdr:txBody>
    </xdr:sp>
    <xdr:clientData/>
  </xdr:oneCellAnchor>
  <xdr:oneCellAnchor>
    <xdr:from>
      <xdr:col>4</xdr:col>
      <xdr:colOff>123825</xdr:colOff>
      <xdr:row>116</xdr:row>
      <xdr:rowOff>19050</xdr:rowOff>
    </xdr:from>
    <xdr:ext cx="247650" cy="266700"/>
    <xdr:sp>
      <xdr:nvSpPr>
        <xdr:cNvPr id="95" name="Text Box 101"/>
        <xdr:cNvSpPr txBox="1">
          <a:spLocks noChangeArrowheads="1"/>
        </xdr:cNvSpPr>
      </xdr:nvSpPr>
      <xdr:spPr>
        <a:xfrm>
          <a:off x="2752725" y="301561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0.79</a:t>
          </a:r>
        </a:p>
      </xdr:txBody>
    </xdr:sp>
    <xdr:clientData/>
  </xdr:oneCellAnchor>
  <xdr:oneCellAnchor>
    <xdr:from>
      <xdr:col>4</xdr:col>
      <xdr:colOff>333375</xdr:colOff>
      <xdr:row>116</xdr:row>
      <xdr:rowOff>28575</xdr:rowOff>
    </xdr:from>
    <xdr:ext cx="247650" cy="266700"/>
    <xdr:sp>
      <xdr:nvSpPr>
        <xdr:cNvPr id="96" name="Text Box 102"/>
        <xdr:cNvSpPr txBox="1">
          <a:spLocks noChangeArrowheads="1"/>
        </xdr:cNvSpPr>
      </xdr:nvSpPr>
      <xdr:spPr>
        <a:xfrm>
          <a:off x="2962275" y="3016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0.78</a:t>
          </a:r>
        </a:p>
      </xdr:txBody>
    </xdr:sp>
    <xdr:clientData/>
  </xdr:oneCellAnchor>
  <xdr:oneCellAnchor>
    <xdr:from>
      <xdr:col>5</xdr:col>
      <xdr:colOff>409575</xdr:colOff>
      <xdr:row>116</xdr:row>
      <xdr:rowOff>28575</xdr:rowOff>
    </xdr:from>
    <xdr:ext cx="247650" cy="266700"/>
    <xdr:sp>
      <xdr:nvSpPr>
        <xdr:cNvPr id="97" name="Text Box 103"/>
        <xdr:cNvSpPr txBox="1">
          <a:spLocks noChangeArrowheads="1"/>
        </xdr:cNvSpPr>
      </xdr:nvSpPr>
      <xdr:spPr>
        <a:xfrm>
          <a:off x="3648075" y="3016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0.73</a:t>
          </a:r>
        </a:p>
      </xdr:txBody>
    </xdr:sp>
    <xdr:clientData/>
  </xdr:oneCellAnchor>
  <xdr:oneCellAnchor>
    <xdr:from>
      <xdr:col>6</xdr:col>
      <xdr:colOff>133350</xdr:colOff>
      <xdr:row>116</xdr:row>
      <xdr:rowOff>28575</xdr:rowOff>
    </xdr:from>
    <xdr:ext cx="247650" cy="266700"/>
    <xdr:sp>
      <xdr:nvSpPr>
        <xdr:cNvPr id="98" name="Text Box 104"/>
        <xdr:cNvSpPr txBox="1">
          <a:spLocks noChangeArrowheads="1"/>
        </xdr:cNvSpPr>
      </xdr:nvSpPr>
      <xdr:spPr>
        <a:xfrm>
          <a:off x="4114800" y="3016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0.81</a:t>
          </a:r>
        </a:p>
      </xdr:txBody>
    </xdr:sp>
    <xdr:clientData/>
  </xdr:oneCellAnchor>
  <xdr:oneCellAnchor>
    <xdr:from>
      <xdr:col>6</xdr:col>
      <xdr:colOff>142875</xdr:colOff>
      <xdr:row>113</xdr:row>
      <xdr:rowOff>190500</xdr:rowOff>
    </xdr:from>
    <xdr:ext cx="247650" cy="266700"/>
    <xdr:sp>
      <xdr:nvSpPr>
        <xdr:cNvPr id="99" name="Text Box 105"/>
        <xdr:cNvSpPr txBox="1">
          <a:spLocks noChangeArrowheads="1"/>
        </xdr:cNvSpPr>
      </xdr:nvSpPr>
      <xdr:spPr>
        <a:xfrm>
          <a:off x="4124325" y="295275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0.91</a:t>
          </a:r>
        </a:p>
      </xdr:txBody>
    </xdr:sp>
    <xdr:clientData/>
  </xdr:oneCellAnchor>
  <xdr:oneCellAnchor>
    <xdr:from>
      <xdr:col>5</xdr:col>
      <xdr:colOff>419100</xdr:colOff>
      <xdr:row>113</xdr:row>
      <xdr:rowOff>171450</xdr:rowOff>
    </xdr:from>
    <xdr:ext cx="295275" cy="266700"/>
    <xdr:sp>
      <xdr:nvSpPr>
        <xdr:cNvPr id="100" name="Text Box 106"/>
        <xdr:cNvSpPr txBox="1">
          <a:spLocks noChangeArrowheads="1"/>
        </xdr:cNvSpPr>
      </xdr:nvSpPr>
      <xdr:spPr>
        <a:xfrm>
          <a:off x="3657600" y="295084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0.915</a:t>
          </a:r>
        </a:p>
      </xdr:txBody>
    </xdr:sp>
    <xdr:clientData/>
  </xdr:oneCellAnchor>
  <xdr:oneCellAnchor>
    <xdr:from>
      <xdr:col>4</xdr:col>
      <xdr:colOff>552450</xdr:colOff>
      <xdr:row>113</xdr:row>
      <xdr:rowOff>142875</xdr:rowOff>
    </xdr:from>
    <xdr:ext cx="247650" cy="266700"/>
    <xdr:sp>
      <xdr:nvSpPr>
        <xdr:cNvPr id="101" name="Text Box 107"/>
        <xdr:cNvSpPr txBox="1">
          <a:spLocks noChangeArrowheads="1"/>
        </xdr:cNvSpPr>
      </xdr:nvSpPr>
      <xdr:spPr>
        <a:xfrm>
          <a:off x="3181350" y="294798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0.91</a:t>
          </a:r>
        </a:p>
      </xdr:txBody>
    </xdr:sp>
    <xdr:clientData/>
  </xdr:oneCellAnchor>
  <xdr:oneCellAnchor>
    <xdr:from>
      <xdr:col>4</xdr:col>
      <xdr:colOff>133350</xdr:colOff>
      <xdr:row>113</xdr:row>
      <xdr:rowOff>161925</xdr:rowOff>
    </xdr:from>
    <xdr:ext cx="295275" cy="266700"/>
    <xdr:sp>
      <xdr:nvSpPr>
        <xdr:cNvPr id="102" name="Text Box 108"/>
        <xdr:cNvSpPr txBox="1">
          <a:spLocks noChangeArrowheads="1"/>
        </xdr:cNvSpPr>
      </xdr:nvSpPr>
      <xdr:spPr>
        <a:xfrm>
          <a:off x="2762250" y="294989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0.935</a:t>
          </a:r>
        </a:p>
      </xdr:txBody>
    </xdr:sp>
    <xdr:clientData/>
  </xdr:oneCellAnchor>
  <xdr:oneCellAnchor>
    <xdr:from>
      <xdr:col>3</xdr:col>
      <xdr:colOff>247650</xdr:colOff>
      <xdr:row>113</xdr:row>
      <xdr:rowOff>180975</xdr:rowOff>
    </xdr:from>
    <xdr:ext cx="295275" cy="266700"/>
    <xdr:sp>
      <xdr:nvSpPr>
        <xdr:cNvPr id="103" name="Text Box 109"/>
        <xdr:cNvSpPr txBox="1">
          <a:spLocks noChangeArrowheads="1"/>
        </xdr:cNvSpPr>
      </xdr:nvSpPr>
      <xdr:spPr>
        <a:xfrm>
          <a:off x="2266950" y="295179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0.935</a:t>
          </a:r>
        </a:p>
      </xdr:txBody>
    </xdr:sp>
    <xdr:clientData/>
  </xdr:oneCellAnchor>
  <xdr:oneCellAnchor>
    <xdr:from>
      <xdr:col>2</xdr:col>
      <xdr:colOff>285750</xdr:colOff>
      <xdr:row>113</xdr:row>
      <xdr:rowOff>171450</xdr:rowOff>
    </xdr:from>
    <xdr:ext cx="247650" cy="266700"/>
    <xdr:sp>
      <xdr:nvSpPr>
        <xdr:cNvPr id="104" name="Text Box 110"/>
        <xdr:cNvSpPr txBox="1">
          <a:spLocks noChangeArrowheads="1"/>
        </xdr:cNvSpPr>
      </xdr:nvSpPr>
      <xdr:spPr>
        <a:xfrm>
          <a:off x="1504950" y="295084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0.91</a:t>
          </a:r>
        </a:p>
      </xdr:txBody>
    </xdr:sp>
    <xdr:clientData/>
  </xdr:oneCellAnchor>
  <xdr:oneCellAnchor>
    <xdr:from>
      <xdr:col>1</xdr:col>
      <xdr:colOff>314325</xdr:colOff>
      <xdr:row>113</xdr:row>
      <xdr:rowOff>180975</xdr:rowOff>
    </xdr:from>
    <xdr:ext cx="247650" cy="266700"/>
    <xdr:sp>
      <xdr:nvSpPr>
        <xdr:cNvPr id="105" name="Text Box 111"/>
        <xdr:cNvSpPr txBox="1">
          <a:spLocks noChangeArrowheads="1"/>
        </xdr:cNvSpPr>
      </xdr:nvSpPr>
      <xdr:spPr>
        <a:xfrm>
          <a:off x="923925" y="295179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0.95</a:t>
          </a:r>
        </a:p>
      </xdr:txBody>
    </xdr:sp>
    <xdr:clientData/>
  </xdr:oneCellAnchor>
  <xdr:oneCellAnchor>
    <xdr:from>
      <xdr:col>2</xdr:col>
      <xdr:colOff>85725</xdr:colOff>
      <xdr:row>109</xdr:row>
      <xdr:rowOff>209550</xdr:rowOff>
    </xdr:from>
    <xdr:ext cx="247650" cy="266700"/>
    <xdr:sp>
      <xdr:nvSpPr>
        <xdr:cNvPr id="106" name="Text Box 112"/>
        <xdr:cNvSpPr txBox="1">
          <a:spLocks noChangeArrowheads="1"/>
        </xdr:cNvSpPr>
      </xdr:nvSpPr>
      <xdr:spPr>
        <a:xfrm>
          <a:off x="1304925" y="284797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1.21</a:t>
          </a:r>
        </a:p>
      </xdr:txBody>
    </xdr:sp>
    <xdr:clientData/>
  </xdr:oneCellAnchor>
  <xdr:oneCellAnchor>
    <xdr:from>
      <xdr:col>2</xdr:col>
      <xdr:colOff>552450</xdr:colOff>
      <xdr:row>109</xdr:row>
      <xdr:rowOff>209550</xdr:rowOff>
    </xdr:from>
    <xdr:ext cx="295275" cy="266700"/>
    <xdr:sp>
      <xdr:nvSpPr>
        <xdr:cNvPr id="107" name="Text Box 113"/>
        <xdr:cNvSpPr txBox="1">
          <a:spLocks noChangeArrowheads="1"/>
        </xdr:cNvSpPr>
      </xdr:nvSpPr>
      <xdr:spPr>
        <a:xfrm>
          <a:off x="1771650" y="284797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1.215</a:t>
          </a:r>
        </a:p>
      </xdr:txBody>
    </xdr:sp>
    <xdr:clientData/>
  </xdr:oneCellAnchor>
  <xdr:oneCellAnchor>
    <xdr:from>
      <xdr:col>3</xdr:col>
      <xdr:colOff>190500</xdr:colOff>
      <xdr:row>109</xdr:row>
      <xdr:rowOff>209550</xdr:rowOff>
    </xdr:from>
    <xdr:ext cx="295275" cy="266700"/>
    <xdr:sp>
      <xdr:nvSpPr>
        <xdr:cNvPr id="108" name="Text Box 114"/>
        <xdr:cNvSpPr txBox="1">
          <a:spLocks noChangeArrowheads="1"/>
        </xdr:cNvSpPr>
      </xdr:nvSpPr>
      <xdr:spPr>
        <a:xfrm>
          <a:off x="2209800" y="284797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1.215</a:t>
          </a:r>
        </a:p>
      </xdr:txBody>
    </xdr:sp>
    <xdr:clientData/>
  </xdr:oneCellAnchor>
  <xdr:oneCellAnchor>
    <xdr:from>
      <xdr:col>4</xdr:col>
      <xdr:colOff>76200</xdr:colOff>
      <xdr:row>109</xdr:row>
      <xdr:rowOff>209550</xdr:rowOff>
    </xdr:from>
    <xdr:ext cx="247650" cy="266700"/>
    <xdr:sp>
      <xdr:nvSpPr>
        <xdr:cNvPr id="109" name="Text Box 115"/>
        <xdr:cNvSpPr txBox="1">
          <a:spLocks noChangeArrowheads="1"/>
        </xdr:cNvSpPr>
      </xdr:nvSpPr>
      <xdr:spPr>
        <a:xfrm>
          <a:off x="2705100" y="284797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1.24</a:t>
          </a:r>
        </a:p>
      </xdr:txBody>
    </xdr:sp>
    <xdr:clientData/>
  </xdr:oneCellAnchor>
  <xdr:oneCellAnchor>
    <xdr:from>
      <xdr:col>4</xdr:col>
      <xdr:colOff>504825</xdr:colOff>
      <xdr:row>110</xdr:row>
      <xdr:rowOff>0</xdr:rowOff>
    </xdr:from>
    <xdr:ext cx="247650" cy="266700"/>
    <xdr:sp>
      <xdr:nvSpPr>
        <xdr:cNvPr id="110" name="Text Box 116"/>
        <xdr:cNvSpPr txBox="1">
          <a:spLocks noChangeArrowheads="1"/>
        </xdr:cNvSpPr>
      </xdr:nvSpPr>
      <xdr:spPr>
        <a:xfrm>
          <a:off x="3133725" y="285369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1.20</a:t>
          </a:r>
        </a:p>
      </xdr:txBody>
    </xdr:sp>
    <xdr:clientData/>
  </xdr:oneCellAnchor>
  <xdr:oneCellAnchor>
    <xdr:from>
      <xdr:col>5</xdr:col>
      <xdr:colOff>333375</xdr:colOff>
      <xdr:row>109</xdr:row>
      <xdr:rowOff>219075</xdr:rowOff>
    </xdr:from>
    <xdr:ext cx="247650" cy="266700"/>
    <xdr:sp>
      <xdr:nvSpPr>
        <xdr:cNvPr id="111" name="Text Box 117"/>
        <xdr:cNvSpPr txBox="1">
          <a:spLocks noChangeArrowheads="1"/>
        </xdr:cNvSpPr>
      </xdr:nvSpPr>
      <xdr:spPr>
        <a:xfrm>
          <a:off x="3571875" y="284892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1.24</a:t>
          </a:r>
        </a:p>
      </xdr:txBody>
    </xdr:sp>
    <xdr:clientData/>
  </xdr:oneCellAnchor>
  <xdr:oneCellAnchor>
    <xdr:from>
      <xdr:col>3</xdr:col>
      <xdr:colOff>381000</xdr:colOff>
      <xdr:row>109</xdr:row>
      <xdr:rowOff>95250</xdr:rowOff>
    </xdr:from>
    <xdr:ext cx="247650" cy="266700"/>
    <xdr:sp>
      <xdr:nvSpPr>
        <xdr:cNvPr id="112" name="Text Box 118"/>
        <xdr:cNvSpPr txBox="1">
          <a:spLocks noChangeArrowheads="1"/>
        </xdr:cNvSpPr>
      </xdr:nvSpPr>
      <xdr:spPr>
        <a:xfrm>
          <a:off x="2400300" y="283654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0.10</a:t>
          </a:r>
        </a:p>
      </xdr:txBody>
    </xdr:sp>
    <xdr:clientData/>
  </xdr:oneCellAnchor>
  <xdr:oneCellAnchor>
    <xdr:from>
      <xdr:col>7</xdr:col>
      <xdr:colOff>142875</xdr:colOff>
      <xdr:row>115</xdr:row>
      <xdr:rowOff>0</xdr:rowOff>
    </xdr:from>
    <xdr:ext cx="247650" cy="266700"/>
    <xdr:sp>
      <xdr:nvSpPr>
        <xdr:cNvPr id="113" name="Text Box 119"/>
        <xdr:cNvSpPr txBox="1">
          <a:spLocks noChangeArrowheads="1"/>
        </xdr:cNvSpPr>
      </xdr:nvSpPr>
      <xdr:spPr>
        <a:xfrm>
          <a:off x="4857750" y="298704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3</xdr:col>
      <xdr:colOff>552450</xdr:colOff>
      <xdr:row>106</xdr:row>
      <xdr:rowOff>219075</xdr:rowOff>
    </xdr:from>
    <xdr:ext cx="114300" cy="333375"/>
    <xdr:sp>
      <xdr:nvSpPr>
        <xdr:cNvPr id="114" name="Text Box 120"/>
        <xdr:cNvSpPr txBox="1">
          <a:spLocks noChangeArrowheads="1"/>
        </xdr:cNvSpPr>
      </xdr:nvSpPr>
      <xdr:spPr>
        <a:xfrm>
          <a:off x="2571750" y="2768917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Y</a:t>
          </a:r>
        </a:p>
      </xdr:txBody>
    </xdr:sp>
    <xdr:clientData/>
  </xdr:oneCellAnchor>
  <xdr:oneCellAnchor>
    <xdr:from>
      <xdr:col>1</xdr:col>
      <xdr:colOff>533400</xdr:colOff>
      <xdr:row>111</xdr:row>
      <xdr:rowOff>171450</xdr:rowOff>
    </xdr:from>
    <xdr:ext cx="171450" cy="266700"/>
    <xdr:sp>
      <xdr:nvSpPr>
        <xdr:cNvPr id="115" name="Text Box 121"/>
        <xdr:cNvSpPr txBox="1">
          <a:spLocks noChangeArrowheads="1"/>
        </xdr:cNvSpPr>
      </xdr:nvSpPr>
      <xdr:spPr>
        <a:xfrm>
          <a:off x="1143000" y="289750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2</xdr:col>
      <xdr:colOff>390525</xdr:colOff>
      <xdr:row>111</xdr:row>
      <xdr:rowOff>171450</xdr:rowOff>
    </xdr:from>
    <xdr:ext cx="171450" cy="266700"/>
    <xdr:sp>
      <xdr:nvSpPr>
        <xdr:cNvPr id="116" name="Text Box 122"/>
        <xdr:cNvSpPr txBox="1">
          <a:spLocks noChangeArrowheads="1"/>
        </xdr:cNvSpPr>
      </xdr:nvSpPr>
      <xdr:spPr>
        <a:xfrm>
          <a:off x="1609725" y="289750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3</xdr:col>
      <xdr:colOff>9525</xdr:colOff>
      <xdr:row>111</xdr:row>
      <xdr:rowOff>161925</xdr:rowOff>
    </xdr:from>
    <xdr:ext cx="171450" cy="266700"/>
    <xdr:sp>
      <xdr:nvSpPr>
        <xdr:cNvPr id="117" name="Text Box 123"/>
        <xdr:cNvSpPr txBox="1">
          <a:spLocks noChangeArrowheads="1"/>
        </xdr:cNvSpPr>
      </xdr:nvSpPr>
      <xdr:spPr>
        <a:xfrm>
          <a:off x="2028825" y="289655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3</xdr:col>
      <xdr:colOff>447675</xdr:colOff>
      <xdr:row>111</xdr:row>
      <xdr:rowOff>180975</xdr:rowOff>
    </xdr:from>
    <xdr:ext cx="171450" cy="266700"/>
    <xdr:sp>
      <xdr:nvSpPr>
        <xdr:cNvPr id="118" name="Text Box 124"/>
        <xdr:cNvSpPr txBox="1">
          <a:spLocks noChangeArrowheads="1"/>
        </xdr:cNvSpPr>
      </xdr:nvSpPr>
      <xdr:spPr>
        <a:xfrm>
          <a:off x="2466975" y="289845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4</xdr:col>
      <xdr:colOff>352425</xdr:colOff>
      <xdr:row>111</xdr:row>
      <xdr:rowOff>171450</xdr:rowOff>
    </xdr:from>
    <xdr:ext cx="171450" cy="266700"/>
    <xdr:sp>
      <xdr:nvSpPr>
        <xdr:cNvPr id="119" name="Text Box 125"/>
        <xdr:cNvSpPr txBox="1">
          <a:spLocks noChangeArrowheads="1"/>
        </xdr:cNvSpPr>
      </xdr:nvSpPr>
      <xdr:spPr>
        <a:xfrm>
          <a:off x="2981325" y="289750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5</xdr:col>
      <xdr:colOff>161925</xdr:colOff>
      <xdr:row>111</xdr:row>
      <xdr:rowOff>171450</xdr:rowOff>
    </xdr:from>
    <xdr:ext cx="171450" cy="266700"/>
    <xdr:sp>
      <xdr:nvSpPr>
        <xdr:cNvPr id="120" name="Text Box 126"/>
        <xdr:cNvSpPr txBox="1">
          <a:spLocks noChangeArrowheads="1"/>
        </xdr:cNvSpPr>
      </xdr:nvSpPr>
      <xdr:spPr>
        <a:xfrm>
          <a:off x="3400425" y="289750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5</xdr:col>
      <xdr:colOff>581025</xdr:colOff>
      <xdr:row>111</xdr:row>
      <xdr:rowOff>152400</xdr:rowOff>
    </xdr:from>
    <xdr:ext cx="171450" cy="266700"/>
    <xdr:sp>
      <xdr:nvSpPr>
        <xdr:cNvPr id="121" name="Text Box 127"/>
        <xdr:cNvSpPr txBox="1">
          <a:spLocks noChangeArrowheads="1"/>
        </xdr:cNvSpPr>
      </xdr:nvSpPr>
      <xdr:spPr>
        <a:xfrm>
          <a:off x="3819525" y="289560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2</xdr:col>
      <xdr:colOff>552450</xdr:colOff>
      <xdr:row>114</xdr:row>
      <xdr:rowOff>123825</xdr:rowOff>
    </xdr:from>
    <xdr:ext cx="190500" cy="276225"/>
    <xdr:sp>
      <xdr:nvSpPr>
        <xdr:cNvPr id="122" name="Text Box 128"/>
        <xdr:cNvSpPr txBox="1">
          <a:spLocks noChangeArrowheads="1"/>
        </xdr:cNvSpPr>
      </xdr:nvSpPr>
      <xdr:spPr>
        <a:xfrm>
          <a:off x="1771650" y="297275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4</xdr:col>
      <xdr:colOff>600075</xdr:colOff>
      <xdr:row>114</xdr:row>
      <xdr:rowOff>114300</xdr:rowOff>
    </xdr:from>
    <xdr:ext cx="171450" cy="266700"/>
    <xdr:sp>
      <xdr:nvSpPr>
        <xdr:cNvPr id="123" name="Text Box 129"/>
        <xdr:cNvSpPr txBox="1">
          <a:spLocks noChangeArrowheads="1"/>
        </xdr:cNvSpPr>
      </xdr:nvSpPr>
      <xdr:spPr>
        <a:xfrm>
          <a:off x="3228975" y="297180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1</xdr:col>
      <xdr:colOff>533400</xdr:colOff>
      <xdr:row>118</xdr:row>
      <xdr:rowOff>47625</xdr:rowOff>
    </xdr:from>
    <xdr:ext cx="171450" cy="266700"/>
    <xdr:sp>
      <xdr:nvSpPr>
        <xdr:cNvPr id="124" name="Text Box 130"/>
        <xdr:cNvSpPr txBox="1">
          <a:spLocks noChangeArrowheads="1"/>
        </xdr:cNvSpPr>
      </xdr:nvSpPr>
      <xdr:spPr>
        <a:xfrm>
          <a:off x="1143000" y="307181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oneCellAnchor>
  <xdr:oneCellAnchor>
    <xdr:from>
      <xdr:col>2</xdr:col>
      <xdr:colOff>390525</xdr:colOff>
      <xdr:row>118</xdr:row>
      <xdr:rowOff>38100</xdr:rowOff>
    </xdr:from>
    <xdr:ext cx="171450" cy="266700"/>
    <xdr:sp>
      <xdr:nvSpPr>
        <xdr:cNvPr id="125" name="Text Box 131"/>
        <xdr:cNvSpPr txBox="1">
          <a:spLocks noChangeArrowheads="1"/>
        </xdr:cNvSpPr>
      </xdr:nvSpPr>
      <xdr:spPr>
        <a:xfrm>
          <a:off x="1609725" y="307086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  <xdr:oneCellAnchor>
    <xdr:from>
      <xdr:col>3</xdr:col>
      <xdr:colOff>9525</xdr:colOff>
      <xdr:row>118</xdr:row>
      <xdr:rowOff>0</xdr:rowOff>
    </xdr:from>
    <xdr:ext cx="171450" cy="266700"/>
    <xdr:sp>
      <xdr:nvSpPr>
        <xdr:cNvPr id="126" name="Text Box 132"/>
        <xdr:cNvSpPr txBox="1">
          <a:spLocks noChangeArrowheads="1"/>
        </xdr:cNvSpPr>
      </xdr:nvSpPr>
      <xdr:spPr>
        <a:xfrm>
          <a:off x="2028825" y="306705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  <xdr:oneCellAnchor>
    <xdr:from>
      <xdr:col>3</xdr:col>
      <xdr:colOff>447675</xdr:colOff>
      <xdr:row>118</xdr:row>
      <xdr:rowOff>0</xdr:rowOff>
    </xdr:from>
    <xdr:ext cx="171450" cy="266700"/>
    <xdr:sp>
      <xdr:nvSpPr>
        <xdr:cNvPr id="127" name="Text Box 133"/>
        <xdr:cNvSpPr txBox="1">
          <a:spLocks noChangeArrowheads="1"/>
        </xdr:cNvSpPr>
      </xdr:nvSpPr>
      <xdr:spPr>
        <a:xfrm>
          <a:off x="2466975" y="306705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oneCellAnchor>
  <xdr:oneCellAnchor>
    <xdr:from>
      <xdr:col>4</xdr:col>
      <xdr:colOff>352425</xdr:colOff>
      <xdr:row>118</xdr:row>
      <xdr:rowOff>9525</xdr:rowOff>
    </xdr:from>
    <xdr:ext cx="171450" cy="266700"/>
    <xdr:sp>
      <xdr:nvSpPr>
        <xdr:cNvPr id="128" name="Text Box 134"/>
        <xdr:cNvSpPr txBox="1">
          <a:spLocks noChangeArrowheads="1"/>
        </xdr:cNvSpPr>
      </xdr:nvSpPr>
      <xdr:spPr>
        <a:xfrm>
          <a:off x="2981325" y="30680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</a:t>
          </a:r>
        </a:p>
      </xdr:txBody>
    </xdr:sp>
    <xdr:clientData/>
  </xdr:oneCellAnchor>
  <xdr:oneCellAnchor>
    <xdr:from>
      <xdr:col>5</xdr:col>
      <xdr:colOff>190500</xdr:colOff>
      <xdr:row>118</xdr:row>
      <xdr:rowOff>0</xdr:rowOff>
    </xdr:from>
    <xdr:ext cx="171450" cy="266700"/>
    <xdr:sp>
      <xdr:nvSpPr>
        <xdr:cNvPr id="129" name="Text Box 135"/>
        <xdr:cNvSpPr txBox="1">
          <a:spLocks noChangeArrowheads="1"/>
        </xdr:cNvSpPr>
      </xdr:nvSpPr>
      <xdr:spPr>
        <a:xfrm>
          <a:off x="3429000" y="306705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oneCellAnchor>
  <xdr:oneCellAnchor>
    <xdr:from>
      <xdr:col>5</xdr:col>
      <xdr:colOff>590550</xdr:colOff>
      <xdr:row>118</xdr:row>
      <xdr:rowOff>0</xdr:rowOff>
    </xdr:from>
    <xdr:ext cx="171450" cy="266700"/>
    <xdr:sp>
      <xdr:nvSpPr>
        <xdr:cNvPr id="130" name="Text Box 136"/>
        <xdr:cNvSpPr txBox="1">
          <a:spLocks noChangeArrowheads="1"/>
        </xdr:cNvSpPr>
      </xdr:nvSpPr>
      <xdr:spPr>
        <a:xfrm>
          <a:off x="3829050" y="306705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oneCellAnchor>
  <xdr:oneCellAnchor>
    <xdr:from>
      <xdr:col>3</xdr:col>
      <xdr:colOff>438150</xdr:colOff>
      <xdr:row>121</xdr:row>
      <xdr:rowOff>9525</xdr:rowOff>
    </xdr:from>
    <xdr:ext cx="247650" cy="266700"/>
    <xdr:sp>
      <xdr:nvSpPr>
        <xdr:cNvPr id="131" name="Text Box 137"/>
        <xdr:cNvSpPr txBox="1">
          <a:spLocks noChangeArrowheads="1"/>
        </xdr:cNvSpPr>
      </xdr:nvSpPr>
      <xdr:spPr>
        <a:xfrm>
          <a:off x="2457450" y="3148012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0.07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showGridLines="0" tabSelected="1" zoomScalePageLayoutView="0" workbookViewId="0" topLeftCell="A60">
      <pane ySplit="300" topLeftCell="A109" activePane="bottomLeft" state="split"/>
      <selection pane="topLeft" activeCell="I96" sqref="I1:I16384"/>
      <selection pane="bottomLeft" activeCell="D6" sqref="D6"/>
    </sheetView>
  </sheetViews>
  <sheetFormatPr defaultColWidth="9.140625" defaultRowHeight="12.75"/>
  <cols>
    <col min="1" max="2" width="9.140625" style="1" customWidth="1"/>
    <col min="3" max="3" width="12.00390625" style="1" customWidth="1"/>
    <col min="4" max="5" width="9.140625" style="1" customWidth="1"/>
    <col min="6" max="6" width="11.140625" style="1" customWidth="1"/>
    <col min="7" max="7" width="11.00390625" style="1" customWidth="1"/>
    <col min="8" max="9" width="9.140625" style="1" customWidth="1"/>
    <col min="10" max="10" width="4.8515625" style="1" customWidth="1"/>
    <col min="11" max="11" width="5.28125" style="1" customWidth="1"/>
    <col min="12" max="12" width="6.7109375" style="1" customWidth="1"/>
    <col min="13" max="13" width="6.57421875" style="1" customWidth="1"/>
    <col min="14" max="15" width="7.140625" style="1" customWidth="1"/>
    <col min="16" max="17" width="10.28125" style="1" customWidth="1"/>
    <col min="18" max="18" width="14.421875" style="1" customWidth="1"/>
    <col min="19" max="19" width="15.421875" style="1" customWidth="1"/>
    <col min="20" max="16384" width="9.140625" style="1" customWidth="1"/>
  </cols>
  <sheetData>
    <row r="1" spans="2:19" s="25" customFormat="1" ht="21" customHeight="1">
      <c r="B1" s="26" t="s">
        <v>30</v>
      </c>
      <c r="H1" s="41">
        <v>1</v>
      </c>
      <c r="I1" s="2" t="s">
        <v>67</v>
      </c>
      <c r="J1" s="1"/>
      <c r="K1" s="1"/>
      <c r="L1" s="1"/>
      <c r="M1" s="1"/>
      <c r="N1" s="1"/>
      <c r="O1" s="1"/>
      <c r="P1" s="1"/>
      <c r="R1" s="6">
        <v>5</v>
      </c>
      <c r="S1" s="1"/>
    </row>
    <row r="2" ht="18" customHeight="1"/>
    <row r="3" spans="1:18" ht="18" customHeight="1">
      <c r="A3" s="3" t="s">
        <v>0</v>
      </c>
      <c r="B3" s="3"/>
      <c r="C3" s="3"/>
      <c r="D3" s="3"/>
      <c r="F3" s="3" t="s">
        <v>14</v>
      </c>
      <c r="G3" s="3"/>
      <c r="H3" s="3"/>
      <c r="I3" s="32" t="s">
        <v>68</v>
      </c>
      <c r="J3" s="32" t="s">
        <v>69</v>
      </c>
      <c r="K3" s="32" t="s">
        <v>70</v>
      </c>
      <c r="L3" s="32" t="s">
        <v>123</v>
      </c>
      <c r="M3" s="32" t="s">
        <v>71</v>
      </c>
      <c r="N3" s="32" t="s">
        <v>124</v>
      </c>
      <c r="O3" s="32" t="s">
        <v>72</v>
      </c>
      <c r="P3" s="32" t="s">
        <v>134</v>
      </c>
      <c r="Q3" s="32" t="s">
        <v>135</v>
      </c>
      <c r="R3" s="32" t="s">
        <v>136</v>
      </c>
    </row>
    <row r="4" spans="1:18" ht="18" customHeight="1">
      <c r="A4" s="3" t="s">
        <v>1</v>
      </c>
      <c r="B4" s="3"/>
      <c r="C4" s="3"/>
      <c r="D4" s="3"/>
      <c r="F4" s="3" t="s">
        <v>15</v>
      </c>
      <c r="G4" s="3"/>
      <c r="H4" s="3"/>
      <c r="I4" s="32">
        <v>11</v>
      </c>
      <c r="J4" s="32">
        <v>40</v>
      </c>
      <c r="K4" s="33">
        <v>0.95</v>
      </c>
      <c r="L4" s="34" t="s">
        <v>132</v>
      </c>
      <c r="M4" s="35">
        <f>K4*K4</f>
        <v>0.9025</v>
      </c>
      <c r="N4" s="35">
        <f>L4^2</f>
        <v>13.987600000000002</v>
      </c>
      <c r="O4" s="35">
        <f>60.6*K4/10.1345</f>
        <v>5.680595984014999</v>
      </c>
      <c r="P4" s="35">
        <f>49.8*L4/89.3735</f>
        <v>-2.0839734373164305</v>
      </c>
      <c r="Q4" s="36">
        <f aca="true" t="shared" si="0" ref="Q4:Q19">J4+O4</f>
        <v>45.680595984015</v>
      </c>
      <c r="R4" s="36">
        <f>J4+O4+P4</f>
        <v>43.59662254669857</v>
      </c>
    </row>
    <row r="5" spans="1:18" ht="18" customHeight="1">
      <c r="A5" s="3" t="s">
        <v>2</v>
      </c>
      <c r="B5" s="3"/>
      <c r="C5" s="3"/>
      <c r="D5" s="3"/>
      <c r="F5" s="3" t="s">
        <v>16</v>
      </c>
      <c r="G5" s="3"/>
      <c r="H5" s="3"/>
      <c r="I5" s="32">
        <v>12</v>
      </c>
      <c r="J5" s="32">
        <v>40</v>
      </c>
      <c r="K5" s="33">
        <v>0.91</v>
      </c>
      <c r="L5" s="34" t="s">
        <v>131</v>
      </c>
      <c r="M5" s="35">
        <f aca="true" t="shared" si="1" ref="M5:M19">K5*K5</f>
        <v>0.8281000000000001</v>
      </c>
      <c r="N5" s="35">
        <f aca="true" t="shared" si="2" ref="N5:N17">L5^2</f>
        <v>6.400899999999999</v>
      </c>
      <c r="O5" s="35">
        <f aca="true" t="shared" si="3" ref="O5:O17">60.6*K5/10.1345</f>
        <v>5.4414129952143675</v>
      </c>
      <c r="P5" s="35">
        <f aca="true" t="shared" si="4" ref="P5:P17">49.8*L5/89.3735</f>
        <v>-1.4097467370081733</v>
      </c>
      <c r="Q5" s="36">
        <f t="shared" si="0"/>
        <v>45.441412995214364</v>
      </c>
      <c r="R5" s="36">
        <f aca="true" t="shared" si="5" ref="R5:R17">J5+O5+P5</f>
        <v>44.031666258206194</v>
      </c>
    </row>
    <row r="6" spans="1:18" ht="18" customHeight="1">
      <c r="A6" s="3" t="s">
        <v>3</v>
      </c>
      <c r="B6" s="3"/>
      <c r="C6" s="3"/>
      <c r="D6" s="3"/>
      <c r="F6" s="3" t="s">
        <v>3</v>
      </c>
      <c r="G6" s="3"/>
      <c r="H6" s="3"/>
      <c r="I6" s="32">
        <v>13</v>
      </c>
      <c r="J6" s="32">
        <v>40</v>
      </c>
      <c r="K6" s="33">
        <v>0.935</v>
      </c>
      <c r="L6" s="34" t="s">
        <v>125</v>
      </c>
      <c r="M6" s="35">
        <f t="shared" si="1"/>
        <v>0.8742250000000001</v>
      </c>
      <c r="N6" s="35">
        <f t="shared" si="2"/>
        <v>1.7292249999999998</v>
      </c>
      <c r="O6" s="35">
        <f t="shared" si="3"/>
        <v>5.590902363214762</v>
      </c>
      <c r="P6" s="35">
        <f t="shared" si="4"/>
        <v>-0.7327339759548411</v>
      </c>
      <c r="Q6" s="36">
        <f t="shared" si="0"/>
        <v>45.59090236321476</v>
      </c>
      <c r="R6" s="36">
        <f t="shared" si="5"/>
        <v>44.858168387259916</v>
      </c>
    </row>
    <row r="7" spans="1:18" ht="18" customHeight="1">
      <c r="A7" s="3" t="s">
        <v>4</v>
      </c>
      <c r="B7" s="3"/>
      <c r="C7" s="3"/>
      <c r="D7" s="3"/>
      <c r="F7" s="3" t="s">
        <v>4</v>
      </c>
      <c r="G7" s="3"/>
      <c r="H7" s="3"/>
      <c r="I7" s="32">
        <v>14</v>
      </c>
      <c r="J7" s="32">
        <v>40</v>
      </c>
      <c r="K7" s="33">
        <v>0.935</v>
      </c>
      <c r="L7" s="34" t="s">
        <v>126</v>
      </c>
      <c r="M7" s="35">
        <f t="shared" si="1"/>
        <v>0.8742250000000001</v>
      </c>
      <c r="N7" s="35">
        <f t="shared" si="2"/>
        <v>0.010000000000000002</v>
      </c>
      <c r="O7" s="35">
        <f t="shared" si="3"/>
        <v>5.590902363214762</v>
      </c>
      <c r="P7" s="35">
        <f t="shared" si="4"/>
        <v>-0.05572121490150884</v>
      </c>
      <c r="Q7" s="36">
        <f t="shared" si="0"/>
        <v>45.59090236321476</v>
      </c>
      <c r="R7" s="36">
        <f t="shared" si="5"/>
        <v>45.53518114831325</v>
      </c>
    </row>
    <row r="8" spans="1:18" ht="18" customHeight="1">
      <c r="A8" s="3" t="s">
        <v>5</v>
      </c>
      <c r="B8" s="3"/>
      <c r="C8" s="3"/>
      <c r="D8" s="3"/>
      <c r="F8" s="3" t="s">
        <v>5</v>
      </c>
      <c r="G8" s="3"/>
      <c r="H8" s="3"/>
      <c r="I8" s="32">
        <v>15</v>
      </c>
      <c r="J8" s="32">
        <v>40</v>
      </c>
      <c r="K8" s="33">
        <v>0.91</v>
      </c>
      <c r="L8" s="33">
        <v>1.14</v>
      </c>
      <c r="M8" s="35">
        <f t="shared" si="1"/>
        <v>0.8281000000000001</v>
      </c>
      <c r="N8" s="35">
        <f t="shared" si="2"/>
        <v>1.2995999999999999</v>
      </c>
      <c r="O8" s="35">
        <f t="shared" si="3"/>
        <v>5.4414129952143675</v>
      </c>
      <c r="P8" s="35">
        <f t="shared" si="4"/>
        <v>0.6352218498772005</v>
      </c>
      <c r="Q8" s="36">
        <f t="shared" si="0"/>
        <v>45.441412995214364</v>
      </c>
      <c r="R8" s="36">
        <f t="shared" si="5"/>
        <v>46.07663484509156</v>
      </c>
    </row>
    <row r="9" spans="1:18" ht="18" customHeight="1">
      <c r="A9" s="3" t="s">
        <v>6</v>
      </c>
      <c r="B9" s="3"/>
      <c r="C9" s="3"/>
      <c r="D9" s="3"/>
      <c r="F9" s="3" t="s">
        <v>6</v>
      </c>
      <c r="G9" s="3"/>
      <c r="H9" s="3"/>
      <c r="I9" s="32">
        <v>16</v>
      </c>
      <c r="J9" s="32">
        <v>40</v>
      </c>
      <c r="K9" s="33">
        <v>0.915</v>
      </c>
      <c r="L9" s="33">
        <v>2.34</v>
      </c>
      <c r="M9" s="35">
        <f t="shared" si="1"/>
        <v>0.8372250000000001</v>
      </c>
      <c r="N9" s="35">
        <f t="shared" si="2"/>
        <v>5.475599999999999</v>
      </c>
      <c r="O9" s="35">
        <f t="shared" si="3"/>
        <v>5.471310868814447</v>
      </c>
      <c r="P9" s="35">
        <f t="shared" si="4"/>
        <v>1.3038764286953064</v>
      </c>
      <c r="Q9" s="36">
        <f t="shared" si="0"/>
        <v>45.47131086881445</v>
      </c>
      <c r="R9" s="36">
        <f t="shared" si="5"/>
        <v>46.77518729750975</v>
      </c>
    </row>
    <row r="10" spans="1:18" ht="18" customHeight="1">
      <c r="A10" s="3" t="s">
        <v>7</v>
      </c>
      <c r="B10" s="3"/>
      <c r="C10" s="3"/>
      <c r="D10" s="3"/>
      <c r="F10" s="3" t="s">
        <v>17</v>
      </c>
      <c r="G10" s="3"/>
      <c r="H10" s="3"/>
      <c r="I10" s="32">
        <v>17</v>
      </c>
      <c r="J10" s="32">
        <v>40</v>
      </c>
      <c r="K10" s="33">
        <v>0.91</v>
      </c>
      <c r="L10" s="33">
        <v>3.58</v>
      </c>
      <c r="M10" s="35">
        <f t="shared" si="1"/>
        <v>0.8281000000000001</v>
      </c>
      <c r="N10" s="35">
        <f t="shared" si="2"/>
        <v>12.8164</v>
      </c>
      <c r="O10" s="35">
        <f t="shared" si="3"/>
        <v>5.4414129952143675</v>
      </c>
      <c r="P10" s="35">
        <f t="shared" si="4"/>
        <v>1.994819493474016</v>
      </c>
      <c r="Q10" s="36">
        <f t="shared" si="0"/>
        <v>45.441412995214364</v>
      </c>
      <c r="R10" s="40">
        <f t="shared" si="5"/>
        <v>47.43623248868838</v>
      </c>
    </row>
    <row r="11" spans="1:18" ht="18" customHeight="1">
      <c r="A11" s="3" t="s">
        <v>12</v>
      </c>
      <c r="B11" s="3"/>
      <c r="C11" s="3"/>
      <c r="D11" s="3"/>
      <c r="F11" s="3" t="s">
        <v>18</v>
      </c>
      <c r="G11" s="3"/>
      <c r="H11" s="3"/>
      <c r="I11" s="32">
        <v>21</v>
      </c>
      <c r="J11" s="32">
        <v>40</v>
      </c>
      <c r="K11" s="33">
        <v>0.24</v>
      </c>
      <c r="L11" s="34" t="s">
        <v>127</v>
      </c>
      <c r="M11" s="35">
        <f t="shared" si="1"/>
        <v>0.0576</v>
      </c>
      <c r="N11" s="35">
        <f t="shared" si="2"/>
        <v>3.7056250000000004</v>
      </c>
      <c r="O11" s="35">
        <f t="shared" si="3"/>
        <v>1.4350979328037892</v>
      </c>
      <c r="P11" s="35">
        <f t="shared" si="4"/>
        <v>-1.072633386854045</v>
      </c>
      <c r="Q11" s="36">
        <f t="shared" si="0"/>
        <v>41.43509793280379</v>
      </c>
      <c r="R11" s="36">
        <f t="shared" si="5"/>
        <v>40.36246454594975</v>
      </c>
    </row>
    <row r="12" spans="1:18" ht="18" customHeight="1">
      <c r="A12" s="3"/>
      <c r="B12" s="3"/>
      <c r="C12" s="3"/>
      <c r="D12" s="3"/>
      <c r="E12" s="3"/>
      <c r="F12" s="3"/>
      <c r="G12" s="3"/>
      <c r="H12" s="3"/>
      <c r="I12" s="32">
        <v>22</v>
      </c>
      <c r="J12" s="32">
        <v>40</v>
      </c>
      <c r="K12" s="33">
        <v>0.15</v>
      </c>
      <c r="L12" s="33">
        <v>1.7</v>
      </c>
      <c r="M12" s="35">
        <f t="shared" si="1"/>
        <v>0.0225</v>
      </c>
      <c r="N12" s="35">
        <f t="shared" si="2"/>
        <v>2.8899999999999997</v>
      </c>
      <c r="O12" s="35">
        <f t="shared" si="3"/>
        <v>0.8969362080023682</v>
      </c>
      <c r="P12" s="35">
        <f t="shared" si="4"/>
        <v>0.9472606533256501</v>
      </c>
      <c r="Q12" s="36">
        <f t="shared" si="0"/>
        <v>40.896936208002366</v>
      </c>
      <c r="R12" s="36">
        <f t="shared" si="5"/>
        <v>41.844196861328015</v>
      </c>
    </row>
    <row r="13" spans="1:18" ht="18" customHeight="1">
      <c r="A13" s="3" t="s">
        <v>8</v>
      </c>
      <c r="B13" s="3"/>
      <c r="C13" s="3"/>
      <c r="D13" s="3"/>
      <c r="E13" s="3"/>
      <c r="F13" s="3"/>
      <c r="G13" s="3"/>
      <c r="H13" s="3"/>
      <c r="I13" s="32">
        <v>31</v>
      </c>
      <c r="J13" s="32">
        <v>40</v>
      </c>
      <c r="K13" s="34" t="s">
        <v>75</v>
      </c>
      <c r="L13" s="34" t="s">
        <v>128</v>
      </c>
      <c r="M13" s="35">
        <f t="shared" si="1"/>
        <v>0.48999999999999994</v>
      </c>
      <c r="N13" s="35">
        <f t="shared" si="2"/>
        <v>13.9129</v>
      </c>
      <c r="O13" s="35">
        <f t="shared" si="3"/>
        <v>-4.185702304011052</v>
      </c>
      <c r="P13" s="35">
        <f t="shared" si="4"/>
        <v>-2.0784013158262793</v>
      </c>
      <c r="Q13" s="36">
        <f t="shared" si="0"/>
        <v>35.81429769598895</v>
      </c>
      <c r="R13" s="36">
        <f t="shared" si="5"/>
        <v>33.73589638016267</v>
      </c>
    </row>
    <row r="14" spans="1:18" ht="18" customHeight="1">
      <c r="A14" s="3" t="s">
        <v>9</v>
      </c>
      <c r="B14" s="3"/>
      <c r="C14" s="3"/>
      <c r="D14" s="3"/>
      <c r="E14" s="3"/>
      <c r="F14" s="3"/>
      <c r="G14" s="3"/>
      <c r="H14" s="3"/>
      <c r="I14" s="32">
        <v>32</v>
      </c>
      <c r="J14" s="32">
        <v>40</v>
      </c>
      <c r="K14" s="34" t="s">
        <v>73</v>
      </c>
      <c r="L14" s="34" t="s">
        <v>129</v>
      </c>
      <c r="M14" s="35">
        <f t="shared" si="1"/>
        <v>0.585225</v>
      </c>
      <c r="N14" s="35">
        <f t="shared" si="2"/>
        <v>5.9536</v>
      </c>
      <c r="O14" s="35">
        <f t="shared" si="3"/>
        <v>-4.574374660812078</v>
      </c>
      <c r="P14" s="35">
        <f t="shared" si="4"/>
        <v>-1.3595976435968153</v>
      </c>
      <c r="Q14" s="36">
        <f t="shared" si="0"/>
        <v>35.425625339187924</v>
      </c>
      <c r="R14" s="36">
        <f t="shared" si="5"/>
        <v>34.06602769559111</v>
      </c>
    </row>
    <row r="15" spans="1:18" ht="18" customHeight="1">
      <c r="A15" s="3" t="s">
        <v>10</v>
      </c>
      <c r="B15" s="3"/>
      <c r="C15" s="3"/>
      <c r="D15" s="3"/>
      <c r="E15" s="3"/>
      <c r="F15" s="3"/>
      <c r="G15" s="3"/>
      <c r="H15" s="3"/>
      <c r="I15" s="32">
        <v>33</v>
      </c>
      <c r="J15" s="32">
        <v>40</v>
      </c>
      <c r="K15" s="34" t="s">
        <v>73</v>
      </c>
      <c r="L15" s="34" t="s">
        <v>130</v>
      </c>
      <c r="M15" s="35">
        <f t="shared" si="1"/>
        <v>0.585225</v>
      </c>
      <c r="N15" s="35">
        <f t="shared" si="2"/>
        <v>1.5129</v>
      </c>
      <c r="O15" s="35">
        <f t="shared" si="3"/>
        <v>-4.574374660812078</v>
      </c>
      <c r="P15" s="35">
        <f t="shared" si="4"/>
        <v>-0.6853709432885586</v>
      </c>
      <c r="Q15" s="36">
        <f t="shared" si="0"/>
        <v>35.425625339187924</v>
      </c>
      <c r="R15" s="36">
        <f t="shared" si="5"/>
        <v>34.74025439589936</v>
      </c>
    </row>
    <row r="16" spans="1:18" ht="18" customHeight="1">
      <c r="A16" s="3" t="s">
        <v>3</v>
      </c>
      <c r="B16" s="3"/>
      <c r="C16" s="3"/>
      <c r="D16" s="3"/>
      <c r="E16" s="3"/>
      <c r="F16" s="3"/>
      <c r="G16" s="3"/>
      <c r="H16" s="3"/>
      <c r="I16" s="32">
        <v>34</v>
      </c>
      <c r="J16" s="32">
        <v>40</v>
      </c>
      <c r="K16" s="34" t="s">
        <v>74</v>
      </c>
      <c r="L16" s="34" t="s">
        <v>133</v>
      </c>
      <c r="M16" s="35">
        <f t="shared" si="1"/>
        <v>0.6241000000000001</v>
      </c>
      <c r="N16" s="35">
        <f t="shared" si="2"/>
        <v>0.004900000000000001</v>
      </c>
      <c r="O16" s="35">
        <f t="shared" si="3"/>
        <v>-4.723864028812473</v>
      </c>
      <c r="P16" s="35">
        <f t="shared" si="4"/>
        <v>-0.039004850431056184</v>
      </c>
      <c r="Q16" s="36">
        <f t="shared" si="0"/>
        <v>35.27613597118753</v>
      </c>
      <c r="R16" s="36">
        <f t="shared" si="5"/>
        <v>35.23713112075647</v>
      </c>
    </row>
    <row r="17" spans="1:18" ht="18" customHeight="1">
      <c r="A17" s="3" t="s">
        <v>4</v>
      </c>
      <c r="B17" s="3"/>
      <c r="C17" s="3"/>
      <c r="D17" s="3"/>
      <c r="E17" s="3"/>
      <c r="F17" s="3"/>
      <c r="G17" s="3"/>
      <c r="H17" s="3"/>
      <c r="I17" s="32">
        <v>35</v>
      </c>
      <c r="J17" s="32">
        <v>40</v>
      </c>
      <c r="K17" s="34" t="s">
        <v>76</v>
      </c>
      <c r="L17" s="34">
        <v>1.135</v>
      </c>
      <c r="M17" s="35">
        <f t="shared" si="1"/>
        <v>0.6084</v>
      </c>
      <c r="N17" s="35">
        <f t="shared" si="2"/>
        <v>1.288225</v>
      </c>
      <c r="O17" s="35">
        <f t="shared" si="3"/>
        <v>-4.664068281612315</v>
      </c>
      <c r="P17" s="35">
        <f t="shared" si="4"/>
        <v>0.6324357891321252</v>
      </c>
      <c r="Q17" s="36">
        <f t="shared" si="0"/>
        <v>35.335931718387684</v>
      </c>
      <c r="R17" s="36">
        <f t="shared" si="5"/>
        <v>35.96836750751981</v>
      </c>
    </row>
    <row r="18" spans="1:18" ht="18" customHeight="1">
      <c r="A18" s="3" t="s">
        <v>5</v>
      </c>
      <c r="B18" s="3"/>
      <c r="C18" s="3"/>
      <c r="D18" s="3"/>
      <c r="E18" s="3"/>
      <c r="F18" s="3"/>
      <c r="G18" s="3"/>
      <c r="H18" s="3"/>
      <c r="I18" s="32">
        <v>36</v>
      </c>
      <c r="J18" s="32">
        <v>40</v>
      </c>
      <c r="K18" s="34" t="s">
        <v>77</v>
      </c>
      <c r="L18" s="34">
        <v>2.36</v>
      </c>
      <c r="M18" s="35">
        <f t="shared" si="1"/>
        <v>0.5328999999999999</v>
      </c>
      <c r="N18" s="35">
        <f>L18^2</f>
        <v>5.569599999999999</v>
      </c>
      <c r="O18" s="35">
        <f>75.75*K18/10.1345</f>
        <v>-5.456361932014406</v>
      </c>
      <c r="P18" s="35">
        <f>49.8*L18/89.3735</f>
        <v>1.3150206716756083</v>
      </c>
      <c r="Q18" s="36">
        <f t="shared" si="0"/>
        <v>34.5436380679856</v>
      </c>
      <c r="R18" s="36">
        <f>J18+O18+P18</f>
        <v>35.85865873966121</v>
      </c>
    </row>
    <row r="19" spans="1:18" ht="18" customHeight="1">
      <c r="A19" s="3" t="s">
        <v>6</v>
      </c>
      <c r="B19" s="3"/>
      <c r="C19" s="3"/>
      <c r="D19" s="3"/>
      <c r="E19" s="3"/>
      <c r="F19" s="3"/>
      <c r="G19" s="3"/>
      <c r="H19" s="3"/>
      <c r="I19" s="32">
        <v>37</v>
      </c>
      <c r="J19" s="32">
        <v>40</v>
      </c>
      <c r="K19" s="34" t="s">
        <v>78</v>
      </c>
      <c r="L19" s="34">
        <v>3.58</v>
      </c>
      <c r="M19" s="35">
        <f t="shared" si="1"/>
        <v>0.6561000000000001</v>
      </c>
      <c r="N19" s="35">
        <f>L19^2</f>
        <v>12.8164</v>
      </c>
      <c r="O19" s="35">
        <f>75.75*K19/10.1345</f>
        <v>-6.054319404015986</v>
      </c>
      <c r="P19" s="35">
        <f>49.8*L19/89.3735</f>
        <v>1.994819493474016</v>
      </c>
      <c r="Q19" s="36">
        <f t="shared" si="0"/>
        <v>33.945680595984015</v>
      </c>
      <c r="R19" s="36">
        <f>J19+O19+P19</f>
        <v>35.940500089458034</v>
      </c>
    </row>
    <row r="20" spans="1:18" ht="18" customHeight="1" thickBot="1">
      <c r="A20" s="3" t="s">
        <v>11</v>
      </c>
      <c r="B20" s="3"/>
      <c r="C20" s="3"/>
      <c r="D20" s="3"/>
      <c r="E20" s="3"/>
      <c r="F20" s="3"/>
      <c r="G20" s="3"/>
      <c r="H20" s="3"/>
      <c r="I20" s="37" t="s">
        <v>58</v>
      </c>
      <c r="J20" s="37">
        <f>SUM(J3:J19)</f>
        <v>640</v>
      </c>
      <c r="K20" s="37"/>
      <c r="L20" s="37"/>
      <c r="M20" s="38">
        <f>SUM(M3:M19)</f>
        <v>10.134525</v>
      </c>
      <c r="N20" s="38">
        <f>SUM(N3:N19)</f>
        <v>89.373475</v>
      </c>
      <c r="O20" s="37"/>
      <c r="P20" s="37"/>
      <c r="Q20" s="39">
        <f>SUM(Q3:Q19)</f>
        <v>646.7569194336179</v>
      </c>
      <c r="R20" s="39">
        <f>SUM(R3:R19)</f>
        <v>646.0631903080941</v>
      </c>
    </row>
    <row r="21" spans="1:18" ht="18" customHeight="1" thickTop="1">
      <c r="A21" s="3" t="s">
        <v>13</v>
      </c>
      <c r="B21" s="3"/>
      <c r="C21" s="3"/>
      <c r="D21" s="3"/>
      <c r="E21" s="3"/>
      <c r="F21" s="3"/>
      <c r="G21" s="3"/>
      <c r="H21" s="3"/>
      <c r="I21" s="42"/>
      <c r="J21" s="42"/>
      <c r="K21" s="42"/>
      <c r="L21" s="42"/>
      <c r="M21" s="43"/>
      <c r="N21" s="43"/>
      <c r="O21" s="42"/>
      <c r="P21" s="42"/>
      <c r="Q21" s="44"/>
      <c r="R21" s="44"/>
    </row>
    <row r="22" spans="1:8" ht="18" customHeight="1">
      <c r="A22" s="3"/>
      <c r="B22" s="3"/>
      <c r="C22" s="3"/>
      <c r="D22" s="3"/>
      <c r="E22" s="3"/>
      <c r="F22" s="3"/>
      <c r="G22" s="3"/>
      <c r="H22" s="3"/>
    </row>
    <row r="23" spans="1:8" ht="21" customHeight="1">
      <c r="A23" s="31" t="s">
        <v>19</v>
      </c>
      <c r="B23" s="24" t="s">
        <v>20</v>
      </c>
      <c r="C23" s="24"/>
      <c r="D23" s="24"/>
      <c r="E23" s="24"/>
      <c r="F23" s="24"/>
      <c r="G23" s="24"/>
      <c r="H23" s="24"/>
    </row>
    <row r="24" ht="21" customHeight="1">
      <c r="A24" s="1" t="s">
        <v>114</v>
      </c>
    </row>
    <row r="25" ht="21" customHeight="1">
      <c r="A25" s="1" t="s">
        <v>113</v>
      </c>
    </row>
    <row r="26" ht="21" customHeight="1">
      <c r="A26" s="1" t="s">
        <v>116</v>
      </c>
    </row>
    <row r="27" ht="21" customHeight="1">
      <c r="A27" s="1" t="s">
        <v>115</v>
      </c>
    </row>
    <row r="28" ht="21" customHeight="1">
      <c r="A28" s="1" t="s">
        <v>112</v>
      </c>
    </row>
    <row r="29" ht="21" customHeight="1">
      <c r="A29" s="1" t="s">
        <v>118</v>
      </c>
    </row>
    <row r="30" ht="21" customHeight="1">
      <c r="A30" s="1" t="s">
        <v>117</v>
      </c>
    </row>
    <row r="31" ht="21" customHeight="1"/>
    <row r="32" spans="1:2" ht="21" customHeight="1">
      <c r="A32" s="2" t="s">
        <v>21</v>
      </c>
      <c r="B32" s="1" t="s">
        <v>22</v>
      </c>
    </row>
    <row r="33" ht="21" customHeight="1">
      <c r="A33" s="2"/>
    </row>
    <row r="34" ht="21" customHeight="1">
      <c r="A34" s="2"/>
    </row>
    <row r="35" ht="21" customHeight="1"/>
    <row r="36" ht="21" customHeight="1"/>
    <row r="37" ht="21" customHeight="1"/>
    <row r="38" spans="1:8" ht="21" customHeight="1">
      <c r="A38" s="2" t="s">
        <v>23</v>
      </c>
      <c r="H38" s="6">
        <v>2</v>
      </c>
    </row>
    <row r="39" ht="21" customHeight="1"/>
    <row r="40" ht="21" customHeight="1">
      <c r="A40" s="1" t="s">
        <v>24</v>
      </c>
    </row>
    <row r="41" ht="21" customHeight="1">
      <c r="A41" s="1" t="s">
        <v>25</v>
      </c>
    </row>
    <row r="42" ht="21" customHeight="1">
      <c r="A42" s="1" t="s">
        <v>26</v>
      </c>
    </row>
    <row r="43" ht="21" customHeight="1">
      <c r="A43" s="1" t="s">
        <v>28</v>
      </c>
    </row>
    <row r="44" ht="21" customHeight="1">
      <c r="A44" s="1" t="s">
        <v>27</v>
      </c>
    </row>
    <row r="45" ht="21" customHeight="1"/>
    <row r="46" ht="21" customHeight="1">
      <c r="A46" s="2" t="s">
        <v>29</v>
      </c>
    </row>
    <row r="47" ht="21" customHeight="1"/>
    <row r="48" ht="21" customHeight="1">
      <c r="A48" s="2" t="s">
        <v>31</v>
      </c>
    </row>
    <row r="49" spans="2:7" ht="21" customHeight="1">
      <c r="B49" s="1" t="s">
        <v>32</v>
      </c>
      <c r="E49" s="5" t="s">
        <v>33</v>
      </c>
      <c r="F49" s="5">
        <v>320</v>
      </c>
      <c r="G49" s="6" t="s">
        <v>34</v>
      </c>
    </row>
    <row r="50" spans="2:7" ht="21" customHeight="1">
      <c r="B50" s="1" t="s">
        <v>35</v>
      </c>
      <c r="E50" s="5" t="s">
        <v>33</v>
      </c>
      <c r="F50" s="6">
        <v>1700</v>
      </c>
      <c r="G50" s="6" t="s">
        <v>34</v>
      </c>
    </row>
    <row r="51" spans="2:7" ht="21" customHeight="1">
      <c r="B51" s="1" t="s">
        <v>119</v>
      </c>
      <c r="E51" s="5" t="s">
        <v>33</v>
      </c>
      <c r="F51" s="7">
        <v>2040000</v>
      </c>
      <c r="G51" s="6" t="s">
        <v>34</v>
      </c>
    </row>
    <row r="52" spans="2:7" ht="21" customHeight="1">
      <c r="B52" s="1" t="s">
        <v>120</v>
      </c>
      <c r="C52" s="1" t="s">
        <v>121</v>
      </c>
      <c r="E52" s="5" t="s">
        <v>33</v>
      </c>
      <c r="F52" s="30">
        <v>272084</v>
      </c>
      <c r="G52" s="6" t="s">
        <v>34</v>
      </c>
    </row>
    <row r="53" spans="2:6" ht="21" customHeight="1">
      <c r="B53" s="1" t="s">
        <v>36</v>
      </c>
      <c r="E53" s="5" t="s">
        <v>33</v>
      </c>
      <c r="F53" s="8">
        <v>7.49</v>
      </c>
    </row>
    <row r="54" spans="2:7" ht="21" customHeight="1">
      <c r="B54" s="1" t="s">
        <v>37</v>
      </c>
      <c r="E54" s="5" t="s">
        <v>33</v>
      </c>
      <c r="F54" s="9">
        <v>0.39</v>
      </c>
      <c r="G54" s="1" t="s">
        <v>39</v>
      </c>
    </row>
    <row r="55" spans="2:6" ht="21" customHeight="1">
      <c r="B55" s="1" t="s">
        <v>38</v>
      </c>
      <c r="E55" s="5" t="s">
        <v>33</v>
      </c>
      <c r="F55" s="9">
        <v>0.87</v>
      </c>
    </row>
    <row r="56" spans="2:7" ht="21" customHeight="1">
      <c r="B56" s="1" t="s">
        <v>40</v>
      </c>
      <c r="E56" s="5" t="s">
        <v>33</v>
      </c>
      <c r="F56" s="6">
        <v>24.42</v>
      </c>
      <c r="G56" s="6" t="s">
        <v>34</v>
      </c>
    </row>
    <row r="57" ht="21" customHeight="1"/>
    <row r="58" ht="21" customHeight="1">
      <c r="A58" s="2" t="s">
        <v>41</v>
      </c>
    </row>
    <row r="59" ht="21" customHeight="1"/>
    <row r="60" spans="2:7" ht="21" customHeight="1">
      <c r="B60" s="1" t="s">
        <v>42</v>
      </c>
      <c r="E60" s="5" t="s">
        <v>33</v>
      </c>
      <c r="F60" s="6">
        <v>40</v>
      </c>
      <c r="G60" s="6" t="s">
        <v>45</v>
      </c>
    </row>
    <row r="61" spans="2:7" ht="21" customHeight="1">
      <c r="B61" s="1" t="s">
        <v>122</v>
      </c>
      <c r="E61" s="5" t="s">
        <v>33</v>
      </c>
      <c r="F61" s="6">
        <v>40</v>
      </c>
      <c r="G61" s="6" t="s">
        <v>46</v>
      </c>
    </row>
    <row r="62" spans="2:7" ht="21" customHeight="1">
      <c r="B62" s="1" t="s">
        <v>43</v>
      </c>
      <c r="E62" s="5" t="s">
        <v>33</v>
      </c>
      <c r="F62" s="6">
        <v>16</v>
      </c>
      <c r="G62" s="6" t="s">
        <v>47</v>
      </c>
    </row>
    <row r="63" spans="2:7" ht="21" customHeight="1">
      <c r="B63" s="1" t="s">
        <v>44</v>
      </c>
      <c r="E63" s="5" t="s">
        <v>33</v>
      </c>
      <c r="F63" s="6">
        <v>100</v>
      </c>
      <c r="G63" s="6" t="s">
        <v>45</v>
      </c>
    </row>
    <row r="64" ht="21" customHeight="1"/>
    <row r="65" ht="21" customHeight="1">
      <c r="A65" s="2" t="s">
        <v>48</v>
      </c>
    </row>
    <row r="66" ht="21" customHeight="1"/>
    <row r="67" spans="2:7" ht="21" customHeight="1">
      <c r="B67" s="1" t="s">
        <v>49</v>
      </c>
      <c r="E67" s="5" t="s">
        <v>33</v>
      </c>
      <c r="F67" s="6">
        <v>640</v>
      </c>
      <c r="G67" s="6" t="s">
        <v>50</v>
      </c>
    </row>
    <row r="68" spans="5:7" ht="21" customHeight="1">
      <c r="E68" s="5"/>
      <c r="F68" s="6"/>
      <c r="G68" s="6"/>
    </row>
    <row r="69" spans="5:7" ht="21" customHeight="1">
      <c r="E69" s="5"/>
      <c r="F69" s="6"/>
      <c r="G69" s="6"/>
    </row>
    <row r="70" spans="5:7" ht="21" customHeight="1">
      <c r="E70" s="5"/>
      <c r="F70" s="6"/>
      <c r="G70" s="6"/>
    </row>
    <row r="71" spans="5:7" ht="21" customHeight="1">
      <c r="E71" s="5"/>
      <c r="F71" s="6"/>
      <c r="G71" s="6"/>
    </row>
    <row r="72" ht="21" customHeight="1">
      <c r="H72" s="6">
        <v>3</v>
      </c>
    </row>
    <row r="73" ht="21" customHeight="1">
      <c r="A73" s="2" t="s">
        <v>111</v>
      </c>
    </row>
    <row r="74" ht="21" customHeight="1"/>
    <row r="75" spans="2:7" ht="21" customHeight="1">
      <c r="B75" s="10" t="s">
        <v>52</v>
      </c>
      <c r="C75" s="10" t="s">
        <v>53</v>
      </c>
      <c r="D75" s="10" t="s">
        <v>54</v>
      </c>
      <c r="E75" s="10" t="s">
        <v>55</v>
      </c>
      <c r="F75" s="10" t="s">
        <v>56</v>
      </c>
      <c r="G75" s="10" t="s">
        <v>57</v>
      </c>
    </row>
    <row r="76" spans="2:7" ht="21" customHeight="1">
      <c r="B76" s="10">
        <v>11</v>
      </c>
      <c r="C76" s="10">
        <v>1</v>
      </c>
      <c r="D76" s="10">
        <v>-3740</v>
      </c>
      <c r="E76" s="10">
        <v>950</v>
      </c>
      <c r="F76" s="10">
        <v>-3740</v>
      </c>
      <c r="G76" s="10">
        <v>950</v>
      </c>
    </row>
    <row r="77" spans="2:7" ht="21" customHeight="1">
      <c r="B77" s="10">
        <v>12</v>
      </c>
      <c r="C77" s="10">
        <v>1</v>
      </c>
      <c r="D77" s="10">
        <v>-2530</v>
      </c>
      <c r="E77" s="10">
        <v>910</v>
      </c>
      <c r="F77" s="10">
        <v>-2530</v>
      </c>
      <c r="G77" s="10">
        <v>910</v>
      </c>
    </row>
    <row r="78" spans="2:7" ht="21" customHeight="1">
      <c r="B78" s="10">
        <v>13</v>
      </c>
      <c r="C78" s="10">
        <v>1</v>
      </c>
      <c r="D78" s="10">
        <v>-1315</v>
      </c>
      <c r="E78" s="10">
        <v>935</v>
      </c>
      <c r="F78" s="10">
        <v>-1315</v>
      </c>
      <c r="G78" s="10">
        <v>935</v>
      </c>
    </row>
    <row r="79" spans="2:7" ht="21" customHeight="1">
      <c r="B79" s="10">
        <v>14</v>
      </c>
      <c r="C79" s="10">
        <v>1</v>
      </c>
      <c r="D79" s="10">
        <v>-100</v>
      </c>
      <c r="E79" s="10">
        <v>935</v>
      </c>
      <c r="F79" s="10">
        <v>-100</v>
      </c>
      <c r="G79" s="10">
        <v>935</v>
      </c>
    </row>
    <row r="80" spans="2:7" ht="21" customHeight="1">
      <c r="B80" s="10">
        <v>15</v>
      </c>
      <c r="C80" s="10">
        <v>1</v>
      </c>
      <c r="D80" s="10">
        <v>1140</v>
      </c>
      <c r="E80" s="10">
        <v>910</v>
      </c>
      <c r="F80" s="10">
        <v>1140</v>
      </c>
      <c r="G80" s="10">
        <v>910</v>
      </c>
    </row>
    <row r="81" spans="2:7" ht="21" customHeight="1">
      <c r="B81" s="10">
        <v>16</v>
      </c>
      <c r="C81" s="10">
        <v>1</v>
      </c>
      <c r="D81" s="10">
        <v>2340</v>
      </c>
      <c r="E81" s="10">
        <v>915</v>
      </c>
      <c r="F81" s="10">
        <v>2340</v>
      </c>
      <c r="G81" s="10">
        <v>915</v>
      </c>
    </row>
    <row r="82" spans="2:7" ht="21" customHeight="1">
      <c r="B82" s="10">
        <v>17</v>
      </c>
      <c r="C82" s="10">
        <v>1</v>
      </c>
      <c r="D82" s="10">
        <v>3580</v>
      </c>
      <c r="E82" s="10">
        <v>-810</v>
      </c>
      <c r="F82" s="10">
        <v>3580</v>
      </c>
      <c r="G82" s="10">
        <v>-810</v>
      </c>
    </row>
    <row r="83" spans="2:7" ht="21" customHeight="1">
      <c r="B83" s="10">
        <v>21</v>
      </c>
      <c r="C83" s="10">
        <v>1</v>
      </c>
      <c r="D83" s="10">
        <v>-1925</v>
      </c>
      <c r="E83" s="10">
        <v>240</v>
      </c>
      <c r="F83" s="10">
        <v>-1925</v>
      </c>
      <c r="G83" s="10">
        <v>240</v>
      </c>
    </row>
    <row r="84" spans="2:7" ht="21" customHeight="1">
      <c r="B84" s="10">
        <v>22</v>
      </c>
      <c r="C84" s="10">
        <v>1</v>
      </c>
      <c r="D84" s="10">
        <v>1700</v>
      </c>
      <c r="E84" s="10">
        <v>150</v>
      </c>
      <c r="F84" s="10">
        <v>1700</v>
      </c>
      <c r="G84" s="10">
        <v>150</v>
      </c>
    </row>
    <row r="85" spans="2:7" ht="21" customHeight="1">
      <c r="B85" s="10">
        <v>31</v>
      </c>
      <c r="C85" s="10">
        <v>1</v>
      </c>
      <c r="D85" s="10">
        <v>-3730</v>
      </c>
      <c r="E85" s="10">
        <v>-700</v>
      </c>
      <c r="F85" s="10">
        <v>-3730</v>
      </c>
      <c r="G85" s="10">
        <v>-700</v>
      </c>
    </row>
    <row r="86" spans="2:7" ht="21" customHeight="1">
      <c r="B86" s="10">
        <v>32</v>
      </c>
      <c r="C86" s="10">
        <v>1</v>
      </c>
      <c r="D86" s="10">
        <v>-2440</v>
      </c>
      <c r="E86" s="10">
        <v>-765</v>
      </c>
      <c r="F86" s="10">
        <v>-2440</v>
      </c>
      <c r="G86" s="10">
        <v>-765</v>
      </c>
    </row>
    <row r="87" spans="2:7" ht="21" customHeight="1">
      <c r="B87" s="10">
        <v>33</v>
      </c>
      <c r="C87" s="10">
        <v>1</v>
      </c>
      <c r="D87" s="10">
        <v>-1230</v>
      </c>
      <c r="E87" s="10">
        <v>-765</v>
      </c>
      <c r="F87" s="10">
        <v>-1230</v>
      </c>
      <c r="G87" s="10">
        <v>-765</v>
      </c>
    </row>
    <row r="88" spans="2:7" ht="21" customHeight="1">
      <c r="B88" s="10">
        <v>34</v>
      </c>
      <c r="C88" s="10">
        <v>1</v>
      </c>
      <c r="D88" s="10">
        <v>-70</v>
      </c>
      <c r="E88" s="10">
        <v>-790</v>
      </c>
      <c r="F88" s="10">
        <v>-70</v>
      </c>
      <c r="G88" s="10">
        <v>-790</v>
      </c>
    </row>
    <row r="89" spans="2:7" ht="21" customHeight="1">
      <c r="B89" s="10">
        <v>35</v>
      </c>
      <c r="C89" s="10">
        <v>1</v>
      </c>
      <c r="D89" s="10">
        <v>1135</v>
      </c>
      <c r="E89" s="10">
        <v>-780</v>
      </c>
      <c r="F89" s="10">
        <v>1135</v>
      </c>
      <c r="G89" s="10">
        <v>-780</v>
      </c>
    </row>
    <row r="90" spans="2:7" ht="21" customHeight="1">
      <c r="B90" s="10">
        <v>36</v>
      </c>
      <c r="C90" s="10">
        <v>1</v>
      </c>
      <c r="D90" s="10">
        <v>2360</v>
      </c>
      <c r="E90" s="10">
        <v>-730</v>
      </c>
      <c r="F90" s="10">
        <v>2360</v>
      </c>
      <c r="G90" s="10">
        <v>-730</v>
      </c>
    </row>
    <row r="91" spans="2:7" ht="21" customHeight="1">
      <c r="B91" s="10">
        <v>37</v>
      </c>
      <c r="C91" s="10">
        <v>1</v>
      </c>
      <c r="D91" s="10">
        <v>3580</v>
      </c>
      <c r="E91" s="10">
        <v>-810</v>
      </c>
      <c r="F91" s="10">
        <v>3580</v>
      </c>
      <c r="G91" s="10">
        <v>-810</v>
      </c>
    </row>
    <row r="92" spans="2:7" ht="21" customHeight="1" thickBot="1">
      <c r="B92" s="11" t="s">
        <v>58</v>
      </c>
      <c r="C92" s="11">
        <v>16</v>
      </c>
      <c r="D92" s="11"/>
      <c r="E92" s="11"/>
      <c r="F92" s="11">
        <v>-1245</v>
      </c>
      <c r="G92" s="11">
        <v>1515</v>
      </c>
    </row>
    <row r="93" spans="2:7" ht="21" customHeight="1" thickTop="1">
      <c r="B93" s="12"/>
      <c r="C93" s="12"/>
      <c r="D93" s="12"/>
      <c r="E93" s="12"/>
      <c r="F93" s="12"/>
      <c r="G93" s="12"/>
    </row>
    <row r="94" spans="2:8" ht="21" customHeight="1">
      <c r="B94" s="1" t="s">
        <v>59</v>
      </c>
      <c r="D94" s="6" t="s">
        <v>33</v>
      </c>
      <c r="E94" s="13" t="s">
        <v>62</v>
      </c>
      <c r="F94" s="6" t="s">
        <v>33</v>
      </c>
      <c r="G94" s="6">
        <v>-77.81</v>
      </c>
      <c r="H94" s="1" t="s">
        <v>61</v>
      </c>
    </row>
    <row r="95" spans="2:8" ht="21" customHeight="1">
      <c r="B95" s="1" t="s">
        <v>60</v>
      </c>
      <c r="D95" s="6" t="s">
        <v>33</v>
      </c>
      <c r="E95" s="4" t="s">
        <v>63</v>
      </c>
      <c r="F95" s="6" t="s">
        <v>33</v>
      </c>
      <c r="G95" s="6">
        <v>94.69</v>
      </c>
      <c r="H95" s="1" t="s">
        <v>61</v>
      </c>
    </row>
    <row r="96" spans="2:6" ht="21" customHeight="1">
      <c r="B96" s="1" t="s">
        <v>64</v>
      </c>
      <c r="D96" s="6" t="s">
        <v>33</v>
      </c>
      <c r="E96" s="8">
        <f>640*0.09469</f>
        <v>60.6016</v>
      </c>
      <c r="F96" s="6" t="s">
        <v>66</v>
      </c>
    </row>
    <row r="97" spans="2:6" ht="21" customHeight="1">
      <c r="B97" s="1" t="s">
        <v>65</v>
      </c>
      <c r="D97" s="6" t="s">
        <v>33</v>
      </c>
      <c r="E97" s="8">
        <f>640*0.07781</f>
        <v>49.7984</v>
      </c>
      <c r="F97" s="6" t="s">
        <v>66</v>
      </c>
    </row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>
      <c r="H106" s="6">
        <v>4</v>
      </c>
    </row>
    <row r="107" ht="21" customHeight="1"/>
    <row r="108" spans="8:18" ht="21" customHeight="1">
      <c r="H108" s="6"/>
      <c r="I108" s="2"/>
      <c r="R108" s="6"/>
    </row>
    <row r="109" ht="21" customHeight="1"/>
    <row r="110" spans="9:18" ht="21" customHeight="1">
      <c r="I110" s="42"/>
      <c r="J110" s="42"/>
      <c r="K110" s="42"/>
      <c r="L110" s="42"/>
      <c r="M110" s="42"/>
      <c r="N110" s="42"/>
      <c r="O110" s="42"/>
      <c r="P110" s="42"/>
      <c r="Q110" s="42"/>
      <c r="R110" s="42"/>
    </row>
    <row r="111" spans="9:18" ht="21" customHeight="1">
      <c r="I111" s="42"/>
      <c r="J111" s="42"/>
      <c r="K111" s="45"/>
      <c r="L111" s="46"/>
      <c r="M111" s="43"/>
      <c r="N111" s="43"/>
      <c r="O111" s="43"/>
      <c r="P111" s="43"/>
      <c r="Q111" s="44"/>
      <c r="R111" s="44"/>
    </row>
    <row r="112" spans="9:18" ht="21" customHeight="1">
      <c r="I112" s="42"/>
      <c r="J112" s="42"/>
      <c r="K112" s="45"/>
      <c r="L112" s="46"/>
      <c r="M112" s="43"/>
      <c r="N112" s="43"/>
      <c r="O112" s="43"/>
      <c r="P112" s="43"/>
      <c r="Q112" s="44"/>
      <c r="R112" s="44"/>
    </row>
    <row r="113" spans="9:18" ht="21" customHeight="1">
      <c r="I113" s="42"/>
      <c r="J113" s="42"/>
      <c r="K113" s="45"/>
      <c r="L113" s="46"/>
      <c r="M113" s="43"/>
      <c r="N113" s="43"/>
      <c r="O113" s="43"/>
      <c r="P113" s="43"/>
      <c r="Q113" s="44"/>
      <c r="R113" s="44"/>
    </row>
    <row r="114" spans="9:18" ht="21" customHeight="1">
      <c r="I114" s="42"/>
      <c r="J114" s="42"/>
      <c r="K114" s="45"/>
      <c r="L114" s="46"/>
      <c r="M114" s="43"/>
      <c r="N114" s="43"/>
      <c r="O114" s="43"/>
      <c r="P114" s="43"/>
      <c r="Q114" s="44"/>
      <c r="R114" s="44"/>
    </row>
    <row r="115" spans="9:18" ht="21" customHeight="1">
      <c r="I115" s="42"/>
      <c r="J115" s="42"/>
      <c r="K115" s="45"/>
      <c r="L115" s="45"/>
      <c r="M115" s="43"/>
      <c r="N115" s="43"/>
      <c r="O115" s="43"/>
      <c r="P115" s="43"/>
      <c r="Q115" s="44"/>
      <c r="R115" s="44"/>
    </row>
    <row r="116" spans="9:18" ht="21" customHeight="1">
      <c r="I116" s="42"/>
      <c r="J116" s="42"/>
      <c r="K116" s="45"/>
      <c r="L116" s="45"/>
      <c r="M116" s="43"/>
      <c r="N116" s="43"/>
      <c r="O116" s="43"/>
      <c r="P116" s="43"/>
      <c r="Q116" s="44"/>
      <c r="R116" s="44"/>
    </row>
    <row r="117" spans="9:18" ht="21" customHeight="1">
      <c r="I117" s="42"/>
      <c r="J117" s="42"/>
      <c r="K117" s="45"/>
      <c r="L117" s="45"/>
      <c r="M117" s="43"/>
      <c r="N117" s="43"/>
      <c r="O117" s="43"/>
      <c r="P117" s="43"/>
      <c r="Q117" s="44"/>
      <c r="R117" s="47"/>
    </row>
    <row r="118" spans="9:18" ht="21" customHeight="1">
      <c r="I118" s="42"/>
      <c r="J118" s="42"/>
      <c r="K118" s="45"/>
      <c r="L118" s="46"/>
      <c r="M118" s="43"/>
      <c r="N118" s="43"/>
      <c r="O118" s="43"/>
      <c r="P118" s="43"/>
      <c r="Q118" s="44"/>
      <c r="R118" s="44"/>
    </row>
    <row r="119" spans="9:18" ht="21" customHeight="1">
      <c r="I119" s="42"/>
      <c r="J119" s="42"/>
      <c r="K119" s="45"/>
      <c r="L119" s="45"/>
      <c r="M119" s="43"/>
      <c r="N119" s="43"/>
      <c r="O119" s="43"/>
      <c r="P119" s="43"/>
      <c r="Q119" s="44"/>
      <c r="R119" s="44"/>
    </row>
    <row r="120" spans="9:18" ht="21" customHeight="1">
      <c r="I120" s="42"/>
      <c r="J120" s="42"/>
      <c r="K120" s="46"/>
      <c r="L120" s="46"/>
      <c r="M120" s="43"/>
      <c r="N120" s="43"/>
      <c r="O120" s="43"/>
      <c r="P120" s="43"/>
      <c r="Q120" s="44"/>
      <c r="R120" s="44"/>
    </row>
    <row r="121" spans="9:18" ht="21" customHeight="1">
      <c r="I121" s="42"/>
      <c r="J121" s="42"/>
      <c r="K121" s="46"/>
      <c r="L121" s="46"/>
      <c r="M121" s="43"/>
      <c r="N121" s="43"/>
      <c r="O121" s="43"/>
      <c r="P121" s="43"/>
      <c r="Q121" s="44"/>
      <c r="R121" s="44"/>
    </row>
    <row r="122" spans="9:18" ht="21" customHeight="1">
      <c r="I122" s="42"/>
      <c r="J122" s="42"/>
      <c r="K122" s="46"/>
      <c r="L122" s="46"/>
      <c r="M122" s="43"/>
      <c r="N122" s="43"/>
      <c r="O122" s="43"/>
      <c r="P122" s="43"/>
      <c r="Q122" s="44"/>
      <c r="R122" s="44"/>
    </row>
    <row r="123" spans="9:18" ht="21" customHeight="1">
      <c r="I123" s="42"/>
      <c r="J123" s="42"/>
      <c r="K123" s="46"/>
      <c r="L123" s="46"/>
      <c r="M123" s="43"/>
      <c r="N123" s="43"/>
      <c r="O123" s="43"/>
      <c r="P123" s="43"/>
      <c r="Q123" s="44"/>
      <c r="R123" s="44"/>
    </row>
    <row r="124" spans="3:18" ht="21" customHeight="1">
      <c r="C124" s="1" t="s">
        <v>110</v>
      </c>
      <c r="I124" s="42"/>
      <c r="J124" s="42"/>
      <c r="K124" s="46"/>
      <c r="L124" s="46"/>
      <c r="M124" s="43"/>
      <c r="N124" s="43"/>
      <c r="O124" s="43"/>
      <c r="P124" s="43"/>
      <c r="Q124" s="44"/>
      <c r="R124" s="44"/>
    </row>
    <row r="125" spans="9:18" ht="21" customHeight="1">
      <c r="I125" s="42"/>
      <c r="J125" s="42"/>
      <c r="K125" s="42"/>
      <c r="L125" s="42"/>
      <c r="M125" s="42"/>
      <c r="N125" s="42"/>
      <c r="O125" s="42"/>
      <c r="P125" s="42"/>
      <c r="Q125" s="42"/>
      <c r="R125" s="42"/>
    </row>
    <row r="126" spans="9:18" ht="21" customHeight="1">
      <c r="I126" s="42"/>
      <c r="J126" s="42"/>
      <c r="K126" s="46"/>
      <c r="L126" s="46"/>
      <c r="M126" s="43"/>
      <c r="N126" s="43"/>
      <c r="O126" s="43"/>
      <c r="P126" s="43"/>
      <c r="Q126" s="44"/>
      <c r="R126" s="44"/>
    </row>
    <row r="127" spans="9:18" ht="21" customHeight="1">
      <c r="I127" s="42"/>
      <c r="J127" s="42"/>
      <c r="K127" s="46"/>
      <c r="L127" s="46"/>
      <c r="M127" s="43"/>
      <c r="N127" s="43"/>
      <c r="O127" s="43"/>
      <c r="P127" s="43"/>
      <c r="Q127" s="44"/>
      <c r="R127" s="44"/>
    </row>
    <row r="128" spans="9:18" ht="21" customHeight="1">
      <c r="I128" s="42"/>
      <c r="J128" s="42"/>
      <c r="K128" s="42"/>
      <c r="L128" s="42"/>
      <c r="M128" s="43"/>
      <c r="N128" s="43"/>
      <c r="O128" s="42"/>
      <c r="P128" s="42"/>
      <c r="Q128" s="44"/>
      <c r="R128" s="44"/>
    </row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spans="1:8" ht="21" customHeight="1">
      <c r="A140" s="2" t="s">
        <v>79</v>
      </c>
      <c r="H140" s="6">
        <v>6</v>
      </c>
    </row>
    <row r="141" ht="21" customHeight="1"/>
    <row r="142" spans="3:6" ht="21" customHeight="1">
      <c r="C142" s="20" t="s">
        <v>51</v>
      </c>
      <c r="D142" s="20" t="s">
        <v>80</v>
      </c>
      <c r="E142" s="20" t="s">
        <v>81</v>
      </c>
      <c r="F142" s="18" t="s">
        <v>82</v>
      </c>
    </row>
    <row r="143" spans="3:6" ht="21" customHeight="1">
      <c r="C143" s="17"/>
      <c r="D143" s="17"/>
      <c r="E143" s="17" t="s">
        <v>83</v>
      </c>
      <c r="F143" s="19" t="s">
        <v>84</v>
      </c>
    </row>
    <row r="144" spans="3:6" ht="21" customHeight="1">
      <c r="C144" s="17">
        <v>11</v>
      </c>
      <c r="D144" s="22">
        <v>0.45</v>
      </c>
      <c r="E144" s="15">
        <v>45.68</v>
      </c>
      <c r="F144" s="22">
        <f>D144*E144</f>
        <v>20.556</v>
      </c>
    </row>
    <row r="145" spans="3:6" ht="21" customHeight="1">
      <c r="C145" s="10">
        <v>12</v>
      </c>
      <c r="D145" s="14">
        <v>0.41</v>
      </c>
      <c r="E145" s="15">
        <v>45.44</v>
      </c>
      <c r="F145" s="22">
        <f aca="true" t="shared" si="6" ref="F145:F150">D145*E145</f>
        <v>18.630399999999998</v>
      </c>
    </row>
    <row r="146" spans="3:6" ht="21" customHeight="1">
      <c r="C146" s="10">
        <v>13</v>
      </c>
      <c r="D146" s="14">
        <v>0.435</v>
      </c>
      <c r="E146" s="15">
        <v>45.59</v>
      </c>
      <c r="F146" s="22">
        <f t="shared" si="6"/>
        <v>19.83165</v>
      </c>
    </row>
    <row r="147" spans="3:6" ht="21" customHeight="1">
      <c r="C147" s="10">
        <v>14</v>
      </c>
      <c r="D147" s="14">
        <v>0.435</v>
      </c>
      <c r="E147" s="15">
        <v>45.59</v>
      </c>
      <c r="F147" s="22">
        <f t="shared" si="6"/>
        <v>19.83165</v>
      </c>
    </row>
    <row r="148" spans="3:6" ht="21" customHeight="1">
      <c r="C148" s="10">
        <v>15</v>
      </c>
      <c r="D148" s="14">
        <v>0.41</v>
      </c>
      <c r="E148" s="15">
        <v>45.44</v>
      </c>
      <c r="F148" s="22">
        <f t="shared" si="6"/>
        <v>18.630399999999998</v>
      </c>
    </row>
    <row r="149" spans="3:6" ht="21" customHeight="1">
      <c r="C149" s="10">
        <v>16</v>
      </c>
      <c r="D149" s="14">
        <v>0.415</v>
      </c>
      <c r="E149" s="15">
        <v>45.47</v>
      </c>
      <c r="F149" s="22">
        <f t="shared" si="6"/>
        <v>18.87005</v>
      </c>
    </row>
    <row r="150" spans="3:6" ht="21" customHeight="1">
      <c r="C150" s="10">
        <v>17</v>
      </c>
      <c r="D150" s="14">
        <v>0.41</v>
      </c>
      <c r="E150" s="15">
        <v>45.44</v>
      </c>
      <c r="F150" s="22">
        <f t="shared" si="6"/>
        <v>18.630399999999998</v>
      </c>
    </row>
    <row r="151" spans="3:6" ht="21" customHeight="1" thickBot="1">
      <c r="C151" s="21"/>
      <c r="D151" s="11" t="s">
        <v>85</v>
      </c>
      <c r="E151" s="48">
        <f>SUM(E144:E150)</f>
        <v>318.65000000000003</v>
      </c>
      <c r="F151" s="49">
        <f>SUM(F144:F150)</f>
        <v>134.98055</v>
      </c>
    </row>
    <row r="152" ht="21" customHeight="1" thickTop="1"/>
    <row r="153" ht="21" customHeight="1"/>
    <row r="154" spans="3:6" ht="21" customHeight="1">
      <c r="C154" s="20" t="s">
        <v>51</v>
      </c>
      <c r="D154" s="20" t="s">
        <v>80</v>
      </c>
      <c r="E154" s="20" t="s">
        <v>81</v>
      </c>
      <c r="F154" s="18" t="s">
        <v>82</v>
      </c>
    </row>
    <row r="155" spans="3:6" ht="21" customHeight="1">
      <c r="C155" s="17"/>
      <c r="D155" s="17"/>
      <c r="E155" s="17" t="s">
        <v>83</v>
      </c>
      <c r="F155" s="19" t="s">
        <v>84</v>
      </c>
    </row>
    <row r="156" spans="3:6" ht="21" customHeight="1">
      <c r="C156" s="17">
        <v>31</v>
      </c>
      <c r="D156" s="22">
        <v>0.2</v>
      </c>
      <c r="E156" s="15">
        <v>35.81</v>
      </c>
      <c r="F156" s="22">
        <f>D156*E156</f>
        <v>7.162000000000001</v>
      </c>
    </row>
    <row r="157" spans="3:6" ht="21" customHeight="1">
      <c r="C157" s="10">
        <v>32</v>
      </c>
      <c r="D157" s="14">
        <v>0.265</v>
      </c>
      <c r="E157" s="15">
        <v>35.43</v>
      </c>
      <c r="F157" s="22">
        <f aca="true" t="shared" si="7" ref="F157:F162">D157*E157</f>
        <v>9.388950000000001</v>
      </c>
    </row>
    <row r="158" spans="3:6" ht="21" customHeight="1">
      <c r="C158" s="10">
        <v>33</v>
      </c>
      <c r="D158" s="14">
        <v>0.265</v>
      </c>
      <c r="E158" s="15">
        <v>35.43</v>
      </c>
      <c r="F158" s="22">
        <f t="shared" si="7"/>
        <v>9.388950000000001</v>
      </c>
    </row>
    <row r="159" spans="3:6" ht="21" customHeight="1">
      <c r="C159" s="10">
        <v>34</v>
      </c>
      <c r="D159" s="14">
        <v>0.29</v>
      </c>
      <c r="E159" s="15">
        <v>35.28</v>
      </c>
      <c r="F159" s="22">
        <f t="shared" si="7"/>
        <v>10.2312</v>
      </c>
    </row>
    <row r="160" spans="3:6" ht="21" customHeight="1">
      <c r="C160" s="10">
        <v>35</v>
      </c>
      <c r="D160" s="14">
        <v>0.28</v>
      </c>
      <c r="E160" s="15">
        <v>35.34</v>
      </c>
      <c r="F160" s="22">
        <f t="shared" si="7"/>
        <v>9.895200000000003</v>
      </c>
    </row>
    <row r="161" spans="3:6" ht="21" customHeight="1">
      <c r="C161" s="10">
        <v>36</v>
      </c>
      <c r="D161" s="14">
        <v>0.23</v>
      </c>
      <c r="E161" s="15">
        <v>34.54</v>
      </c>
      <c r="F161" s="22">
        <f t="shared" si="7"/>
        <v>7.9442</v>
      </c>
    </row>
    <row r="162" spans="3:6" ht="21" customHeight="1">
      <c r="C162" s="10">
        <v>37</v>
      </c>
      <c r="D162" s="14">
        <v>0.31</v>
      </c>
      <c r="E162" s="15">
        <v>33.95</v>
      </c>
      <c r="F162" s="22">
        <f t="shared" si="7"/>
        <v>10.524500000000002</v>
      </c>
    </row>
    <row r="163" spans="3:6" ht="21" customHeight="1" thickBot="1">
      <c r="C163" s="21"/>
      <c r="D163" s="11" t="s">
        <v>85</v>
      </c>
      <c r="E163" s="23">
        <f>SUM(E156:E162)</f>
        <v>245.78000000000003</v>
      </c>
      <c r="F163" s="16">
        <f>SUM(F156:F162)</f>
        <v>64.53500000000001</v>
      </c>
    </row>
    <row r="164" spans="3:6" ht="21" customHeight="1" thickTop="1">
      <c r="C164" s="27"/>
      <c r="D164" s="12"/>
      <c r="E164" s="28"/>
      <c r="F164" s="29"/>
    </row>
    <row r="165" spans="3:6" ht="21" customHeight="1">
      <c r="C165" s="27"/>
      <c r="D165" s="12"/>
      <c r="E165" s="28"/>
      <c r="F165" s="29"/>
    </row>
    <row r="166" spans="3:6" ht="21" customHeight="1">
      <c r="C166" s="27"/>
      <c r="D166" s="12"/>
      <c r="E166" s="28"/>
      <c r="F166" s="29"/>
    </row>
    <row r="167" spans="3:6" ht="21" customHeight="1">
      <c r="C167" s="27"/>
      <c r="D167" s="12"/>
      <c r="E167" s="28"/>
      <c r="F167" s="29"/>
    </row>
    <row r="168" spans="3:6" ht="21" customHeight="1">
      <c r="C168" s="27"/>
      <c r="D168" s="12"/>
      <c r="E168" s="28"/>
      <c r="F168" s="29"/>
    </row>
    <row r="169" spans="3:6" ht="21" customHeight="1">
      <c r="C169" s="27"/>
      <c r="D169" s="12"/>
      <c r="E169" s="28"/>
      <c r="F169" s="29"/>
    </row>
    <row r="170" spans="3:6" ht="21" customHeight="1">
      <c r="C170" s="27"/>
      <c r="D170" s="12"/>
      <c r="E170" s="28"/>
      <c r="F170" s="29"/>
    </row>
    <row r="171" spans="3:6" ht="21" customHeight="1">
      <c r="C171" s="27"/>
      <c r="D171" s="12"/>
      <c r="E171" s="28"/>
      <c r="F171" s="29"/>
    </row>
    <row r="172" spans="3:6" ht="21" customHeight="1">
      <c r="C172" s="27"/>
      <c r="D172" s="12"/>
      <c r="E172" s="28"/>
      <c r="F172" s="29"/>
    </row>
    <row r="173" ht="21" customHeight="1"/>
    <row r="174" spans="1:8" ht="21" customHeight="1">
      <c r="A174" s="2" t="s">
        <v>86</v>
      </c>
      <c r="H174" s="6">
        <v>7</v>
      </c>
    </row>
    <row r="175" ht="21" customHeight="1">
      <c r="E175" s="6"/>
    </row>
    <row r="176" spans="1:6" ht="21" customHeight="1">
      <c r="A176" s="1" t="s">
        <v>87</v>
      </c>
      <c r="D176" s="5" t="s">
        <v>33</v>
      </c>
      <c r="E176" s="6">
        <v>135</v>
      </c>
      <c r="F176" s="6" t="s">
        <v>66</v>
      </c>
    </row>
    <row r="177" spans="1:6" ht="21" customHeight="1">
      <c r="A177" s="1" t="s">
        <v>88</v>
      </c>
      <c r="D177" s="5" t="s">
        <v>33</v>
      </c>
      <c r="E177" s="6">
        <v>270</v>
      </c>
      <c r="F177" s="6" t="s">
        <v>45</v>
      </c>
    </row>
    <row r="178" spans="1:6" ht="21" customHeight="1">
      <c r="A178" s="1" t="s">
        <v>89</v>
      </c>
      <c r="D178" s="5" t="s">
        <v>33</v>
      </c>
      <c r="E178" s="6">
        <v>860</v>
      </c>
      <c r="F178" s="6" t="s">
        <v>45</v>
      </c>
    </row>
    <row r="179" spans="1:6" ht="21" customHeight="1">
      <c r="A179" s="1" t="s">
        <v>90</v>
      </c>
      <c r="D179" s="5" t="s">
        <v>33</v>
      </c>
      <c r="E179" s="6">
        <v>120</v>
      </c>
      <c r="F179" s="6" t="s">
        <v>45</v>
      </c>
    </row>
    <row r="180" spans="1:6" ht="21" customHeight="1">
      <c r="A180" s="1" t="s">
        <v>91</v>
      </c>
      <c r="D180" s="5" t="s">
        <v>33</v>
      </c>
      <c r="E180" s="6">
        <v>7.5</v>
      </c>
      <c r="F180" s="6" t="s">
        <v>45</v>
      </c>
    </row>
    <row r="181" spans="1:6" ht="21" customHeight="1">
      <c r="A181" s="1" t="s">
        <v>92</v>
      </c>
      <c r="D181" s="5" t="s">
        <v>33</v>
      </c>
      <c r="E181" s="6">
        <v>112.5</v>
      </c>
      <c r="F181" s="6" t="s">
        <v>45</v>
      </c>
    </row>
    <row r="182" spans="1:6" ht="21" customHeight="1">
      <c r="A182" s="1" t="s">
        <v>140</v>
      </c>
      <c r="D182" s="5" t="s">
        <v>33</v>
      </c>
      <c r="E182" s="6">
        <v>2657.96</v>
      </c>
      <c r="F182" s="6" t="s">
        <v>66</v>
      </c>
    </row>
    <row r="183" spans="1:6" ht="21" customHeight="1">
      <c r="A183" s="1" t="s">
        <v>96</v>
      </c>
      <c r="D183" s="5" t="s">
        <v>33</v>
      </c>
      <c r="E183" s="6">
        <v>81.136</v>
      </c>
      <c r="F183" s="6" t="s">
        <v>99</v>
      </c>
    </row>
    <row r="184" spans="1:6" ht="21" customHeight="1">
      <c r="A184" s="1" t="s">
        <v>93</v>
      </c>
      <c r="D184" s="5" t="s">
        <v>33</v>
      </c>
      <c r="E184" s="24" t="s">
        <v>97</v>
      </c>
      <c r="F184" s="6"/>
    </row>
    <row r="185" spans="4:6" ht="21" customHeight="1">
      <c r="D185" s="5"/>
      <c r="E185" s="24" t="s">
        <v>98</v>
      </c>
      <c r="F185" s="6"/>
    </row>
    <row r="186" spans="1:6" ht="21" customHeight="1">
      <c r="A186" s="1" t="s">
        <v>94</v>
      </c>
      <c r="E186" s="24"/>
      <c r="F186" s="6"/>
    </row>
    <row r="187" spans="1:6" ht="21" customHeight="1">
      <c r="A187" s="1" t="s">
        <v>95</v>
      </c>
      <c r="D187" s="5" t="s">
        <v>33</v>
      </c>
      <c r="E187" s="6">
        <v>318.65</v>
      </c>
      <c r="F187" s="6" t="s">
        <v>50</v>
      </c>
    </row>
    <row r="188" spans="1:7" ht="21" customHeight="1">
      <c r="A188" s="1" t="s">
        <v>141</v>
      </c>
      <c r="D188" s="5" t="s">
        <v>33</v>
      </c>
      <c r="E188" s="6">
        <v>501.91</v>
      </c>
      <c r="F188" s="6" t="s">
        <v>50</v>
      </c>
      <c r="G188" s="1" t="s">
        <v>100</v>
      </c>
    </row>
    <row r="189" ht="21" customHeight="1"/>
    <row r="190" spans="1:7" ht="21" customHeight="1">
      <c r="A190" s="1" t="s">
        <v>137</v>
      </c>
      <c r="D190" s="5" t="s">
        <v>33</v>
      </c>
      <c r="E190" s="6">
        <v>47.44</v>
      </c>
      <c r="F190" s="6" t="s">
        <v>50</v>
      </c>
      <c r="G190" s="1" t="s">
        <v>138</v>
      </c>
    </row>
    <row r="191" ht="21" customHeight="1"/>
    <row r="192" ht="21" customHeight="1">
      <c r="A192" s="2" t="s">
        <v>101</v>
      </c>
    </row>
    <row r="193" ht="21" customHeight="1"/>
    <row r="194" ht="21" customHeight="1">
      <c r="A194" s="1" t="s">
        <v>102</v>
      </c>
    </row>
    <row r="195" ht="21" customHeight="1">
      <c r="A195" s="1" t="s">
        <v>139</v>
      </c>
    </row>
    <row r="196" ht="21" customHeight="1">
      <c r="A196" s="1" t="s">
        <v>103</v>
      </c>
    </row>
    <row r="197" ht="21" customHeight="1">
      <c r="A197" s="1" t="s">
        <v>104</v>
      </c>
    </row>
    <row r="198" ht="21" customHeight="1"/>
    <row r="199" ht="21" customHeight="1">
      <c r="C199" s="2" t="s">
        <v>109</v>
      </c>
    </row>
    <row r="200" ht="21" customHeight="1"/>
    <row r="201" ht="21" customHeight="1">
      <c r="A201" s="1" t="s">
        <v>105</v>
      </c>
    </row>
    <row r="202" ht="21" customHeight="1">
      <c r="A202" s="1" t="s">
        <v>106</v>
      </c>
    </row>
    <row r="203" ht="21" customHeight="1">
      <c r="A203" s="1" t="s">
        <v>107</v>
      </c>
    </row>
    <row r="204" ht="21" customHeight="1">
      <c r="A204" s="1" t="s">
        <v>108</v>
      </c>
    </row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</sheetData>
  <sheetProtection/>
  <printOptions/>
  <pageMargins left="1.11" right="0.42" top="0.984251968503937" bottom="0.98425196850393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WincoolV5</cp:lastModifiedBy>
  <cp:lastPrinted>2008-06-12T09:05:30Z</cp:lastPrinted>
  <dcterms:created xsi:type="dcterms:W3CDTF">2006-09-26T03:11:38Z</dcterms:created>
  <dcterms:modified xsi:type="dcterms:W3CDTF">2008-06-12T09:05:54Z</dcterms:modified>
  <cp:category/>
  <cp:version/>
  <cp:contentType/>
  <cp:contentStatus/>
</cp:coreProperties>
</file>