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ngineering Consultants Group Steel Excel Sheets\Engineering Consultants Group Steel Excel Sheets\"/>
    </mc:Choice>
  </mc:AlternateContent>
  <xr:revisionPtr revIDLastSave="0" documentId="13_ncr:1_{B0445541-7E22-469C-9009-5C7365B377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SERVORIO" sheetId="10" r:id="rId1"/>
  </sheets>
  <definedNames>
    <definedName name="A_impresión_IM">#REF!</definedName>
    <definedName name="METRADOS">#REF!</definedName>
    <definedName name="_xlnm.Print_Area" localSheetId="0">RESERVORIO!$A$3:$Y$54</definedName>
  </definedNames>
  <calcPr calcId="191029"/>
</workbook>
</file>

<file path=xl/calcChain.xml><?xml version="1.0" encoding="utf-8"?>
<calcChain xmlns="http://schemas.openxmlformats.org/spreadsheetml/2006/main">
  <c r="L37" i="10" l="1"/>
  <c r="C44" i="10" l="1"/>
  <c r="C34" i="10"/>
  <c r="K20" i="10" s="1"/>
  <c r="V20" i="10" s="1"/>
  <c r="C33" i="10"/>
  <c r="I18" i="10" s="1"/>
  <c r="I24" i="10"/>
  <c r="J44" i="10" s="1"/>
  <c r="P41" i="10"/>
  <c r="G41" i="10"/>
  <c r="C36" i="10"/>
  <c r="M15" i="10"/>
  <c r="M29" i="10" s="1"/>
  <c r="M39" i="10" s="1"/>
  <c r="I39" i="10"/>
  <c r="C32" i="10"/>
  <c r="R27" i="10"/>
  <c r="U25" i="10"/>
  <c r="T22" i="10"/>
  <c r="J22" i="10"/>
  <c r="Q21" i="10"/>
  <c r="U18" i="10"/>
  <c r="M17" i="10"/>
  <c r="R16" i="10"/>
  <c r="I16" i="10"/>
  <c r="S14" i="10"/>
  <c r="I45" i="10"/>
  <c r="F15" i="10" l="1"/>
  <c r="F29" i="10"/>
  <c r="F39" i="10" s="1"/>
  <c r="C37" i="10"/>
  <c r="C35" i="10"/>
  <c r="C42" i="10" s="1"/>
  <c r="C45" i="10"/>
  <c r="C46" i="10"/>
  <c r="C38" i="10"/>
  <c r="C39" i="10" s="1"/>
  <c r="C40" i="10" s="1"/>
  <c r="C41" i="10" l="1"/>
  <c r="C48" i="10"/>
  <c r="C49" i="10" s="1"/>
</calcChain>
</file>

<file path=xl/sharedStrings.xml><?xml version="1.0" encoding="utf-8"?>
<sst xmlns="http://schemas.openxmlformats.org/spreadsheetml/2006/main" count="56" uniqueCount="50">
  <si>
    <t xml:space="preserve"> </t>
  </si>
  <si>
    <t>B</t>
  </si>
  <si>
    <t>A</t>
  </si>
  <si>
    <t>PREFIL TRANSVERSAL</t>
  </si>
  <si>
    <t>CAJA VALVULA</t>
  </si>
  <si>
    <t>GEOMEMBRANE-LINED RESERVOIR DESIGN</t>
  </si>
  <si>
    <t>PROJECT :</t>
  </si>
  <si>
    <t>A.- DATAS</t>
  </si>
  <si>
    <t>Edge Length  (L)</t>
  </si>
  <si>
    <t>Border Width (A)</t>
  </si>
  <si>
    <t>Farms (z)</t>
  </si>
  <si>
    <t>Reservoir Height (h)</t>
  </si>
  <si>
    <t>Free Edge (bl)</t>
  </si>
  <si>
    <t>Inlet flow (Qe)</t>
  </si>
  <si>
    <t>Diam. Tub. Discharge</t>
  </si>
  <si>
    <t>Transverse Slope to L Depth</t>
  </si>
  <si>
    <t>Crown Width - anchorage</t>
  </si>
  <si>
    <t>Length of underground anchor</t>
  </si>
  <si>
    <t>Reservoir time</t>
  </si>
  <si>
    <t>B.- RESULTS</t>
  </si>
  <si>
    <t>SIZING AND HYDRAULIC CALCULATIONS</t>
  </si>
  <si>
    <t>Design volume</t>
  </si>
  <si>
    <t>Bottom Length ( L' )</t>
  </si>
  <si>
    <t>Bottom Width ( A' )</t>
  </si>
  <si>
    <t>Minor height of the reservoir ( h' )</t>
  </si>
  <si>
    <t>Water mirror area (B)</t>
  </si>
  <si>
    <t>Vol reduction due to slope (Vp)</t>
  </si>
  <si>
    <t>Total volume</t>
  </si>
  <si>
    <t>Useful Volume</t>
  </si>
  <si>
    <t>Minimum download time</t>
  </si>
  <si>
    <t>Maximum discharge flow</t>
  </si>
  <si>
    <t>GEOMEMBRANE SIZING</t>
  </si>
  <si>
    <t>Slope Length</t>
  </si>
  <si>
    <t>Geomembrane Width</t>
  </si>
  <si>
    <t>Geomembrane Length</t>
  </si>
  <si>
    <t>Width of Tralape</t>
  </si>
  <si>
    <t>Overlap Area</t>
  </si>
  <si>
    <t>Geomembrane Net Area</t>
  </si>
  <si>
    <t>RESERVOIR</t>
  </si>
  <si>
    <t>PLAN</t>
  </si>
  <si>
    <t>LONGITUDINAL PROFILE</t>
  </si>
  <si>
    <t>COURT B - B</t>
  </si>
  <si>
    <t>EXIT</t>
  </si>
  <si>
    <t>IN</t>
  </si>
  <si>
    <t>CROWN - ANCHOR</t>
  </si>
  <si>
    <t>FREE EDGE</t>
  </si>
  <si>
    <t>WATER MIRROR</t>
  </si>
  <si>
    <t>BOTTOM</t>
  </si>
  <si>
    <t xml:space="preserve">COURT A - A </t>
  </si>
  <si>
    <t>อ่างเก็บน้ำ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</si>
</sst>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87" formatCode="&quot;$&quot;#,##0.00_);[Red]\(&quot;$&quot;#,##0.00\)"/>
    <numFmt numFmtId="188" formatCode="0.00000000000000"/>
    <numFmt numFmtId="189" formatCode="0.00\ &quot;m&quot;"/>
    <numFmt numFmtId="190" formatCode="0.00\ &quot;&quot;"/>
    <numFmt numFmtId="191" formatCode="0.00\ &quot;l/s&quot;"/>
    <numFmt numFmtId="192" formatCode="0\ &quot;''&quot;"/>
    <numFmt numFmtId="193" formatCode="\ &quot;TUB.&quot;\ 0\ &quot;''&quot;"/>
    <numFmt numFmtId="194" formatCode="0.00\ &quot;H&quot;"/>
    <numFmt numFmtId="195" formatCode="0\ &quot;m3&quot;"/>
    <numFmt numFmtId="196" formatCode="0.00\ &quot;m2&quot;"/>
    <numFmt numFmtId="197" formatCode="0.00\ &quot;m3&quot;"/>
    <numFmt numFmtId="198" formatCode="0.0\ &quot;h&quot;"/>
    <numFmt numFmtId="199" formatCode="0.0\ &quot;h&quot;\ "/>
    <numFmt numFmtId="200" formatCode="0.0\ &quot;l/s&quot;"/>
    <numFmt numFmtId="201" formatCode="0.000"/>
  </numFmts>
  <fonts count="4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Courier"/>
    </font>
    <font>
      <sz val="10"/>
      <color indexed="8"/>
      <name val="MS Sans Serif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0"/>
      <name val="Courier New"/>
      <family val="3"/>
    </font>
    <font>
      <sz val="10"/>
      <name val="Albertus Medium"/>
    </font>
    <font>
      <b/>
      <i/>
      <sz val="10"/>
      <name val="Albertus Medium"/>
      <family val="2"/>
    </font>
    <font>
      <b/>
      <sz val="10"/>
      <name val="Arial"/>
      <family val="2"/>
    </font>
    <font>
      <b/>
      <i/>
      <sz val="8"/>
      <name val="Albertus Medium"/>
      <family val="2"/>
    </font>
    <font>
      <b/>
      <i/>
      <sz val="11"/>
      <name val="Arial"/>
      <family val="2"/>
    </font>
    <font>
      <sz val="8"/>
      <name val="Times New Roman"/>
      <family val="1"/>
    </font>
    <font>
      <b/>
      <sz val="10"/>
      <name val="Courier New"/>
      <family val="3"/>
    </font>
    <font>
      <b/>
      <sz val="8"/>
      <name val="Arial"/>
      <family val="2"/>
    </font>
    <font>
      <sz val="6"/>
      <name val="Arial"/>
      <family val="2"/>
    </font>
    <font>
      <sz val="6"/>
      <name val="Courier New"/>
      <family val="3"/>
    </font>
    <font>
      <sz val="4"/>
      <name val="Arial"/>
      <family val="2"/>
    </font>
    <font>
      <sz val="10"/>
      <color indexed="10"/>
      <name val="Courier New"/>
      <family val="3"/>
    </font>
    <font>
      <sz val="8"/>
      <name val="Courier New"/>
      <family val="3"/>
    </font>
    <font>
      <b/>
      <sz val="4"/>
      <name val="Arial"/>
      <family val="2"/>
    </font>
    <font>
      <sz val="12"/>
      <color indexed="12"/>
      <name val="Arial"/>
      <family val="2"/>
    </font>
    <font>
      <sz val="4"/>
      <name val="Courier New"/>
      <family val="3"/>
    </font>
    <font>
      <sz val="10"/>
      <color indexed="41"/>
      <name val="Courier New"/>
      <family val="3"/>
    </font>
    <font>
      <sz val="7"/>
      <name val="Arial"/>
      <family val="2"/>
    </font>
    <font>
      <b/>
      <sz val="14"/>
      <name val="Courier New"/>
      <family val="3"/>
    </font>
    <font>
      <sz val="4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sz val="14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8"/>
      </left>
      <right/>
      <top style="medium">
        <color indexed="18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 style="hair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/>
      <bottom/>
      <diagonal style="medium">
        <color indexed="18"/>
      </diagonal>
    </border>
    <border diagonalDown="1">
      <left/>
      <right style="thin">
        <color indexed="64"/>
      </right>
      <top style="thin">
        <color indexed="64"/>
      </top>
      <bottom/>
      <diagonal style="medium">
        <color indexed="18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1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/>
      <top/>
      <bottom/>
      <diagonal style="medium">
        <color indexed="18"/>
      </diagonal>
    </border>
    <border diagonalUp="1">
      <left/>
      <right style="thin">
        <color indexed="64"/>
      </right>
      <top/>
      <bottom style="thin">
        <color indexed="64"/>
      </bottom>
      <diagonal style="medium">
        <color indexed="18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18"/>
      </left>
      <right/>
      <top/>
      <bottom style="medium">
        <color indexed="18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18"/>
      </right>
      <top style="medium">
        <color indexed="18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18"/>
      </bottom>
      <diagonal/>
    </border>
    <border diagonalDown="1">
      <left style="hair">
        <color indexed="64"/>
      </left>
      <right/>
      <top style="hair">
        <color indexed="64"/>
      </top>
      <bottom/>
      <diagonal style="thin">
        <color indexed="64"/>
      </diagonal>
    </border>
    <border diagonalDown="1">
      <left style="hair">
        <color indexed="64"/>
      </left>
      <right/>
      <top/>
      <bottom/>
      <diagonal style="thin">
        <color indexed="64"/>
      </diagonal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18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/>
      <top style="medium">
        <color indexed="18"/>
      </top>
      <bottom/>
      <diagonal/>
    </border>
  </borders>
  <cellStyleXfs count="12">
    <xf numFmtId="0" fontId="0" fillId="0" borderId="0"/>
    <xf numFmtId="0" fontId="6" fillId="0" borderId="0" applyProtection="0"/>
    <xf numFmtId="0" fontId="7" fillId="0" borderId="0" applyProtection="0"/>
    <xf numFmtId="0" fontId="8" fillId="0" borderId="0" applyProtection="0"/>
    <xf numFmtId="0" fontId="5" fillId="0" borderId="0" applyFont="0" applyFill="0" applyBorder="0" applyAlignment="0" applyProtection="0"/>
    <xf numFmtId="2" fontId="6" fillId="0" borderId="0" applyProtection="0"/>
    <xf numFmtId="4" fontId="6" fillId="0" borderId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9" fillId="0" borderId="0"/>
    <xf numFmtId="0" fontId="10" fillId="0" borderId="0"/>
    <xf numFmtId="0" fontId="16" fillId="0" borderId="0"/>
  </cellStyleXfs>
  <cellXfs count="186">
    <xf numFmtId="0" fontId="0" fillId="0" borderId="0" xfId="0"/>
    <xf numFmtId="0" fontId="0" fillId="2" borderId="0" xfId="0" applyFill="1"/>
    <xf numFmtId="0" fontId="16" fillId="2" borderId="0" xfId="11" applyFill="1"/>
    <xf numFmtId="0" fontId="2" fillId="2" borderId="0" xfId="0" applyFont="1" applyFill="1"/>
    <xf numFmtId="0" fontId="16" fillId="2" borderId="0" xfId="11" applyFill="1" applyAlignment="1">
      <alignment horizontal="right" vertical="top"/>
    </xf>
    <xf numFmtId="0" fontId="13" fillId="2" borderId="0" xfId="0" applyFont="1" applyFill="1" applyAlignment="1">
      <alignment horizontal="right"/>
    </xf>
    <xf numFmtId="0" fontId="17" fillId="2" borderId="0" xfId="0" applyFont="1" applyFill="1" applyAlignment="1">
      <alignment horizontal="left" indent="1"/>
    </xf>
    <xf numFmtId="0" fontId="18" fillId="2" borderId="0" xfId="0" applyFont="1" applyFill="1"/>
    <xf numFmtId="0" fontId="19" fillId="2" borderId="0" xfId="0" applyFont="1" applyFill="1"/>
    <xf numFmtId="0" fontId="3" fillId="2" borderId="0" xfId="0" applyFont="1" applyFill="1"/>
    <xf numFmtId="0" fontId="20" fillId="2" borderId="0" xfId="0" applyFont="1" applyFill="1"/>
    <xf numFmtId="2" fontId="16" fillId="2" borderId="0" xfId="11" applyNumberFormat="1" applyFill="1" applyAlignment="1">
      <alignment horizontal="center"/>
    </xf>
    <xf numFmtId="0" fontId="21" fillId="2" borderId="0" xfId="0" applyFont="1" applyFill="1"/>
    <xf numFmtId="0" fontId="22" fillId="2" borderId="0" xfId="0" applyFont="1" applyFill="1"/>
    <xf numFmtId="0" fontId="1" fillId="2" borderId="0" xfId="0" applyFont="1" applyFill="1"/>
    <xf numFmtId="0" fontId="16" fillId="2" borderId="0" xfId="11" applyFill="1" applyAlignment="1">
      <alignment horizontal="center"/>
    </xf>
    <xf numFmtId="0" fontId="23" fillId="2" borderId="0" xfId="11" applyFont="1" applyFill="1" applyAlignment="1">
      <alignment horizontal="center"/>
    </xf>
    <xf numFmtId="0" fontId="24" fillId="0" borderId="0" xfId="0" applyFont="1"/>
    <xf numFmtId="0" fontId="24" fillId="2" borderId="0" xfId="0" applyFont="1" applyFill="1"/>
    <xf numFmtId="0" fontId="25" fillId="2" borderId="0" xfId="0" applyFont="1" applyFill="1"/>
    <xf numFmtId="190" fontId="25" fillId="2" borderId="0" xfId="0" applyNumberFormat="1" applyFont="1" applyFill="1"/>
    <xf numFmtId="0" fontId="14" fillId="0" borderId="2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190" fontId="26" fillId="2" borderId="0" xfId="11" applyNumberFormat="1" applyFont="1" applyFill="1"/>
    <xf numFmtId="0" fontId="16" fillId="2" borderId="3" xfId="11" applyFill="1" applyBorder="1" applyAlignment="1">
      <alignment horizontal="right" vertical="top"/>
    </xf>
    <xf numFmtId="0" fontId="3" fillId="0" borderId="4" xfId="0" applyFont="1" applyBorder="1"/>
    <xf numFmtId="189" fontId="3" fillId="2" borderId="5" xfId="0" applyNumberFormat="1" applyFont="1" applyFill="1" applyBorder="1" applyAlignment="1">
      <alignment horizontal="right"/>
    </xf>
    <xf numFmtId="190" fontId="27" fillId="2" borderId="0" xfId="0" applyNumberFormat="1" applyFont="1" applyFill="1"/>
    <xf numFmtId="0" fontId="25" fillId="4" borderId="4" xfId="0" applyFont="1" applyFill="1" applyBorder="1"/>
    <xf numFmtId="0" fontId="2" fillId="4" borderId="6" xfId="0" applyFont="1" applyFill="1" applyBorder="1"/>
    <xf numFmtId="0" fontId="0" fillId="4" borderId="6" xfId="0" applyFill="1" applyBorder="1"/>
    <xf numFmtId="0" fontId="16" fillId="4" borderId="5" xfId="11" applyFill="1" applyBorder="1"/>
    <xf numFmtId="190" fontId="26" fillId="2" borderId="0" xfId="11" applyNumberFormat="1" applyFont="1" applyFill="1" applyAlignment="1">
      <alignment horizontal="left"/>
    </xf>
    <xf numFmtId="0" fontId="28" fillId="2" borderId="0" xfId="11" applyFont="1" applyFill="1" applyAlignment="1">
      <alignment horizontal="right" vertical="top"/>
    </xf>
    <xf numFmtId="190" fontId="26" fillId="2" borderId="0" xfId="11" applyNumberFormat="1" applyFont="1" applyFill="1" applyAlignment="1">
      <alignment horizontal="right" vertical="top"/>
    </xf>
    <xf numFmtId="0" fontId="28" fillId="2" borderId="7" xfId="11" applyFont="1" applyFill="1" applyBorder="1" applyAlignment="1">
      <alignment horizontal="right" vertical="top"/>
    </xf>
    <xf numFmtId="0" fontId="29" fillId="2" borderId="0" xfId="11" applyFont="1" applyFill="1" applyAlignment="1">
      <alignment horizontal="center"/>
    </xf>
    <xf numFmtId="0" fontId="3" fillId="0" borderId="8" xfId="0" applyFont="1" applyBorder="1"/>
    <xf numFmtId="189" fontId="3" fillId="2" borderId="9" xfId="0" applyNumberFormat="1" applyFont="1" applyFill="1" applyBorder="1" applyAlignment="1">
      <alignment horizontal="right"/>
    </xf>
    <xf numFmtId="0" fontId="30" fillId="2" borderId="0" xfId="0" applyFont="1" applyFill="1"/>
    <xf numFmtId="0" fontId="2" fillId="5" borderId="10" xfId="0" applyFont="1" applyFill="1" applyBorder="1"/>
    <xf numFmtId="0" fontId="0" fillId="5" borderId="11" xfId="0" applyFill="1" applyBorder="1"/>
    <xf numFmtId="0" fontId="0" fillId="5" borderId="12" xfId="0" applyFill="1" applyBorder="1"/>
    <xf numFmtId="0" fontId="28" fillId="2" borderId="13" xfId="11" applyFont="1" applyFill="1" applyBorder="1" applyAlignment="1">
      <alignment vertical="top"/>
    </xf>
    <xf numFmtId="0" fontId="29" fillId="2" borderId="0" xfId="11" applyFont="1" applyFill="1" applyAlignment="1">
      <alignment vertical="top"/>
    </xf>
    <xf numFmtId="0" fontId="3" fillId="2" borderId="8" xfId="0" applyFont="1" applyFill="1" applyBorder="1"/>
    <xf numFmtId="0" fontId="3" fillId="2" borderId="9" xfId="0" applyFont="1" applyFill="1" applyBorder="1" applyAlignment="1">
      <alignment horizontal="right"/>
    </xf>
    <xf numFmtId="0" fontId="28" fillId="2" borderId="0" xfId="11" applyFont="1" applyFill="1" applyAlignment="1">
      <alignment vertical="top"/>
    </xf>
    <xf numFmtId="0" fontId="29" fillId="2" borderId="14" xfId="11" applyFont="1" applyFill="1" applyBorder="1" applyAlignment="1">
      <alignment vertical="top"/>
    </xf>
    <xf numFmtId="0" fontId="29" fillId="2" borderId="0" xfId="11" applyFont="1" applyFill="1" applyAlignment="1">
      <alignment horizontal="left" vertical="top"/>
    </xf>
    <xf numFmtId="0" fontId="32" fillId="2" borderId="0" xfId="11" applyFont="1" applyFill="1"/>
    <xf numFmtId="0" fontId="33" fillId="2" borderId="0" xfId="11" applyFont="1" applyFill="1"/>
    <xf numFmtId="0" fontId="0" fillId="6" borderId="15" xfId="0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16" fillId="2" borderId="17" xfId="11" applyFill="1" applyBorder="1" applyAlignment="1">
      <alignment horizontal="right" vertical="top"/>
    </xf>
    <xf numFmtId="191" fontId="3" fillId="2" borderId="9" xfId="0" applyNumberFormat="1" applyFont="1" applyFill="1" applyBorder="1" applyAlignment="1">
      <alignment horizontal="right"/>
    </xf>
    <xf numFmtId="192" fontId="3" fillId="2" borderId="9" xfId="0" applyNumberFormat="1" applyFont="1" applyFill="1" applyBorder="1" applyAlignment="1">
      <alignment horizontal="right"/>
    </xf>
    <xf numFmtId="0" fontId="0" fillId="6" borderId="18" xfId="0" applyFill="1" applyBorder="1" applyAlignment="1">
      <alignment vertical="center"/>
    </xf>
    <xf numFmtId="9" fontId="14" fillId="6" borderId="19" xfId="0" applyNumberFormat="1" applyFont="1" applyFill="1" applyBorder="1" applyAlignment="1">
      <alignment horizontal="center" vertical="center"/>
    </xf>
    <xf numFmtId="0" fontId="28" fillId="2" borderId="0" xfId="11" applyFont="1" applyFill="1"/>
    <xf numFmtId="9" fontId="3" fillId="2" borderId="9" xfId="0" applyNumberFormat="1" applyFont="1" applyFill="1" applyBorder="1" applyAlignment="1">
      <alignment horizontal="right"/>
    </xf>
    <xf numFmtId="10" fontId="36" fillId="2" borderId="0" xfId="0" applyNumberFormat="1" applyFont="1" applyFill="1"/>
    <xf numFmtId="0" fontId="0" fillId="6" borderId="20" xfId="0" applyFill="1" applyBorder="1" applyAlignment="1">
      <alignment vertical="center"/>
    </xf>
    <xf numFmtId="0" fontId="0" fillId="6" borderId="21" xfId="0" applyFill="1" applyBorder="1" applyAlignment="1">
      <alignment vertical="center"/>
    </xf>
    <xf numFmtId="0" fontId="16" fillId="2" borderId="17" xfId="11" applyFill="1" applyBorder="1"/>
    <xf numFmtId="0" fontId="3" fillId="2" borderId="8" xfId="11" applyFont="1" applyFill="1" applyBorder="1"/>
    <xf numFmtId="0" fontId="28" fillId="2" borderId="22" xfId="11" applyFont="1" applyFill="1" applyBorder="1"/>
    <xf numFmtId="0" fontId="2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0" fontId="29" fillId="2" borderId="23" xfId="11" applyFont="1" applyFill="1" applyBorder="1"/>
    <xf numFmtId="0" fontId="29" fillId="2" borderId="0" xfId="11" applyFont="1" applyFill="1" applyAlignment="1">
      <alignment horizontal="left"/>
    </xf>
    <xf numFmtId="0" fontId="3" fillId="2" borderId="24" xfId="0" applyFont="1" applyFill="1" applyBorder="1"/>
    <xf numFmtId="194" fontId="3" fillId="2" borderId="9" xfId="0" applyNumberFormat="1" applyFont="1" applyFill="1" applyBorder="1" applyAlignment="1">
      <alignment horizontal="right"/>
    </xf>
    <xf numFmtId="0" fontId="2" fillId="5" borderId="25" xfId="0" applyFont="1" applyFill="1" applyBorder="1" applyAlignment="1">
      <alignment horizontal="center"/>
    </xf>
    <xf numFmtId="0" fontId="2" fillId="5" borderId="26" xfId="0" applyFont="1" applyFill="1" applyBorder="1"/>
    <xf numFmtId="0" fontId="2" fillId="5" borderId="27" xfId="0" applyFont="1" applyFill="1" applyBorder="1"/>
    <xf numFmtId="0" fontId="0" fillId="5" borderId="28" xfId="0" applyFill="1" applyBorder="1"/>
    <xf numFmtId="0" fontId="29" fillId="2" borderId="0" xfId="11" applyFont="1" applyFill="1" applyAlignment="1">
      <alignment horizontal="center" vertical="top"/>
    </xf>
    <xf numFmtId="0" fontId="29" fillId="2" borderId="0" xfId="11" applyFont="1" applyFill="1"/>
    <xf numFmtId="190" fontId="27" fillId="2" borderId="0" xfId="0" applyNumberFormat="1" applyFont="1" applyFill="1" applyAlignment="1">
      <alignment horizontal="right"/>
    </xf>
    <xf numFmtId="0" fontId="25" fillId="4" borderId="24" xfId="0" applyFont="1" applyFill="1" applyBorder="1" applyAlignment="1">
      <alignment horizontal="center"/>
    </xf>
    <xf numFmtId="0" fontId="26" fillId="4" borderId="29" xfId="11" applyFont="1" applyFill="1" applyBorder="1" applyAlignment="1">
      <alignment horizontal="right" vertical="top"/>
    </xf>
    <xf numFmtId="190" fontId="32" fillId="2" borderId="0" xfId="11" applyNumberFormat="1" applyFont="1" applyFill="1" applyAlignment="1">
      <alignment horizontal="left"/>
    </xf>
    <xf numFmtId="0" fontId="28" fillId="2" borderId="30" xfId="11" applyFont="1" applyFill="1" applyBorder="1"/>
    <xf numFmtId="190" fontId="25" fillId="2" borderId="0" xfId="0" applyNumberFormat="1" applyFont="1" applyFill="1" applyAlignment="1">
      <alignment horizontal="right"/>
    </xf>
    <xf numFmtId="0" fontId="25" fillId="2" borderId="0" xfId="0" applyFont="1" applyFill="1" applyAlignment="1">
      <alignment horizontal="center"/>
    </xf>
    <xf numFmtId="0" fontId="2" fillId="2" borderId="31" xfId="0" applyFont="1" applyFill="1" applyBorder="1"/>
    <xf numFmtId="0" fontId="26" fillId="2" borderId="0" xfId="11" applyFont="1" applyFill="1" applyAlignment="1">
      <alignment horizontal="right" vertical="top"/>
    </xf>
    <xf numFmtId="190" fontId="26" fillId="2" borderId="0" xfId="11" applyNumberFormat="1" applyFont="1" applyFill="1" applyAlignment="1">
      <alignment horizontal="left" vertical="top"/>
    </xf>
    <xf numFmtId="0" fontId="28" fillId="2" borderId="32" xfId="11" applyFont="1" applyFill="1" applyBorder="1"/>
    <xf numFmtId="0" fontId="24" fillId="2" borderId="33" xfId="0" applyFont="1" applyFill="1" applyBorder="1"/>
    <xf numFmtId="0" fontId="26" fillId="2" borderId="0" xfId="11" applyFont="1" applyFill="1"/>
    <xf numFmtId="0" fontId="11" fillId="0" borderId="0" xfId="0" applyFont="1"/>
    <xf numFmtId="0" fontId="12" fillId="3" borderId="34" xfId="0" applyFont="1" applyFill="1" applyBorder="1"/>
    <xf numFmtId="0" fontId="12" fillId="3" borderId="35" xfId="0" applyFont="1" applyFill="1" applyBorder="1"/>
    <xf numFmtId="195" fontId="3" fillId="2" borderId="5" xfId="0" applyNumberFormat="1" applyFont="1" applyFill="1" applyBorder="1" applyAlignment="1">
      <alignment horizontal="right"/>
    </xf>
    <xf numFmtId="0" fontId="38" fillId="2" borderId="0" xfId="0" applyFont="1" applyFill="1"/>
    <xf numFmtId="0" fontId="39" fillId="2" borderId="0" xfId="0" applyFont="1" applyFill="1"/>
    <xf numFmtId="196" fontId="3" fillId="2" borderId="36" xfId="0" applyNumberFormat="1" applyFont="1" applyFill="1" applyBorder="1" applyAlignment="1">
      <alignment horizontal="right"/>
    </xf>
    <xf numFmtId="197" fontId="3" fillId="2" borderId="9" xfId="0" applyNumberFormat="1" applyFont="1" applyFill="1" applyBorder="1" applyAlignment="1">
      <alignment horizontal="right"/>
    </xf>
    <xf numFmtId="197" fontId="3" fillId="2" borderId="37" xfId="0" applyNumberFormat="1" applyFont="1" applyFill="1" applyBorder="1" applyAlignment="1">
      <alignment horizontal="right"/>
    </xf>
    <xf numFmtId="190" fontId="40" fillId="2" borderId="0" xfId="0" applyNumberFormat="1" applyFont="1" applyFill="1"/>
    <xf numFmtId="0" fontId="31" fillId="2" borderId="0" xfId="0" applyFont="1" applyFill="1"/>
    <xf numFmtId="198" fontId="3" fillId="2" borderId="9" xfId="0" applyNumberFormat="1" applyFont="1" applyFill="1" applyBorder="1" applyAlignment="1">
      <alignment horizontal="right"/>
    </xf>
    <xf numFmtId="0" fontId="38" fillId="2" borderId="0" xfId="0" applyFont="1" applyFill="1" applyAlignment="1">
      <alignment horizontal="center"/>
    </xf>
    <xf numFmtId="199" fontId="3" fillId="2" borderId="9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6" fillId="2" borderId="32" xfId="11" applyFill="1" applyBorder="1" applyAlignment="1">
      <alignment horizontal="right" vertical="top"/>
    </xf>
    <xf numFmtId="0" fontId="16" fillId="2" borderId="30" xfId="11" applyFill="1" applyBorder="1" applyAlignment="1">
      <alignment horizontal="right" vertical="top"/>
    </xf>
    <xf numFmtId="200" fontId="3" fillId="2" borderId="29" xfId="0" applyNumberFormat="1" applyFont="1" applyFill="1" applyBorder="1" applyAlignment="1">
      <alignment horizontal="right"/>
    </xf>
    <xf numFmtId="4" fontId="2" fillId="3" borderId="35" xfId="0" applyNumberFormat="1" applyFont="1" applyFill="1" applyBorder="1" applyAlignment="1">
      <alignment horizontal="left"/>
    </xf>
    <xf numFmtId="4" fontId="2" fillId="2" borderId="0" xfId="0" applyNumberFormat="1" applyFont="1" applyFill="1" applyAlignment="1">
      <alignment horizontal="left"/>
    </xf>
    <xf numFmtId="4" fontId="41" fillId="2" borderId="0" xfId="0" applyNumberFormat="1" applyFont="1" applyFill="1" applyAlignment="1">
      <alignment horizontal="center"/>
    </xf>
    <xf numFmtId="201" fontId="16" fillId="2" borderId="0" xfId="11" applyNumberFormat="1" applyFill="1" applyAlignment="1">
      <alignment horizontal="right" vertical="top"/>
    </xf>
    <xf numFmtId="0" fontId="28" fillId="0" borderId="0" xfId="11" applyFont="1"/>
    <xf numFmtId="189" fontId="3" fillId="2" borderId="5" xfId="0" applyNumberFormat="1" applyFont="1" applyFill="1" applyBorder="1"/>
    <xf numFmtId="0" fontId="0" fillId="2" borderId="38" xfId="0" applyFill="1" applyBorder="1"/>
    <xf numFmtId="193" fontId="40" fillId="2" borderId="38" xfId="0" applyNumberFormat="1" applyFont="1" applyFill="1" applyBorder="1" applyAlignment="1">
      <alignment horizontal="right" indent="1"/>
    </xf>
    <xf numFmtId="189" fontId="3" fillId="2" borderId="9" xfId="0" applyNumberFormat="1" applyFont="1" applyFill="1" applyBorder="1"/>
    <xf numFmtId="196" fontId="3" fillId="2" borderId="9" xfId="0" applyNumberFormat="1" applyFont="1" applyFill="1" applyBorder="1"/>
    <xf numFmtId="0" fontId="2" fillId="2" borderId="24" xfId="0" applyFont="1" applyFill="1" applyBorder="1"/>
    <xf numFmtId="196" fontId="2" fillId="2" borderId="29" xfId="0" applyNumberFormat="1" applyFont="1" applyFill="1" applyBorder="1"/>
    <xf numFmtId="0" fontId="16" fillId="0" borderId="0" xfId="11"/>
    <xf numFmtId="4" fontId="2" fillId="3" borderId="34" xfId="0" applyNumberFormat="1" applyFont="1" applyFill="1" applyBorder="1" applyAlignment="1">
      <alignment horizontal="left"/>
    </xf>
    <xf numFmtId="0" fontId="11" fillId="2" borderId="2" xfId="0" applyFont="1" applyFill="1" applyBorder="1" applyAlignment="1">
      <alignment vertical="top"/>
    </xf>
    <xf numFmtId="0" fontId="24" fillId="2" borderId="2" xfId="0" applyFont="1" applyFill="1" applyBorder="1" applyAlignment="1">
      <alignment vertical="top"/>
    </xf>
    <xf numFmtId="0" fontId="25" fillId="2" borderId="33" xfId="0" applyFont="1" applyFill="1" applyBorder="1" applyAlignment="1">
      <alignment vertical="center"/>
    </xf>
    <xf numFmtId="0" fontId="25" fillId="2" borderId="0" xfId="0" applyFont="1" applyFill="1" applyAlignment="1">
      <alignment vertical="center"/>
    </xf>
    <xf numFmtId="0" fontId="0" fillId="8" borderId="0" xfId="0" applyFill="1"/>
    <xf numFmtId="0" fontId="2" fillId="2" borderId="0" xfId="11" applyFont="1" applyFill="1" applyAlignment="1">
      <alignment horizontal="center" vertical="center" textRotation="90"/>
    </xf>
    <xf numFmtId="0" fontId="15" fillId="2" borderId="0" xfId="0" applyFont="1" applyFill="1" applyAlignment="1">
      <alignment horizontal="center"/>
    </xf>
    <xf numFmtId="0" fontId="42" fillId="2" borderId="0" xfId="0" applyFont="1" applyFill="1" applyAlignment="1">
      <alignment horizontal="center"/>
    </xf>
    <xf numFmtId="0" fontId="11" fillId="2" borderId="0" xfId="0" applyFont="1" applyFill="1" applyAlignment="1" applyProtection="1">
      <alignment horizontal="center"/>
      <protection locked="0"/>
    </xf>
    <xf numFmtId="189" fontId="1" fillId="2" borderId="0" xfId="11" applyNumberFormat="1" applyFont="1" applyFill="1" applyAlignment="1">
      <alignment horizontal="center" vertical="top"/>
    </xf>
    <xf numFmtId="0" fontId="1" fillId="2" borderId="0" xfId="11" applyFont="1" applyFill="1" applyAlignment="1">
      <alignment horizontal="center" vertical="top"/>
    </xf>
    <xf numFmtId="0" fontId="0" fillId="7" borderId="39" xfId="0" applyFill="1" applyBorder="1" applyAlignment="1">
      <alignment horizontal="center"/>
    </xf>
    <xf numFmtId="0" fontId="0" fillId="7" borderId="40" xfId="0" applyFill="1" applyBorder="1" applyAlignment="1">
      <alignment horizontal="center"/>
    </xf>
    <xf numFmtId="189" fontId="14" fillId="7" borderId="41" xfId="0" applyNumberFormat="1" applyFont="1" applyFill="1" applyBorder="1" applyAlignment="1">
      <alignment horizontal="center"/>
    </xf>
    <xf numFmtId="0" fontId="14" fillId="7" borderId="41" xfId="0" applyFont="1" applyFill="1" applyBorder="1" applyAlignment="1">
      <alignment horizontal="center"/>
    </xf>
    <xf numFmtId="0" fontId="14" fillId="7" borderId="42" xfId="0" applyFont="1" applyFill="1" applyBorder="1" applyAlignment="1">
      <alignment horizontal="center"/>
    </xf>
    <xf numFmtId="0" fontId="4" fillId="7" borderId="43" xfId="0" applyFont="1" applyFill="1" applyBorder="1" applyAlignment="1">
      <alignment horizontal="center"/>
    </xf>
    <xf numFmtId="0" fontId="4" fillId="7" borderId="44" xfId="0" applyFont="1" applyFill="1" applyBorder="1" applyAlignment="1">
      <alignment horizontal="center"/>
    </xf>
    <xf numFmtId="0" fontId="31" fillId="5" borderId="45" xfId="0" applyFont="1" applyFill="1" applyBorder="1" applyAlignment="1">
      <alignment horizontal="center"/>
    </xf>
    <xf numFmtId="189" fontId="1" fillId="2" borderId="46" xfId="11" applyNumberFormat="1" applyFont="1" applyFill="1" applyBorder="1" applyAlignment="1">
      <alignment horizontal="left" vertical="center" textRotation="90"/>
    </xf>
    <xf numFmtId="0" fontId="1" fillId="2" borderId="46" xfId="11" applyFont="1" applyFill="1" applyBorder="1" applyAlignment="1">
      <alignment horizontal="left" vertical="center" textRotation="90"/>
    </xf>
    <xf numFmtId="0" fontId="1" fillId="5" borderId="47" xfId="0" applyFont="1" applyFill="1" applyBorder="1" applyAlignment="1">
      <alignment horizontal="center" vertical="center" textRotation="90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189" fontId="1" fillId="2" borderId="0" xfId="11" applyNumberFormat="1" applyFont="1" applyFill="1" applyAlignment="1">
      <alignment horizontal="center" vertical="center"/>
    </xf>
    <xf numFmtId="0" fontId="2" fillId="2" borderId="0" xfId="11" applyFont="1" applyFill="1" applyAlignment="1">
      <alignment horizontal="right" vertical="center" textRotation="90"/>
    </xf>
    <xf numFmtId="189" fontId="0" fillId="4" borderId="6" xfId="0" applyNumberFormat="1" applyFill="1" applyBorder="1" applyAlignment="1">
      <alignment horizontal="center"/>
    </xf>
    <xf numFmtId="189" fontId="0" fillId="4" borderId="48" xfId="0" applyNumberForma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49" xfId="0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35" fillId="2" borderId="18" xfId="0" applyFont="1" applyFill="1" applyBorder="1" applyAlignment="1">
      <alignment horizontal="right" vertical="center"/>
    </xf>
    <xf numFmtId="0" fontId="35" fillId="2" borderId="0" xfId="11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" fillId="4" borderId="50" xfId="0" applyFont="1" applyFill="1" applyBorder="1" applyAlignment="1">
      <alignment horizontal="center" vertical="center" textRotation="90"/>
    </xf>
    <xf numFmtId="9" fontId="29" fillId="2" borderId="0" xfId="11" applyNumberFormat="1" applyFont="1" applyFill="1" applyAlignment="1">
      <alignment horizontal="center"/>
    </xf>
    <xf numFmtId="0" fontId="0" fillId="2" borderId="17" xfId="0" applyFill="1" applyBorder="1" applyAlignment="1">
      <alignment horizontal="center"/>
    </xf>
    <xf numFmtId="0" fontId="16" fillId="7" borderId="51" xfId="11" applyFill="1" applyBorder="1" applyAlignment="1">
      <alignment horizontal="center"/>
    </xf>
    <xf numFmtId="0" fontId="16" fillId="7" borderId="52" xfId="11" applyFill="1" applyBorder="1" applyAlignment="1">
      <alignment horizontal="center"/>
    </xf>
    <xf numFmtId="193" fontId="26" fillId="7" borderId="53" xfId="11" applyNumberFormat="1" applyFont="1" applyFill="1" applyBorder="1" applyAlignment="1">
      <alignment horizontal="right" vertical="center" textRotation="88"/>
    </xf>
    <xf numFmtId="193" fontId="26" fillId="7" borderId="54" xfId="11" applyNumberFormat="1" applyFont="1" applyFill="1" applyBorder="1" applyAlignment="1">
      <alignment horizontal="right" vertical="center" textRotation="88"/>
    </xf>
    <xf numFmtId="193" fontId="26" fillId="7" borderId="55" xfId="11" applyNumberFormat="1" applyFont="1" applyFill="1" applyBorder="1" applyAlignment="1">
      <alignment horizontal="right" vertical="center" textRotation="88"/>
    </xf>
    <xf numFmtId="193" fontId="26" fillId="7" borderId="56" xfId="11" applyNumberFormat="1" applyFont="1" applyFill="1" applyBorder="1" applyAlignment="1">
      <alignment horizontal="right" vertical="center" textRotation="88"/>
    </xf>
    <xf numFmtId="0" fontId="38" fillId="7" borderId="57" xfId="0" applyFont="1" applyFill="1" applyBorder="1" applyAlignment="1">
      <alignment horizontal="center"/>
    </xf>
    <xf numFmtId="0" fontId="38" fillId="7" borderId="58" xfId="0" applyFont="1" applyFill="1" applyBorder="1" applyAlignment="1">
      <alignment horizontal="center"/>
    </xf>
    <xf numFmtId="0" fontId="34" fillId="7" borderId="45" xfId="0" applyFont="1" applyFill="1" applyBorder="1" applyAlignment="1">
      <alignment horizontal="center" textRotation="90"/>
    </xf>
    <xf numFmtId="189" fontId="1" fillId="7" borderId="47" xfId="0" applyNumberFormat="1" applyFont="1" applyFill="1" applyBorder="1" applyAlignment="1">
      <alignment horizontal="left" vertical="center" textRotation="90"/>
    </xf>
    <xf numFmtId="0" fontId="1" fillId="7" borderId="47" xfId="0" applyFont="1" applyFill="1" applyBorder="1" applyAlignment="1">
      <alignment horizontal="left" vertical="center" textRotation="90"/>
    </xf>
    <xf numFmtId="189" fontId="3" fillId="4" borderId="50" xfId="11" applyNumberFormat="1" applyFont="1" applyFill="1" applyBorder="1" applyAlignment="1">
      <alignment horizontal="left" vertical="center" textRotation="90"/>
    </xf>
    <xf numFmtId="189" fontId="1" fillId="2" borderId="0" xfId="11" applyNumberFormat="1" applyFont="1" applyFill="1" applyAlignment="1">
      <alignment horizontal="center" vertical="center" textRotation="90"/>
    </xf>
    <xf numFmtId="189" fontId="14" fillId="2" borderId="59" xfId="0" applyNumberFormat="1" applyFont="1" applyFill="1" applyBorder="1" applyAlignment="1">
      <alignment horizontal="center" vertical="top"/>
    </xf>
    <xf numFmtId="0" fontId="14" fillId="2" borderId="59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18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3" xfId="0" applyFont="1" applyFill="1" applyBorder="1" applyAlignment="1">
      <alignment horizontal="right" vertical="distributed" indent="5"/>
    </xf>
    <xf numFmtId="0" fontId="8" fillId="3" borderId="1" xfId="0" applyFont="1" applyFill="1" applyBorder="1"/>
  </cellXfs>
  <cellStyles count="12">
    <cellStyle name="DIA" xfId="1" xr:uid="{00000000-0005-0000-0000-000000000000}"/>
    <cellStyle name="ENCABEZ1" xfId="2" xr:uid="{00000000-0005-0000-0000-000001000000}"/>
    <cellStyle name="ENCABEZ2" xfId="3" xr:uid="{00000000-0005-0000-0000-000002000000}"/>
    <cellStyle name="Euro" xfId="4" xr:uid="{00000000-0005-0000-0000-000003000000}"/>
    <cellStyle name="FIJO" xfId="5" xr:uid="{00000000-0005-0000-0000-000004000000}"/>
    <cellStyle name="FINANCIERO" xfId="6" xr:uid="{00000000-0005-0000-0000-000005000000}"/>
    <cellStyle name="Millares 2" xfId="7" xr:uid="{00000000-0005-0000-0000-000006000000}"/>
    <cellStyle name="Millares 3" xfId="8" xr:uid="{00000000-0005-0000-0000-000007000000}"/>
    <cellStyle name="No-definido" xfId="9" xr:uid="{00000000-0005-0000-0000-000008000000}"/>
    <cellStyle name="Normal 2" xfId="10" xr:uid="{00000000-0005-0000-0000-00000A000000}"/>
    <cellStyle name="Normal_Sheet1" xfId="11" xr:uid="{00000000-0005-0000-0000-00000B000000}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24</xdr:row>
      <xdr:rowOff>0</xdr:rowOff>
    </xdr:from>
    <xdr:to>
      <xdr:col>6</xdr:col>
      <xdr:colOff>219075</xdr:colOff>
      <xdr:row>24</xdr:row>
      <xdr:rowOff>0</xdr:rowOff>
    </xdr:to>
    <xdr:sp macro="" textlink="">
      <xdr:nvSpPr>
        <xdr:cNvPr id="18865" name="Line 1">
          <a:extLst>
            <a:ext uri="{FF2B5EF4-FFF2-40B4-BE49-F238E27FC236}">
              <a16:creationId xmlns:a16="http://schemas.microsoft.com/office/drawing/2014/main" id="{00000000-0008-0000-0000-0000B1490000}"/>
            </a:ext>
          </a:extLst>
        </xdr:cNvPr>
        <xdr:cNvSpPr>
          <a:spLocks noChangeShapeType="1"/>
        </xdr:cNvSpPr>
      </xdr:nvSpPr>
      <xdr:spPr bwMode="auto">
        <a:xfrm>
          <a:off x="497205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18866" name="Line 5">
          <a:extLst>
            <a:ext uri="{FF2B5EF4-FFF2-40B4-BE49-F238E27FC236}">
              <a16:creationId xmlns:a16="http://schemas.microsoft.com/office/drawing/2014/main" id="{00000000-0008-0000-0000-0000B2490000}"/>
            </a:ext>
          </a:extLst>
        </xdr:cNvPr>
        <xdr:cNvSpPr>
          <a:spLocks noChangeShapeType="1"/>
        </xdr:cNvSpPr>
      </xdr:nvSpPr>
      <xdr:spPr bwMode="auto">
        <a:xfrm flipH="1">
          <a:off x="723900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18867" name="Line 7">
          <a:extLst>
            <a:ext uri="{FF2B5EF4-FFF2-40B4-BE49-F238E27FC236}">
              <a16:creationId xmlns:a16="http://schemas.microsoft.com/office/drawing/2014/main" id="{00000000-0008-0000-0000-0000B3490000}"/>
            </a:ext>
          </a:extLst>
        </xdr:cNvPr>
        <xdr:cNvSpPr>
          <a:spLocks noChangeShapeType="1"/>
        </xdr:cNvSpPr>
      </xdr:nvSpPr>
      <xdr:spPr bwMode="auto">
        <a:xfrm>
          <a:off x="723900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190500</xdr:colOff>
      <xdr:row>24</xdr:row>
      <xdr:rowOff>0</xdr:rowOff>
    </xdr:from>
    <xdr:to>
      <xdr:col>5</xdr:col>
      <xdr:colOff>190500</xdr:colOff>
      <xdr:row>24</xdr:row>
      <xdr:rowOff>0</xdr:rowOff>
    </xdr:to>
    <xdr:sp macro="" textlink="">
      <xdr:nvSpPr>
        <xdr:cNvPr id="18868" name="Line 8">
          <a:extLst>
            <a:ext uri="{FF2B5EF4-FFF2-40B4-BE49-F238E27FC236}">
              <a16:creationId xmlns:a16="http://schemas.microsoft.com/office/drawing/2014/main" id="{00000000-0008-0000-0000-0000B4490000}"/>
            </a:ext>
          </a:extLst>
        </xdr:cNvPr>
        <xdr:cNvSpPr>
          <a:spLocks noChangeShapeType="1"/>
        </xdr:cNvSpPr>
      </xdr:nvSpPr>
      <xdr:spPr bwMode="auto">
        <a:xfrm>
          <a:off x="4695825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1066800</xdr:colOff>
      <xdr:row>24</xdr:row>
      <xdr:rowOff>0</xdr:rowOff>
    </xdr:from>
    <xdr:to>
      <xdr:col>8</xdr:col>
      <xdr:colOff>542925</xdr:colOff>
      <xdr:row>24</xdr:row>
      <xdr:rowOff>0</xdr:rowOff>
    </xdr:to>
    <xdr:sp macro="" textlink="">
      <xdr:nvSpPr>
        <xdr:cNvPr id="18869" name="Line 15">
          <a:extLst>
            <a:ext uri="{FF2B5EF4-FFF2-40B4-BE49-F238E27FC236}">
              <a16:creationId xmlns:a16="http://schemas.microsoft.com/office/drawing/2014/main" id="{00000000-0008-0000-0000-0000B5490000}"/>
            </a:ext>
          </a:extLst>
        </xdr:cNvPr>
        <xdr:cNvSpPr>
          <a:spLocks noChangeShapeType="1"/>
        </xdr:cNvSpPr>
      </xdr:nvSpPr>
      <xdr:spPr bwMode="auto">
        <a:xfrm>
          <a:off x="622935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219075</xdr:colOff>
      <xdr:row>42</xdr:row>
      <xdr:rowOff>0</xdr:rowOff>
    </xdr:from>
    <xdr:to>
      <xdr:col>6</xdr:col>
      <xdr:colOff>219075</xdr:colOff>
      <xdr:row>42</xdr:row>
      <xdr:rowOff>0</xdr:rowOff>
    </xdr:to>
    <xdr:sp macro="" textlink="">
      <xdr:nvSpPr>
        <xdr:cNvPr id="18870" name="Line 88">
          <a:extLst>
            <a:ext uri="{FF2B5EF4-FFF2-40B4-BE49-F238E27FC236}">
              <a16:creationId xmlns:a16="http://schemas.microsoft.com/office/drawing/2014/main" id="{00000000-0008-0000-0000-0000B6490000}"/>
            </a:ext>
          </a:extLst>
        </xdr:cNvPr>
        <xdr:cNvSpPr>
          <a:spLocks noChangeShapeType="1"/>
        </xdr:cNvSpPr>
      </xdr:nvSpPr>
      <xdr:spPr bwMode="auto">
        <a:xfrm>
          <a:off x="4972050" y="699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18871" name="Line 91">
          <a:extLst>
            <a:ext uri="{FF2B5EF4-FFF2-40B4-BE49-F238E27FC236}">
              <a16:creationId xmlns:a16="http://schemas.microsoft.com/office/drawing/2014/main" id="{00000000-0008-0000-0000-0000B7490000}"/>
            </a:ext>
          </a:extLst>
        </xdr:cNvPr>
        <xdr:cNvSpPr>
          <a:spLocks noChangeShapeType="1"/>
        </xdr:cNvSpPr>
      </xdr:nvSpPr>
      <xdr:spPr bwMode="auto">
        <a:xfrm flipH="1">
          <a:off x="7239000" y="699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18872" name="Line 92">
          <a:extLst>
            <a:ext uri="{FF2B5EF4-FFF2-40B4-BE49-F238E27FC236}">
              <a16:creationId xmlns:a16="http://schemas.microsoft.com/office/drawing/2014/main" id="{00000000-0008-0000-0000-0000B8490000}"/>
            </a:ext>
          </a:extLst>
        </xdr:cNvPr>
        <xdr:cNvSpPr>
          <a:spLocks noChangeShapeType="1"/>
        </xdr:cNvSpPr>
      </xdr:nvSpPr>
      <xdr:spPr bwMode="auto">
        <a:xfrm>
          <a:off x="7239000" y="699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190500</xdr:colOff>
      <xdr:row>42</xdr:row>
      <xdr:rowOff>0</xdr:rowOff>
    </xdr:from>
    <xdr:to>
      <xdr:col>5</xdr:col>
      <xdr:colOff>190500</xdr:colOff>
      <xdr:row>42</xdr:row>
      <xdr:rowOff>0</xdr:rowOff>
    </xdr:to>
    <xdr:sp macro="" textlink="">
      <xdr:nvSpPr>
        <xdr:cNvPr id="18873" name="Line 93">
          <a:extLst>
            <a:ext uri="{FF2B5EF4-FFF2-40B4-BE49-F238E27FC236}">
              <a16:creationId xmlns:a16="http://schemas.microsoft.com/office/drawing/2014/main" id="{00000000-0008-0000-0000-0000B9490000}"/>
            </a:ext>
          </a:extLst>
        </xdr:cNvPr>
        <xdr:cNvSpPr>
          <a:spLocks noChangeShapeType="1"/>
        </xdr:cNvSpPr>
      </xdr:nvSpPr>
      <xdr:spPr bwMode="auto">
        <a:xfrm>
          <a:off x="4695825" y="699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1066800</xdr:colOff>
      <xdr:row>42</xdr:row>
      <xdr:rowOff>0</xdr:rowOff>
    </xdr:from>
    <xdr:to>
      <xdr:col>8</xdr:col>
      <xdr:colOff>542925</xdr:colOff>
      <xdr:row>42</xdr:row>
      <xdr:rowOff>0</xdr:rowOff>
    </xdr:to>
    <xdr:sp macro="" textlink="">
      <xdr:nvSpPr>
        <xdr:cNvPr id="18874" name="Line 97">
          <a:extLst>
            <a:ext uri="{FF2B5EF4-FFF2-40B4-BE49-F238E27FC236}">
              <a16:creationId xmlns:a16="http://schemas.microsoft.com/office/drawing/2014/main" id="{00000000-0008-0000-0000-0000BA490000}"/>
            </a:ext>
          </a:extLst>
        </xdr:cNvPr>
        <xdr:cNvSpPr>
          <a:spLocks noChangeShapeType="1"/>
        </xdr:cNvSpPr>
      </xdr:nvSpPr>
      <xdr:spPr bwMode="auto">
        <a:xfrm>
          <a:off x="6229350" y="699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219075</xdr:colOff>
      <xdr:row>40</xdr:row>
      <xdr:rowOff>0</xdr:rowOff>
    </xdr:from>
    <xdr:to>
      <xdr:col>6</xdr:col>
      <xdr:colOff>219075</xdr:colOff>
      <xdr:row>40</xdr:row>
      <xdr:rowOff>0</xdr:rowOff>
    </xdr:to>
    <xdr:sp macro="" textlink="">
      <xdr:nvSpPr>
        <xdr:cNvPr id="18875" name="Line 101">
          <a:extLst>
            <a:ext uri="{FF2B5EF4-FFF2-40B4-BE49-F238E27FC236}">
              <a16:creationId xmlns:a16="http://schemas.microsoft.com/office/drawing/2014/main" id="{00000000-0008-0000-0000-0000BB490000}"/>
            </a:ext>
          </a:extLst>
        </xdr:cNvPr>
        <xdr:cNvSpPr>
          <a:spLocks noChangeShapeType="1"/>
        </xdr:cNvSpPr>
      </xdr:nvSpPr>
      <xdr:spPr bwMode="auto">
        <a:xfrm>
          <a:off x="4972050" y="663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 macro="" textlink="">
      <xdr:nvSpPr>
        <xdr:cNvPr id="18876" name="Line 104">
          <a:extLst>
            <a:ext uri="{FF2B5EF4-FFF2-40B4-BE49-F238E27FC236}">
              <a16:creationId xmlns:a16="http://schemas.microsoft.com/office/drawing/2014/main" id="{00000000-0008-0000-0000-0000BC490000}"/>
            </a:ext>
          </a:extLst>
        </xdr:cNvPr>
        <xdr:cNvSpPr>
          <a:spLocks noChangeShapeType="1"/>
        </xdr:cNvSpPr>
      </xdr:nvSpPr>
      <xdr:spPr bwMode="auto">
        <a:xfrm flipH="1">
          <a:off x="7239000" y="663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 macro="" textlink="">
      <xdr:nvSpPr>
        <xdr:cNvPr id="18877" name="Line 105">
          <a:extLst>
            <a:ext uri="{FF2B5EF4-FFF2-40B4-BE49-F238E27FC236}">
              <a16:creationId xmlns:a16="http://schemas.microsoft.com/office/drawing/2014/main" id="{00000000-0008-0000-0000-0000BD490000}"/>
            </a:ext>
          </a:extLst>
        </xdr:cNvPr>
        <xdr:cNvSpPr>
          <a:spLocks noChangeShapeType="1"/>
        </xdr:cNvSpPr>
      </xdr:nvSpPr>
      <xdr:spPr bwMode="auto">
        <a:xfrm>
          <a:off x="7239000" y="663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190500</xdr:colOff>
      <xdr:row>40</xdr:row>
      <xdr:rowOff>0</xdr:rowOff>
    </xdr:from>
    <xdr:to>
      <xdr:col>5</xdr:col>
      <xdr:colOff>190500</xdr:colOff>
      <xdr:row>40</xdr:row>
      <xdr:rowOff>0</xdr:rowOff>
    </xdr:to>
    <xdr:sp macro="" textlink="">
      <xdr:nvSpPr>
        <xdr:cNvPr id="18878" name="Line 106">
          <a:extLst>
            <a:ext uri="{FF2B5EF4-FFF2-40B4-BE49-F238E27FC236}">
              <a16:creationId xmlns:a16="http://schemas.microsoft.com/office/drawing/2014/main" id="{00000000-0008-0000-0000-0000BE490000}"/>
            </a:ext>
          </a:extLst>
        </xdr:cNvPr>
        <xdr:cNvSpPr>
          <a:spLocks noChangeShapeType="1"/>
        </xdr:cNvSpPr>
      </xdr:nvSpPr>
      <xdr:spPr bwMode="auto">
        <a:xfrm>
          <a:off x="4695825" y="663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1066800</xdr:colOff>
      <xdr:row>40</xdr:row>
      <xdr:rowOff>0</xdr:rowOff>
    </xdr:from>
    <xdr:to>
      <xdr:col>8</xdr:col>
      <xdr:colOff>542925</xdr:colOff>
      <xdr:row>40</xdr:row>
      <xdr:rowOff>0</xdr:rowOff>
    </xdr:to>
    <xdr:sp macro="" textlink="">
      <xdr:nvSpPr>
        <xdr:cNvPr id="18879" name="Line 110">
          <a:extLst>
            <a:ext uri="{FF2B5EF4-FFF2-40B4-BE49-F238E27FC236}">
              <a16:creationId xmlns:a16="http://schemas.microsoft.com/office/drawing/2014/main" id="{00000000-0008-0000-0000-0000BF490000}"/>
            </a:ext>
          </a:extLst>
        </xdr:cNvPr>
        <xdr:cNvSpPr>
          <a:spLocks noChangeShapeType="1"/>
        </xdr:cNvSpPr>
      </xdr:nvSpPr>
      <xdr:spPr bwMode="auto">
        <a:xfrm>
          <a:off x="6229350" y="663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504825</xdr:colOff>
      <xdr:row>20</xdr:row>
      <xdr:rowOff>66675</xdr:rowOff>
    </xdr:from>
    <xdr:to>
      <xdr:col>9</xdr:col>
      <xdr:colOff>504825</xdr:colOff>
      <xdr:row>20</xdr:row>
      <xdr:rowOff>66675</xdr:rowOff>
    </xdr:to>
    <xdr:sp macro="" textlink="">
      <xdr:nvSpPr>
        <xdr:cNvPr id="18880" name="Line 127">
          <a:extLst>
            <a:ext uri="{FF2B5EF4-FFF2-40B4-BE49-F238E27FC236}">
              <a16:creationId xmlns:a16="http://schemas.microsoft.com/office/drawing/2014/main" id="{00000000-0008-0000-0000-0000C0490000}"/>
            </a:ext>
          </a:extLst>
        </xdr:cNvPr>
        <xdr:cNvSpPr>
          <a:spLocks noChangeShapeType="1"/>
        </xdr:cNvSpPr>
      </xdr:nvSpPr>
      <xdr:spPr bwMode="auto">
        <a:xfrm>
          <a:off x="6734175" y="303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514350</xdr:colOff>
      <xdr:row>20</xdr:row>
      <xdr:rowOff>104775</xdr:rowOff>
    </xdr:from>
    <xdr:to>
      <xdr:col>9</xdr:col>
      <xdr:colOff>514350</xdr:colOff>
      <xdr:row>22</xdr:row>
      <xdr:rowOff>85725</xdr:rowOff>
    </xdr:to>
    <xdr:sp macro="" textlink="">
      <xdr:nvSpPr>
        <xdr:cNvPr id="18881" name="Line 128">
          <a:extLst>
            <a:ext uri="{FF2B5EF4-FFF2-40B4-BE49-F238E27FC236}">
              <a16:creationId xmlns:a16="http://schemas.microsoft.com/office/drawing/2014/main" id="{00000000-0008-0000-0000-0000C1490000}"/>
            </a:ext>
          </a:extLst>
        </xdr:cNvPr>
        <xdr:cNvSpPr>
          <a:spLocks noChangeShapeType="1"/>
        </xdr:cNvSpPr>
      </xdr:nvSpPr>
      <xdr:spPr bwMode="auto">
        <a:xfrm>
          <a:off x="6743700" y="3076575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676275</xdr:colOff>
      <xdr:row>28</xdr:row>
      <xdr:rowOff>57150</xdr:rowOff>
    </xdr:from>
    <xdr:to>
      <xdr:col>9</xdr:col>
      <xdr:colOff>676275</xdr:colOff>
      <xdr:row>30</xdr:row>
      <xdr:rowOff>57150</xdr:rowOff>
    </xdr:to>
    <xdr:sp macro="" textlink="">
      <xdr:nvSpPr>
        <xdr:cNvPr id="18882" name="Line 130">
          <a:extLst>
            <a:ext uri="{FF2B5EF4-FFF2-40B4-BE49-F238E27FC236}">
              <a16:creationId xmlns:a16="http://schemas.microsoft.com/office/drawing/2014/main" id="{00000000-0008-0000-0000-0000C2490000}"/>
            </a:ext>
          </a:extLst>
        </xdr:cNvPr>
        <xdr:cNvSpPr>
          <a:spLocks noChangeShapeType="1"/>
        </xdr:cNvSpPr>
      </xdr:nvSpPr>
      <xdr:spPr bwMode="auto">
        <a:xfrm>
          <a:off x="6772275" y="4419600"/>
          <a:ext cx="0" cy="4095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685800</xdr:colOff>
      <xdr:row>13</xdr:row>
      <xdr:rowOff>123825</xdr:rowOff>
    </xdr:from>
    <xdr:to>
      <xdr:col>9</xdr:col>
      <xdr:colOff>685800</xdr:colOff>
      <xdr:row>15</xdr:row>
      <xdr:rowOff>0</xdr:rowOff>
    </xdr:to>
    <xdr:sp macro="" textlink="">
      <xdr:nvSpPr>
        <xdr:cNvPr id="18883" name="Line 131">
          <a:extLst>
            <a:ext uri="{FF2B5EF4-FFF2-40B4-BE49-F238E27FC236}">
              <a16:creationId xmlns:a16="http://schemas.microsoft.com/office/drawing/2014/main" id="{00000000-0008-0000-0000-0000C3490000}"/>
            </a:ext>
          </a:extLst>
        </xdr:cNvPr>
        <xdr:cNvSpPr>
          <a:spLocks noChangeShapeType="1"/>
        </xdr:cNvSpPr>
      </xdr:nvSpPr>
      <xdr:spPr bwMode="auto">
        <a:xfrm>
          <a:off x="6772275" y="1847850"/>
          <a:ext cx="0" cy="2667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609600</xdr:colOff>
      <xdr:row>30</xdr:row>
      <xdr:rowOff>85725</xdr:rowOff>
    </xdr:from>
    <xdr:to>
      <xdr:col>10</xdr:col>
      <xdr:colOff>133350</xdr:colOff>
      <xdr:row>31</xdr:row>
      <xdr:rowOff>123825</xdr:rowOff>
    </xdr:to>
    <xdr:sp macro="" textlink="">
      <xdr:nvSpPr>
        <xdr:cNvPr id="18884" name="Rectangle 132">
          <a:extLst>
            <a:ext uri="{FF2B5EF4-FFF2-40B4-BE49-F238E27FC236}">
              <a16:creationId xmlns:a16="http://schemas.microsoft.com/office/drawing/2014/main" id="{00000000-0008-0000-0000-0000C4490000}"/>
            </a:ext>
          </a:extLst>
        </xdr:cNvPr>
        <xdr:cNvSpPr>
          <a:spLocks noChangeArrowheads="1"/>
        </xdr:cNvSpPr>
      </xdr:nvSpPr>
      <xdr:spPr bwMode="auto">
        <a:xfrm>
          <a:off x="6772275" y="4857750"/>
          <a:ext cx="133350" cy="209550"/>
        </a:xfrm>
        <a:prstGeom prst="rect">
          <a:avLst/>
        </a:prstGeom>
        <a:solidFill>
          <a:srgbClr val="FFFFFF"/>
        </a:solidFill>
        <a:ln w="1270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76200</xdr:colOff>
      <xdr:row>16</xdr:row>
      <xdr:rowOff>85725</xdr:rowOff>
    </xdr:from>
    <xdr:to>
      <xdr:col>18</xdr:col>
      <xdr:colOff>76200</xdr:colOff>
      <xdr:row>25</xdr:row>
      <xdr:rowOff>123825</xdr:rowOff>
    </xdr:to>
    <xdr:sp macro="" textlink="">
      <xdr:nvSpPr>
        <xdr:cNvPr id="18885" name="Line 133">
          <a:extLst>
            <a:ext uri="{FF2B5EF4-FFF2-40B4-BE49-F238E27FC236}">
              <a16:creationId xmlns:a16="http://schemas.microsoft.com/office/drawing/2014/main" id="{00000000-0008-0000-0000-0000C5490000}"/>
            </a:ext>
          </a:extLst>
        </xdr:cNvPr>
        <xdr:cNvSpPr>
          <a:spLocks noChangeShapeType="1"/>
        </xdr:cNvSpPr>
      </xdr:nvSpPr>
      <xdr:spPr bwMode="auto">
        <a:xfrm>
          <a:off x="9105900" y="2371725"/>
          <a:ext cx="0" cy="1581150"/>
        </a:xfrm>
        <a:prstGeom prst="line">
          <a:avLst/>
        </a:prstGeom>
        <a:noFill/>
        <a:ln w="12700">
          <a:solidFill>
            <a:srgbClr val="00FFFF"/>
          </a:solidFill>
          <a:round/>
          <a:headEnd/>
          <a:tailEnd/>
        </a:ln>
      </xdr:spPr>
    </xdr:sp>
    <xdr:clientData/>
  </xdr:twoCellAnchor>
  <xdr:twoCellAnchor>
    <xdr:from>
      <xdr:col>18</xdr:col>
      <xdr:colOff>104775</xdr:colOff>
      <xdr:row>19</xdr:row>
      <xdr:rowOff>200025</xdr:rowOff>
    </xdr:from>
    <xdr:to>
      <xdr:col>18</xdr:col>
      <xdr:colOff>104775</xdr:colOff>
      <xdr:row>21</xdr:row>
      <xdr:rowOff>0</xdr:rowOff>
    </xdr:to>
    <xdr:sp macro="" textlink="">
      <xdr:nvSpPr>
        <xdr:cNvPr id="18886" name="Line 134">
          <a:extLst>
            <a:ext uri="{FF2B5EF4-FFF2-40B4-BE49-F238E27FC236}">
              <a16:creationId xmlns:a16="http://schemas.microsoft.com/office/drawing/2014/main" id="{00000000-0008-0000-0000-0000C6490000}"/>
            </a:ext>
          </a:extLst>
        </xdr:cNvPr>
        <xdr:cNvSpPr>
          <a:spLocks noChangeShapeType="1"/>
        </xdr:cNvSpPr>
      </xdr:nvSpPr>
      <xdr:spPr bwMode="auto">
        <a:xfrm>
          <a:off x="9134475" y="2971800"/>
          <a:ext cx="0" cy="171450"/>
        </a:xfrm>
        <a:prstGeom prst="line">
          <a:avLst/>
        </a:prstGeom>
        <a:noFill/>
        <a:ln w="9525">
          <a:solidFill>
            <a:srgbClr val="00FFFF"/>
          </a:solidFill>
          <a:round/>
          <a:headEnd/>
          <a:tailEnd/>
        </a:ln>
      </xdr:spPr>
    </xdr:sp>
    <xdr:clientData/>
  </xdr:twoCellAnchor>
  <xdr:twoCellAnchor>
    <xdr:from>
      <xdr:col>18</xdr:col>
      <xdr:colOff>142875</xdr:colOff>
      <xdr:row>20</xdr:row>
      <xdr:rowOff>38100</xdr:rowOff>
    </xdr:from>
    <xdr:to>
      <xdr:col>18</xdr:col>
      <xdr:colOff>142875</xdr:colOff>
      <xdr:row>20</xdr:row>
      <xdr:rowOff>180975</xdr:rowOff>
    </xdr:to>
    <xdr:sp macro="" textlink="">
      <xdr:nvSpPr>
        <xdr:cNvPr id="18887" name="Line 135">
          <a:extLst>
            <a:ext uri="{FF2B5EF4-FFF2-40B4-BE49-F238E27FC236}">
              <a16:creationId xmlns:a16="http://schemas.microsoft.com/office/drawing/2014/main" id="{00000000-0008-0000-0000-0000C7490000}"/>
            </a:ext>
          </a:extLst>
        </xdr:cNvPr>
        <xdr:cNvSpPr>
          <a:spLocks noChangeShapeType="1"/>
        </xdr:cNvSpPr>
      </xdr:nvSpPr>
      <xdr:spPr bwMode="auto">
        <a:xfrm>
          <a:off x="9172575" y="3009900"/>
          <a:ext cx="0" cy="133350"/>
        </a:xfrm>
        <a:prstGeom prst="line">
          <a:avLst/>
        </a:prstGeom>
        <a:noFill/>
        <a:ln w="9525">
          <a:solidFill>
            <a:srgbClr val="00FFFF"/>
          </a:solidFill>
          <a:round/>
          <a:headEnd/>
          <a:tailEnd/>
        </a:ln>
      </xdr:spPr>
    </xdr:sp>
    <xdr:clientData/>
  </xdr:twoCellAnchor>
  <xdr:twoCellAnchor>
    <xdr:from>
      <xdr:col>18</xdr:col>
      <xdr:colOff>171450</xdr:colOff>
      <xdr:row>20</xdr:row>
      <xdr:rowOff>85725</xdr:rowOff>
    </xdr:from>
    <xdr:to>
      <xdr:col>18</xdr:col>
      <xdr:colOff>171450</xdr:colOff>
      <xdr:row>20</xdr:row>
      <xdr:rowOff>152400</xdr:rowOff>
    </xdr:to>
    <xdr:sp macro="" textlink="">
      <xdr:nvSpPr>
        <xdr:cNvPr id="18888" name="Line 136">
          <a:extLst>
            <a:ext uri="{FF2B5EF4-FFF2-40B4-BE49-F238E27FC236}">
              <a16:creationId xmlns:a16="http://schemas.microsoft.com/office/drawing/2014/main" id="{00000000-0008-0000-0000-0000C8490000}"/>
            </a:ext>
          </a:extLst>
        </xdr:cNvPr>
        <xdr:cNvSpPr>
          <a:spLocks noChangeShapeType="1"/>
        </xdr:cNvSpPr>
      </xdr:nvSpPr>
      <xdr:spPr bwMode="auto">
        <a:xfrm>
          <a:off x="9201150" y="3057525"/>
          <a:ext cx="0" cy="66675"/>
        </a:xfrm>
        <a:prstGeom prst="line">
          <a:avLst/>
        </a:prstGeom>
        <a:noFill/>
        <a:ln w="9525">
          <a:solidFill>
            <a:srgbClr val="00FFFF"/>
          </a:solidFill>
          <a:round/>
          <a:headEnd/>
          <a:tailEnd/>
        </a:ln>
      </xdr:spPr>
    </xdr:sp>
    <xdr:clientData/>
  </xdr:twoCellAnchor>
  <xdr:twoCellAnchor>
    <xdr:from>
      <xdr:col>19</xdr:col>
      <xdr:colOff>19050</xdr:colOff>
      <xdr:row>21</xdr:row>
      <xdr:rowOff>104775</xdr:rowOff>
    </xdr:from>
    <xdr:to>
      <xdr:col>19</xdr:col>
      <xdr:colOff>19050</xdr:colOff>
      <xdr:row>21</xdr:row>
      <xdr:rowOff>123825</xdr:rowOff>
    </xdr:to>
    <xdr:sp macro="" textlink="">
      <xdr:nvSpPr>
        <xdr:cNvPr id="18889" name="Line 138">
          <a:extLst>
            <a:ext uri="{FF2B5EF4-FFF2-40B4-BE49-F238E27FC236}">
              <a16:creationId xmlns:a16="http://schemas.microsoft.com/office/drawing/2014/main" id="{00000000-0008-0000-0000-0000C9490000}"/>
            </a:ext>
          </a:extLst>
        </xdr:cNvPr>
        <xdr:cNvSpPr>
          <a:spLocks noChangeShapeType="1"/>
        </xdr:cNvSpPr>
      </xdr:nvSpPr>
      <xdr:spPr bwMode="auto">
        <a:xfrm flipV="1">
          <a:off x="9239250" y="3248025"/>
          <a:ext cx="0" cy="19050"/>
        </a:xfrm>
        <a:prstGeom prst="line">
          <a:avLst/>
        </a:prstGeom>
        <a:noFill/>
        <a:ln w="9525">
          <a:solidFill>
            <a:srgbClr val="00FFFF"/>
          </a:solidFill>
          <a:round/>
          <a:headEnd/>
          <a:tailEnd/>
        </a:ln>
      </xdr:spPr>
    </xdr:sp>
    <xdr:clientData/>
  </xdr:twoCellAnchor>
  <xdr:twoCellAnchor>
    <xdr:from>
      <xdr:col>20</xdr:col>
      <xdr:colOff>123825</xdr:colOff>
      <xdr:row>20</xdr:row>
      <xdr:rowOff>200025</xdr:rowOff>
    </xdr:from>
    <xdr:to>
      <xdr:col>20</xdr:col>
      <xdr:colOff>123825</xdr:colOff>
      <xdr:row>22</xdr:row>
      <xdr:rowOff>133350</xdr:rowOff>
    </xdr:to>
    <xdr:sp macro="" textlink="">
      <xdr:nvSpPr>
        <xdr:cNvPr id="18890" name="Line 139">
          <a:extLst>
            <a:ext uri="{FF2B5EF4-FFF2-40B4-BE49-F238E27FC236}">
              <a16:creationId xmlns:a16="http://schemas.microsoft.com/office/drawing/2014/main" id="{00000000-0008-0000-0000-0000CA490000}"/>
            </a:ext>
          </a:extLst>
        </xdr:cNvPr>
        <xdr:cNvSpPr>
          <a:spLocks noChangeShapeType="1"/>
        </xdr:cNvSpPr>
      </xdr:nvSpPr>
      <xdr:spPr bwMode="auto">
        <a:xfrm>
          <a:off x="9534525" y="3143250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0</xdr:colOff>
      <xdr:row>13</xdr:row>
      <xdr:rowOff>142875</xdr:rowOff>
    </xdr:from>
    <xdr:to>
      <xdr:col>21</xdr:col>
      <xdr:colOff>0</xdr:colOff>
      <xdr:row>13</xdr:row>
      <xdr:rowOff>142875</xdr:rowOff>
    </xdr:to>
    <xdr:sp macro="" textlink="">
      <xdr:nvSpPr>
        <xdr:cNvPr id="18891" name="Line 140">
          <a:extLst>
            <a:ext uri="{FF2B5EF4-FFF2-40B4-BE49-F238E27FC236}">
              <a16:creationId xmlns:a16="http://schemas.microsoft.com/office/drawing/2014/main" id="{00000000-0008-0000-0000-0000CB490000}"/>
            </a:ext>
          </a:extLst>
        </xdr:cNvPr>
        <xdr:cNvSpPr>
          <a:spLocks noChangeShapeType="1"/>
        </xdr:cNvSpPr>
      </xdr:nvSpPr>
      <xdr:spPr bwMode="auto">
        <a:xfrm>
          <a:off x="9029700" y="1866900"/>
          <a:ext cx="571500" cy="0"/>
        </a:xfrm>
        <a:prstGeom prst="line">
          <a:avLst/>
        </a:prstGeom>
        <a:noFill/>
        <a:ln w="3175">
          <a:solidFill>
            <a:srgbClr val="000000"/>
          </a:solidFill>
          <a:round/>
          <a:headEnd type="oval" w="sm" len="sm"/>
          <a:tailEnd type="oval" w="sm" len="sm"/>
        </a:ln>
      </xdr:spPr>
    </xdr:sp>
    <xdr:clientData/>
  </xdr:twoCellAnchor>
  <xdr:twoCellAnchor>
    <xdr:from>
      <xdr:col>17</xdr:col>
      <xdr:colOff>9525</xdr:colOff>
      <xdr:row>15</xdr:row>
      <xdr:rowOff>200025</xdr:rowOff>
    </xdr:from>
    <xdr:to>
      <xdr:col>17</xdr:col>
      <xdr:colOff>9525</xdr:colOff>
      <xdr:row>20</xdr:row>
      <xdr:rowOff>85725</xdr:rowOff>
    </xdr:to>
    <xdr:sp macro="" textlink="">
      <xdr:nvSpPr>
        <xdr:cNvPr id="18892" name="Line 144">
          <a:extLst>
            <a:ext uri="{FF2B5EF4-FFF2-40B4-BE49-F238E27FC236}">
              <a16:creationId xmlns:a16="http://schemas.microsoft.com/office/drawing/2014/main" id="{00000000-0008-0000-0000-0000CC490000}"/>
            </a:ext>
          </a:extLst>
        </xdr:cNvPr>
        <xdr:cNvSpPr>
          <a:spLocks noChangeShapeType="1"/>
        </xdr:cNvSpPr>
      </xdr:nvSpPr>
      <xdr:spPr bwMode="auto">
        <a:xfrm flipV="1">
          <a:off x="8848725" y="22860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oval" w="sm" len="sm"/>
        </a:ln>
      </xdr:spPr>
    </xdr:sp>
    <xdr:clientData/>
  </xdr:twoCellAnchor>
  <xdr:twoCellAnchor>
    <xdr:from>
      <xdr:col>17</xdr:col>
      <xdr:colOff>0</xdr:colOff>
      <xdr:row>21</xdr:row>
      <xdr:rowOff>133350</xdr:rowOff>
    </xdr:from>
    <xdr:to>
      <xdr:col>17</xdr:col>
      <xdr:colOff>0</xdr:colOff>
      <xdr:row>26</xdr:row>
      <xdr:rowOff>9525</xdr:rowOff>
    </xdr:to>
    <xdr:sp macro="" textlink="">
      <xdr:nvSpPr>
        <xdr:cNvPr id="18893" name="Line 145">
          <a:extLst>
            <a:ext uri="{FF2B5EF4-FFF2-40B4-BE49-F238E27FC236}">
              <a16:creationId xmlns:a16="http://schemas.microsoft.com/office/drawing/2014/main" id="{00000000-0008-0000-0000-0000CD490000}"/>
            </a:ext>
          </a:extLst>
        </xdr:cNvPr>
        <xdr:cNvSpPr>
          <a:spLocks noChangeShapeType="1"/>
        </xdr:cNvSpPr>
      </xdr:nvSpPr>
      <xdr:spPr bwMode="auto">
        <a:xfrm>
          <a:off x="8839200" y="3276600"/>
          <a:ext cx="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oval" w="sm" len="sm"/>
        </a:ln>
      </xdr:spPr>
    </xdr:sp>
    <xdr:clientData/>
  </xdr:twoCellAnchor>
  <xdr:twoCellAnchor>
    <xdr:from>
      <xdr:col>15</xdr:col>
      <xdr:colOff>9525</xdr:colOff>
      <xdr:row>39</xdr:row>
      <xdr:rowOff>200025</xdr:rowOff>
    </xdr:from>
    <xdr:to>
      <xdr:col>15</xdr:col>
      <xdr:colOff>9525</xdr:colOff>
      <xdr:row>44</xdr:row>
      <xdr:rowOff>19050</xdr:rowOff>
    </xdr:to>
    <xdr:sp macro="" textlink="">
      <xdr:nvSpPr>
        <xdr:cNvPr id="18894" name="Line 148">
          <a:extLst>
            <a:ext uri="{FF2B5EF4-FFF2-40B4-BE49-F238E27FC236}">
              <a16:creationId xmlns:a16="http://schemas.microsoft.com/office/drawing/2014/main" id="{00000000-0008-0000-0000-0000CE490000}"/>
            </a:ext>
          </a:extLst>
        </xdr:cNvPr>
        <xdr:cNvSpPr>
          <a:spLocks noChangeShapeType="1"/>
        </xdr:cNvSpPr>
      </xdr:nvSpPr>
      <xdr:spPr bwMode="auto">
        <a:xfrm>
          <a:off x="8467725" y="6629400"/>
          <a:ext cx="0" cy="790575"/>
        </a:xfrm>
        <a:prstGeom prst="line">
          <a:avLst/>
        </a:prstGeom>
        <a:noFill/>
        <a:ln w="6350">
          <a:solidFill>
            <a:srgbClr val="000000"/>
          </a:solidFill>
          <a:round/>
          <a:headEnd type="oval" w="sm" len="sm"/>
          <a:tailEnd type="oval" w="sm" len="sm"/>
        </a:ln>
      </xdr:spPr>
    </xdr:sp>
    <xdr:clientData/>
  </xdr:twoCellAnchor>
  <xdr:twoCellAnchor>
    <xdr:from>
      <xdr:col>6</xdr:col>
      <xdr:colOff>0</xdr:colOff>
      <xdr:row>39</xdr:row>
      <xdr:rowOff>19050</xdr:rowOff>
    </xdr:from>
    <xdr:to>
      <xdr:col>12</xdr:col>
      <xdr:colOff>19050</xdr:colOff>
      <xdr:row>39</xdr:row>
      <xdr:rowOff>19050</xdr:rowOff>
    </xdr:to>
    <xdr:sp macro="" textlink="">
      <xdr:nvSpPr>
        <xdr:cNvPr id="18895" name="Line 149">
          <a:extLst>
            <a:ext uri="{FF2B5EF4-FFF2-40B4-BE49-F238E27FC236}">
              <a16:creationId xmlns:a16="http://schemas.microsoft.com/office/drawing/2014/main" id="{00000000-0008-0000-0000-0000CF490000}"/>
            </a:ext>
          </a:extLst>
        </xdr:cNvPr>
        <xdr:cNvSpPr>
          <a:spLocks noChangeShapeType="1"/>
        </xdr:cNvSpPr>
      </xdr:nvSpPr>
      <xdr:spPr bwMode="auto">
        <a:xfrm>
          <a:off x="4752975" y="6448425"/>
          <a:ext cx="2971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 type="oval" w="sm" len="sm"/>
          <a:tailEnd type="oval" w="sm" len="sm"/>
        </a:ln>
      </xdr:spPr>
    </xdr:sp>
    <xdr:clientData/>
  </xdr:twoCellAnchor>
  <xdr:twoCellAnchor>
    <xdr:from>
      <xdr:col>8</xdr:col>
      <xdr:colOff>266700</xdr:colOff>
      <xdr:row>43</xdr:row>
      <xdr:rowOff>152400</xdr:rowOff>
    </xdr:from>
    <xdr:to>
      <xdr:col>8</xdr:col>
      <xdr:colOff>542925</xdr:colOff>
      <xdr:row>43</xdr:row>
      <xdr:rowOff>152400</xdr:rowOff>
    </xdr:to>
    <xdr:sp macro="" textlink="">
      <xdr:nvSpPr>
        <xdr:cNvPr id="18896" name="Line 151">
          <a:extLst>
            <a:ext uri="{FF2B5EF4-FFF2-40B4-BE49-F238E27FC236}">
              <a16:creationId xmlns:a16="http://schemas.microsoft.com/office/drawing/2014/main" id="{00000000-0008-0000-0000-0000D0490000}"/>
            </a:ext>
          </a:extLst>
        </xdr:cNvPr>
        <xdr:cNvSpPr>
          <a:spLocks noChangeShapeType="1"/>
        </xdr:cNvSpPr>
      </xdr:nvSpPr>
      <xdr:spPr bwMode="auto">
        <a:xfrm>
          <a:off x="5953125" y="7343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685800</xdr:colOff>
      <xdr:row>43</xdr:row>
      <xdr:rowOff>133350</xdr:rowOff>
    </xdr:from>
    <xdr:to>
      <xdr:col>10</xdr:col>
      <xdr:colOff>0</xdr:colOff>
      <xdr:row>44</xdr:row>
      <xdr:rowOff>0</xdr:rowOff>
    </xdr:to>
    <xdr:sp macro="" textlink="">
      <xdr:nvSpPr>
        <xdr:cNvPr id="18897" name="Oval 152">
          <a:extLst>
            <a:ext uri="{FF2B5EF4-FFF2-40B4-BE49-F238E27FC236}">
              <a16:creationId xmlns:a16="http://schemas.microsoft.com/office/drawing/2014/main" id="{00000000-0008-0000-0000-0000D1490000}"/>
            </a:ext>
          </a:extLst>
        </xdr:cNvPr>
        <xdr:cNvSpPr>
          <a:spLocks noChangeArrowheads="1"/>
        </xdr:cNvSpPr>
      </xdr:nvSpPr>
      <xdr:spPr bwMode="auto">
        <a:xfrm>
          <a:off x="6772275" y="7324725"/>
          <a:ext cx="0" cy="7620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123825</xdr:colOff>
      <xdr:row>40</xdr:row>
      <xdr:rowOff>104775</xdr:rowOff>
    </xdr:from>
    <xdr:to>
      <xdr:col>11</xdr:col>
      <xdr:colOff>152400</xdr:colOff>
      <xdr:row>40</xdr:row>
      <xdr:rowOff>104775</xdr:rowOff>
    </xdr:to>
    <xdr:sp macro="" textlink="">
      <xdr:nvSpPr>
        <xdr:cNvPr id="18898" name="Line 153">
          <a:extLst>
            <a:ext uri="{FF2B5EF4-FFF2-40B4-BE49-F238E27FC236}">
              <a16:creationId xmlns:a16="http://schemas.microsoft.com/office/drawing/2014/main" id="{00000000-0008-0000-0000-0000D2490000}"/>
            </a:ext>
          </a:extLst>
        </xdr:cNvPr>
        <xdr:cNvSpPr>
          <a:spLocks noChangeShapeType="1"/>
        </xdr:cNvSpPr>
      </xdr:nvSpPr>
      <xdr:spPr bwMode="auto">
        <a:xfrm>
          <a:off x="4876800" y="6743700"/>
          <a:ext cx="2514600" cy="0"/>
        </a:xfrm>
        <a:prstGeom prst="line">
          <a:avLst/>
        </a:prstGeom>
        <a:noFill/>
        <a:ln w="9525">
          <a:solidFill>
            <a:srgbClr val="00FFFF"/>
          </a:solidFill>
          <a:round/>
          <a:headEnd/>
          <a:tailEnd/>
        </a:ln>
      </xdr:spPr>
    </xdr:sp>
    <xdr:clientData/>
  </xdr:twoCellAnchor>
  <xdr:twoCellAnchor>
    <xdr:from>
      <xdr:col>8</xdr:col>
      <xdr:colOff>600075</xdr:colOff>
      <xdr:row>40</xdr:row>
      <xdr:rowOff>133350</xdr:rowOff>
    </xdr:from>
    <xdr:to>
      <xdr:col>9</xdr:col>
      <xdr:colOff>114300</xdr:colOff>
      <xdr:row>40</xdr:row>
      <xdr:rowOff>133350</xdr:rowOff>
    </xdr:to>
    <xdr:sp macro="" textlink="">
      <xdr:nvSpPr>
        <xdr:cNvPr id="18899" name="Line 154">
          <a:extLst>
            <a:ext uri="{FF2B5EF4-FFF2-40B4-BE49-F238E27FC236}">
              <a16:creationId xmlns:a16="http://schemas.microsoft.com/office/drawing/2014/main" id="{00000000-0008-0000-0000-0000D3490000}"/>
            </a:ext>
          </a:extLst>
        </xdr:cNvPr>
        <xdr:cNvSpPr>
          <a:spLocks noChangeShapeType="1"/>
        </xdr:cNvSpPr>
      </xdr:nvSpPr>
      <xdr:spPr bwMode="auto">
        <a:xfrm>
          <a:off x="6229350" y="6772275"/>
          <a:ext cx="114300" cy="0"/>
        </a:xfrm>
        <a:prstGeom prst="line">
          <a:avLst/>
        </a:prstGeom>
        <a:noFill/>
        <a:ln w="9525">
          <a:solidFill>
            <a:srgbClr val="00FFFF"/>
          </a:solidFill>
          <a:round/>
          <a:headEnd/>
          <a:tailEnd/>
        </a:ln>
      </xdr:spPr>
    </xdr:sp>
    <xdr:clientData/>
  </xdr:twoCellAnchor>
  <xdr:twoCellAnchor>
    <xdr:from>
      <xdr:col>8</xdr:col>
      <xdr:colOff>657225</xdr:colOff>
      <xdr:row>40</xdr:row>
      <xdr:rowOff>171450</xdr:rowOff>
    </xdr:from>
    <xdr:to>
      <xdr:col>9</xdr:col>
      <xdr:colOff>57150</xdr:colOff>
      <xdr:row>40</xdr:row>
      <xdr:rowOff>171450</xdr:rowOff>
    </xdr:to>
    <xdr:sp macro="" textlink="">
      <xdr:nvSpPr>
        <xdr:cNvPr id="18900" name="Line 155">
          <a:extLst>
            <a:ext uri="{FF2B5EF4-FFF2-40B4-BE49-F238E27FC236}">
              <a16:creationId xmlns:a16="http://schemas.microsoft.com/office/drawing/2014/main" id="{00000000-0008-0000-0000-0000D4490000}"/>
            </a:ext>
          </a:extLst>
        </xdr:cNvPr>
        <xdr:cNvSpPr>
          <a:spLocks noChangeShapeType="1"/>
        </xdr:cNvSpPr>
      </xdr:nvSpPr>
      <xdr:spPr bwMode="auto">
        <a:xfrm>
          <a:off x="6229350" y="6810375"/>
          <a:ext cx="57150" cy="0"/>
        </a:xfrm>
        <a:prstGeom prst="line">
          <a:avLst/>
        </a:prstGeom>
        <a:noFill/>
        <a:ln w="9525">
          <a:solidFill>
            <a:srgbClr val="00FFFF"/>
          </a:solidFill>
          <a:round/>
          <a:headEnd/>
          <a:tailEnd/>
        </a:ln>
      </xdr:spPr>
    </xdr:sp>
    <xdr:clientData/>
  </xdr:twoCellAnchor>
  <xdr:twoCellAnchor>
    <xdr:from>
      <xdr:col>8</xdr:col>
      <xdr:colOff>704850</xdr:colOff>
      <xdr:row>41</xdr:row>
      <xdr:rowOff>28575</xdr:rowOff>
    </xdr:from>
    <xdr:to>
      <xdr:col>9</xdr:col>
      <xdr:colOff>9525</xdr:colOff>
      <xdr:row>41</xdr:row>
      <xdr:rowOff>28575</xdr:rowOff>
    </xdr:to>
    <xdr:sp macro="" textlink="">
      <xdr:nvSpPr>
        <xdr:cNvPr id="18901" name="Line 156">
          <a:extLst>
            <a:ext uri="{FF2B5EF4-FFF2-40B4-BE49-F238E27FC236}">
              <a16:creationId xmlns:a16="http://schemas.microsoft.com/office/drawing/2014/main" id="{00000000-0008-0000-0000-0000D5490000}"/>
            </a:ext>
          </a:extLst>
        </xdr:cNvPr>
        <xdr:cNvSpPr>
          <a:spLocks noChangeShapeType="1"/>
        </xdr:cNvSpPr>
      </xdr:nvSpPr>
      <xdr:spPr bwMode="auto">
        <a:xfrm>
          <a:off x="6229350" y="6848475"/>
          <a:ext cx="9525" cy="0"/>
        </a:xfrm>
        <a:prstGeom prst="line">
          <a:avLst/>
        </a:prstGeom>
        <a:noFill/>
        <a:ln w="9525">
          <a:solidFill>
            <a:srgbClr val="00FFFF"/>
          </a:solidFill>
          <a:round/>
          <a:headEnd/>
          <a:tailEnd/>
        </a:ln>
      </xdr:spPr>
    </xdr:sp>
    <xdr:clientData/>
  </xdr:twoCellAnchor>
  <xdr:twoCellAnchor>
    <xdr:from>
      <xdr:col>6</xdr:col>
      <xdr:colOff>152400</xdr:colOff>
      <xdr:row>41</xdr:row>
      <xdr:rowOff>114300</xdr:rowOff>
    </xdr:from>
    <xdr:to>
      <xdr:col>7</xdr:col>
      <xdr:colOff>47625</xdr:colOff>
      <xdr:row>41</xdr:row>
      <xdr:rowOff>114300</xdr:rowOff>
    </xdr:to>
    <xdr:sp macro="" textlink="">
      <xdr:nvSpPr>
        <xdr:cNvPr id="18902" name="Line 158">
          <a:extLst>
            <a:ext uri="{FF2B5EF4-FFF2-40B4-BE49-F238E27FC236}">
              <a16:creationId xmlns:a16="http://schemas.microsoft.com/office/drawing/2014/main" id="{00000000-0008-0000-0000-0000D6490000}"/>
            </a:ext>
          </a:extLst>
        </xdr:cNvPr>
        <xdr:cNvSpPr>
          <a:spLocks noChangeShapeType="1"/>
        </xdr:cNvSpPr>
      </xdr:nvSpPr>
      <xdr:spPr bwMode="auto">
        <a:xfrm flipH="1">
          <a:off x="4905375" y="6934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161925</xdr:colOff>
      <xdr:row>41</xdr:row>
      <xdr:rowOff>0</xdr:rowOff>
    </xdr:from>
    <xdr:to>
      <xdr:col>6</xdr:col>
      <xdr:colOff>171450</xdr:colOff>
      <xdr:row>41</xdr:row>
      <xdr:rowOff>123825</xdr:rowOff>
    </xdr:to>
    <xdr:sp macro="" textlink="">
      <xdr:nvSpPr>
        <xdr:cNvPr id="18903" name="Line 159">
          <a:extLst>
            <a:ext uri="{FF2B5EF4-FFF2-40B4-BE49-F238E27FC236}">
              <a16:creationId xmlns:a16="http://schemas.microsoft.com/office/drawing/2014/main" id="{00000000-0008-0000-0000-0000D7490000}"/>
            </a:ext>
          </a:extLst>
        </xdr:cNvPr>
        <xdr:cNvSpPr>
          <a:spLocks noChangeShapeType="1"/>
        </xdr:cNvSpPr>
      </xdr:nvSpPr>
      <xdr:spPr bwMode="auto">
        <a:xfrm>
          <a:off x="4914900" y="6819900"/>
          <a:ext cx="9525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114300</xdr:colOff>
      <xdr:row>41</xdr:row>
      <xdr:rowOff>9525</xdr:rowOff>
    </xdr:from>
    <xdr:to>
      <xdr:col>6</xdr:col>
      <xdr:colOff>114300</xdr:colOff>
      <xdr:row>41</xdr:row>
      <xdr:rowOff>76200</xdr:rowOff>
    </xdr:to>
    <xdr:sp macro="" textlink="">
      <xdr:nvSpPr>
        <xdr:cNvPr id="18904" name="Line 161">
          <a:extLst>
            <a:ext uri="{FF2B5EF4-FFF2-40B4-BE49-F238E27FC236}">
              <a16:creationId xmlns:a16="http://schemas.microsoft.com/office/drawing/2014/main" id="{00000000-0008-0000-0000-0000D8490000}"/>
            </a:ext>
          </a:extLst>
        </xdr:cNvPr>
        <xdr:cNvSpPr>
          <a:spLocks noChangeShapeType="1"/>
        </xdr:cNvSpPr>
      </xdr:nvSpPr>
      <xdr:spPr bwMode="auto">
        <a:xfrm>
          <a:off x="4867275" y="6829425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85725</xdr:colOff>
      <xdr:row>13</xdr:row>
      <xdr:rowOff>38100</xdr:rowOff>
    </xdr:from>
    <xdr:to>
      <xdr:col>22</xdr:col>
      <xdr:colOff>95250</xdr:colOff>
      <xdr:row>31</xdr:row>
      <xdr:rowOff>57150</xdr:rowOff>
    </xdr:to>
    <xdr:sp macro="" textlink="">
      <xdr:nvSpPr>
        <xdr:cNvPr id="18905" name="Freeform 165">
          <a:extLst>
            <a:ext uri="{FF2B5EF4-FFF2-40B4-BE49-F238E27FC236}">
              <a16:creationId xmlns:a16="http://schemas.microsoft.com/office/drawing/2014/main" id="{00000000-0008-0000-0000-0000D9490000}"/>
            </a:ext>
          </a:extLst>
        </xdr:cNvPr>
        <xdr:cNvSpPr>
          <a:spLocks/>
        </xdr:cNvSpPr>
      </xdr:nvSpPr>
      <xdr:spPr bwMode="auto">
        <a:xfrm>
          <a:off x="8734425" y="1762125"/>
          <a:ext cx="1152525" cy="3238500"/>
        </a:xfrm>
        <a:custGeom>
          <a:avLst/>
          <a:gdLst>
            <a:gd name="T0" fmla="*/ 0 w 144"/>
            <a:gd name="T1" fmla="*/ 0 h 329"/>
            <a:gd name="T2" fmla="*/ 2147483647 w 144"/>
            <a:gd name="T3" fmla="*/ 2147483647 h 329"/>
            <a:gd name="T4" fmla="*/ 2147483647 w 144"/>
            <a:gd name="T5" fmla="*/ 2147483647 h 329"/>
            <a:gd name="T6" fmla="*/ 2147483647 w 144"/>
            <a:gd name="T7" fmla="*/ 2147483647 h 329"/>
            <a:gd name="T8" fmla="*/ 2147483647 w 144"/>
            <a:gd name="T9" fmla="*/ 2147483647 h 329"/>
            <a:gd name="T10" fmla="*/ 2147483647 w 144"/>
            <a:gd name="T11" fmla="*/ 2147483647 h 329"/>
            <a:gd name="T12" fmla="*/ 2147483647 w 144"/>
            <a:gd name="T13" fmla="*/ 2147483647 h 329"/>
            <a:gd name="T14" fmla="*/ 2147483647 w 144"/>
            <a:gd name="T15" fmla="*/ 2147483647 h 329"/>
            <a:gd name="T16" fmla="*/ 2147483647 w 144"/>
            <a:gd name="T17" fmla="*/ 2147483647 h 329"/>
            <a:gd name="T18" fmla="*/ 2147483647 w 144"/>
            <a:gd name="T19" fmla="*/ 2147483647 h 329"/>
            <a:gd name="T20" fmla="*/ 2147483647 w 144"/>
            <a:gd name="T21" fmla="*/ 2147483647 h 329"/>
            <a:gd name="T22" fmla="*/ 2147483647 w 144"/>
            <a:gd name="T23" fmla="*/ 2147483647 h 329"/>
            <a:gd name="T24" fmla="*/ 2147483647 w 144"/>
            <a:gd name="T25" fmla="*/ 2147483647 h 329"/>
            <a:gd name="T26" fmla="*/ 2147483647 w 144"/>
            <a:gd name="T27" fmla="*/ 2147483647 h 329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w 144"/>
            <a:gd name="T43" fmla="*/ 0 h 329"/>
            <a:gd name="T44" fmla="*/ 144 w 144"/>
            <a:gd name="T45" fmla="*/ 329 h 329"/>
          </a:gdLst>
          <a:ahLst/>
          <a:cxnLst>
            <a:cxn ang="T28">
              <a:pos x="T0" y="T1"/>
            </a:cxn>
            <a:cxn ang="T29">
              <a:pos x="T2" y="T3"/>
            </a:cxn>
            <a:cxn ang="T30">
              <a:pos x="T4" y="T5"/>
            </a:cxn>
            <a:cxn ang="T31">
              <a:pos x="T6" y="T7"/>
            </a:cxn>
            <a:cxn ang="T32">
              <a:pos x="T8" y="T9"/>
            </a:cxn>
            <a:cxn ang="T33">
              <a:pos x="T10" y="T11"/>
            </a:cxn>
            <a:cxn ang="T34">
              <a:pos x="T12" y="T13"/>
            </a:cxn>
            <a:cxn ang="T35">
              <a:pos x="T14" y="T15"/>
            </a:cxn>
            <a:cxn ang="T36">
              <a:pos x="T16" y="T17"/>
            </a:cxn>
            <a:cxn ang="T37">
              <a:pos x="T18" y="T19"/>
            </a:cxn>
            <a:cxn ang="T38">
              <a:pos x="T20" y="T21"/>
            </a:cxn>
            <a:cxn ang="T39">
              <a:pos x="T22" y="T23"/>
            </a:cxn>
            <a:cxn ang="T40">
              <a:pos x="T24" y="T25"/>
            </a:cxn>
            <a:cxn ang="T41">
              <a:pos x="T26" y="T27"/>
            </a:cxn>
          </a:cxnLst>
          <a:rect l="T42" t="T43" r="T44" b="T45"/>
          <a:pathLst>
            <a:path w="144" h="329">
              <a:moveTo>
                <a:pt x="0" y="0"/>
              </a:moveTo>
              <a:cubicBezTo>
                <a:pt x="3" y="9"/>
                <a:pt x="7" y="18"/>
                <a:pt x="10" y="24"/>
              </a:cubicBezTo>
              <a:cubicBezTo>
                <a:pt x="13" y="30"/>
                <a:pt x="14" y="26"/>
                <a:pt x="17" y="34"/>
              </a:cubicBezTo>
              <a:cubicBezTo>
                <a:pt x="20" y="42"/>
                <a:pt x="22" y="63"/>
                <a:pt x="25" y="72"/>
              </a:cubicBezTo>
              <a:cubicBezTo>
                <a:pt x="28" y="81"/>
                <a:pt x="30" y="79"/>
                <a:pt x="34" y="91"/>
              </a:cubicBezTo>
              <a:cubicBezTo>
                <a:pt x="38" y="103"/>
                <a:pt x="44" y="131"/>
                <a:pt x="48" y="145"/>
              </a:cubicBezTo>
              <a:cubicBezTo>
                <a:pt x="52" y="159"/>
                <a:pt x="56" y="168"/>
                <a:pt x="60" y="175"/>
              </a:cubicBezTo>
              <a:cubicBezTo>
                <a:pt x="64" y="182"/>
                <a:pt x="68" y="184"/>
                <a:pt x="71" y="188"/>
              </a:cubicBezTo>
              <a:cubicBezTo>
                <a:pt x="74" y="192"/>
                <a:pt x="75" y="196"/>
                <a:pt x="78" y="201"/>
              </a:cubicBezTo>
              <a:cubicBezTo>
                <a:pt x="81" y="206"/>
                <a:pt x="82" y="211"/>
                <a:pt x="87" y="219"/>
              </a:cubicBezTo>
              <a:cubicBezTo>
                <a:pt x="92" y="227"/>
                <a:pt x="99" y="238"/>
                <a:pt x="105" y="247"/>
              </a:cubicBezTo>
              <a:cubicBezTo>
                <a:pt x="111" y="256"/>
                <a:pt x="116" y="260"/>
                <a:pt x="122" y="272"/>
              </a:cubicBezTo>
              <a:cubicBezTo>
                <a:pt x="128" y="284"/>
                <a:pt x="134" y="308"/>
                <a:pt x="138" y="317"/>
              </a:cubicBezTo>
              <a:cubicBezTo>
                <a:pt x="142" y="326"/>
                <a:pt x="143" y="328"/>
                <a:pt x="144" y="329"/>
              </a:cubicBezTo>
            </a:path>
          </a:pathLst>
        </a:custGeom>
        <a:noFill/>
        <a:ln w="9525">
          <a:solidFill>
            <a:srgbClr val="FF6600"/>
          </a:solidFill>
          <a:round/>
          <a:headEnd/>
          <a:tailEnd/>
        </a:ln>
      </xdr:spPr>
    </xdr:sp>
    <xdr:clientData/>
  </xdr:twoCellAnchor>
  <xdr:twoCellAnchor>
    <xdr:from>
      <xdr:col>21</xdr:col>
      <xdr:colOff>9525</xdr:colOff>
      <xdr:row>30</xdr:row>
      <xdr:rowOff>133350</xdr:rowOff>
    </xdr:from>
    <xdr:to>
      <xdr:col>21</xdr:col>
      <xdr:colOff>247650</xdr:colOff>
      <xdr:row>31</xdr:row>
      <xdr:rowOff>95250</xdr:rowOff>
    </xdr:to>
    <xdr:sp macro="" textlink="">
      <xdr:nvSpPr>
        <xdr:cNvPr id="18906" name="Rectangle 166">
          <a:extLst>
            <a:ext uri="{FF2B5EF4-FFF2-40B4-BE49-F238E27FC236}">
              <a16:creationId xmlns:a16="http://schemas.microsoft.com/office/drawing/2014/main" id="{00000000-0008-0000-0000-0000DA490000}"/>
            </a:ext>
          </a:extLst>
        </xdr:cNvPr>
        <xdr:cNvSpPr>
          <a:spLocks noChangeArrowheads="1"/>
        </xdr:cNvSpPr>
      </xdr:nvSpPr>
      <xdr:spPr bwMode="auto">
        <a:xfrm>
          <a:off x="9610725" y="4905375"/>
          <a:ext cx="180975" cy="133350"/>
        </a:xfrm>
        <a:prstGeom prst="rect">
          <a:avLst/>
        </a:prstGeom>
        <a:solidFill>
          <a:srgbClr val="FFFFFF"/>
        </a:solidFill>
        <a:ln w="1270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152400</xdr:colOff>
      <xdr:row>22</xdr:row>
      <xdr:rowOff>200025</xdr:rowOff>
    </xdr:from>
    <xdr:to>
      <xdr:col>21</xdr:col>
      <xdr:colOff>133350</xdr:colOff>
      <xdr:row>30</xdr:row>
      <xdr:rowOff>123825</xdr:rowOff>
    </xdr:to>
    <xdr:sp macro="" textlink="">
      <xdr:nvSpPr>
        <xdr:cNvPr id="18907" name="Line 167">
          <a:extLst>
            <a:ext uri="{FF2B5EF4-FFF2-40B4-BE49-F238E27FC236}">
              <a16:creationId xmlns:a16="http://schemas.microsoft.com/office/drawing/2014/main" id="{00000000-0008-0000-0000-0000DB490000}"/>
            </a:ext>
          </a:extLst>
        </xdr:cNvPr>
        <xdr:cNvSpPr>
          <a:spLocks noChangeShapeType="1"/>
        </xdr:cNvSpPr>
      </xdr:nvSpPr>
      <xdr:spPr bwMode="auto">
        <a:xfrm>
          <a:off x="9563100" y="3486150"/>
          <a:ext cx="171450" cy="1409700"/>
        </a:xfrm>
        <a:prstGeom prst="line">
          <a:avLst/>
        </a:prstGeom>
        <a:noFill/>
        <a:ln w="254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561975</xdr:colOff>
      <xdr:row>13</xdr:row>
      <xdr:rowOff>47625</xdr:rowOff>
    </xdr:from>
    <xdr:to>
      <xdr:col>8</xdr:col>
      <xdr:colOff>571500</xdr:colOff>
      <xdr:row>14</xdr:row>
      <xdr:rowOff>47625</xdr:rowOff>
    </xdr:to>
    <xdr:sp macro="" textlink="">
      <xdr:nvSpPr>
        <xdr:cNvPr id="18908" name="Line 178">
          <a:extLst>
            <a:ext uri="{FF2B5EF4-FFF2-40B4-BE49-F238E27FC236}">
              <a16:creationId xmlns:a16="http://schemas.microsoft.com/office/drawing/2014/main" id="{00000000-0008-0000-0000-0000DC490000}"/>
            </a:ext>
          </a:extLst>
        </xdr:cNvPr>
        <xdr:cNvSpPr>
          <a:spLocks noChangeShapeType="1"/>
        </xdr:cNvSpPr>
      </xdr:nvSpPr>
      <xdr:spPr bwMode="auto">
        <a:xfrm>
          <a:off x="6229350" y="1771650"/>
          <a:ext cx="0" cy="2095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609600</xdr:colOff>
      <xdr:row>27</xdr:row>
      <xdr:rowOff>95250</xdr:rowOff>
    </xdr:from>
    <xdr:to>
      <xdr:col>8</xdr:col>
      <xdr:colOff>609600</xdr:colOff>
      <xdr:row>28</xdr:row>
      <xdr:rowOff>161925</xdr:rowOff>
    </xdr:to>
    <xdr:sp macro="" textlink="">
      <xdr:nvSpPr>
        <xdr:cNvPr id="18909" name="Line 179">
          <a:extLst>
            <a:ext uri="{FF2B5EF4-FFF2-40B4-BE49-F238E27FC236}">
              <a16:creationId xmlns:a16="http://schemas.microsoft.com/office/drawing/2014/main" id="{00000000-0008-0000-0000-0000DD490000}"/>
            </a:ext>
          </a:extLst>
        </xdr:cNvPr>
        <xdr:cNvSpPr>
          <a:spLocks noChangeShapeType="1"/>
        </xdr:cNvSpPr>
      </xdr:nvSpPr>
      <xdr:spPr bwMode="auto">
        <a:xfrm>
          <a:off x="6229350" y="4276725"/>
          <a:ext cx="0" cy="2476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38100</xdr:colOff>
      <xdr:row>21</xdr:row>
      <xdr:rowOff>0</xdr:rowOff>
    </xdr:from>
    <xdr:to>
      <xdr:col>15</xdr:col>
      <xdr:colOff>0</xdr:colOff>
      <xdr:row>21</xdr:row>
      <xdr:rowOff>0</xdr:rowOff>
    </xdr:to>
    <xdr:sp macro="" textlink="">
      <xdr:nvSpPr>
        <xdr:cNvPr id="18910" name="Line 181">
          <a:extLst>
            <a:ext uri="{FF2B5EF4-FFF2-40B4-BE49-F238E27FC236}">
              <a16:creationId xmlns:a16="http://schemas.microsoft.com/office/drawing/2014/main" id="{00000000-0008-0000-0000-0000DE490000}"/>
            </a:ext>
          </a:extLst>
        </xdr:cNvPr>
        <xdr:cNvSpPr>
          <a:spLocks noChangeShapeType="1"/>
        </xdr:cNvSpPr>
      </xdr:nvSpPr>
      <xdr:spPr bwMode="auto">
        <a:xfrm>
          <a:off x="8020050" y="3143250"/>
          <a:ext cx="4381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504825</xdr:colOff>
      <xdr:row>13</xdr:row>
      <xdr:rowOff>104775</xdr:rowOff>
    </xdr:from>
    <xdr:to>
      <xdr:col>8</xdr:col>
      <xdr:colOff>542925</xdr:colOff>
      <xdr:row>13</xdr:row>
      <xdr:rowOff>104775</xdr:rowOff>
    </xdr:to>
    <xdr:sp macro="" textlink="">
      <xdr:nvSpPr>
        <xdr:cNvPr id="18911" name="Line 185">
          <a:extLst>
            <a:ext uri="{FF2B5EF4-FFF2-40B4-BE49-F238E27FC236}">
              <a16:creationId xmlns:a16="http://schemas.microsoft.com/office/drawing/2014/main" id="{00000000-0008-0000-0000-0000DF490000}"/>
            </a:ext>
          </a:extLst>
        </xdr:cNvPr>
        <xdr:cNvSpPr>
          <a:spLocks noChangeShapeType="1"/>
        </xdr:cNvSpPr>
      </xdr:nvSpPr>
      <xdr:spPr bwMode="auto">
        <a:xfrm>
          <a:off x="6191250" y="1828800"/>
          <a:ext cx="381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571500</xdr:colOff>
      <xdr:row>28</xdr:row>
      <xdr:rowOff>114300</xdr:rowOff>
    </xdr:from>
    <xdr:to>
      <xdr:col>8</xdr:col>
      <xdr:colOff>542925</xdr:colOff>
      <xdr:row>28</xdr:row>
      <xdr:rowOff>114300</xdr:rowOff>
    </xdr:to>
    <xdr:sp macro="" textlink="">
      <xdr:nvSpPr>
        <xdr:cNvPr id="18912" name="Line 186">
          <a:extLst>
            <a:ext uri="{FF2B5EF4-FFF2-40B4-BE49-F238E27FC236}">
              <a16:creationId xmlns:a16="http://schemas.microsoft.com/office/drawing/2014/main" id="{00000000-0008-0000-0000-0000E0490000}"/>
            </a:ext>
          </a:extLst>
        </xdr:cNvPr>
        <xdr:cNvSpPr>
          <a:spLocks noChangeShapeType="1"/>
        </xdr:cNvSpPr>
      </xdr:nvSpPr>
      <xdr:spPr bwMode="auto">
        <a:xfrm>
          <a:off x="6229350" y="44767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1000125</xdr:colOff>
      <xdr:row>20</xdr:row>
      <xdr:rowOff>142875</xdr:rowOff>
    </xdr:from>
    <xdr:to>
      <xdr:col>3</xdr:col>
      <xdr:colOff>1000125</xdr:colOff>
      <xdr:row>21</xdr:row>
      <xdr:rowOff>104775</xdr:rowOff>
    </xdr:to>
    <xdr:sp macro="" textlink="">
      <xdr:nvSpPr>
        <xdr:cNvPr id="18913" name="Line 187">
          <a:extLst>
            <a:ext uri="{FF2B5EF4-FFF2-40B4-BE49-F238E27FC236}">
              <a16:creationId xmlns:a16="http://schemas.microsoft.com/office/drawing/2014/main" id="{00000000-0008-0000-0000-0000E1490000}"/>
            </a:ext>
          </a:extLst>
        </xdr:cNvPr>
        <xdr:cNvSpPr>
          <a:spLocks noChangeShapeType="1"/>
        </xdr:cNvSpPr>
      </xdr:nvSpPr>
      <xdr:spPr bwMode="auto">
        <a:xfrm>
          <a:off x="4286250" y="3114675"/>
          <a:ext cx="0" cy="1333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20</xdr:row>
      <xdr:rowOff>142875</xdr:rowOff>
    </xdr:from>
    <xdr:to>
      <xdr:col>14</xdr:col>
      <xdr:colOff>123825</xdr:colOff>
      <xdr:row>21</xdr:row>
      <xdr:rowOff>104775</xdr:rowOff>
    </xdr:to>
    <xdr:sp macro="" textlink="">
      <xdr:nvSpPr>
        <xdr:cNvPr id="18914" name="Line 188">
          <a:extLst>
            <a:ext uri="{FF2B5EF4-FFF2-40B4-BE49-F238E27FC236}">
              <a16:creationId xmlns:a16="http://schemas.microsoft.com/office/drawing/2014/main" id="{00000000-0008-0000-0000-0000E2490000}"/>
            </a:ext>
          </a:extLst>
        </xdr:cNvPr>
        <xdr:cNvSpPr>
          <a:spLocks noChangeShapeType="1"/>
        </xdr:cNvSpPr>
      </xdr:nvSpPr>
      <xdr:spPr bwMode="auto">
        <a:xfrm>
          <a:off x="8391525" y="3114675"/>
          <a:ext cx="0" cy="1333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923925</xdr:colOff>
      <xdr:row>21</xdr:row>
      <xdr:rowOff>0</xdr:rowOff>
    </xdr:from>
    <xdr:to>
      <xdr:col>4</xdr:col>
      <xdr:colOff>104775</xdr:colOff>
      <xdr:row>21</xdr:row>
      <xdr:rowOff>0</xdr:rowOff>
    </xdr:to>
    <xdr:sp macro="" textlink="">
      <xdr:nvSpPr>
        <xdr:cNvPr id="18915" name="Line 189">
          <a:extLst>
            <a:ext uri="{FF2B5EF4-FFF2-40B4-BE49-F238E27FC236}">
              <a16:creationId xmlns:a16="http://schemas.microsoft.com/office/drawing/2014/main" id="{00000000-0008-0000-0000-0000E3490000}"/>
            </a:ext>
          </a:extLst>
        </xdr:cNvPr>
        <xdr:cNvSpPr>
          <a:spLocks noChangeShapeType="1"/>
        </xdr:cNvSpPr>
      </xdr:nvSpPr>
      <xdr:spPr bwMode="auto">
        <a:xfrm>
          <a:off x="4286250" y="3143250"/>
          <a:ext cx="1047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9525</xdr:colOff>
      <xdr:row>27</xdr:row>
      <xdr:rowOff>123825</xdr:rowOff>
    </xdr:from>
    <xdr:to>
      <xdr:col>20</xdr:col>
      <xdr:colOff>19050</xdr:colOff>
      <xdr:row>32</xdr:row>
      <xdr:rowOff>38100</xdr:rowOff>
    </xdr:to>
    <xdr:sp macro="" textlink="">
      <xdr:nvSpPr>
        <xdr:cNvPr id="18916" name="Line 190">
          <a:extLst>
            <a:ext uri="{FF2B5EF4-FFF2-40B4-BE49-F238E27FC236}">
              <a16:creationId xmlns:a16="http://schemas.microsoft.com/office/drawing/2014/main" id="{00000000-0008-0000-0000-0000E4490000}"/>
            </a:ext>
          </a:extLst>
        </xdr:cNvPr>
        <xdr:cNvSpPr>
          <a:spLocks noChangeShapeType="1"/>
        </xdr:cNvSpPr>
      </xdr:nvSpPr>
      <xdr:spPr bwMode="auto">
        <a:xfrm flipV="1">
          <a:off x="9039225" y="4305300"/>
          <a:ext cx="390525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0</xdr:colOff>
      <xdr:row>32</xdr:row>
      <xdr:rowOff>19050</xdr:rowOff>
    </xdr:from>
    <xdr:to>
      <xdr:col>20</xdr:col>
      <xdr:colOff>123825</xdr:colOff>
      <xdr:row>34</xdr:row>
      <xdr:rowOff>142875</xdr:rowOff>
    </xdr:to>
    <xdr:sp macro="" textlink="">
      <xdr:nvSpPr>
        <xdr:cNvPr id="1215" name="Text Box 191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7943850" y="5619750"/>
          <a:ext cx="1190625" cy="49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s-ES" sz="600" b="0" i="0" strike="noStrike">
              <a:solidFill>
                <a:srgbClr val="000000"/>
              </a:solidFill>
              <a:latin typeface="Arial"/>
              <a:cs typeface="Arial"/>
            </a:rPr>
            <a:t>RELLENO CON MATERIAL PROPIO (PANTALLA DE TIERRA) </a:t>
          </a:r>
        </a:p>
        <a:p>
          <a:pPr algn="l" rtl="1">
            <a:defRPr sz="1000"/>
          </a:pPr>
          <a:r>
            <a:rPr lang="es-ES" sz="600" b="0" i="0" strike="noStrike">
              <a:solidFill>
                <a:srgbClr val="000000"/>
              </a:solidFill>
              <a:latin typeface="Arial"/>
              <a:cs typeface="Arial"/>
            </a:rPr>
            <a:t>ALTURA DE RELLENO = 1,20M</a:t>
          </a:r>
        </a:p>
        <a:p>
          <a:pPr algn="l" rtl="1">
            <a:defRPr sz="1000"/>
          </a:pPr>
          <a:endParaRPr lang="es-ES" sz="6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180975</xdr:colOff>
      <xdr:row>31</xdr:row>
      <xdr:rowOff>28575</xdr:rowOff>
    </xdr:from>
    <xdr:to>
      <xdr:col>22</xdr:col>
      <xdr:colOff>47625</xdr:colOff>
      <xdr:row>34</xdr:row>
      <xdr:rowOff>28575</xdr:rowOff>
    </xdr:to>
    <xdr:sp macro="" textlink="">
      <xdr:nvSpPr>
        <xdr:cNvPr id="18918" name="Line 192">
          <a:extLst>
            <a:ext uri="{FF2B5EF4-FFF2-40B4-BE49-F238E27FC236}">
              <a16:creationId xmlns:a16="http://schemas.microsoft.com/office/drawing/2014/main" id="{00000000-0008-0000-0000-0000E6490000}"/>
            </a:ext>
          </a:extLst>
        </xdr:cNvPr>
        <xdr:cNvSpPr>
          <a:spLocks noChangeShapeType="1"/>
        </xdr:cNvSpPr>
      </xdr:nvSpPr>
      <xdr:spPr bwMode="auto">
        <a:xfrm flipV="1">
          <a:off x="9782175" y="4972050"/>
          <a:ext cx="57150" cy="6000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20</xdr:col>
      <xdr:colOff>171450</xdr:colOff>
      <xdr:row>32</xdr:row>
      <xdr:rowOff>66675</xdr:rowOff>
    </xdr:from>
    <xdr:to>
      <xdr:col>23</xdr:col>
      <xdr:colOff>0</xdr:colOff>
      <xdr:row>34</xdr:row>
      <xdr:rowOff>66675</xdr:rowOff>
    </xdr:to>
    <xdr:sp macro="" textlink="">
      <xdr:nvSpPr>
        <xdr:cNvPr id="1218" name="Text Box 194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9182100" y="5667375"/>
          <a:ext cx="561975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s-ES" sz="600" b="0" i="0" strike="noStrike">
              <a:solidFill>
                <a:srgbClr val="000000"/>
              </a:solidFill>
              <a:latin typeface="Arial"/>
              <a:cs typeface="Arial"/>
            </a:rPr>
            <a:t>LINEA DE TERRENO NATURAL</a:t>
          </a:r>
        </a:p>
      </xdr:txBody>
    </xdr:sp>
    <xdr:clientData/>
  </xdr:twoCellAnchor>
  <xdr:twoCellAnchor>
    <xdr:from>
      <xdr:col>6</xdr:col>
      <xdr:colOff>104775</xdr:colOff>
      <xdr:row>41</xdr:row>
      <xdr:rowOff>9525</xdr:rowOff>
    </xdr:from>
    <xdr:to>
      <xdr:col>6</xdr:col>
      <xdr:colOff>114300</xdr:colOff>
      <xdr:row>41</xdr:row>
      <xdr:rowOff>28575</xdr:rowOff>
    </xdr:to>
    <xdr:sp macro="" textlink="">
      <xdr:nvSpPr>
        <xdr:cNvPr id="18920" name="Line 198">
          <a:extLst>
            <a:ext uri="{FF2B5EF4-FFF2-40B4-BE49-F238E27FC236}">
              <a16:creationId xmlns:a16="http://schemas.microsoft.com/office/drawing/2014/main" id="{00000000-0008-0000-0000-0000E8490000}"/>
            </a:ext>
          </a:extLst>
        </xdr:cNvPr>
        <xdr:cNvSpPr>
          <a:spLocks noChangeShapeType="1"/>
        </xdr:cNvSpPr>
      </xdr:nvSpPr>
      <xdr:spPr bwMode="auto">
        <a:xfrm flipH="1">
          <a:off x="4857750" y="6829425"/>
          <a:ext cx="95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219075</xdr:colOff>
      <xdr:row>24</xdr:row>
      <xdr:rowOff>0</xdr:rowOff>
    </xdr:from>
    <xdr:to>
      <xdr:col>6</xdr:col>
      <xdr:colOff>219075</xdr:colOff>
      <xdr:row>24</xdr:row>
      <xdr:rowOff>0</xdr:rowOff>
    </xdr:to>
    <xdr:sp macro="" textlink="">
      <xdr:nvSpPr>
        <xdr:cNvPr id="18921" name="Line 1">
          <a:extLst>
            <a:ext uri="{FF2B5EF4-FFF2-40B4-BE49-F238E27FC236}">
              <a16:creationId xmlns:a16="http://schemas.microsoft.com/office/drawing/2014/main" id="{00000000-0008-0000-0000-0000E9490000}"/>
            </a:ext>
          </a:extLst>
        </xdr:cNvPr>
        <xdr:cNvSpPr>
          <a:spLocks noChangeShapeType="1"/>
        </xdr:cNvSpPr>
      </xdr:nvSpPr>
      <xdr:spPr bwMode="auto">
        <a:xfrm>
          <a:off x="497205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18922" name="Line 5">
          <a:extLst>
            <a:ext uri="{FF2B5EF4-FFF2-40B4-BE49-F238E27FC236}">
              <a16:creationId xmlns:a16="http://schemas.microsoft.com/office/drawing/2014/main" id="{00000000-0008-0000-0000-0000EA490000}"/>
            </a:ext>
          </a:extLst>
        </xdr:cNvPr>
        <xdr:cNvSpPr>
          <a:spLocks noChangeShapeType="1"/>
        </xdr:cNvSpPr>
      </xdr:nvSpPr>
      <xdr:spPr bwMode="auto">
        <a:xfrm flipH="1">
          <a:off x="723900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18923" name="Line 7">
          <a:extLst>
            <a:ext uri="{FF2B5EF4-FFF2-40B4-BE49-F238E27FC236}">
              <a16:creationId xmlns:a16="http://schemas.microsoft.com/office/drawing/2014/main" id="{00000000-0008-0000-0000-0000EB490000}"/>
            </a:ext>
          </a:extLst>
        </xdr:cNvPr>
        <xdr:cNvSpPr>
          <a:spLocks noChangeShapeType="1"/>
        </xdr:cNvSpPr>
      </xdr:nvSpPr>
      <xdr:spPr bwMode="auto">
        <a:xfrm>
          <a:off x="723900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190500</xdr:colOff>
      <xdr:row>24</xdr:row>
      <xdr:rowOff>0</xdr:rowOff>
    </xdr:from>
    <xdr:to>
      <xdr:col>5</xdr:col>
      <xdr:colOff>190500</xdr:colOff>
      <xdr:row>24</xdr:row>
      <xdr:rowOff>0</xdr:rowOff>
    </xdr:to>
    <xdr:sp macro="" textlink="">
      <xdr:nvSpPr>
        <xdr:cNvPr id="18924" name="Line 8">
          <a:extLst>
            <a:ext uri="{FF2B5EF4-FFF2-40B4-BE49-F238E27FC236}">
              <a16:creationId xmlns:a16="http://schemas.microsoft.com/office/drawing/2014/main" id="{00000000-0008-0000-0000-0000EC490000}"/>
            </a:ext>
          </a:extLst>
        </xdr:cNvPr>
        <xdr:cNvSpPr>
          <a:spLocks noChangeShapeType="1"/>
        </xdr:cNvSpPr>
      </xdr:nvSpPr>
      <xdr:spPr bwMode="auto">
        <a:xfrm>
          <a:off x="4695825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1066800</xdr:colOff>
      <xdr:row>24</xdr:row>
      <xdr:rowOff>0</xdr:rowOff>
    </xdr:from>
    <xdr:to>
      <xdr:col>8</xdr:col>
      <xdr:colOff>542925</xdr:colOff>
      <xdr:row>24</xdr:row>
      <xdr:rowOff>0</xdr:rowOff>
    </xdr:to>
    <xdr:sp macro="" textlink="">
      <xdr:nvSpPr>
        <xdr:cNvPr id="18925" name="Line 15">
          <a:extLst>
            <a:ext uri="{FF2B5EF4-FFF2-40B4-BE49-F238E27FC236}">
              <a16:creationId xmlns:a16="http://schemas.microsoft.com/office/drawing/2014/main" id="{00000000-0008-0000-0000-0000ED490000}"/>
            </a:ext>
          </a:extLst>
        </xdr:cNvPr>
        <xdr:cNvSpPr>
          <a:spLocks noChangeShapeType="1"/>
        </xdr:cNvSpPr>
      </xdr:nvSpPr>
      <xdr:spPr bwMode="auto">
        <a:xfrm>
          <a:off x="622935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219075</xdr:colOff>
      <xdr:row>42</xdr:row>
      <xdr:rowOff>0</xdr:rowOff>
    </xdr:from>
    <xdr:to>
      <xdr:col>6</xdr:col>
      <xdr:colOff>219075</xdr:colOff>
      <xdr:row>42</xdr:row>
      <xdr:rowOff>0</xdr:rowOff>
    </xdr:to>
    <xdr:sp macro="" textlink="">
      <xdr:nvSpPr>
        <xdr:cNvPr id="18926" name="Line 88">
          <a:extLst>
            <a:ext uri="{FF2B5EF4-FFF2-40B4-BE49-F238E27FC236}">
              <a16:creationId xmlns:a16="http://schemas.microsoft.com/office/drawing/2014/main" id="{00000000-0008-0000-0000-0000EE490000}"/>
            </a:ext>
          </a:extLst>
        </xdr:cNvPr>
        <xdr:cNvSpPr>
          <a:spLocks noChangeShapeType="1"/>
        </xdr:cNvSpPr>
      </xdr:nvSpPr>
      <xdr:spPr bwMode="auto">
        <a:xfrm>
          <a:off x="4972050" y="699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18927" name="Line 91">
          <a:extLst>
            <a:ext uri="{FF2B5EF4-FFF2-40B4-BE49-F238E27FC236}">
              <a16:creationId xmlns:a16="http://schemas.microsoft.com/office/drawing/2014/main" id="{00000000-0008-0000-0000-0000EF490000}"/>
            </a:ext>
          </a:extLst>
        </xdr:cNvPr>
        <xdr:cNvSpPr>
          <a:spLocks noChangeShapeType="1"/>
        </xdr:cNvSpPr>
      </xdr:nvSpPr>
      <xdr:spPr bwMode="auto">
        <a:xfrm flipH="1">
          <a:off x="7239000" y="699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18928" name="Line 92">
          <a:extLst>
            <a:ext uri="{FF2B5EF4-FFF2-40B4-BE49-F238E27FC236}">
              <a16:creationId xmlns:a16="http://schemas.microsoft.com/office/drawing/2014/main" id="{00000000-0008-0000-0000-0000F0490000}"/>
            </a:ext>
          </a:extLst>
        </xdr:cNvPr>
        <xdr:cNvSpPr>
          <a:spLocks noChangeShapeType="1"/>
        </xdr:cNvSpPr>
      </xdr:nvSpPr>
      <xdr:spPr bwMode="auto">
        <a:xfrm>
          <a:off x="7239000" y="699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190500</xdr:colOff>
      <xdr:row>42</xdr:row>
      <xdr:rowOff>0</xdr:rowOff>
    </xdr:from>
    <xdr:to>
      <xdr:col>5</xdr:col>
      <xdr:colOff>190500</xdr:colOff>
      <xdr:row>42</xdr:row>
      <xdr:rowOff>0</xdr:rowOff>
    </xdr:to>
    <xdr:sp macro="" textlink="">
      <xdr:nvSpPr>
        <xdr:cNvPr id="18929" name="Line 93">
          <a:extLst>
            <a:ext uri="{FF2B5EF4-FFF2-40B4-BE49-F238E27FC236}">
              <a16:creationId xmlns:a16="http://schemas.microsoft.com/office/drawing/2014/main" id="{00000000-0008-0000-0000-0000F1490000}"/>
            </a:ext>
          </a:extLst>
        </xdr:cNvPr>
        <xdr:cNvSpPr>
          <a:spLocks noChangeShapeType="1"/>
        </xdr:cNvSpPr>
      </xdr:nvSpPr>
      <xdr:spPr bwMode="auto">
        <a:xfrm>
          <a:off x="4695825" y="699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1066800</xdr:colOff>
      <xdr:row>42</xdr:row>
      <xdr:rowOff>0</xdr:rowOff>
    </xdr:from>
    <xdr:to>
      <xdr:col>8</xdr:col>
      <xdr:colOff>542925</xdr:colOff>
      <xdr:row>42</xdr:row>
      <xdr:rowOff>0</xdr:rowOff>
    </xdr:to>
    <xdr:sp macro="" textlink="">
      <xdr:nvSpPr>
        <xdr:cNvPr id="18930" name="Line 97">
          <a:extLst>
            <a:ext uri="{FF2B5EF4-FFF2-40B4-BE49-F238E27FC236}">
              <a16:creationId xmlns:a16="http://schemas.microsoft.com/office/drawing/2014/main" id="{00000000-0008-0000-0000-0000F2490000}"/>
            </a:ext>
          </a:extLst>
        </xdr:cNvPr>
        <xdr:cNvSpPr>
          <a:spLocks noChangeShapeType="1"/>
        </xdr:cNvSpPr>
      </xdr:nvSpPr>
      <xdr:spPr bwMode="auto">
        <a:xfrm>
          <a:off x="6229350" y="699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219075</xdr:colOff>
      <xdr:row>40</xdr:row>
      <xdr:rowOff>0</xdr:rowOff>
    </xdr:from>
    <xdr:to>
      <xdr:col>6</xdr:col>
      <xdr:colOff>219075</xdr:colOff>
      <xdr:row>40</xdr:row>
      <xdr:rowOff>0</xdr:rowOff>
    </xdr:to>
    <xdr:sp macro="" textlink="">
      <xdr:nvSpPr>
        <xdr:cNvPr id="18931" name="Line 101">
          <a:extLst>
            <a:ext uri="{FF2B5EF4-FFF2-40B4-BE49-F238E27FC236}">
              <a16:creationId xmlns:a16="http://schemas.microsoft.com/office/drawing/2014/main" id="{00000000-0008-0000-0000-0000F3490000}"/>
            </a:ext>
          </a:extLst>
        </xdr:cNvPr>
        <xdr:cNvSpPr>
          <a:spLocks noChangeShapeType="1"/>
        </xdr:cNvSpPr>
      </xdr:nvSpPr>
      <xdr:spPr bwMode="auto">
        <a:xfrm>
          <a:off x="4972050" y="663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 macro="" textlink="">
      <xdr:nvSpPr>
        <xdr:cNvPr id="18932" name="Line 104">
          <a:extLst>
            <a:ext uri="{FF2B5EF4-FFF2-40B4-BE49-F238E27FC236}">
              <a16:creationId xmlns:a16="http://schemas.microsoft.com/office/drawing/2014/main" id="{00000000-0008-0000-0000-0000F4490000}"/>
            </a:ext>
          </a:extLst>
        </xdr:cNvPr>
        <xdr:cNvSpPr>
          <a:spLocks noChangeShapeType="1"/>
        </xdr:cNvSpPr>
      </xdr:nvSpPr>
      <xdr:spPr bwMode="auto">
        <a:xfrm flipH="1">
          <a:off x="7239000" y="663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 macro="" textlink="">
      <xdr:nvSpPr>
        <xdr:cNvPr id="18933" name="Line 105">
          <a:extLst>
            <a:ext uri="{FF2B5EF4-FFF2-40B4-BE49-F238E27FC236}">
              <a16:creationId xmlns:a16="http://schemas.microsoft.com/office/drawing/2014/main" id="{00000000-0008-0000-0000-0000F5490000}"/>
            </a:ext>
          </a:extLst>
        </xdr:cNvPr>
        <xdr:cNvSpPr>
          <a:spLocks noChangeShapeType="1"/>
        </xdr:cNvSpPr>
      </xdr:nvSpPr>
      <xdr:spPr bwMode="auto">
        <a:xfrm>
          <a:off x="7239000" y="663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190500</xdr:colOff>
      <xdr:row>40</xdr:row>
      <xdr:rowOff>0</xdr:rowOff>
    </xdr:from>
    <xdr:to>
      <xdr:col>5</xdr:col>
      <xdr:colOff>190500</xdr:colOff>
      <xdr:row>40</xdr:row>
      <xdr:rowOff>0</xdr:rowOff>
    </xdr:to>
    <xdr:sp macro="" textlink="">
      <xdr:nvSpPr>
        <xdr:cNvPr id="18934" name="Line 106">
          <a:extLst>
            <a:ext uri="{FF2B5EF4-FFF2-40B4-BE49-F238E27FC236}">
              <a16:creationId xmlns:a16="http://schemas.microsoft.com/office/drawing/2014/main" id="{00000000-0008-0000-0000-0000F6490000}"/>
            </a:ext>
          </a:extLst>
        </xdr:cNvPr>
        <xdr:cNvSpPr>
          <a:spLocks noChangeShapeType="1"/>
        </xdr:cNvSpPr>
      </xdr:nvSpPr>
      <xdr:spPr bwMode="auto">
        <a:xfrm>
          <a:off x="4695825" y="663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1066800</xdr:colOff>
      <xdr:row>40</xdr:row>
      <xdr:rowOff>0</xdr:rowOff>
    </xdr:from>
    <xdr:to>
      <xdr:col>8</xdr:col>
      <xdr:colOff>542925</xdr:colOff>
      <xdr:row>40</xdr:row>
      <xdr:rowOff>0</xdr:rowOff>
    </xdr:to>
    <xdr:sp macro="" textlink="">
      <xdr:nvSpPr>
        <xdr:cNvPr id="18935" name="Line 110">
          <a:extLst>
            <a:ext uri="{FF2B5EF4-FFF2-40B4-BE49-F238E27FC236}">
              <a16:creationId xmlns:a16="http://schemas.microsoft.com/office/drawing/2014/main" id="{00000000-0008-0000-0000-0000F7490000}"/>
            </a:ext>
          </a:extLst>
        </xdr:cNvPr>
        <xdr:cNvSpPr>
          <a:spLocks noChangeShapeType="1"/>
        </xdr:cNvSpPr>
      </xdr:nvSpPr>
      <xdr:spPr bwMode="auto">
        <a:xfrm>
          <a:off x="6229350" y="663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504825</xdr:colOff>
      <xdr:row>20</xdr:row>
      <xdr:rowOff>66675</xdr:rowOff>
    </xdr:from>
    <xdr:to>
      <xdr:col>9</xdr:col>
      <xdr:colOff>504825</xdr:colOff>
      <xdr:row>20</xdr:row>
      <xdr:rowOff>66675</xdr:rowOff>
    </xdr:to>
    <xdr:sp macro="" textlink="">
      <xdr:nvSpPr>
        <xdr:cNvPr id="18936" name="Line 127">
          <a:extLst>
            <a:ext uri="{FF2B5EF4-FFF2-40B4-BE49-F238E27FC236}">
              <a16:creationId xmlns:a16="http://schemas.microsoft.com/office/drawing/2014/main" id="{00000000-0008-0000-0000-0000F8490000}"/>
            </a:ext>
          </a:extLst>
        </xdr:cNvPr>
        <xdr:cNvSpPr>
          <a:spLocks noChangeShapeType="1"/>
        </xdr:cNvSpPr>
      </xdr:nvSpPr>
      <xdr:spPr bwMode="auto">
        <a:xfrm>
          <a:off x="6734175" y="303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514350</xdr:colOff>
      <xdr:row>20</xdr:row>
      <xdr:rowOff>104775</xdr:rowOff>
    </xdr:from>
    <xdr:to>
      <xdr:col>9</xdr:col>
      <xdr:colOff>514350</xdr:colOff>
      <xdr:row>22</xdr:row>
      <xdr:rowOff>85725</xdr:rowOff>
    </xdr:to>
    <xdr:sp macro="" textlink="">
      <xdr:nvSpPr>
        <xdr:cNvPr id="18937" name="Line 128">
          <a:extLst>
            <a:ext uri="{FF2B5EF4-FFF2-40B4-BE49-F238E27FC236}">
              <a16:creationId xmlns:a16="http://schemas.microsoft.com/office/drawing/2014/main" id="{00000000-0008-0000-0000-0000F9490000}"/>
            </a:ext>
          </a:extLst>
        </xdr:cNvPr>
        <xdr:cNvSpPr>
          <a:spLocks noChangeShapeType="1"/>
        </xdr:cNvSpPr>
      </xdr:nvSpPr>
      <xdr:spPr bwMode="auto">
        <a:xfrm>
          <a:off x="6743700" y="3076575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676275</xdr:colOff>
      <xdr:row>28</xdr:row>
      <xdr:rowOff>57150</xdr:rowOff>
    </xdr:from>
    <xdr:to>
      <xdr:col>9</xdr:col>
      <xdr:colOff>676275</xdr:colOff>
      <xdr:row>30</xdr:row>
      <xdr:rowOff>57150</xdr:rowOff>
    </xdr:to>
    <xdr:sp macro="" textlink="">
      <xdr:nvSpPr>
        <xdr:cNvPr id="18938" name="Line 130">
          <a:extLst>
            <a:ext uri="{FF2B5EF4-FFF2-40B4-BE49-F238E27FC236}">
              <a16:creationId xmlns:a16="http://schemas.microsoft.com/office/drawing/2014/main" id="{00000000-0008-0000-0000-0000FA490000}"/>
            </a:ext>
          </a:extLst>
        </xdr:cNvPr>
        <xdr:cNvSpPr>
          <a:spLocks noChangeShapeType="1"/>
        </xdr:cNvSpPr>
      </xdr:nvSpPr>
      <xdr:spPr bwMode="auto">
        <a:xfrm>
          <a:off x="6772275" y="4419600"/>
          <a:ext cx="0" cy="4095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685800</xdr:colOff>
      <xdr:row>13</xdr:row>
      <xdr:rowOff>123825</xdr:rowOff>
    </xdr:from>
    <xdr:to>
      <xdr:col>9</xdr:col>
      <xdr:colOff>685800</xdr:colOff>
      <xdr:row>15</xdr:row>
      <xdr:rowOff>0</xdr:rowOff>
    </xdr:to>
    <xdr:sp macro="" textlink="">
      <xdr:nvSpPr>
        <xdr:cNvPr id="18939" name="Line 131">
          <a:extLst>
            <a:ext uri="{FF2B5EF4-FFF2-40B4-BE49-F238E27FC236}">
              <a16:creationId xmlns:a16="http://schemas.microsoft.com/office/drawing/2014/main" id="{00000000-0008-0000-0000-0000FB490000}"/>
            </a:ext>
          </a:extLst>
        </xdr:cNvPr>
        <xdr:cNvSpPr>
          <a:spLocks noChangeShapeType="1"/>
        </xdr:cNvSpPr>
      </xdr:nvSpPr>
      <xdr:spPr bwMode="auto">
        <a:xfrm>
          <a:off x="6772275" y="1847850"/>
          <a:ext cx="0" cy="2667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609600</xdr:colOff>
      <xdr:row>30</xdr:row>
      <xdr:rowOff>85725</xdr:rowOff>
    </xdr:from>
    <xdr:to>
      <xdr:col>10</xdr:col>
      <xdr:colOff>133350</xdr:colOff>
      <xdr:row>31</xdr:row>
      <xdr:rowOff>123825</xdr:rowOff>
    </xdr:to>
    <xdr:sp macro="" textlink="">
      <xdr:nvSpPr>
        <xdr:cNvPr id="18940" name="Rectangle 132">
          <a:extLst>
            <a:ext uri="{FF2B5EF4-FFF2-40B4-BE49-F238E27FC236}">
              <a16:creationId xmlns:a16="http://schemas.microsoft.com/office/drawing/2014/main" id="{00000000-0008-0000-0000-0000FC490000}"/>
            </a:ext>
          </a:extLst>
        </xdr:cNvPr>
        <xdr:cNvSpPr>
          <a:spLocks noChangeArrowheads="1"/>
        </xdr:cNvSpPr>
      </xdr:nvSpPr>
      <xdr:spPr bwMode="auto">
        <a:xfrm>
          <a:off x="6772275" y="4857750"/>
          <a:ext cx="133350" cy="209550"/>
        </a:xfrm>
        <a:prstGeom prst="rect">
          <a:avLst/>
        </a:prstGeom>
        <a:solidFill>
          <a:srgbClr val="FFFFFF"/>
        </a:solidFill>
        <a:ln w="1270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76200</xdr:colOff>
      <xdr:row>16</xdr:row>
      <xdr:rowOff>85725</xdr:rowOff>
    </xdr:from>
    <xdr:to>
      <xdr:col>18</xdr:col>
      <xdr:colOff>76200</xdr:colOff>
      <xdr:row>25</xdr:row>
      <xdr:rowOff>123825</xdr:rowOff>
    </xdr:to>
    <xdr:sp macro="" textlink="">
      <xdr:nvSpPr>
        <xdr:cNvPr id="18941" name="Line 133">
          <a:extLst>
            <a:ext uri="{FF2B5EF4-FFF2-40B4-BE49-F238E27FC236}">
              <a16:creationId xmlns:a16="http://schemas.microsoft.com/office/drawing/2014/main" id="{00000000-0008-0000-0000-0000FD490000}"/>
            </a:ext>
          </a:extLst>
        </xdr:cNvPr>
        <xdr:cNvSpPr>
          <a:spLocks noChangeShapeType="1"/>
        </xdr:cNvSpPr>
      </xdr:nvSpPr>
      <xdr:spPr bwMode="auto">
        <a:xfrm>
          <a:off x="9105900" y="2371725"/>
          <a:ext cx="0" cy="1581150"/>
        </a:xfrm>
        <a:prstGeom prst="line">
          <a:avLst/>
        </a:prstGeom>
        <a:noFill/>
        <a:ln w="12700">
          <a:solidFill>
            <a:srgbClr val="00FFFF"/>
          </a:solidFill>
          <a:round/>
          <a:headEnd/>
          <a:tailEnd/>
        </a:ln>
      </xdr:spPr>
    </xdr:sp>
    <xdr:clientData/>
  </xdr:twoCellAnchor>
  <xdr:twoCellAnchor>
    <xdr:from>
      <xdr:col>18</xdr:col>
      <xdr:colOff>104775</xdr:colOff>
      <xdr:row>19</xdr:row>
      <xdr:rowOff>200025</xdr:rowOff>
    </xdr:from>
    <xdr:to>
      <xdr:col>18</xdr:col>
      <xdr:colOff>104775</xdr:colOff>
      <xdr:row>21</xdr:row>
      <xdr:rowOff>0</xdr:rowOff>
    </xdr:to>
    <xdr:sp macro="" textlink="">
      <xdr:nvSpPr>
        <xdr:cNvPr id="18942" name="Line 134">
          <a:extLst>
            <a:ext uri="{FF2B5EF4-FFF2-40B4-BE49-F238E27FC236}">
              <a16:creationId xmlns:a16="http://schemas.microsoft.com/office/drawing/2014/main" id="{00000000-0008-0000-0000-0000FE490000}"/>
            </a:ext>
          </a:extLst>
        </xdr:cNvPr>
        <xdr:cNvSpPr>
          <a:spLocks noChangeShapeType="1"/>
        </xdr:cNvSpPr>
      </xdr:nvSpPr>
      <xdr:spPr bwMode="auto">
        <a:xfrm>
          <a:off x="9134475" y="2971800"/>
          <a:ext cx="0" cy="171450"/>
        </a:xfrm>
        <a:prstGeom prst="line">
          <a:avLst/>
        </a:prstGeom>
        <a:noFill/>
        <a:ln w="9525">
          <a:solidFill>
            <a:srgbClr val="00FFFF"/>
          </a:solidFill>
          <a:round/>
          <a:headEnd/>
          <a:tailEnd/>
        </a:ln>
      </xdr:spPr>
    </xdr:sp>
    <xdr:clientData/>
  </xdr:twoCellAnchor>
  <xdr:twoCellAnchor>
    <xdr:from>
      <xdr:col>18</xdr:col>
      <xdr:colOff>142875</xdr:colOff>
      <xdr:row>20</xdr:row>
      <xdr:rowOff>38100</xdr:rowOff>
    </xdr:from>
    <xdr:to>
      <xdr:col>18</xdr:col>
      <xdr:colOff>142875</xdr:colOff>
      <xdr:row>20</xdr:row>
      <xdr:rowOff>180975</xdr:rowOff>
    </xdr:to>
    <xdr:sp macro="" textlink="">
      <xdr:nvSpPr>
        <xdr:cNvPr id="18943" name="Line 135">
          <a:extLst>
            <a:ext uri="{FF2B5EF4-FFF2-40B4-BE49-F238E27FC236}">
              <a16:creationId xmlns:a16="http://schemas.microsoft.com/office/drawing/2014/main" id="{00000000-0008-0000-0000-0000FF490000}"/>
            </a:ext>
          </a:extLst>
        </xdr:cNvPr>
        <xdr:cNvSpPr>
          <a:spLocks noChangeShapeType="1"/>
        </xdr:cNvSpPr>
      </xdr:nvSpPr>
      <xdr:spPr bwMode="auto">
        <a:xfrm>
          <a:off x="9172575" y="3009900"/>
          <a:ext cx="0" cy="133350"/>
        </a:xfrm>
        <a:prstGeom prst="line">
          <a:avLst/>
        </a:prstGeom>
        <a:noFill/>
        <a:ln w="9525">
          <a:solidFill>
            <a:srgbClr val="00FFFF"/>
          </a:solidFill>
          <a:round/>
          <a:headEnd/>
          <a:tailEnd/>
        </a:ln>
      </xdr:spPr>
    </xdr:sp>
    <xdr:clientData/>
  </xdr:twoCellAnchor>
  <xdr:twoCellAnchor>
    <xdr:from>
      <xdr:col>18</xdr:col>
      <xdr:colOff>171450</xdr:colOff>
      <xdr:row>20</xdr:row>
      <xdr:rowOff>85725</xdr:rowOff>
    </xdr:from>
    <xdr:to>
      <xdr:col>18</xdr:col>
      <xdr:colOff>171450</xdr:colOff>
      <xdr:row>20</xdr:row>
      <xdr:rowOff>152400</xdr:rowOff>
    </xdr:to>
    <xdr:sp macro="" textlink="">
      <xdr:nvSpPr>
        <xdr:cNvPr id="18944" name="Line 136">
          <a:extLst>
            <a:ext uri="{FF2B5EF4-FFF2-40B4-BE49-F238E27FC236}">
              <a16:creationId xmlns:a16="http://schemas.microsoft.com/office/drawing/2014/main" id="{00000000-0008-0000-0000-0000004A0000}"/>
            </a:ext>
          </a:extLst>
        </xdr:cNvPr>
        <xdr:cNvSpPr>
          <a:spLocks noChangeShapeType="1"/>
        </xdr:cNvSpPr>
      </xdr:nvSpPr>
      <xdr:spPr bwMode="auto">
        <a:xfrm>
          <a:off x="9201150" y="3057525"/>
          <a:ext cx="0" cy="66675"/>
        </a:xfrm>
        <a:prstGeom prst="line">
          <a:avLst/>
        </a:prstGeom>
        <a:noFill/>
        <a:ln w="9525">
          <a:solidFill>
            <a:srgbClr val="00FFFF"/>
          </a:solidFill>
          <a:round/>
          <a:headEnd/>
          <a:tailEnd/>
        </a:ln>
      </xdr:spPr>
    </xdr:sp>
    <xdr:clientData/>
  </xdr:twoCellAnchor>
  <xdr:twoCellAnchor>
    <xdr:from>
      <xdr:col>19</xdr:col>
      <xdr:colOff>19050</xdr:colOff>
      <xdr:row>21</xdr:row>
      <xdr:rowOff>104775</xdr:rowOff>
    </xdr:from>
    <xdr:to>
      <xdr:col>19</xdr:col>
      <xdr:colOff>19050</xdr:colOff>
      <xdr:row>21</xdr:row>
      <xdr:rowOff>123825</xdr:rowOff>
    </xdr:to>
    <xdr:sp macro="" textlink="">
      <xdr:nvSpPr>
        <xdr:cNvPr id="18945" name="Line 138">
          <a:extLst>
            <a:ext uri="{FF2B5EF4-FFF2-40B4-BE49-F238E27FC236}">
              <a16:creationId xmlns:a16="http://schemas.microsoft.com/office/drawing/2014/main" id="{00000000-0008-0000-0000-0000014A0000}"/>
            </a:ext>
          </a:extLst>
        </xdr:cNvPr>
        <xdr:cNvSpPr>
          <a:spLocks noChangeShapeType="1"/>
        </xdr:cNvSpPr>
      </xdr:nvSpPr>
      <xdr:spPr bwMode="auto">
        <a:xfrm flipV="1">
          <a:off x="9239250" y="3248025"/>
          <a:ext cx="0" cy="19050"/>
        </a:xfrm>
        <a:prstGeom prst="line">
          <a:avLst/>
        </a:prstGeom>
        <a:noFill/>
        <a:ln w="9525">
          <a:solidFill>
            <a:srgbClr val="00FFFF"/>
          </a:solidFill>
          <a:round/>
          <a:headEnd/>
          <a:tailEnd/>
        </a:ln>
      </xdr:spPr>
    </xdr:sp>
    <xdr:clientData/>
  </xdr:twoCellAnchor>
  <xdr:twoCellAnchor>
    <xdr:from>
      <xdr:col>20</xdr:col>
      <xdr:colOff>123825</xdr:colOff>
      <xdr:row>20</xdr:row>
      <xdr:rowOff>200025</xdr:rowOff>
    </xdr:from>
    <xdr:to>
      <xdr:col>20</xdr:col>
      <xdr:colOff>123825</xdr:colOff>
      <xdr:row>22</xdr:row>
      <xdr:rowOff>133350</xdr:rowOff>
    </xdr:to>
    <xdr:sp macro="" textlink="">
      <xdr:nvSpPr>
        <xdr:cNvPr id="18946" name="Line 139">
          <a:extLst>
            <a:ext uri="{FF2B5EF4-FFF2-40B4-BE49-F238E27FC236}">
              <a16:creationId xmlns:a16="http://schemas.microsoft.com/office/drawing/2014/main" id="{00000000-0008-0000-0000-0000024A0000}"/>
            </a:ext>
          </a:extLst>
        </xdr:cNvPr>
        <xdr:cNvSpPr>
          <a:spLocks noChangeShapeType="1"/>
        </xdr:cNvSpPr>
      </xdr:nvSpPr>
      <xdr:spPr bwMode="auto">
        <a:xfrm>
          <a:off x="9534525" y="3143250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0</xdr:colOff>
      <xdr:row>13</xdr:row>
      <xdr:rowOff>142875</xdr:rowOff>
    </xdr:from>
    <xdr:to>
      <xdr:col>21</xdr:col>
      <xdr:colOff>0</xdr:colOff>
      <xdr:row>13</xdr:row>
      <xdr:rowOff>142875</xdr:rowOff>
    </xdr:to>
    <xdr:sp macro="" textlink="">
      <xdr:nvSpPr>
        <xdr:cNvPr id="18947" name="Line 140">
          <a:extLst>
            <a:ext uri="{FF2B5EF4-FFF2-40B4-BE49-F238E27FC236}">
              <a16:creationId xmlns:a16="http://schemas.microsoft.com/office/drawing/2014/main" id="{00000000-0008-0000-0000-0000034A0000}"/>
            </a:ext>
          </a:extLst>
        </xdr:cNvPr>
        <xdr:cNvSpPr>
          <a:spLocks noChangeShapeType="1"/>
        </xdr:cNvSpPr>
      </xdr:nvSpPr>
      <xdr:spPr bwMode="auto">
        <a:xfrm>
          <a:off x="9029700" y="1866900"/>
          <a:ext cx="571500" cy="0"/>
        </a:xfrm>
        <a:prstGeom prst="line">
          <a:avLst/>
        </a:prstGeom>
        <a:noFill/>
        <a:ln w="3175">
          <a:solidFill>
            <a:srgbClr val="000000"/>
          </a:solidFill>
          <a:round/>
          <a:headEnd type="oval" w="sm" len="sm"/>
          <a:tailEnd type="oval" w="sm" len="sm"/>
        </a:ln>
      </xdr:spPr>
    </xdr:sp>
    <xdr:clientData/>
  </xdr:twoCellAnchor>
  <xdr:twoCellAnchor>
    <xdr:from>
      <xdr:col>17</xdr:col>
      <xdr:colOff>9525</xdr:colOff>
      <xdr:row>15</xdr:row>
      <xdr:rowOff>200025</xdr:rowOff>
    </xdr:from>
    <xdr:to>
      <xdr:col>17</xdr:col>
      <xdr:colOff>9525</xdr:colOff>
      <xdr:row>20</xdr:row>
      <xdr:rowOff>85725</xdr:rowOff>
    </xdr:to>
    <xdr:sp macro="" textlink="">
      <xdr:nvSpPr>
        <xdr:cNvPr id="18948" name="Line 144">
          <a:extLst>
            <a:ext uri="{FF2B5EF4-FFF2-40B4-BE49-F238E27FC236}">
              <a16:creationId xmlns:a16="http://schemas.microsoft.com/office/drawing/2014/main" id="{00000000-0008-0000-0000-0000044A0000}"/>
            </a:ext>
          </a:extLst>
        </xdr:cNvPr>
        <xdr:cNvSpPr>
          <a:spLocks noChangeShapeType="1"/>
        </xdr:cNvSpPr>
      </xdr:nvSpPr>
      <xdr:spPr bwMode="auto">
        <a:xfrm flipV="1">
          <a:off x="8848725" y="22860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oval" w="sm" len="sm"/>
        </a:ln>
      </xdr:spPr>
    </xdr:sp>
    <xdr:clientData/>
  </xdr:twoCellAnchor>
  <xdr:twoCellAnchor>
    <xdr:from>
      <xdr:col>17</xdr:col>
      <xdr:colOff>0</xdr:colOff>
      <xdr:row>21</xdr:row>
      <xdr:rowOff>133350</xdr:rowOff>
    </xdr:from>
    <xdr:to>
      <xdr:col>17</xdr:col>
      <xdr:colOff>0</xdr:colOff>
      <xdr:row>26</xdr:row>
      <xdr:rowOff>9525</xdr:rowOff>
    </xdr:to>
    <xdr:sp macro="" textlink="">
      <xdr:nvSpPr>
        <xdr:cNvPr id="18949" name="Line 145">
          <a:extLst>
            <a:ext uri="{FF2B5EF4-FFF2-40B4-BE49-F238E27FC236}">
              <a16:creationId xmlns:a16="http://schemas.microsoft.com/office/drawing/2014/main" id="{00000000-0008-0000-0000-0000054A0000}"/>
            </a:ext>
          </a:extLst>
        </xdr:cNvPr>
        <xdr:cNvSpPr>
          <a:spLocks noChangeShapeType="1"/>
        </xdr:cNvSpPr>
      </xdr:nvSpPr>
      <xdr:spPr bwMode="auto">
        <a:xfrm>
          <a:off x="8839200" y="3276600"/>
          <a:ext cx="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oval" w="sm" len="sm"/>
        </a:ln>
      </xdr:spPr>
    </xdr:sp>
    <xdr:clientData/>
  </xdr:twoCellAnchor>
  <xdr:twoCellAnchor>
    <xdr:from>
      <xdr:col>15</xdr:col>
      <xdr:colOff>9525</xdr:colOff>
      <xdr:row>39</xdr:row>
      <xdr:rowOff>200025</xdr:rowOff>
    </xdr:from>
    <xdr:to>
      <xdr:col>15</xdr:col>
      <xdr:colOff>9525</xdr:colOff>
      <xdr:row>44</xdr:row>
      <xdr:rowOff>19050</xdr:rowOff>
    </xdr:to>
    <xdr:sp macro="" textlink="">
      <xdr:nvSpPr>
        <xdr:cNvPr id="18950" name="Line 148">
          <a:extLst>
            <a:ext uri="{FF2B5EF4-FFF2-40B4-BE49-F238E27FC236}">
              <a16:creationId xmlns:a16="http://schemas.microsoft.com/office/drawing/2014/main" id="{00000000-0008-0000-0000-0000064A0000}"/>
            </a:ext>
          </a:extLst>
        </xdr:cNvPr>
        <xdr:cNvSpPr>
          <a:spLocks noChangeShapeType="1"/>
        </xdr:cNvSpPr>
      </xdr:nvSpPr>
      <xdr:spPr bwMode="auto">
        <a:xfrm>
          <a:off x="8467725" y="6629400"/>
          <a:ext cx="0" cy="790575"/>
        </a:xfrm>
        <a:prstGeom prst="line">
          <a:avLst/>
        </a:prstGeom>
        <a:noFill/>
        <a:ln w="6350">
          <a:solidFill>
            <a:srgbClr val="000000"/>
          </a:solidFill>
          <a:round/>
          <a:headEnd type="oval" w="sm" len="sm"/>
          <a:tailEnd type="oval" w="sm" len="sm"/>
        </a:ln>
      </xdr:spPr>
    </xdr:sp>
    <xdr:clientData/>
  </xdr:twoCellAnchor>
  <xdr:twoCellAnchor>
    <xdr:from>
      <xdr:col>6</xdr:col>
      <xdr:colOff>0</xdr:colOff>
      <xdr:row>39</xdr:row>
      <xdr:rowOff>19050</xdr:rowOff>
    </xdr:from>
    <xdr:to>
      <xdr:col>12</xdr:col>
      <xdr:colOff>19050</xdr:colOff>
      <xdr:row>39</xdr:row>
      <xdr:rowOff>19050</xdr:rowOff>
    </xdr:to>
    <xdr:sp macro="" textlink="">
      <xdr:nvSpPr>
        <xdr:cNvPr id="18951" name="Line 149">
          <a:extLst>
            <a:ext uri="{FF2B5EF4-FFF2-40B4-BE49-F238E27FC236}">
              <a16:creationId xmlns:a16="http://schemas.microsoft.com/office/drawing/2014/main" id="{00000000-0008-0000-0000-0000074A0000}"/>
            </a:ext>
          </a:extLst>
        </xdr:cNvPr>
        <xdr:cNvSpPr>
          <a:spLocks noChangeShapeType="1"/>
        </xdr:cNvSpPr>
      </xdr:nvSpPr>
      <xdr:spPr bwMode="auto">
        <a:xfrm>
          <a:off x="4752975" y="6448425"/>
          <a:ext cx="2971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 type="oval" w="sm" len="sm"/>
          <a:tailEnd type="oval" w="sm" len="sm"/>
        </a:ln>
      </xdr:spPr>
    </xdr:sp>
    <xdr:clientData/>
  </xdr:twoCellAnchor>
  <xdr:twoCellAnchor>
    <xdr:from>
      <xdr:col>8</xdr:col>
      <xdr:colOff>266700</xdr:colOff>
      <xdr:row>43</xdr:row>
      <xdr:rowOff>152400</xdr:rowOff>
    </xdr:from>
    <xdr:to>
      <xdr:col>8</xdr:col>
      <xdr:colOff>542925</xdr:colOff>
      <xdr:row>43</xdr:row>
      <xdr:rowOff>152400</xdr:rowOff>
    </xdr:to>
    <xdr:sp macro="" textlink="">
      <xdr:nvSpPr>
        <xdr:cNvPr id="18952" name="Line 151">
          <a:extLst>
            <a:ext uri="{FF2B5EF4-FFF2-40B4-BE49-F238E27FC236}">
              <a16:creationId xmlns:a16="http://schemas.microsoft.com/office/drawing/2014/main" id="{00000000-0008-0000-0000-0000084A0000}"/>
            </a:ext>
          </a:extLst>
        </xdr:cNvPr>
        <xdr:cNvSpPr>
          <a:spLocks noChangeShapeType="1"/>
        </xdr:cNvSpPr>
      </xdr:nvSpPr>
      <xdr:spPr bwMode="auto">
        <a:xfrm>
          <a:off x="5953125" y="7343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685800</xdr:colOff>
      <xdr:row>43</xdr:row>
      <xdr:rowOff>133350</xdr:rowOff>
    </xdr:from>
    <xdr:to>
      <xdr:col>10</xdr:col>
      <xdr:colOff>0</xdr:colOff>
      <xdr:row>44</xdr:row>
      <xdr:rowOff>0</xdr:rowOff>
    </xdr:to>
    <xdr:sp macro="" textlink="">
      <xdr:nvSpPr>
        <xdr:cNvPr id="18953" name="Oval 152">
          <a:extLst>
            <a:ext uri="{FF2B5EF4-FFF2-40B4-BE49-F238E27FC236}">
              <a16:creationId xmlns:a16="http://schemas.microsoft.com/office/drawing/2014/main" id="{00000000-0008-0000-0000-0000094A0000}"/>
            </a:ext>
          </a:extLst>
        </xdr:cNvPr>
        <xdr:cNvSpPr>
          <a:spLocks noChangeArrowheads="1"/>
        </xdr:cNvSpPr>
      </xdr:nvSpPr>
      <xdr:spPr bwMode="auto">
        <a:xfrm>
          <a:off x="6772275" y="7324725"/>
          <a:ext cx="0" cy="7620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123825</xdr:colOff>
      <xdr:row>40</xdr:row>
      <xdr:rowOff>104775</xdr:rowOff>
    </xdr:from>
    <xdr:to>
      <xdr:col>11</xdr:col>
      <xdr:colOff>152400</xdr:colOff>
      <xdr:row>40</xdr:row>
      <xdr:rowOff>104775</xdr:rowOff>
    </xdr:to>
    <xdr:sp macro="" textlink="">
      <xdr:nvSpPr>
        <xdr:cNvPr id="18954" name="Line 153">
          <a:extLst>
            <a:ext uri="{FF2B5EF4-FFF2-40B4-BE49-F238E27FC236}">
              <a16:creationId xmlns:a16="http://schemas.microsoft.com/office/drawing/2014/main" id="{00000000-0008-0000-0000-00000A4A0000}"/>
            </a:ext>
          </a:extLst>
        </xdr:cNvPr>
        <xdr:cNvSpPr>
          <a:spLocks noChangeShapeType="1"/>
        </xdr:cNvSpPr>
      </xdr:nvSpPr>
      <xdr:spPr bwMode="auto">
        <a:xfrm>
          <a:off x="4876800" y="6743700"/>
          <a:ext cx="2514600" cy="0"/>
        </a:xfrm>
        <a:prstGeom prst="line">
          <a:avLst/>
        </a:prstGeom>
        <a:noFill/>
        <a:ln w="9525">
          <a:solidFill>
            <a:srgbClr val="00FFFF"/>
          </a:solidFill>
          <a:round/>
          <a:headEnd/>
          <a:tailEnd/>
        </a:ln>
      </xdr:spPr>
    </xdr:sp>
    <xdr:clientData/>
  </xdr:twoCellAnchor>
  <xdr:twoCellAnchor>
    <xdr:from>
      <xdr:col>8</xdr:col>
      <xdr:colOff>600075</xdr:colOff>
      <xdr:row>40</xdr:row>
      <xdr:rowOff>133350</xdr:rowOff>
    </xdr:from>
    <xdr:to>
      <xdr:col>9</xdr:col>
      <xdr:colOff>114300</xdr:colOff>
      <xdr:row>40</xdr:row>
      <xdr:rowOff>133350</xdr:rowOff>
    </xdr:to>
    <xdr:sp macro="" textlink="">
      <xdr:nvSpPr>
        <xdr:cNvPr id="18955" name="Line 154">
          <a:extLst>
            <a:ext uri="{FF2B5EF4-FFF2-40B4-BE49-F238E27FC236}">
              <a16:creationId xmlns:a16="http://schemas.microsoft.com/office/drawing/2014/main" id="{00000000-0008-0000-0000-00000B4A0000}"/>
            </a:ext>
          </a:extLst>
        </xdr:cNvPr>
        <xdr:cNvSpPr>
          <a:spLocks noChangeShapeType="1"/>
        </xdr:cNvSpPr>
      </xdr:nvSpPr>
      <xdr:spPr bwMode="auto">
        <a:xfrm>
          <a:off x="6229350" y="6772275"/>
          <a:ext cx="114300" cy="0"/>
        </a:xfrm>
        <a:prstGeom prst="line">
          <a:avLst/>
        </a:prstGeom>
        <a:noFill/>
        <a:ln w="9525">
          <a:solidFill>
            <a:srgbClr val="00FFFF"/>
          </a:solidFill>
          <a:round/>
          <a:headEnd/>
          <a:tailEnd/>
        </a:ln>
      </xdr:spPr>
    </xdr:sp>
    <xdr:clientData/>
  </xdr:twoCellAnchor>
  <xdr:twoCellAnchor>
    <xdr:from>
      <xdr:col>8</xdr:col>
      <xdr:colOff>657225</xdr:colOff>
      <xdr:row>40</xdr:row>
      <xdr:rowOff>171450</xdr:rowOff>
    </xdr:from>
    <xdr:to>
      <xdr:col>9</xdr:col>
      <xdr:colOff>57150</xdr:colOff>
      <xdr:row>40</xdr:row>
      <xdr:rowOff>171450</xdr:rowOff>
    </xdr:to>
    <xdr:sp macro="" textlink="">
      <xdr:nvSpPr>
        <xdr:cNvPr id="18956" name="Line 155">
          <a:extLst>
            <a:ext uri="{FF2B5EF4-FFF2-40B4-BE49-F238E27FC236}">
              <a16:creationId xmlns:a16="http://schemas.microsoft.com/office/drawing/2014/main" id="{00000000-0008-0000-0000-00000C4A0000}"/>
            </a:ext>
          </a:extLst>
        </xdr:cNvPr>
        <xdr:cNvSpPr>
          <a:spLocks noChangeShapeType="1"/>
        </xdr:cNvSpPr>
      </xdr:nvSpPr>
      <xdr:spPr bwMode="auto">
        <a:xfrm>
          <a:off x="6229350" y="6810375"/>
          <a:ext cx="57150" cy="0"/>
        </a:xfrm>
        <a:prstGeom prst="line">
          <a:avLst/>
        </a:prstGeom>
        <a:noFill/>
        <a:ln w="9525">
          <a:solidFill>
            <a:srgbClr val="00FFFF"/>
          </a:solidFill>
          <a:round/>
          <a:headEnd/>
          <a:tailEnd/>
        </a:ln>
      </xdr:spPr>
    </xdr:sp>
    <xdr:clientData/>
  </xdr:twoCellAnchor>
  <xdr:twoCellAnchor>
    <xdr:from>
      <xdr:col>8</xdr:col>
      <xdr:colOff>704850</xdr:colOff>
      <xdr:row>41</xdr:row>
      <xdr:rowOff>28575</xdr:rowOff>
    </xdr:from>
    <xdr:to>
      <xdr:col>9</xdr:col>
      <xdr:colOff>9525</xdr:colOff>
      <xdr:row>41</xdr:row>
      <xdr:rowOff>28575</xdr:rowOff>
    </xdr:to>
    <xdr:sp macro="" textlink="">
      <xdr:nvSpPr>
        <xdr:cNvPr id="18957" name="Line 156">
          <a:extLst>
            <a:ext uri="{FF2B5EF4-FFF2-40B4-BE49-F238E27FC236}">
              <a16:creationId xmlns:a16="http://schemas.microsoft.com/office/drawing/2014/main" id="{00000000-0008-0000-0000-00000D4A0000}"/>
            </a:ext>
          </a:extLst>
        </xdr:cNvPr>
        <xdr:cNvSpPr>
          <a:spLocks noChangeShapeType="1"/>
        </xdr:cNvSpPr>
      </xdr:nvSpPr>
      <xdr:spPr bwMode="auto">
        <a:xfrm>
          <a:off x="6229350" y="6848475"/>
          <a:ext cx="9525" cy="0"/>
        </a:xfrm>
        <a:prstGeom prst="line">
          <a:avLst/>
        </a:prstGeom>
        <a:noFill/>
        <a:ln w="9525">
          <a:solidFill>
            <a:srgbClr val="00FFFF"/>
          </a:solidFill>
          <a:round/>
          <a:headEnd/>
          <a:tailEnd/>
        </a:ln>
      </xdr:spPr>
    </xdr:sp>
    <xdr:clientData/>
  </xdr:twoCellAnchor>
  <xdr:twoCellAnchor>
    <xdr:from>
      <xdr:col>6</xdr:col>
      <xdr:colOff>152400</xdr:colOff>
      <xdr:row>41</xdr:row>
      <xdr:rowOff>114300</xdr:rowOff>
    </xdr:from>
    <xdr:to>
      <xdr:col>7</xdr:col>
      <xdr:colOff>47625</xdr:colOff>
      <xdr:row>41</xdr:row>
      <xdr:rowOff>114300</xdr:rowOff>
    </xdr:to>
    <xdr:sp macro="" textlink="">
      <xdr:nvSpPr>
        <xdr:cNvPr id="18958" name="Line 158">
          <a:extLst>
            <a:ext uri="{FF2B5EF4-FFF2-40B4-BE49-F238E27FC236}">
              <a16:creationId xmlns:a16="http://schemas.microsoft.com/office/drawing/2014/main" id="{00000000-0008-0000-0000-00000E4A0000}"/>
            </a:ext>
          </a:extLst>
        </xdr:cNvPr>
        <xdr:cNvSpPr>
          <a:spLocks noChangeShapeType="1"/>
        </xdr:cNvSpPr>
      </xdr:nvSpPr>
      <xdr:spPr bwMode="auto">
        <a:xfrm flipH="1">
          <a:off x="4905375" y="6934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161925</xdr:colOff>
      <xdr:row>41</xdr:row>
      <xdr:rowOff>0</xdr:rowOff>
    </xdr:from>
    <xdr:to>
      <xdr:col>6</xdr:col>
      <xdr:colOff>171450</xdr:colOff>
      <xdr:row>41</xdr:row>
      <xdr:rowOff>123825</xdr:rowOff>
    </xdr:to>
    <xdr:sp macro="" textlink="">
      <xdr:nvSpPr>
        <xdr:cNvPr id="18959" name="Line 159">
          <a:extLst>
            <a:ext uri="{FF2B5EF4-FFF2-40B4-BE49-F238E27FC236}">
              <a16:creationId xmlns:a16="http://schemas.microsoft.com/office/drawing/2014/main" id="{00000000-0008-0000-0000-00000F4A0000}"/>
            </a:ext>
          </a:extLst>
        </xdr:cNvPr>
        <xdr:cNvSpPr>
          <a:spLocks noChangeShapeType="1"/>
        </xdr:cNvSpPr>
      </xdr:nvSpPr>
      <xdr:spPr bwMode="auto">
        <a:xfrm>
          <a:off x="4914900" y="6819900"/>
          <a:ext cx="9525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114300</xdr:colOff>
      <xdr:row>41</xdr:row>
      <xdr:rowOff>9525</xdr:rowOff>
    </xdr:from>
    <xdr:to>
      <xdr:col>6</xdr:col>
      <xdr:colOff>114300</xdr:colOff>
      <xdr:row>41</xdr:row>
      <xdr:rowOff>76200</xdr:rowOff>
    </xdr:to>
    <xdr:sp macro="" textlink="">
      <xdr:nvSpPr>
        <xdr:cNvPr id="18960" name="Line 161">
          <a:extLst>
            <a:ext uri="{FF2B5EF4-FFF2-40B4-BE49-F238E27FC236}">
              <a16:creationId xmlns:a16="http://schemas.microsoft.com/office/drawing/2014/main" id="{00000000-0008-0000-0000-0000104A0000}"/>
            </a:ext>
          </a:extLst>
        </xdr:cNvPr>
        <xdr:cNvSpPr>
          <a:spLocks noChangeShapeType="1"/>
        </xdr:cNvSpPr>
      </xdr:nvSpPr>
      <xdr:spPr bwMode="auto">
        <a:xfrm>
          <a:off x="4867275" y="6829425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85725</xdr:colOff>
      <xdr:row>13</xdr:row>
      <xdr:rowOff>38100</xdr:rowOff>
    </xdr:from>
    <xdr:to>
      <xdr:col>22</xdr:col>
      <xdr:colOff>95250</xdr:colOff>
      <xdr:row>31</xdr:row>
      <xdr:rowOff>57150</xdr:rowOff>
    </xdr:to>
    <xdr:sp macro="" textlink="">
      <xdr:nvSpPr>
        <xdr:cNvPr id="18961" name="Freeform 165">
          <a:extLst>
            <a:ext uri="{FF2B5EF4-FFF2-40B4-BE49-F238E27FC236}">
              <a16:creationId xmlns:a16="http://schemas.microsoft.com/office/drawing/2014/main" id="{00000000-0008-0000-0000-0000114A0000}"/>
            </a:ext>
          </a:extLst>
        </xdr:cNvPr>
        <xdr:cNvSpPr>
          <a:spLocks/>
        </xdr:cNvSpPr>
      </xdr:nvSpPr>
      <xdr:spPr bwMode="auto">
        <a:xfrm>
          <a:off x="8734425" y="1762125"/>
          <a:ext cx="1152525" cy="3238500"/>
        </a:xfrm>
        <a:custGeom>
          <a:avLst/>
          <a:gdLst>
            <a:gd name="T0" fmla="*/ 0 w 144"/>
            <a:gd name="T1" fmla="*/ 0 h 329"/>
            <a:gd name="T2" fmla="*/ 2147483647 w 144"/>
            <a:gd name="T3" fmla="*/ 2147483647 h 329"/>
            <a:gd name="T4" fmla="*/ 2147483647 w 144"/>
            <a:gd name="T5" fmla="*/ 2147483647 h 329"/>
            <a:gd name="T6" fmla="*/ 2147483647 w 144"/>
            <a:gd name="T7" fmla="*/ 2147483647 h 329"/>
            <a:gd name="T8" fmla="*/ 2147483647 w 144"/>
            <a:gd name="T9" fmla="*/ 2147483647 h 329"/>
            <a:gd name="T10" fmla="*/ 2147483647 w 144"/>
            <a:gd name="T11" fmla="*/ 2147483647 h 329"/>
            <a:gd name="T12" fmla="*/ 2147483647 w 144"/>
            <a:gd name="T13" fmla="*/ 2147483647 h 329"/>
            <a:gd name="T14" fmla="*/ 2147483647 w 144"/>
            <a:gd name="T15" fmla="*/ 2147483647 h 329"/>
            <a:gd name="T16" fmla="*/ 2147483647 w 144"/>
            <a:gd name="T17" fmla="*/ 2147483647 h 329"/>
            <a:gd name="T18" fmla="*/ 2147483647 w 144"/>
            <a:gd name="T19" fmla="*/ 2147483647 h 329"/>
            <a:gd name="T20" fmla="*/ 2147483647 w 144"/>
            <a:gd name="T21" fmla="*/ 2147483647 h 329"/>
            <a:gd name="T22" fmla="*/ 2147483647 w 144"/>
            <a:gd name="T23" fmla="*/ 2147483647 h 329"/>
            <a:gd name="T24" fmla="*/ 2147483647 w 144"/>
            <a:gd name="T25" fmla="*/ 2147483647 h 329"/>
            <a:gd name="T26" fmla="*/ 2147483647 w 144"/>
            <a:gd name="T27" fmla="*/ 2147483647 h 329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w 144"/>
            <a:gd name="T43" fmla="*/ 0 h 329"/>
            <a:gd name="T44" fmla="*/ 144 w 144"/>
            <a:gd name="T45" fmla="*/ 329 h 329"/>
          </a:gdLst>
          <a:ahLst/>
          <a:cxnLst>
            <a:cxn ang="T28">
              <a:pos x="T0" y="T1"/>
            </a:cxn>
            <a:cxn ang="T29">
              <a:pos x="T2" y="T3"/>
            </a:cxn>
            <a:cxn ang="T30">
              <a:pos x="T4" y="T5"/>
            </a:cxn>
            <a:cxn ang="T31">
              <a:pos x="T6" y="T7"/>
            </a:cxn>
            <a:cxn ang="T32">
              <a:pos x="T8" y="T9"/>
            </a:cxn>
            <a:cxn ang="T33">
              <a:pos x="T10" y="T11"/>
            </a:cxn>
            <a:cxn ang="T34">
              <a:pos x="T12" y="T13"/>
            </a:cxn>
            <a:cxn ang="T35">
              <a:pos x="T14" y="T15"/>
            </a:cxn>
            <a:cxn ang="T36">
              <a:pos x="T16" y="T17"/>
            </a:cxn>
            <a:cxn ang="T37">
              <a:pos x="T18" y="T19"/>
            </a:cxn>
            <a:cxn ang="T38">
              <a:pos x="T20" y="T21"/>
            </a:cxn>
            <a:cxn ang="T39">
              <a:pos x="T22" y="T23"/>
            </a:cxn>
            <a:cxn ang="T40">
              <a:pos x="T24" y="T25"/>
            </a:cxn>
            <a:cxn ang="T41">
              <a:pos x="T26" y="T27"/>
            </a:cxn>
          </a:cxnLst>
          <a:rect l="T42" t="T43" r="T44" b="T45"/>
          <a:pathLst>
            <a:path w="144" h="329">
              <a:moveTo>
                <a:pt x="0" y="0"/>
              </a:moveTo>
              <a:cubicBezTo>
                <a:pt x="3" y="9"/>
                <a:pt x="7" y="18"/>
                <a:pt x="10" y="24"/>
              </a:cubicBezTo>
              <a:cubicBezTo>
                <a:pt x="13" y="30"/>
                <a:pt x="14" y="26"/>
                <a:pt x="17" y="34"/>
              </a:cubicBezTo>
              <a:cubicBezTo>
                <a:pt x="20" y="42"/>
                <a:pt x="22" y="63"/>
                <a:pt x="25" y="72"/>
              </a:cubicBezTo>
              <a:cubicBezTo>
                <a:pt x="28" y="81"/>
                <a:pt x="30" y="79"/>
                <a:pt x="34" y="91"/>
              </a:cubicBezTo>
              <a:cubicBezTo>
                <a:pt x="38" y="103"/>
                <a:pt x="44" y="131"/>
                <a:pt x="48" y="145"/>
              </a:cubicBezTo>
              <a:cubicBezTo>
                <a:pt x="52" y="159"/>
                <a:pt x="56" y="168"/>
                <a:pt x="60" y="175"/>
              </a:cubicBezTo>
              <a:cubicBezTo>
                <a:pt x="64" y="182"/>
                <a:pt x="68" y="184"/>
                <a:pt x="71" y="188"/>
              </a:cubicBezTo>
              <a:cubicBezTo>
                <a:pt x="74" y="192"/>
                <a:pt x="75" y="196"/>
                <a:pt x="78" y="201"/>
              </a:cubicBezTo>
              <a:cubicBezTo>
                <a:pt x="81" y="206"/>
                <a:pt x="82" y="211"/>
                <a:pt x="87" y="219"/>
              </a:cubicBezTo>
              <a:cubicBezTo>
                <a:pt x="92" y="227"/>
                <a:pt x="99" y="238"/>
                <a:pt x="105" y="247"/>
              </a:cubicBezTo>
              <a:cubicBezTo>
                <a:pt x="111" y="256"/>
                <a:pt x="116" y="260"/>
                <a:pt x="122" y="272"/>
              </a:cubicBezTo>
              <a:cubicBezTo>
                <a:pt x="128" y="284"/>
                <a:pt x="134" y="308"/>
                <a:pt x="138" y="317"/>
              </a:cubicBezTo>
              <a:cubicBezTo>
                <a:pt x="142" y="326"/>
                <a:pt x="143" y="328"/>
                <a:pt x="144" y="329"/>
              </a:cubicBezTo>
            </a:path>
          </a:pathLst>
        </a:custGeom>
        <a:noFill/>
        <a:ln w="9525">
          <a:solidFill>
            <a:srgbClr val="FF6600"/>
          </a:solidFill>
          <a:round/>
          <a:headEnd/>
          <a:tailEnd/>
        </a:ln>
      </xdr:spPr>
    </xdr:sp>
    <xdr:clientData/>
  </xdr:twoCellAnchor>
  <xdr:twoCellAnchor>
    <xdr:from>
      <xdr:col>21</xdr:col>
      <xdr:colOff>9525</xdr:colOff>
      <xdr:row>30</xdr:row>
      <xdr:rowOff>133350</xdr:rowOff>
    </xdr:from>
    <xdr:to>
      <xdr:col>21</xdr:col>
      <xdr:colOff>247650</xdr:colOff>
      <xdr:row>31</xdr:row>
      <xdr:rowOff>95250</xdr:rowOff>
    </xdr:to>
    <xdr:sp macro="" textlink="">
      <xdr:nvSpPr>
        <xdr:cNvPr id="18962" name="Rectangle 166">
          <a:extLst>
            <a:ext uri="{FF2B5EF4-FFF2-40B4-BE49-F238E27FC236}">
              <a16:creationId xmlns:a16="http://schemas.microsoft.com/office/drawing/2014/main" id="{00000000-0008-0000-0000-0000124A0000}"/>
            </a:ext>
          </a:extLst>
        </xdr:cNvPr>
        <xdr:cNvSpPr>
          <a:spLocks noChangeArrowheads="1"/>
        </xdr:cNvSpPr>
      </xdr:nvSpPr>
      <xdr:spPr bwMode="auto">
        <a:xfrm>
          <a:off x="9610725" y="4905375"/>
          <a:ext cx="180975" cy="133350"/>
        </a:xfrm>
        <a:prstGeom prst="rect">
          <a:avLst/>
        </a:prstGeom>
        <a:solidFill>
          <a:srgbClr val="FFFFFF"/>
        </a:solidFill>
        <a:ln w="1270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152400</xdr:colOff>
      <xdr:row>22</xdr:row>
      <xdr:rowOff>200025</xdr:rowOff>
    </xdr:from>
    <xdr:to>
      <xdr:col>21</xdr:col>
      <xdr:colOff>133350</xdr:colOff>
      <xdr:row>30</xdr:row>
      <xdr:rowOff>123825</xdr:rowOff>
    </xdr:to>
    <xdr:sp macro="" textlink="">
      <xdr:nvSpPr>
        <xdr:cNvPr id="18963" name="Line 167">
          <a:extLst>
            <a:ext uri="{FF2B5EF4-FFF2-40B4-BE49-F238E27FC236}">
              <a16:creationId xmlns:a16="http://schemas.microsoft.com/office/drawing/2014/main" id="{00000000-0008-0000-0000-0000134A0000}"/>
            </a:ext>
          </a:extLst>
        </xdr:cNvPr>
        <xdr:cNvSpPr>
          <a:spLocks noChangeShapeType="1"/>
        </xdr:cNvSpPr>
      </xdr:nvSpPr>
      <xdr:spPr bwMode="auto">
        <a:xfrm>
          <a:off x="9563100" y="3486150"/>
          <a:ext cx="171450" cy="1409700"/>
        </a:xfrm>
        <a:prstGeom prst="line">
          <a:avLst/>
        </a:prstGeom>
        <a:noFill/>
        <a:ln w="254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561975</xdr:colOff>
      <xdr:row>13</xdr:row>
      <xdr:rowOff>47625</xdr:rowOff>
    </xdr:from>
    <xdr:to>
      <xdr:col>8</xdr:col>
      <xdr:colOff>571500</xdr:colOff>
      <xdr:row>14</xdr:row>
      <xdr:rowOff>47625</xdr:rowOff>
    </xdr:to>
    <xdr:sp macro="" textlink="">
      <xdr:nvSpPr>
        <xdr:cNvPr id="18964" name="Line 178">
          <a:extLst>
            <a:ext uri="{FF2B5EF4-FFF2-40B4-BE49-F238E27FC236}">
              <a16:creationId xmlns:a16="http://schemas.microsoft.com/office/drawing/2014/main" id="{00000000-0008-0000-0000-0000144A0000}"/>
            </a:ext>
          </a:extLst>
        </xdr:cNvPr>
        <xdr:cNvSpPr>
          <a:spLocks noChangeShapeType="1"/>
        </xdr:cNvSpPr>
      </xdr:nvSpPr>
      <xdr:spPr bwMode="auto">
        <a:xfrm>
          <a:off x="6229350" y="1771650"/>
          <a:ext cx="0" cy="2095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609600</xdr:colOff>
      <xdr:row>27</xdr:row>
      <xdr:rowOff>95250</xdr:rowOff>
    </xdr:from>
    <xdr:to>
      <xdr:col>8</xdr:col>
      <xdr:colOff>609600</xdr:colOff>
      <xdr:row>28</xdr:row>
      <xdr:rowOff>161925</xdr:rowOff>
    </xdr:to>
    <xdr:sp macro="" textlink="">
      <xdr:nvSpPr>
        <xdr:cNvPr id="18965" name="Line 179">
          <a:extLst>
            <a:ext uri="{FF2B5EF4-FFF2-40B4-BE49-F238E27FC236}">
              <a16:creationId xmlns:a16="http://schemas.microsoft.com/office/drawing/2014/main" id="{00000000-0008-0000-0000-0000154A0000}"/>
            </a:ext>
          </a:extLst>
        </xdr:cNvPr>
        <xdr:cNvSpPr>
          <a:spLocks noChangeShapeType="1"/>
        </xdr:cNvSpPr>
      </xdr:nvSpPr>
      <xdr:spPr bwMode="auto">
        <a:xfrm>
          <a:off x="6229350" y="4276725"/>
          <a:ext cx="0" cy="2476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38100</xdr:colOff>
      <xdr:row>21</xdr:row>
      <xdr:rowOff>0</xdr:rowOff>
    </xdr:from>
    <xdr:to>
      <xdr:col>15</xdr:col>
      <xdr:colOff>0</xdr:colOff>
      <xdr:row>21</xdr:row>
      <xdr:rowOff>0</xdr:rowOff>
    </xdr:to>
    <xdr:sp macro="" textlink="">
      <xdr:nvSpPr>
        <xdr:cNvPr id="18966" name="Line 181">
          <a:extLst>
            <a:ext uri="{FF2B5EF4-FFF2-40B4-BE49-F238E27FC236}">
              <a16:creationId xmlns:a16="http://schemas.microsoft.com/office/drawing/2014/main" id="{00000000-0008-0000-0000-0000164A0000}"/>
            </a:ext>
          </a:extLst>
        </xdr:cNvPr>
        <xdr:cNvSpPr>
          <a:spLocks noChangeShapeType="1"/>
        </xdr:cNvSpPr>
      </xdr:nvSpPr>
      <xdr:spPr bwMode="auto">
        <a:xfrm>
          <a:off x="8020050" y="3143250"/>
          <a:ext cx="4381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504825</xdr:colOff>
      <xdr:row>13</xdr:row>
      <xdr:rowOff>104775</xdr:rowOff>
    </xdr:from>
    <xdr:to>
      <xdr:col>8</xdr:col>
      <xdr:colOff>542925</xdr:colOff>
      <xdr:row>13</xdr:row>
      <xdr:rowOff>104775</xdr:rowOff>
    </xdr:to>
    <xdr:sp macro="" textlink="">
      <xdr:nvSpPr>
        <xdr:cNvPr id="18967" name="Line 185">
          <a:extLst>
            <a:ext uri="{FF2B5EF4-FFF2-40B4-BE49-F238E27FC236}">
              <a16:creationId xmlns:a16="http://schemas.microsoft.com/office/drawing/2014/main" id="{00000000-0008-0000-0000-0000174A0000}"/>
            </a:ext>
          </a:extLst>
        </xdr:cNvPr>
        <xdr:cNvSpPr>
          <a:spLocks noChangeShapeType="1"/>
        </xdr:cNvSpPr>
      </xdr:nvSpPr>
      <xdr:spPr bwMode="auto">
        <a:xfrm>
          <a:off x="6191250" y="1828800"/>
          <a:ext cx="381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571500</xdr:colOff>
      <xdr:row>28</xdr:row>
      <xdr:rowOff>114300</xdr:rowOff>
    </xdr:from>
    <xdr:to>
      <xdr:col>8</xdr:col>
      <xdr:colOff>542925</xdr:colOff>
      <xdr:row>28</xdr:row>
      <xdr:rowOff>114300</xdr:rowOff>
    </xdr:to>
    <xdr:sp macro="" textlink="">
      <xdr:nvSpPr>
        <xdr:cNvPr id="18968" name="Line 186">
          <a:extLst>
            <a:ext uri="{FF2B5EF4-FFF2-40B4-BE49-F238E27FC236}">
              <a16:creationId xmlns:a16="http://schemas.microsoft.com/office/drawing/2014/main" id="{00000000-0008-0000-0000-0000184A0000}"/>
            </a:ext>
          </a:extLst>
        </xdr:cNvPr>
        <xdr:cNvSpPr>
          <a:spLocks noChangeShapeType="1"/>
        </xdr:cNvSpPr>
      </xdr:nvSpPr>
      <xdr:spPr bwMode="auto">
        <a:xfrm>
          <a:off x="6229350" y="44767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1000125</xdr:colOff>
      <xdr:row>20</xdr:row>
      <xdr:rowOff>142875</xdr:rowOff>
    </xdr:from>
    <xdr:to>
      <xdr:col>3</xdr:col>
      <xdr:colOff>1000125</xdr:colOff>
      <xdr:row>21</xdr:row>
      <xdr:rowOff>104775</xdr:rowOff>
    </xdr:to>
    <xdr:sp macro="" textlink="">
      <xdr:nvSpPr>
        <xdr:cNvPr id="18969" name="Line 187">
          <a:extLst>
            <a:ext uri="{FF2B5EF4-FFF2-40B4-BE49-F238E27FC236}">
              <a16:creationId xmlns:a16="http://schemas.microsoft.com/office/drawing/2014/main" id="{00000000-0008-0000-0000-0000194A0000}"/>
            </a:ext>
          </a:extLst>
        </xdr:cNvPr>
        <xdr:cNvSpPr>
          <a:spLocks noChangeShapeType="1"/>
        </xdr:cNvSpPr>
      </xdr:nvSpPr>
      <xdr:spPr bwMode="auto">
        <a:xfrm>
          <a:off x="4286250" y="3114675"/>
          <a:ext cx="0" cy="1333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20</xdr:row>
      <xdr:rowOff>142875</xdr:rowOff>
    </xdr:from>
    <xdr:to>
      <xdr:col>14</xdr:col>
      <xdr:colOff>123825</xdr:colOff>
      <xdr:row>21</xdr:row>
      <xdr:rowOff>104775</xdr:rowOff>
    </xdr:to>
    <xdr:sp macro="" textlink="">
      <xdr:nvSpPr>
        <xdr:cNvPr id="18970" name="Line 188">
          <a:extLst>
            <a:ext uri="{FF2B5EF4-FFF2-40B4-BE49-F238E27FC236}">
              <a16:creationId xmlns:a16="http://schemas.microsoft.com/office/drawing/2014/main" id="{00000000-0008-0000-0000-00001A4A0000}"/>
            </a:ext>
          </a:extLst>
        </xdr:cNvPr>
        <xdr:cNvSpPr>
          <a:spLocks noChangeShapeType="1"/>
        </xdr:cNvSpPr>
      </xdr:nvSpPr>
      <xdr:spPr bwMode="auto">
        <a:xfrm>
          <a:off x="8391525" y="3114675"/>
          <a:ext cx="0" cy="1333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923925</xdr:colOff>
      <xdr:row>21</xdr:row>
      <xdr:rowOff>0</xdr:rowOff>
    </xdr:from>
    <xdr:to>
      <xdr:col>4</xdr:col>
      <xdr:colOff>104775</xdr:colOff>
      <xdr:row>21</xdr:row>
      <xdr:rowOff>0</xdr:rowOff>
    </xdr:to>
    <xdr:sp macro="" textlink="">
      <xdr:nvSpPr>
        <xdr:cNvPr id="18971" name="Line 189">
          <a:extLst>
            <a:ext uri="{FF2B5EF4-FFF2-40B4-BE49-F238E27FC236}">
              <a16:creationId xmlns:a16="http://schemas.microsoft.com/office/drawing/2014/main" id="{00000000-0008-0000-0000-00001B4A0000}"/>
            </a:ext>
          </a:extLst>
        </xdr:cNvPr>
        <xdr:cNvSpPr>
          <a:spLocks noChangeShapeType="1"/>
        </xdr:cNvSpPr>
      </xdr:nvSpPr>
      <xdr:spPr bwMode="auto">
        <a:xfrm>
          <a:off x="4286250" y="3143250"/>
          <a:ext cx="1047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9525</xdr:colOff>
      <xdr:row>27</xdr:row>
      <xdr:rowOff>123825</xdr:rowOff>
    </xdr:from>
    <xdr:to>
      <xdr:col>20</xdr:col>
      <xdr:colOff>19050</xdr:colOff>
      <xdr:row>32</xdr:row>
      <xdr:rowOff>38100</xdr:rowOff>
    </xdr:to>
    <xdr:sp macro="" textlink="">
      <xdr:nvSpPr>
        <xdr:cNvPr id="18972" name="Line 190">
          <a:extLst>
            <a:ext uri="{FF2B5EF4-FFF2-40B4-BE49-F238E27FC236}">
              <a16:creationId xmlns:a16="http://schemas.microsoft.com/office/drawing/2014/main" id="{00000000-0008-0000-0000-00001C4A0000}"/>
            </a:ext>
          </a:extLst>
        </xdr:cNvPr>
        <xdr:cNvSpPr>
          <a:spLocks noChangeShapeType="1"/>
        </xdr:cNvSpPr>
      </xdr:nvSpPr>
      <xdr:spPr bwMode="auto">
        <a:xfrm flipV="1">
          <a:off x="9039225" y="4305300"/>
          <a:ext cx="390525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190499</xdr:colOff>
      <xdr:row>32</xdr:row>
      <xdr:rowOff>19049</xdr:rowOff>
    </xdr:from>
    <xdr:to>
      <xdr:col>20</xdr:col>
      <xdr:colOff>158749</xdr:colOff>
      <xdr:row>36</xdr:row>
      <xdr:rowOff>105832</xdr:rowOff>
    </xdr:to>
    <xdr:sp macro="" textlink="">
      <xdr:nvSpPr>
        <xdr:cNvPr id="2" name="Text Box 19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657166" y="5776382"/>
          <a:ext cx="1312333" cy="8276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br>
            <a:rPr lang="en-US" sz="800"/>
          </a:br>
          <a:r>
            <a:rPr lang="en-US" sz="1000" b="0" i="0">
              <a:effectLst/>
              <a:latin typeface="+mn-lt"/>
              <a:ea typeface="+mn-ea"/>
              <a:cs typeface="+mn-cs"/>
            </a:rPr>
            <a:t>FILLING WITH OWN MATERIAL (EARTH SCREEN) FILLING HEIGHT = 1.20M</a:t>
          </a:r>
          <a:endParaRPr lang="es-ES" sz="6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180975</xdr:colOff>
      <xdr:row>31</xdr:row>
      <xdr:rowOff>28575</xdr:rowOff>
    </xdr:from>
    <xdr:to>
      <xdr:col>22</xdr:col>
      <xdr:colOff>47625</xdr:colOff>
      <xdr:row>34</xdr:row>
      <xdr:rowOff>28575</xdr:rowOff>
    </xdr:to>
    <xdr:sp macro="" textlink="">
      <xdr:nvSpPr>
        <xdr:cNvPr id="18974" name="Line 192">
          <a:extLst>
            <a:ext uri="{FF2B5EF4-FFF2-40B4-BE49-F238E27FC236}">
              <a16:creationId xmlns:a16="http://schemas.microsoft.com/office/drawing/2014/main" id="{00000000-0008-0000-0000-00001E4A0000}"/>
            </a:ext>
          </a:extLst>
        </xdr:cNvPr>
        <xdr:cNvSpPr>
          <a:spLocks noChangeShapeType="1"/>
        </xdr:cNvSpPr>
      </xdr:nvSpPr>
      <xdr:spPr bwMode="auto">
        <a:xfrm flipV="1">
          <a:off x="9782175" y="4972050"/>
          <a:ext cx="57150" cy="6000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21</xdr:col>
      <xdr:colOff>2115</xdr:colOff>
      <xdr:row>32</xdr:row>
      <xdr:rowOff>66675</xdr:rowOff>
    </xdr:from>
    <xdr:to>
      <xdr:col>23</xdr:col>
      <xdr:colOff>105832</xdr:colOff>
      <xdr:row>34</xdr:row>
      <xdr:rowOff>66675</xdr:rowOff>
    </xdr:to>
    <xdr:sp macro="" textlink="">
      <xdr:nvSpPr>
        <xdr:cNvPr id="3" name="Text Box 19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0003365" y="5824008"/>
          <a:ext cx="484717" cy="4021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800"/>
            <a:t>NATURAL SOIL LINE</a:t>
          </a:r>
          <a:endParaRPr lang="es-ES" sz="6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104775</xdr:colOff>
      <xdr:row>41</xdr:row>
      <xdr:rowOff>9525</xdr:rowOff>
    </xdr:from>
    <xdr:to>
      <xdr:col>6</xdr:col>
      <xdr:colOff>114300</xdr:colOff>
      <xdr:row>41</xdr:row>
      <xdr:rowOff>28575</xdr:rowOff>
    </xdr:to>
    <xdr:sp macro="" textlink="">
      <xdr:nvSpPr>
        <xdr:cNvPr id="18976" name="Line 198">
          <a:extLst>
            <a:ext uri="{FF2B5EF4-FFF2-40B4-BE49-F238E27FC236}">
              <a16:creationId xmlns:a16="http://schemas.microsoft.com/office/drawing/2014/main" id="{00000000-0008-0000-0000-0000204A0000}"/>
            </a:ext>
          </a:extLst>
        </xdr:cNvPr>
        <xdr:cNvSpPr>
          <a:spLocks noChangeShapeType="1"/>
        </xdr:cNvSpPr>
      </xdr:nvSpPr>
      <xdr:spPr bwMode="auto">
        <a:xfrm flipH="1">
          <a:off x="4857750" y="6829425"/>
          <a:ext cx="95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Y49"/>
  <sheetViews>
    <sheetView tabSelected="1" view="pageBreakPreview" topLeftCell="A10" zoomScale="90" zoomScaleNormal="55" zoomScaleSheetLayoutView="90" workbookViewId="0">
      <selection activeCell="D50" sqref="D50"/>
    </sheetView>
  </sheetViews>
  <sheetFormatPr defaultColWidth="11.42578125" defaultRowHeight="12.75" x14ac:dyDescent="0.2"/>
  <cols>
    <col min="1" max="1" width="6" customWidth="1"/>
    <col min="2" max="2" width="30.140625" customWidth="1"/>
    <col min="3" max="3" width="19.85546875" customWidth="1"/>
    <col min="5" max="5" width="3.28515625" customWidth="1"/>
    <col min="6" max="6" width="3.7109375" customWidth="1"/>
    <col min="7" max="8" width="7" customWidth="1"/>
    <col min="9" max="10" width="8.140625" customWidth="1"/>
    <col min="11" max="12" width="7" customWidth="1"/>
    <col min="13" max="13" width="4.140625" customWidth="1"/>
    <col min="14" max="14" width="4.28515625" customWidth="1"/>
    <col min="15" max="17" width="2.85546875" customWidth="1"/>
    <col min="18" max="18" width="4.28515625" customWidth="1"/>
    <col min="19" max="19" width="2.85546875" customWidth="1"/>
    <col min="20" max="20" width="4.42578125" customWidth="1"/>
    <col min="21" max="23" width="2.85546875" customWidth="1"/>
    <col min="24" max="25" width="1.85546875" customWidth="1"/>
  </cols>
  <sheetData>
    <row r="3" spans="1:25" x14ac:dyDescent="0.2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1:25" x14ac:dyDescent="0.2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1:25" ht="18" x14ac:dyDescent="0.25">
      <c r="A5" s="1"/>
      <c r="B5" s="131"/>
      <c r="C5" s="131"/>
      <c r="D5" s="131"/>
      <c r="E5" s="131"/>
      <c r="F5" s="131"/>
      <c r="G5" s="131"/>
      <c r="H5" s="131"/>
      <c r="I5" s="131"/>
      <c r="J5" s="13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8" x14ac:dyDescent="0.25">
      <c r="B6" s="132" t="s">
        <v>5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2"/>
      <c r="Y6" s="2"/>
    </row>
    <row r="7" spans="1:25" ht="13.5" x14ac:dyDescent="0.25">
      <c r="A7" s="1"/>
      <c r="B7" s="3"/>
      <c r="C7" s="3"/>
      <c r="D7" s="3"/>
      <c r="E7" s="3"/>
      <c r="F7" s="3"/>
      <c r="G7" s="3"/>
      <c r="H7" s="3"/>
      <c r="I7" s="3"/>
      <c r="J7" s="1"/>
      <c r="K7" s="1"/>
      <c r="L7" s="1"/>
      <c r="M7" s="2"/>
      <c r="N7" s="2"/>
      <c r="O7" s="4"/>
      <c r="P7" s="4"/>
      <c r="Q7" s="4"/>
      <c r="R7" s="4"/>
      <c r="S7" s="4"/>
      <c r="T7" s="4"/>
      <c r="U7" s="4"/>
      <c r="V7" s="2"/>
      <c r="W7" s="2"/>
      <c r="X7" s="2"/>
      <c r="Y7" s="2"/>
    </row>
    <row r="8" spans="1:25" ht="15" x14ac:dyDescent="0.25">
      <c r="A8" s="1"/>
      <c r="B8" s="5" t="s">
        <v>6</v>
      </c>
      <c r="C8" s="6" t="s">
        <v>49</v>
      </c>
      <c r="D8" s="7"/>
      <c r="E8" s="7"/>
      <c r="F8" s="7"/>
      <c r="G8" s="7"/>
      <c r="H8" s="3"/>
      <c r="I8" s="3"/>
      <c r="J8" s="8"/>
      <c r="K8" s="1"/>
      <c r="L8" s="1"/>
      <c r="M8" s="4"/>
      <c r="N8" s="2"/>
      <c r="O8" s="4"/>
      <c r="P8" s="4"/>
      <c r="Q8" s="4"/>
      <c r="R8" s="4"/>
      <c r="S8" s="4"/>
      <c r="T8" s="4"/>
      <c r="U8" s="4"/>
      <c r="V8" s="2"/>
      <c r="W8" s="2"/>
      <c r="X8" s="2"/>
      <c r="Y8" s="2"/>
    </row>
    <row r="9" spans="1:25" ht="15" x14ac:dyDescent="0.25">
      <c r="A9" s="1"/>
      <c r="B9" s="5"/>
      <c r="C9" s="6"/>
      <c r="D9" s="7"/>
      <c r="E9" s="7"/>
      <c r="F9" s="7"/>
      <c r="G9" s="7"/>
      <c r="H9" s="3"/>
      <c r="I9" s="3"/>
      <c r="J9" s="8"/>
      <c r="K9" s="1"/>
      <c r="L9" s="1"/>
      <c r="M9" s="4"/>
      <c r="N9" s="2"/>
      <c r="O9" s="4"/>
      <c r="P9" s="4"/>
      <c r="Q9" s="4"/>
      <c r="R9" s="4"/>
      <c r="S9" s="4"/>
      <c r="T9" s="4"/>
      <c r="U9" s="4"/>
      <c r="V9" s="2"/>
      <c r="W9" s="2"/>
      <c r="X9" s="2"/>
      <c r="Y9" s="2"/>
    </row>
    <row r="10" spans="1:25" ht="13.5" x14ac:dyDescent="0.25">
      <c r="A10" s="1"/>
      <c r="B10" s="9"/>
      <c r="C10" s="6"/>
      <c r="D10" s="7"/>
      <c r="E10" s="7"/>
      <c r="F10" s="7"/>
      <c r="G10" s="7"/>
      <c r="H10" s="3"/>
      <c r="I10" s="3"/>
      <c r="J10" s="8"/>
      <c r="K10" s="1"/>
      <c r="L10" s="1"/>
      <c r="M10" s="4"/>
      <c r="N10" s="2"/>
      <c r="O10" s="4"/>
      <c r="P10" s="4"/>
      <c r="Q10" s="4"/>
      <c r="R10" s="4"/>
      <c r="S10" s="4"/>
      <c r="T10" s="4"/>
      <c r="U10" s="4"/>
      <c r="V10" s="2"/>
      <c r="W10" s="2"/>
      <c r="X10" s="2"/>
      <c r="Y10" s="2"/>
    </row>
    <row r="11" spans="1:25" ht="13.5" x14ac:dyDescent="0.25">
      <c r="A11" s="1"/>
      <c r="B11" s="10"/>
      <c r="C11" s="6"/>
      <c r="D11" s="7"/>
      <c r="E11" s="7"/>
      <c r="F11" s="7"/>
      <c r="G11" s="7"/>
      <c r="H11" s="3"/>
      <c r="I11" s="3"/>
      <c r="J11" s="8"/>
      <c r="K11" s="1"/>
      <c r="L11" s="1"/>
      <c r="M11" s="4"/>
      <c r="N11" s="2"/>
      <c r="O11" s="4"/>
      <c r="P11" s="4"/>
      <c r="Q11" s="4"/>
      <c r="R11" s="4"/>
      <c r="S11" s="4"/>
      <c r="T11" s="4"/>
      <c r="U11" s="4"/>
      <c r="V11" s="11"/>
      <c r="W11" s="2"/>
      <c r="X11" s="2"/>
      <c r="Y11" s="2"/>
    </row>
    <row r="12" spans="1:25" ht="15" x14ac:dyDescent="0.25">
      <c r="A12" s="1"/>
      <c r="B12" s="12"/>
      <c r="C12" s="6"/>
      <c r="D12" s="7"/>
      <c r="E12" s="7"/>
      <c r="F12" s="7"/>
      <c r="G12" s="7"/>
      <c r="H12" s="3"/>
      <c r="I12" s="3"/>
      <c r="J12" s="8"/>
      <c r="K12" s="1"/>
      <c r="L12" s="1"/>
      <c r="M12" s="4"/>
      <c r="N12" s="2"/>
      <c r="O12" s="4"/>
      <c r="P12" s="4"/>
      <c r="Q12" s="4"/>
      <c r="R12" s="4"/>
      <c r="S12" s="4"/>
      <c r="T12" s="4"/>
      <c r="U12" s="4"/>
      <c r="V12" s="2"/>
      <c r="W12" s="2"/>
      <c r="X12" s="2"/>
      <c r="Y12" s="2"/>
    </row>
    <row r="13" spans="1:25" ht="14.25" customHeight="1" thickBot="1" x14ac:dyDescent="0.3">
      <c r="A13" s="1"/>
      <c r="B13" s="13"/>
      <c r="C13" s="3"/>
      <c r="D13" s="3"/>
      <c r="E13" s="3"/>
      <c r="F13" s="3"/>
      <c r="G13" s="3"/>
      <c r="H13" s="1"/>
      <c r="I13" s="133" t="s">
        <v>2</v>
      </c>
      <c r="J13" s="133"/>
      <c r="K13" s="1"/>
      <c r="L13" s="1"/>
      <c r="M13" s="4"/>
      <c r="N13" s="2"/>
      <c r="O13" s="4"/>
      <c r="P13" s="4"/>
      <c r="Q13" s="4"/>
      <c r="R13" s="4"/>
      <c r="S13" s="4"/>
      <c r="T13" s="4"/>
      <c r="U13" s="4"/>
      <c r="V13" s="2"/>
      <c r="W13" s="2"/>
      <c r="X13" s="2"/>
      <c r="Y13" s="2"/>
    </row>
    <row r="14" spans="1:25" ht="16.5" thickBot="1" x14ac:dyDescent="0.3">
      <c r="A14" s="1"/>
      <c r="B14" s="185" t="s">
        <v>7</v>
      </c>
      <c r="E14" s="1"/>
      <c r="F14" s="1"/>
      <c r="G14" s="1"/>
      <c r="H14" s="1"/>
      <c r="I14" s="133"/>
      <c r="J14" s="133"/>
      <c r="K14" s="14" t="s">
        <v>43</v>
      </c>
      <c r="L14" s="1"/>
      <c r="M14" s="2"/>
      <c r="N14" s="2"/>
      <c r="O14" s="4"/>
      <c r="P14" s="4"/>
      <c r="Q14" s="4"/>
      <c r="R14" s="4"/>
      <c r="S14" s="134">
        <f>+C19</f>
        <v>1</v>
      </c>
      <c r="T14" s="135"/>
      <c r="U14" s="135"/>
      <c r="V14" s="15"/>
      <c r="W14" s="16"/>
      <c r="X14" s="2"/>
      <c r="Y14" s="2"/>
    </row>
    <row r="15" spans="1:25" ht="14.25" customHeight="1" thickBot="1" x14ac:dyDescent="0.3">
      <c r="A15" s="1"/>
      <c r="B15" s="17"/>
      <c r="C15" s="18"/>
      <c r="D15" s="18"/>
      <c r="E15" s="19"/>
      <c r="F15" s="20">
        <f>+M15</f>
        <v>0.3</v>
      </c>
      <c r="G15" s="3"/>
      <c r="H15" s="1"/>
      <c r="I15" s="1"/>
      <c r="J15" s="21"/>
      <c r="K15" s="22"/>
      <c r="L15" s="1"/>
      <c r="M15" s="23">
        <f>+C24</f>
        <v>0.3</v>
      </c>
      <c r="N15" s="2"/>
      <c r="O15" s="4"/>
      <c r="P15" s="4"/>
      <c r="Q15" s="4"/>
      <c r="R15" s="4"/>
      <c r="S15" s="24"/>
      <c r="T15" s="4"/>
      <c r="U15" s="4"/>
      <c r="V15" s="2"/>
      <c r="W15" s="150" t="s">
        <v>3</v>
      </c>
      <c r="X15" s="2"/>
      <c r="Y15" s="2"/>
    </row>
    <row r="16" spans="1:25" ht="13.5" x14ac:dyDescent="0.25">
      <c r="A16" s="1"/>
      <c r="B16" s="25" t="s">
        <v>8</v>
      </c>
      <c r="C16" s="26">
        <v>5</v>
      </c>
      <c r="D16" s="18"/>
      <c r="E16" s="27"/>
      <c r="F16" s="28"/>
      <c r="G16" s="29"/>
      <c r="H16" s="30"/>
      <c r="I16" s="151">
        <f>+C16</f>
        <v>5</v>
      </c>
      <c r="J16" s="152"/>
      <c r="K16" s="30"/>
      <c r="L16" s="30"/>
      <c r="M16" s="31"/>
      <c r="N16" s="32"/>
      <c r="O16" s="4"/>
      <c r="P16" s="33"/>
      <c r="Q16" s="33"/>
      <c r="R16" s="34">
        <f>+C24</f>
        <v>0.3</v>
      </c>
      <c r="S16" s="35"/>
      <c r="T16" s="33"/>
      <c r="U16" s="4"/>
      <c r="V16" s="36"/>
      <c r="W16" s="150"/>
      <c r="X16" s="2"/>
      <c r="Y16" s="2"/>
    </row>
    <row r="17" spans="1:25" ht="13.5" customHeight="1" x14ac:dyDescent="0.25">
      <c r="A17" s="1"/>
      <c r="B17" s="37" t="s">
        <v>9</v>
      </c>
      <c r="C17" s="38">
        <v>3</v>
      </c>
      <c r="D17" s="18"/>
      <c r="E17" s="39"/>
      <c r="F17" s="161" t="s">
        <v>44</v>
      </c>
      <c r="G17" s="40"/>
      <c r="H17" s="41"/>
      <c r="I17" s="153"/>
      <c r="J17" s="154"/>
      <c r="K17" s="41"/>
      <c r="L17" s="42"/>
      <c r="M17" s="175">
        <f>+C17</f>
        <v>3</v>
      </c>
      <c r="N17" s="2"/>
      <c r="O17" s="4"/>
      <c r="P17" s="33"/>
      <c r="Q17" s="33"/>
      <c r="R17" s="33"/>
      <c r="S17" s="43"/>
      <c r="T17" s="36">
        <v>1</v>
      </c>
      <c r="U17" s="44"/>
      <c r="V17" s="2"/>
      <c r="W17" s="150"/>
      <c r="X17" s="2"/>
      <c r="Y17" s="2"/>
    </row>
    <row r="18" spans="1:25" ht="13.5" customHeight="1" x14ac:dyDescent="0.25">
      <c r="A18" s="1"/>
      <c r="B18" s="45" t="s">
        <v>10</v>
      </c>
      <c r="C18" s="46">
        <v>1</v>
      </c>
      <c r="D18" s="18"/>
      <c r="E18" s="39"/>
      <c r="F18" s="161"/>
      <c r="G18" s="146" t="s">
        <v>45</v>
      </c>
      <c r="H18" s="136"/>
      <c r="I18" s="138">
        <f>+C33</f>
        <v>3</v>
      </c>
      <c r="J18" s="139"/>
      <c r="K18" s="141"/>
      <c r="L18" s="143" t="s">
        <v>0</v>
      </c>
      <c r="M18" s="175"/>
      <c r="N18" s="2"/>
      <c r="O18" s="4"/>
      <c r="P18" s="33"/>
      <c r="Q18" s="33"/>
      <c r="R18" s="33"/>
      <c r="S18" s="47"/>
      <c r="T18" s="48"/>
      <c r="U18" s="49">
        <f>+C18</f>
        <v>1</v>
      </c>
      <c r="V18" s="2"/>
      <c r="W18" s="150"/>
      <c r="X18" s="2"/>
      <c r="Y18" s="2"/>
    </row>
    <row r="19" spans="1:25" ht="13.5" customHeight="1" x14ac:dyDescent="0.25">
      <c r="A19" s="1"/>
      <c r="B19" s="45" t="s">
        <v>11</v>
      </c>
      <c r="C19" s="38">
        <v>1</v>
      </c>
      <c r="D19" s="2"/>
      <c r="E19" s="50"/>
      <c r="F19" s="161"/>
      <c r="G19" s="146"/>
      <c r="H19" s="137"/>
      <c r="I19" s="140"/>
      <c r="J19" s="140"/>
      <c r="K19" s="142"/>
      <c r="L19" s="143"/>
      <c r="M19" s="175"/>
      <c r="N19" s="2"/>
      <c r="O19" s="4"/>
      <c r="P19" s="33"/>
      <c r="Q19" s="33"/>
      <c r="R19" s="33"/>
      <c r="S19" s="47"/>
      <c r="T19" s="47"/>
      <c r="U19" s="43"/>
      <c r="V19" s="51"/>
      <c r="W19" s="150"/>
      <c r="X19" s="130" t="s">
        <v>48</v>
      </c>
      <c r="Y19" s="2"/>
    </row>
    <row r="20" spans="1:25" ht="13.5" customHeight="1" x14ac:dyDescent="0.25">
      <c r="A20" s="1"/>
      <c r="B20" s="45" t="s">
        <v>12</v>
      </c>
      <c r="C20" s="38">
        <v>0.1</v>
      </c>
      <c r="D20" s="18"/>
      <c r="E20" s="39"/>
      <c r="F20" s="161"/>
      <c r="G20" s="146"/>
      <c r="H20" s="172" t="s">
        <v>46</v>
      </c>
      <c r="I20" s="52"/>
      <c r="J20" s="53"/>
      <c r="K20" s="173">
        <f>+C34</f>
        <v>1</v>
      </c>
      <c r="L20" s="143"/>
      <c r="M20" s="175"/>
      <c r="N20" s="2"/>
      <c r="O20" s="4"/>
      <c r="P20" s="33"/>
      <c r="Q20" s="33"/>
      <c r="R20" s="33"/>
      <c r="S20" s="33"/>
      <c r="T20" s="33"/>
      <c r="U20" s="54"/>
      <c r="V20" s="144">
        <f>+K20</f>
        <v>1</v>
      </c>
      <c r="W20" s="150"/>
      <c r="X20" s="130"/>
      <c r="Y20" s="2"/>
    </row>
    <row r="21" spans="1:25" ht="13.5" customHeight="1" x14ac:dyDescent="0.25">
      <c r="A21" s="1"/>
      <c r="B21" s="45" t="s">
        <v>13</v>
      </c>
      <c r="C21" s="55">
        <v>2.5</v>
      </c>
      <c r="D21" s="18"/>
      <c r="E21" s="39"/>
      <c r="F21" s="161"/>
      <c r="G21" s="146"/>
      <c r="H21" s="172"/>
      <c r="I21" s="147" t="s">
        <v>47</v>
      </c>
      <c r="J21" s="148"/>
      <c r="K21" s="174"/>
      <c r="L21" s="143"/>
      <c r="M21" s="175"/>
      <c r="N21" s="2"/>
      <c r="O21" s="4"/>
      <c r="P21" s="33"/>
      <c r="Q21" s="149">
        <f>+C17</f>
        <v>3</v>
      </c>
      <c r="R21" s="149"/>
      <c r="S21" s="33"/>
      <c r="T21" s="1"/>
      <c r="U21" s="1"/>
      <c r="V21" s="145"/>
      <c r="W21" s="150"/>
      <c r="X21" s="130"/>
      <c r="Y21" s="2"/>
    </row>
    <row r="22" spans="1:25" ht="13.5" customHeight="1" x14ac:dyDescent="0.25">
      <c r="A22" s="1"/>
      <c r="B22" s="45" t="s">
        <v>14</v>
      </c>
      <c r="C22" s="56">
        <v>6</v>
      </c>
      <c r="D22" s="158" t="s">
        <v>1</v>
      </c>
      <c r="E22" s="39"/>
      <c r="F22" s="161"/>
      <c r="G22" s="146"/>
      <c r="H22" s="172"/>
      <c r="I22" s="57"/>
      <c r="J22" s="58">
        <f>+C23</f>
        <v>0.01</v>
      </c>
      <c r="K22" s="174"/>
      <c r="L22" s="143"/>
      <c r="M22" s="175"/>
      <c r="N22" s="2"/>
      <c r="O22" s="159" t="s">
        <v>1</v>
      </c>
      <c r="P22" s="59"/>
      <c r="Q22" s="149"/>
      <c r="R22" s="149"/>
      <c r="S22" s="59"/>
      <c r="T22" s="162">
        <f>+C23</f>
        <v>0.01</v>
      </c>
      <c r="U22" s="163"/>
      <c r="V22" s="145"/>
      <c r="W22" s="150"/>
      <c r="X22" s="130"/>
      <c r="Y22" s="2"/>
    </row>
    <row r="23" spans="1:25" ht="13.5" customHeight="1" x14ac:dyDescent="0.25">
      <c r="A23" s="1"/>
      <c r="B23" s="45" t="s">
        <v>15</v>
      </c>
      <c r="C23" s="60">
        <v>0.01</v>
      </c>
      <c r="D23" s="158"/>
      <c r="E23" s="61"/>
      <c r="F23" s="161"/>
      <c r="G23" s="146"/>
      <c r="H23" s="172"/>
      <c r="I23" s="62"/>
      <c r="J23" s="63"/>
      <c r="K23" s="174"/>
      <c r="L23" s="143"/>
      <c r="M23" s="175"/>
      <c r="N23" s="2"/>
      <c r="O23" s="160"/>
      <c r="P23" s="59"/>
      <c r="Q23" s="59"/>
      <c r="R23" s="59"/>
      <c r="S23" s="59"/>
      <c r="T23" s="59"/>
      <c r="U23" s="64"/>
      <c r="V23" s="145"/>
      <c r="W23" s="150"/>
      <c r="X23" s="130"/>
      <c r="Y23" s="2"/>
    </row>
    <row r="24" spans="1:25" ht="13.5" customHeight="1" x14ac:dyDescent="0.25">
      <c r="A24" s="1"/>
      <c r="B24" s="65" t="s">
        <v>16</v>
      </c>
      <c r="C24" s="38">
        <v>0.3</v>
      </c>
      <c r="D24" s="2"/>
      <c r="E24" s="50"/>
      <c r="F24" s="161"/>
      <c r="G24" s="146"/>
      <c r="H24" s="164"/>
      <c r="I24" s="166">
        <f>+C22</f>
        <v>6</v>
      </c>
      <c r="J24" s="167"/>
      <c r="K24" s="170" t="s">
        <v>0</v>
      </c>
      <c r="L24" s="143"/>
      <c r="M24" s="175"/>
      <c r="N24" s="2"/>
      <c r="O24" s="2"/>
      <c r="P24" s="59"/>
      <c r="Q24" s="59"/>
      <c r="R24" s="59"/>
      <c r="S24" s="59"/>
      <c r="T24" s="59"/>
      <c r="U24" s="66"/>
      <c r="V24" s="2"/>
      <c r="W24" s="150"/>
      <c r="X24" s="130"/>
      <c r="Y24" s="2"/>
    </row>
    <row r="25" spans="1:25" ht="13.5" customHeight="1" x14ac:dyDescent="0.25">
      <c r="A25" s="1"/>
      <c r="B25" s="45" t="s">
        <v>17</v>
      </c>
      <c r="C25" s="38">
        <v>0.3</v>
      </c>
      <c r="D25" s="67"/>
      <c r="E25" s="68"/>
      <c r="F25" s="161"/>
      <c r="G25" s="146"/>
      <c r="H25" s="165"/>
      <c r="I25" s="168"/>
      <c r="J25" s="169"/>
      <c r="K25" s="171"/>
      <c r="L25" s="143"/>
      <c r="M25" s="175"/>
      <c r="N25" s="4"/>
      <c r="O25" s="4"/>
      <c r="P25" s="59"/>
      <c r="Q25" s="59"/>
      <c r="R25" s="59"/>
      <c r="S25" s="59"/>
      <c r="T25" s="69"/>
      <c r="U25" s="70">
        <f>+C18</f>
        <v>1</v>
      </c>
      <c r="V25" s="2"/>
      <c r="W25" s="150"/>
      <c r="X25" s="2"/>
      <c r="Y25" s="2"/>
    </row>
    <row r="26" spans="1:25" ht="13.5" x14ac:dyDescent="0.25">
      <c r="A26" s="1"/>
      <c r="B26" s="71" t="s">
        <v>18</v>
      </c>
      <c r="C26" s="72">
        <v>12</v>
      </c>
      <c r="D26" s="67"/>
      <c r="E26" s="68"/>
      <c r="F26" s="161"/>
      <c r="G26" s="73"/>
      <c r="H26" s="74"/>
      <c r="I26" s="74"/>
      <c r="J26" s="75"/>
      <c r="K26" s="74"/>
      <c r="L26" s="76"/>
      <c r="M26" s="175"/>
      <c r="N26" s="4"/>
      <c r="O26" s="4"/>
      <c r="P26" s="59"/>
      <c r="Q26" s="59"/>
      <c r="R26" s="59"/>
      <c r="S26" s="66"/>
      <c r="T26" s="77">
        <v>1</v>
      </c>
      <c r="U26" s="78"/>
      <c r="V26" s="2"/>
      <c r="W26" s="150"/>
      <c r="X26" s="2"/>
      <c r="Y26" s="2"/>
    </row>
    <row r="27" spans="1:25" ht="14.25" thickBot="1" x14ac:dyDescent="0.3">
      <c r="A27" s="1"/>
      <c r="B27" s="3"/>
      <c r="C27" s="67"/>
      <c r="D27" s="67"/>
      <c r="E27" s="79"/>
      <c r="F27" s="80"/>
      <c r="G27" s="29"/>
      <c r="H27" s="155"/>
      <c r="I27" s="155"/>
      <c r="J27" s="156"/>
      <c r="K27" s="29"/>
      <c r="L27" s="29"/>
      <c r="M27" s="81"/>
      <c r="N27" s="82"/>
      <c r="O27" s="4"/>
      <c r="P27" s="59"/>
      <c r="Q27" s="59"/>
      <c r="R27" s="23">
        <f>+C24</f>
        <v>0.3</v>
      </c>
      <c r="S27" s="83"/>
      <c r="T27" s="59"/>
      <c r="U27" s="2"/>
      <c r="V27" s="2"/>
      <c r="W27" s="150"/>
      <c r="X27" s="2"/>
      <c r="Y27" s="2"/>
    </row>
    <row r="28" spans="1:25" ht="14.25" thickBot="1" x14ac:dyDescent="0.3">
      <c r="A28" s="1"/>
      <c r="B28" s="3"/>
      <c r="C28" s="67"/>
      <c r="D28" s="67"/>
      <c r="E28" s="84"/>
      <c r="F28" s="85"/>
      <c r="G28" s="3"/>
      <c r="H28" s="67"/>
      <c r="I28" s="67"/>
      <c r="J28" s="67"/>
      <c r="K28" s="86"/>
      <c r="L28" s="3"/>
      <c r="M28" s="87"/>
      <c r="N28" s="88"/>
      <c r="O28" s="4"/>
      <c r="P28" s="59"/>
      <c r="Q28" s="59"/>
      <c r="R28" s="59"/>
      <c r="S28" s="89"/>
      <c r="T28" s="59"/>
      <c r="U28" s="2"/>
      <c r="V28" s="2"/>
      <c r="W28" s="150"/>
      <c r="X28" s="2"/>
      <c r="Y28" s="2"/>
    </row>
    <row r="29" spans="1:25" ht="16.5" thickBot="1" x14ac:dyDescent="0.3">
      <c r="A29" s="1"/>
      <c r="B29" s="185" t="s">
        <v>19</v>
      </c>
      <c r="D29" s="1"/>
      <c r="E29" s="19"/>
      <c r="F29" s="20">
        <f>+M15</f>
        <v>0.3</v>
      </c>
      <c r="G29" s="1"/>
      <c r="H29" s="1"/>
      <c r="I29" s="1"/>
      <c r="J29" s="125" t="s">
        <v>2</v>
      </c>
      <c r="K29" s="90" t="s">
        <v>42</v>
      </c>
      <c r="L29" s="1"/>
      <c r="M29" s="23">
        <f>+M15</f>
        <v>0.3</v>
      </c>
      <c r="N29" s="91"/>
      <c r="O29" s="4"/>
      <c r="P29" s="4"/>
      <c r="Q29" s="4"/>
      <c r="R29" s="4"/>
      <c r="S29" s="4"/>
      <c r="T29" s="4"/>
      <c r="U29" s="4"/>
      <c r="V29" s="15"/>
      <c r="W29" s="16"/>
      <c r="X29" s="2"/>
      <c r="Y29" s="2"/>
    </row>
    <row r="30" spans="1:25" ht="15.75" x14ac:dyDescent="0.25">
      <c r="A30" s="1"/>
      <c r="B30" s="92"/>
      <c r="D30" s="1"/>
      <c r="E30" s="19"/>
      <c r="F30" s="20"/>
      <c r="G30" s="1"/>
      <c r="H30" s="1"/>
      <c r="I30" s="1"/>
      <c r="J30" s="125"/>
      <c r="K30" s="90"/>
      <c r="L30" s="1"/>
      <c r="M30" s="23"/>
      <c r="N30" s="91"/>
      <c r="O30" s="4"/>
      <c r="P30" s="4"/>
      <c r="Q30" s="4"/>
      <c r="R30" s="4"/>
      <c r="S30" s="4"/>
      <c r="T30" s="4"/>
      <c r="U30" s="4"/>
      <c r="V30" s="15"/>
      <c r="W30" s="16"/>
      <c r="X30" s="2"/>
      <c r="Y30" s="2"/>
    </row>
    <row r="31" spans="1:25" ht="13.5" x14ac:dyDescent="0.25">
      <c r="A31" s="1"/>
      <c r="B31" s="93" t="s">
        <v>20</v>
      </c>
      <c r="C31" s="94"/>
      <c r="D31" s="18"/>
      <c r="E31" s="18"/>
      <c r="F31" s="18"/>
      <c r="G31" s="3"/>
      <c r="H31" s="1"/>
      <c r="I31" s="1"/>
      <c r="J31" s="126"/>
      <c r="K31" s="127" t="s">
        <v>4</v>
      </c>
      <c r="L31" s="128"/>
      <c r="M31" s="2"/>
      <c r="N31" s="2"/>
      <c r="O31" s="4"/>
      <c r="P31" s="4"/>
      <c r="Q31" s="4"/>
      <c r="R31" s="4"/>
      <c r="S31" s="4"/>
      <c r="T31" s="4"/>
      <c r="U31" s="4"/>
      <c r="V31" s="2"/>
      <c r="W31" s="2"/>
      <c r="X31" s="123"/>
      <c r="Y31" s="2"/>
    </row>
    <row r="32" spans="1:25" ht="15.75" x14ac:dyDescent="0.25">
      <c r="A32" s="1"/>
      <c r="B32" s="25" t="s">
        <v>21</v>
      </c>
      <c r="C32" s="95">
        <f>+ROUNDUP((C21*C26*3.6),0)</f>
        <v>108</v>
      </c>
      <c r="D32" s="18"/>
      <c r="E32" s="18"/>
      <c r="F32" s="18"/>
      <c r="G32" s="3"/>
      <c r="H32" s="1"/>
      <c r="I32" s="1"/>
      <c r="J32" s="96"/>
      <c r="K32" s="127"/>
      <c r="L32" s="128"/>
      <c r="M32" s="2"/>
      <c r="N32" s="2"/>
      <c r="O32" s="4"/>
      <c r="P32" s="33"/>
      <c r="Q32" s="33"/>
      <c r="R32" s="33"/>
      <c r="S32" s="33"/>
      <c r="T32" s="33"/>
      <c r="U32" s="4"/>
      <c r="V32" s="36"/>
      <c r="W32" s="2"/>
      <c r="X32" s="2"/>
      <c r="Y32" s="2"/>
    </row>
    <row r="33" spans="1:25" ht="18" x14ac:dyDescent="0.25">
      <c r="A33" s="1"/>
      <c r="B33" s="37" t="s">
        <v>22</v>
      </c>
      <c r="C33" s="38">
        <f>+C16-(2*C18*C19)</f>
        <v>3</v>
      </c>
      <c r="D33" s="18"/>
      <c r="E33" s="18"/>
      <c r="F33" s="18"/>
      <c r="G33" s="97"/>
      <c r="H33" s="97"/>
      <c r="I33" s="180" t="s">
        <v>38</v>
      </c>
      <c r="J33" s="180"/>
      <c r="K33" s="97"/>
      <c r="L33" s="97"/>
      <c r="M33" s="2"/>
      <c r="N33" s="2"/>
      <c r="O33" s="4"/>
      <c r="P33" s="33"/>
      <c r="Q33" s="33"/>
      <c r="R33" s="33"/>
      <c r="S33" s="33"/>
      <c r="T33" s="33"/>
      <c r="U33" s="4"/>
      <c r="V33" s="2"/>
      <c r="W33" s="2"/>
      <c r="X33" s="2"/>
      <c r="Y33" s="2"/>
    </row>
    <row r="34" spans="1:25" ht="13.5" x14ac:dyDescent="0.25">
      <c r="A34" s="1"/>
      <c r="B34" s="45" t="s">
        <v>23</v>
      </c>
      <c r="C34" s="38">
        <f>+C17-2*C18*C19</f>
        <v>1</v>
      </c>
      <c r="D34" s="18"/>
      <c r="E34" s="18"/>
      <c r="F34" s="18"/>
      <c r="G34" s="3"/>
      <c r="H34" s="1"/>
      <c r="I34" s="180"/>
      <c r="J34" s="180"/>
      <c r="K34" s="22"/>
      <c r="L34" s="1"/>
      <c r="M34" s="2"/>
      <c r="N34" s="2"/>
      <c r="O34" s="4"/>
      <c r="P34" s="33"/>
      <c r="Q34" s="33"/>
      <c r="R34" s="33"/>
      <c r="S34" s="33"/>
      <c r="T34" s="33"/>
      <c r="U34" s="4"/>
      <c r="V34" s="2"/>
      <c r="W34" s="2"/>
      <c r="X34" s="2"/>
      <c r="Y34" s="2"/>
    </row>
    <row r="35" spans="1:25" ht="13.5" x14ac:dyDescent="0.25">
      <c r="A35" s="1"/>
      <c r="B35" s="45" t="s">
        <v>24</v>
      </c>
      <c r="C35" s="38">
        <f>+C19-C23*C34</f>
        <v>0.99</v>
      </c>
      <c r="D35" s="2"/>
      <c r="E35" s="2"/>
      <c r="F35" s="2"/>
      <c r="G35" s="2"/>
      <c r="H35" s="1"/>
      <c r="I35" s="181" t="s">
        <v>39</v>
      </c>
      <c r="J35" s="181"/>
      <c r="K35" s="22"/>
      <c r="L35" s="1"/>
      <c r="M35" s="2"/>
      <c r="N35" s="2"/>
      <c r="O35" s="4"/>
      <c r="P35" s="33"/>
      <c r="Q35" s="33"/>
      <c r="R35" s="33"/>
      <c r="S35" s="33"/>
      <c r="T35" s="33"/>
      <c r="U35" s="4"/>
      <c r="V35" s="51"/>
      <c r="W35" s="2"/>
      <c r="X35" s="2"/>
      <c r="Y35" s="2"/>
    </row>
    <row r="36" spans="1:25" ht="13.5" x14ac:dyDescent="0.25">
      <c r="A36" s="1"/>
      <c r="B36" s="45" t="s">
        <v>25</v>
      </c>
      <c r="C36" s="98">
        <f>+(C16-C18*C20*2)*(C17-C18*C20*2)</f>
        <v>13.44</v>
      </c>
      <c r="D36" s="18"/>
      <c r="E36" s="18"/>
      <c r="F36" s="18"/>
      <c r="G36" s="3"/>
      <c r="H36" s="1"/>
      <c r="I36" s="1"/>
      <c r="J36" s="22"/>
      <c r="K36" s="22"/>
      <c r="L36" s="1"/>
      <c r="M36" s="2"/>
      <c r="N36" s="2"/>
      <c r="O36" s="4"/>
      <c r="P36" s="33"/>
      <c r="Q36" s="33"/>
      <c r="R36" s="33"/>
      <c r="S36" s="33"/>
      <c r="T36" s="33"/>
      <c r="U36" s="4"/>
      <c r="V36" s="36"/>
      <c r="W36" s="2"/>
      <c r="X36" s="2"/>
      <c r="Y36" s="2"/>
    </row>
    <row r="37" spans="1:25" ht="13.5" x14ac:dyDescent="0.25">
      <c r="A37" s="1"/>
      <c r="B37" s="45" t="s">
        <v>26</v>
      </c>
      <c r="C37" s="99">
        <f>+C33*0.5*(C34^2*C23*(1+C18*C23))</f>
        <v>1.515E-2</v>
      </c>
      <c r="D37" s="18"/>
      <c r="E37" s="18"/>
      <c r="F37" s="18"/>
      <c r="G37" s="3"/>
      <c r="H37" s="1"/>
      <c r="I37" s="1"/>
      <c r="J37" s="22"/>
      <c r="K37" s="22"/>
      <c r="L37" s="1">
        <f>1.73*2</f>
        <v>3.46</v>
      </c>
      <c r="M37" s="2"/>
      <c r="N37" s="2"/>
      <c r="O37" s="4"/>
      <c r="P37" s="33"/>
      <c r="Q37" s="33"/>
      <c r="R37" s="33"/>
      <c r="S37" s="33"/>
      <c r="T37" s="33"/>
      <c r="U37" s="4"/>
      <c r="V37" s="51"/>
      <c r="W37" s="2"/>
      <c r="X37" s="2"/>
      <c r="Y37" s="2"/>
    </row>
    <row r="38" spans="1:25" ht="13.5" x14ac:dyDescent="0.25">
      <c r="A38" s="1"/>
      <c r="B38" s="45" t="s">
        <v>27</v>
      </c>
      <c r="C38" s="100">
        <f>+((C34*C33+C17*C16+SQRT(C34*C33)*SQRT(C16*C17))*C19/3)-C37</f>
        <v>8.2209179774997896</v>
      </c>
      <c r="D38" s="18"/>
      <c r="E38" s="18"/>
      <c r="F38" s="18"/>
      <c r="G38" s="3"/>
      <c r="H38" s="1"/>
      <c r="I38" s="1"/>
      <c r="J38" s="22"/>
      <c r="K38" s="22"/>
      <c r="L38" s="1"/>
      <c r="M38" s="2"/>
      <c r="N38" s="2"/>
      <c r="O38" s="2"/>
      <c r="P38" s="59"/>
      <c r="Q38" s="59"/>
      <c r="R38" s="59"/>
      <c r="S38" s="59"/>
      <c r="T38" s="59"/>
      <c r="U38" s="2"/>
      <c r="V38" s="51"/>
      <c r="W38" s="2"/>
      <c r="X38" s="2"/>
      <c r="Y38" s="2"/>
    </row>
    <row r="39" spans="1:25" ht="15.75" x14ac:dyDescent="0.25">
      <c r="A39" s="1"/>
      <c r="B39" s="45" t="s">
        <v>28</v>
      </c>
      <c r="C39" s="99">
        <f>+C38-(C34*C33+C17*C16+SQRT(C34*C33)*SQRT(C16*C17))*C20/3</f>
        <v>7.3973111797498108</v>
      </c>
      <c r="D39" s="1"/>
      <c r="E39" s="1"/>
      <c r="F39" s="101">
        <f>+F29</f>
        <v>0.3</v>
      </c>
      <c r="G39" s="1"/>
      <c r="H39" s="1"/>
      <c r="I39" s="182">
        <f>+C16</f>
        <v>5</v>
      </c>
      <c r="J39" s="183"/>
      <c r="K39" s="1"/>
      <c r="L39" s="102" t="s">
        <v>0</v>
      </c>
      <c r="M39" s="23">
        <f>+M29</f>
        <v>0.3</v>
      </c>
      <c r="N39" s="2"/>
      <c r="O39" s="2"/>
      <c r="P39" s="59"/>
      <c r="Q39" s="59"/>
      <c r="R39" s="59"/>
      <c r="S39" s="59"/>
      <c r="T39" s="59"/>
      <c r="U39" s="2"/>
      <c r="V39" s="36"/>
      <c r="W39" s="2"/>
      <c r="X39" s="2"/>
      <c r="Y39" s="2"/>
    </row>
    <row r="40" spans="1:25" ht="16.5" thickBot="1" x14ac:dyDescent="0.3">
      <c r="A40" s="1"/>
      <c r="B40" s="65" t="s">
        <v>18</v>
      </c>
      <c r="C40" s="103">
        <f>+C39/(C21*3.6)</f>
        <v>0.82192346441664565</v>
      </c>
      <c r="D40" s="2"/>
      <c r="E40" s="2"/>
      <c r="F40" s="2"/>
      <c r="G40" s="2"/>
      <c r="H40" s="2"/>
      <c r="I40" s="2"/>
      <c r="J40" s="2"/>
      <c r="K40" s="104" t="s">
        <v>0</v>
      </c>
      <c r="L40" s="1"/>
      <c r="M40" s="2"/>
      <c r="N40" s="2"/>
      <c r="O40" s="2"/>
      <c r="P40" s="59"/>
      <c r="Q40" s="59"/>
      <c r="R40" s="59"/>
      <c r="S40" s="59"/>
      <c r="T40" s="59"/>
      <c r="U40" s="2"/>
      <c r="V40" s="2"/>
      <c r="W40" s="2"/>
      <c r="X40" s="2"/>
      <c r="Y40" s="2"/>
    </row>
    <row r="41" spans="1:25" ht="14.25" customHeight="1" thickBot="1" x14ac:dyDescent="0.3">
      <c r="A41" s="1"/>
      <c r="B41" s="45" t="s">
        <v>29</v>
      </c>
      <c r="C41" s="105">
        <f>(1/(0.5067*0.65*C22^2*SQRT(2*10)))*C36*C35^(-0.5)</f>
        <v>0.25474162325988375</v>
      </c>
      <c r="D41" s="67"/>
      <c r="E41" s="106"/>
      <c r="F41" s="107"/>
      <c r="G41" s="184">
        <f xml:space="preserve"> C18</f>
        <v>1</v>
      </c>
      <c r="H41" s="184"/>
      <c r="I41" s="67"/>
      <c r="J41" s="67"/>
      <c r="K41" s="157"/>
      <c r="L41" s="157"/>
      <c r="M41" s="108"/>
      <c r="N41" s="109"/>
      <c r="O41" s="4"/>
      <c r="P41" s="176">
        <f>+C19</f>
        <v>1</v>
      </c>
      <c r="Q41" s="59"/>
      <c r="R41" s="59"/>
      <c r="S41" s="59"/>
      <c r="T41" s="59"/>
      <c r="U41" s="2"/>
      <c r="V41" s="2"/>
      <c r="W41" s="2"/>
      <c r="X41" s="2"/>
      <c r="Y41" s="2"/>
    </row>
    <row r="42" spans="1:25" ht="13.5" x14ac:dyDescent="0.25">
      <c r="A42" s="1"/>
      <c r="B42" s="71" t="s">
        <v>30</v>
      </c>
      <c r="C42" s="110">
        <f>0.5067*0.65*C22^2*SQRT(2*9.81*C35)</f>
        <v>52.255722950771705</v>
      </c>
      <c r="D42" s="67"/>
      <c r="E42" s="67"/>
      <c r="F42" s="67"/>
      <c r="G42" s="184"/>
      <c r="H42" s="184"/>
      <c r="I42" s="67"/>
      <c r="J42" s="67"/>
      <c r="K42" s="157"/>
      <c r="L42" s="157"/>
      <c r="M42" s="4"/>
      <c r="N42" s="4"/>
      <c r="O42" s="4"/>
      <c r="P42" s="176"/>
      <c r="Q42" s="59"/>
      <c r="R42" s="59"/>
      <c r="S42" s="59"/>
      <c r="T42" s="59"/>
      <c r="U42" s="2"/>
      <c r="V42" s="2"/>
      <c r="W42" s="2"/>
      <c r="X42" s="2"/>
      <c r="Y42" s="2"/>
    </row>
    <row r="43" spans="1:25" ht="15.75" x14ac:dyDescent="0.25">
      <c r="A43" s="1"/>
      <c r="B43" s="124" t="s">
        <v>31</v>
      </c>
      <c r="C43" s="111"/>
      <c r="D43" s="112"/>
      <c r="E43" s="112"/>
      <c r="F43" s="113"/>
      <c r="G43" s="184"/>
      <c r="H43" s="184"/>
      <c r="I43" s="1"/>
      <c r="J43" s="1"/>
      <c r="K43" s="157"/>
      <c r="L43" s="157"/>
      <c r="M43" s="114"/>
      <c r="N43" s="114"/>
      <c r="O43" s="114"/>
      <c r="P43" s="176"/>
      <c r="Q43" s="2"/>
      <c r="R43" s="2"/>
      <c r="S43" s="2"/>
      <c r="T43" s="2"/>
      <c r="U43" s="115"/>
      <c r="V43" s="2"/>
      <c r="W43" s="2"/>
      <c r="X43" s="2"/>
      <c r="Y43" s="2"/>
    </row>
    <row r="44" spans="1:25" ht="16.5" thickBot="1" x14ac:dyDescent="0.3">
      <c r="A44" s="1"/>
      <c r="B44" s="25" t="s">
        <v>32</v>
      </c>
      <c r="C44" s="116">
        <f>+SQRT(C19^2+(C19*C18)^2)</f>
        <v>1.4142135623730951</v>
      </c>
      <c r="D44" s="112"/>
      <c r="E44" s="112"/>
      <c r="F44" s="113"/>
      <c r="G44" s="184"/>
      <c r="H44" s="184"/>
      <c r="I44" s="117"/>
      <c r="J44" s="118">
        <f>+I24</f>
        <v>6</v>
      </c>
      <c r="K44" s="157"/>
      <c r="L44" s="157"/>
      <c r="M44" s="114"/>
      <c r="N44" s="114"/>
      <c r="O44" s="114"/>
      <c r="P44" s="176"/>
      <c r="Q44" s="2"/>
      <c r="R44" s="2"/>
      <c r="S44" s="2"/>
      <c r="T44" s="2"/>
      <c r="U44" s="2"/>
      <c r="V44" s="2"/>
      <c r="W44" s="2"/>
      <c r="X44" s="2"/>
      <c r="Y44" s="2"/>
    </row>
    <row r="45" spans="1:25" ht="13.5" x14ac:dyDescent="0.25">
      <c r="A45" s="1"/>
      <c r="B45" s="37" t="s">
        <v>33</v>
      </c>
      <c r="C45" s="119">
        <f>+C44*2+C25*2+C24*2+C34</f>
        <v>5.02842712474619</v>
      </c>
      <c r="D45" s="18"/>
      <c r="E45" s="18"/>
      <c r="F45" s="18"/>
      <c r="G45" s="3"/>
      <c r="H45" s="1"/>
      <c r="I45" s="177">
        <f>+C33</f>
        <v>3</v>
      </c>
      <c r="J45" s="178"/>
      <c r="K45" s="22"/>
      <c r="L45" s="1"/>
      <c r="M45" s="2"/>
      <c r="N45" s="2"/>
      <c r="O45" s="4"/>
      <c r="P45" s="33"/>
      <c r="Q45" s="33"/>
      <c r="R45" s="33"/>
      <c r="S45" s="33"/>
      <c r="T45" s="33"/>
      <c r="U45" s="4"/>
      <c r="V45" s="36"/>
      <c r="W45" s="2"/>
      <c r="X45" s="2"/>
      <c r="Y45" s="2"/>
    </row>
    <row r="46" spans="1:25" ht="13.5" x14ac:dyDescent="0.25">
      <c r="A46" s="1"/>
      <c r="B46" s="37" t="s">
        <v>34</v>
      </c>
      <c r="C46" s="119">
        <f>2*C44+2*(C25+C24)+C33</f>
        <v>7.02842712474619</v>
      </c>
      <c r="D46" s="18"/>
      <c r="E46" s="179" t="s">
        <v>40</v>
      </c>
      <c r="F46" s="179"/>
      <c r="G46" s="179"/>
      <c r="H46" s="179"/>
      <c r="I46" s="179"/>
      <c r="J46" s="179"/>
      <c r="K46" s="179"/>
      <c r="L46" s="179"/>
      <c r="M46" s="179"/>
      <c r="N46" s="179"/>
      <c r="O46" s="4"/>
      <c r="P46" s="33"/>
      <c r="Q46" s="33"/>
      <c r="R46" s="33"/>
      <c r="S46" s="33"/>
      <c r="T46" s="33"/>
      <c r="U46" s="4"/>
      <c r="V46" s="2"/>
      <c r="W46" s="2"/>
      <c r="X46" s="2"/>
      <c r="Y46" s="2"/>
    </row>
    <row r="47" spans="1:25" ht="13.5" x14ac:dyDescent="0.25">
      <c r="A47" s="1"/>
      <c r="B47" s="37" t="s">
        <v>35</v>
      </c>
      <c r="C47" s="119">
        <v>0.1</v>
      </c>
      <c r="D47" s="18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4"/>
      <c r="P47" s="33"/>
      <c r="Q47" s="33"/>
      <c r="R47" s="33"/>
      <c r="S47" s="33"/>
      <c r="T47" s="33"/>
      <c r="U47" s="4"/>
      <c r="V47" s="2"/>
      <c r="W47" s="2"/>
      <c r="X47" s="2"/>
      <c r="Y47" s="2"/>
    </row>
    <row r="48" spans="1:25" ht="13.5" x14ac:dyDescent="0.25">
      <c r="A48" s="1"/>
      <c r="B48" s="45" t="s">
        <v>36</v>
      </c>
      <c r="C48" s="120">
        <f>+(C45/2.16)*C47*C46</f>
        <v>1.6362006295544267</v>
      </c>
      <c r="D48" s="18"/>
      <c r="E48" s="18"/>
      <c r="F48" s="18"/>
      <c r="G48" s="3"/>
      <c r="H48" s="1"/>
      <c r="I48" s="179" t="s">
        <v>41</v>
      </c>
      <c r="J48" s="179"/>
      <c r="K48" s="22"/>
      <c r="L48" s="1"/>
      <c r="M48" s="2"/>
      <c r="N48" s="2"/>
      <c r="O48" s="4"/>
      <c r="P48" s="33"/>
      <c r="Q48" s="33"/>
      <c r="R48" s="33"/>
      <c r="S48" s="33"/>
      <c r="T48" s="33"/>
      <c r="U48" s="4"/>
      <c r="V48" s="36"/>
      <c r="W48" s="2"/>
      <c r="X48" s="2"/>
      <c r="Y48" s="2"/>
    </row>
    <row r="49" spans="1:25" ht="13.5" x14ac:dyDescent="0.25">
      <c r="A49" s="1"/>
      <c r="B49" s="121" t="s">
        <v>37</v>
      </c>
      <c r="C49" s="122">
        <f>+C48+(C46*C45)</f>
        <v>36.978134227930042</v>
      </c>
      <c r="D49" s="18"/>
      <c r="E49" s="18"/>
      <c r="F49" s="18"/>
      <c r="G49" s="3"/>
      <c r="H49" s="1"/>
      <c r="I49" s="1"/>
      <c r="J49" s="22"/>
      <c r="K49" s="22"/>
      <c r="L49" s="1"/>
      <c r="M49" s="2"/>
      <c r="N49" s="2"/>
      <c r="O49" s="4"/>
      <c r="P49" s="33"/>
      <c r="Q49" s="33"/>
      <c r="R49" s="33"/>
      <c r="S49" s="33"/>
      <c r="T49" s="33"/>
      <c r="U49" s="4"/>
      <c r="V49" s="51"/>
      <c r="W49" s="2"/>
      <c r="X49" s="2"/>
      <c r="Y49" s="2"/>
    </row>
  </sheetData>
  <mergeCells count="36">
    <mergeCell ref="P41:P44"/>
    <mergeCell ref="I45:J45"/>
    <mergeCell ref="E46:N47"/>
    <mergeCell ref="I48:J48"/>
    <mergeCell ref="I33:J34"/>
    <mergeCell ref="I35:J35"/>
    <mergeCell ref="I39:J39"/>
    <mergeCell ref="G41:H44"/>
    <mergeCell ref="T22:U22"/>
    <mergeCell ref="H24:H25"/>
    <mergeCell ref="I24:J25"/>
    <mergeCell ref="K24:K25"/>
    <mergeCell ref="H20:H23"/>
    <mergeCell ref="K20:K23"/>
    <mergeCell ref="M17:M26"/>
    <mergeCell ref="H27:J27"/>
    <mergeCell ref="K41:L44"/>
    <mergeCell ref="D22:D23"/>
    <mergeCell ref="O22:O23"/>
    <mergeCell ref="F17:F26"/>
    <mergeCell ref="X19:X24"/>
    <mergeCell ref="B5:J5"/>
    <mergeCell ref="B6:W6"/>
    <mergeCell ref="I13:J14"/>
    <mergeCell ref="S14:U14"/>
    <mergeCell ref="H18:H19"/>
    <mergeCell ref="I18:J19"/>
    <mergeCell ref="K18:K19"/>
    <mergeCell ref="L18:L25"/>
    <mergeCell ref="V20:V23"/>
    <mergeCell ref="G18:G25"/>
    <mergeCell ref="I21:J21"/>
    <mergeCell ref="Q21:R22"/>
    <mergeCell ref="W15:W28"/>
    <mergeCell ref="I16:J16"/>
    <mergeCell ref="I17:J17"/>
  </mergeCells>
  <phoneticPr fontId="14" type="noConversion"/>
  <pageMargins left="0.75" right="0.75" top="1" bottom="1" header="0" footer="0"/>
  <pageSetup scale="6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RESERVORIO</vt:lpstr>
      <vt:lpstr>RESERVORIO!Print_Area</vt:lpstr>
    </vt:vector>
  </TitlesOfParts>
  <Company>alabama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Athipat Soraket</cp:lastModifiedBy>
  <cp:lastPrinted>2023-10-09T11:49:10Z</cp:lastPrinted>
  <dcterms:created xsi:type="dcterms:W3CDTF">2008-10-02T18:48:24Z</dcterms:created>
  <dcterms:modified xsi:type="dcterms:W3CDTF">2023-10-09T11:51:59Z</dcterms:modified>
</cp:coreProperties>
</file>