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สเปรทชีทคุณอังคาร\"/>
    </mc:Choice>
  </mc:AlternateContent>
  <xr:revisionPtr revIDLastSave="0" documentId="13_ncr:1_{01419370-20ED-4A14-86DB-60558B5E1C07}" xr6:coauthVersionLast="47" xr6:coauthVersionMax="47" xr10:uidLastSave="{00000000-0000-0000-0000-000000000000}"/>
  <bookViews>
    <workbookView xWindow="-120" yWindow="-120" windowWidth="29040" windowHeight="15720" xr2:uid="{77ECEF0D-32E9-44E5-8DE5-435CE473E696}"/>
  </bookViews>
  <sheets>
    <sheet name="Strap_Be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K79" i="1"/>
  <c r="K106" i="1"/>
  <c r="K159" i="1"/>
  <c r="K165" i="1"/>
  <c r="H199" i="1"/>
  <c r="G185" i="1"/>
  <c r="I199" i="1" s="1"/>
  <c r="G181" i="1"/>
  <c r="F185" i="1"/>
  <c r="F162" i="1"/>
  <c r="F163" i="1"/>
  <c r="F164" i="1" s="1"/>
  <c r="I165" i="1"/>
  <c r="J194" i="1"/>
  <c r="I194" i="1"/>
  <c r="H194" i="1"/>
  <c r="I190" i="1"/>
  <c r="H190" i="1"/>
  <c r="F188" i="1"/>
  <c r="E194" i="1"/>
  <c r="L183" i="1"/>
  <c r="B183" i="1"/>
  <c r="M32" i="1"/>
  <c r="B32" i="1"/>
  <c r="F128" i="1"/>
  <c r="F186" i="1" s="1"/>
  <c r="G179" i="1"/>
  <c r="F179" i="1"/>
  <c r="E179" i="1"/>
  <c r="F181" i="1"/>
  <c r="F173" i="1"/>
  <c r="I175" i="1"/>
  <c r="F172" i="1" s="1"/>
  <c r="F170" i="1"/>
  <c r="F168" i="1"/>
  <c r="C132" i="1"/>
  <c r="C42" i="1"/>
  <c r="I159" i="1"/>
  <c r="F156" i="1"/>
  <c r="F157" i="1" s="1"/>
  <c r="F158" i="1" s="1"/>
  <c r="C105" i="1"/>
  <c r="C131" i="1" s="1"/>
  <c r="C24" i="1"/>
  <c r="B130" i="1" s="1"/>
  <c r="B109" i="1"/>
  <c r="M112" i="1"/>
  <c r="F112" i="1"/>
  <c r="L112" i="1"/>
  <c r="D106" i="1"/>
  <c r="E112" i="1"/>
  <c r="J106" i="1"/>
  <c r="C106" i="1"/>
  <c r="L109" i="1"/>
  <c r="J105" i="1"/>
  <c r="J131" i="1" s="1"/>
  <c r="I102" i="1"/>
  <c r="K102" i="1" s="1"/>
  <c r="F101" i="1"/>
  <c r="I99" i="1"/>
  <c r="I93" i="1"/>
  <c r="G84" i="1"/>
  <c r="G82" i="1"/>
  <c r="G74" i="1"/>
  <c r="G71" i="1"/>
  <c r="I71" i="1" s="1"/>
  <c r="G66" i="1"/>
  <c r="J119" i="1" s="1"/>
  <c r="G65" i="1"/>
  <c r="G67" i="1" l="1"/>
  <c r="F35" i="1" s="1"/>
  <c r="C119" i="1"/>
  <c r="F63" i="1"/>
  <c r="E38" i="1"/>
  <c r="E79" i="1" s="1"/>
  <c r="N42" i="1"/>
  <c r="N83" i="1" s="1"/>
  <c r="C83" i="1"/>
  <c r="F56" i="1"/>
  <c r="F53" i="1"/>
  <c r="F46" i="1" s="1"/>
  <c r="G48" i="1"/>
  <c r="F130" i="1" s="1"/>
  <c r="G70" i="1" l="1"/>
  <c r="F89" i="1"/>
  <c r="F90" i="1" s="1"/>
  <c r="F91" i="1" s="1"/>
  <c r="F92" i="1" s="1"/>
  <c r="K93" i="1" s="1"/>
  <c r="G73" i="1"/>
  <c r="I74" i="1" s="1"/>
  <c r="F95" i="1"/>
  <c r="F96" i="1" s="1"/>
  <c r="F97" i="1" s="1"/>
  <c r="F98" i="1" s="1"/>
  <c r="K99" i="1" s="1"/>
  <c r="F117" i="1"/>
  <c r="J133" i="1" s="1"/>
  <c r="J140" i="1" s="1"/>
  <c r="K136" i="1" s="1"/>
  <c r="L35" i="1"/>
  <c r="H63" i="1"/>
  <c r="C128" i="1"/>
  <c r="J128" i="1" s="1"/>
  <c r="B134" i="1"/>
  <c r="B141" i="1" s="1"/>
  <c r="C143" i="1"/>
  <c r="J145" i="1"/>
  <c r="E149" i="1"/>
  <c r="F61" i="1"/>
  <c r="F62" i="1"/>
  <c r="G58" i="1"/>
  <c r="E137" i="1" l="1"/>
  <c r="F169" i="1"/>
  <c r="H170" i="1" s="1"/>
</calcChain>
</file>

<file path=xl/sharedStrings.xml><?xml version="1.0" encoding="utf-8"?>
<sst xmlns="http://schemas.openxmlformats.org/spreadsheetml/2006/main" count="233" uniqueCount="103">
  <si>
    <r>
      <t>Ton/m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.</t>
    </r>
  </si>
  <si>
    <t>fc' =</t>
  </si>
  <si>
    <t>ksc.</t>
  </si>
  <si>
    <t>fy =</t>
  </si>
  <si>
    <r>
      <t>P</t>
    </r>
    <r>
      <rPr>
        <vertAlign val="subscript"/>
        <sz val="14"/>
        <color theme="1"/>
        <rFont val="TH SarabunPSK"/>
        <family val="2"/>
      </rPr>
      <t>e</t>
    </r>
  </si>
  <si>
    <t>D.L. =</t>
  </si>
  <si>
    <t>L.L. =</t>
  </si>
  <si>
    <t>Ton</t>
  </si>
  <si>
    <r>
      <t>P</t>
    </r>
    <r>
      <rPr>
        <vertAlign val="subscript"/>
        <sz val="14"/>
        <color theme="1"/>
        <rFont val="TH SarabunPSK"/>
        <family val="2"/>
      </rPr>
      <t>i</t>
    </r>
  </si>
  <si>
    <t>ขนาดตอม่อ</t>
  </si>
  <si>
    <t>กว้าง =</t>
  </si>
  <si>
    <t>ยาว =</t>
  </si>
  <si>
    <t>cm.</t>
  </si>
  <si>
    <r>
      <t>q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</si>
  <si>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t>น้ำหนักบรรทุก และแรงปฏิกิริยาบนฐานรากคานเชื่อม</t>
  </si>
  <si>
    <r>
      <t>R</t>
    </r>
    <r>
      <rPr>
        <vertAlign val="subscript"/>
        <sz val="14"/>
        <color theme="1"/>
        <rFont val="TH SarabunPSK"/>
        <family val="2"/>
      </rPr>
      <t>e</t>
    </r>
    <r>
      <rPr>
        <sz val="14"/>
        <color theme="1"/>
        <rFont val="TH SarabunPSK"/>
        <family val="2"/>
      </rPr>
      <t xml:space="preserve"> =</t>
    </r>
  </si>
  <si>
    <r>
      <t>R</t>
    </r>
    <r>
      <rPr>
        <vertAlign val="subscript"/>
        <sz val="14"/>
        <color theme="1"/>
        <rFont val="TH SarabunPSK"/>
        <family val="2"/>
      </rPr>
      <t xml:space="preserve">i </t>
    </r>
    <r>
      <rPr>
        <sz val="14"/>
        <color theme="1"/>
        <rFont val="TH SarabunPSK"/>
        <family val="2"/>
      </rPr>
      <t>=</t>
    </r>
  </si>
  <si>
    <t>m.</t>
  </si>
  <si>
    <r>
      <rPr>
        <sz val="14"/>
        <color theme="1"/>
        <rFont val="MS Reference Sans Serif"/>
        <family val="2"/>
      </rPr>
      <t></t>
    </r>
    <r>
      <rPr>
        <sz val="14"/>
        <color theme="1"/>
        <rFont val="TH SarabunPSK"/>
        <family val="2"/>
      </rPr>
      <t xml:space="preserve"> =</t>
    </r>
  </si>
  <si>
    <r>
      <rPr>
        <b/>
        <sz val="14"/>
        <color theme="1"/>
        <rFont val="TH SarabunPSK"/>
        <family val="2"/>
      </rPr>
      <t>1. กำหนดตำแหน่งแรงลัพธ์ R</t>
    </r>
    <r>
      <rPr>
        <sz val="14"/>
        <color theme="1"/>
        <rFont val="TH SarabunPSK"/>
        <family val="2"/>
      </rPr>
      <t xml:space="preserve"> ในการหาโมเมนต์รอบศูนย์กลางเสาต้นนอก</t>
    </r>
  </si>
  <si>
    <t xml:space="preserve"> =</t>
  </si>
  <si>
    <t>X =</t>
  </si>
  <si>
    <r>
      <t>(Pe+Pi)</t>
    </r>
    <r>
      <rPr>
        <sz val="14"/>
        <color theme="1"/>
        <rFont val="MS Reference Sans Serif"/>
        <family val="2"/>
      </rPr>
      <t></t>
    </r>
  </si>
  <si>
    <t>Pi.X</t>
  </si>
  <si>
    <t>m. จากเสาต้นริม</t>
  </si>
  <si>
    <r>
      <t>พื้นที่ฐานรากที่ต้องการ = R/q</t>
    </r>
    <r>
      <rPr>
        <vertAlign val="subscript"/>
        <sz val="14"/>
        <color theme="1"/>
        <rFont val="TH SarabunPSK"/>
        <family val="2"/>
      </rPr>
      <t>a</t>
    </r>
    <r>
      <rPr>
        <sz val="14"/>
        <color theme="1"/>
        <rFont val="TH SarabunPSK"/>
        <family val="2"/>
      </rPr>
      <t xml:space="preserve"> =</t>
    </r>
  </si>
  <si>
    <r>
      <t>แรงดันดินที่ยอมให้ , q</t>
    </r>
    <r>
      <rPr>
        <vertAlign val="subscript"/>
        <sz val="14"/>
        <color theme="1"/>
        <rFont val="TH SarabunPSK"/>
        <family val="2"/>
      </rPr>
      <t>a</t>
    </r>
    <r>
      <rPr>
        <sz val="14"/>
        <color theme="1"/>
        <rFont val="TH SarabunPSK"/>
        <family val="2"/>
      </rPr>
      <t xml:space="preserve"> =</t>
    </r>
  </si>
  <si>
    <r>
      <t>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.</t>
    </r>
  </si>
  <si>
    <r>
      <t>B</t>
    </r>
    <r>
      <rPr>
        <vertAlign val="subscript"/>
        <sz val="14"/>
        <color theme="1"/>
        <rFont val="TH SarabunPSK"/>
        <family val="2"/>
      </rPr>
      <t>e</t>
    </r>
    <r>
      <rPr>
        <sz val="14"/>
        <color theme="1"/>
        <rFont val="TH SarabunPSK"/>
        <family val="2"/>
      </rPr>
      <t xml:space="preserve"> =</t>
    </r>
  </si>
  <si>
    <t>Bi =</t>
  </si>
  <si>
    <r>
      <t>สมมุติให้ฐานรากมีความกว้าง B เท่ากัน  และยาว L</t>
    </r>
    <r>
      <rPr>
        <vertAlign val="subscript"/>
        <sz val="14"/>
        <color theme="1"/>
        <rFont val="TH SarabunPSK"/>
        <family val="2"/>
      </rPr>
      <t>e</t>
    </r>
    <r>
      <rPr>
        <sz val="14"/>
        <color theme="1"/>
        <rFont val="TH SarabunPSK"/>
        <family val="2"/>
      </rPr>
      <t xml:space="preserve"> และ L</t>
    </r>
    <r>
      <rPr>
        <vertAlign val="subscript"/>
        <sz val="14"/>
        <color theme="1"/>
        <rFont val="TH SarabunPSK"/>
        <family val="2"/>
      </rPr>
      <t>i</t>
    </r>
  </si>
  <si>
    <r>
      <t>BL</t>
    </r>
    <r>
      <rPr>
        <vertAlign val="subscript"/>
        <sz val="14"/>
        <color theme="1"/>
        <rFont val="TH SarabunPSK"/>
        <family val="2"/>
      </rPr>
      <t>e</t>
    </r>
    <r>
      <rPr>
        <sz val="14"/>
        <color theme="1"/>
        <rFont val="TH SarabunPSK"/>
        <family val="2"/>
      </rPr>
      <t>+BL</t>
    </r>
    <r>
      <rPr>
        <vertAlign val="subscript"/>
        <sz val="14"/>
        <color theme="1"/>
        <rFont val="TH SarabunPSK"/>
        <family val="2"/>
      </rPr>
      <t>i</t>
    </r>
  </si>
  <si>
    <r>
      <t>(Ble+Bli)</t>
    </r>
    <r>
      <rPr>
        <sz val="14"/>
        <color theme="1"/>
        <rFont val="MS Reference Sans Serif"/>
        <family val="2"/>
      </rPr>
      <t></t>
    </r>
  </si>
  <si>
    <r>
      <t xml:space="preserve">R/qa. </t>
    </r>
    <r>
      <rPr>
        <sz val="14"/>
        <color theme="1"/>
        <rFont val="MS Reference Sans Serif"/>
        <family val="2"/>
      </rPr>
      <t></t>
    </r>
  </si>
  <si>
    <t>TRY B =</t>
  </si>
  <si>
    <t>m. จะได้</t>
  </si>
  <si>
    <r>
      <t>L</t>
    </r>
    <r>
      <rPr>
        <vertAlign val="subscript"/>
        <sz val="14"/>
        <color theme="1"/>
        <rFont val="TH SarabunPSK"/>
        <family val="2"/>
      </rPr>
      <t>i</t>
    </r>
    <r>
      <rPr>
        <sz val="14"/>
        <color theme="1"/>
        <rFont val="TH SarabunPSK"/>
        <family val="2"/>
      </rPr>
      <t xml:space="preserve"> =</t>
    </r>
  </si>
  <si>
    <r>
      <t>L</t>
    </r>
    <r>
      <rPr>
        <vertAlign val="subscript"/>
        <sz val="14"/>
        <color theme="1"/>
        <rFont val="TH SarabunPSK"/>
        <family val="2"/>
      </rPr>
      <t>e</t>
    </r>
    <r>
      <rPr>
        <sz val="14"/>
        <color theme="1"/>
        <rFont val="TH SarabunPSK"/>
        <family val="2"/>
      </rPr>
      <t xml:space="preserve"> =</t>
    </r>
  </si>
  <si>
    <r>
      <t>USE L</t>
    </r>
    <r>
      <rPr>
        <vertAlign val="subscript"/>
        <sz val="14"/>
        <color theme="1"/>
        <rFont val="TH SarabunPSK"/>
        <family val="2"/>
      </rPr>
      <t>e</t>
    </r>
    <r>
      <rPr>
        <sz val="14"/>
        <color theme="1"/>
        <rFont val="TH SarabunPSK"/>
        <family val="2"/>
      </rPr>
      <t xml:space="preserve"> =</t>
    </r>
  </si>
  <si>
    <r>
      <t>USE L</t>
    </r>
    <r>
      <rPr>
        <vertAlign val="subscript"/>
        <sz val="14"/>
        <color theme="1"/>
        <rFont val="TH SarabunPSK"/>
        <family val="2"/>
      </rPr>
      <t>i</t>
    </r>
    <r>
      <rPr>
        <sz val="14"/>
        <color theme="1"/>
        <rFont val="TH SarabunPSK"/>
        <family val="2"/>
      </rPr>
      <t xml:space="preserve"> =</t>
    </r>
  </si>
  <si>
    <r>
      <t>L</t>
    </r>
    <r>
      <rPr>
        <vertAlign val="subscript"/>
        <sz val="14"/>
        <color theme="1"/>
        <rFont val="TH SarabunPSK"/>
        <family val="2"/>
      </rPr>
      <t xml:space="preserve">i </t>
    </r>
    <r>
      <rPr>
        <sz val="14"/>
        <color theme="1"/>
        <rFont val="TH SarabunPSK"/>
        <family val="2"/>
      </rPr>
      <t>=</t>
    </r>
  </si>
  <si>
    <t>ตรวจสอบพื้นที่ฐานรากรวม =</t>
  </si>
  <si>
    <t>3. ออกแบบฐานราก</t>
  </si>
  <si>
    <t>น้ำหนักประลัยจากเสาต้นนอก = 1.4D.L.+1.7L.L. =</t>
  </si>
  <si>
    <t>น้ำหนักประลัยจากเสาต้นใน = 1.4D.L.+1.7L.L. =</t>
  </si>
  <si>
    <t>Ton.</t>
  </si>
  <si>
    <t>แรงดันดินประลัย , qu =</t>
  </si>
  <si>
    <t>การเฉือนคาน : Effective depth ฐานราก , d =</t>
  </si>
  <si>
    <t>ฐานรากตัวนอก</t>
  </si>
  <si>
    <r>
      <t>V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</si>
  <si>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</rPr>
      <t>V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 xml:space="preserve"> =</t>
    </r>
  </si>
  <si>
    <t>ฐานรากตัวใน</t>
  </si>
  <si>
    <t>การเฉือนทะลุไม่ต้องพิจารณาเนื่องจากมีคานยึดรั้ง</t>
  </si>
  <si>
    <t>พิจารณาหน้าตัดวิกฤติการเฉือนแบบคาน</t>
  </si>
  <si>
    <t>โมเมนต์ดัด</t>
  </si>
  <si>
    <r>
      <rPr>
        <sz val="14"/>
        <color theme="1"/>
        <rFont val="YouYuan"/>
        <family val="3"/>
        <charset val="134"/>
      </rPr>
      <t>ρ</t>
    </r>
    <r>
      <rPr>
        <vertAlign val="subscript"/>
        <sz val="14"/>
        <color theme="1"/>
        <rFont val="TH SarabunPSK"/>
        <family val="2"/>
      </rPr>
      <t>min.</t>
    </r>
    <r>
      <rPr>
        <sz val="14"/>
        <color theme="1"/>
        <rFont val="TH SarabunPSK"/>
        <family val="2"/>
      </rPr>
      <t xml:space="preserve"> =</t>
    </r>
  </si>
  <si>
    <r>
      <rPr>
        <sz val="14"/>
        <color theme="1"/>
        <rFont val="YouYuan"/>
        <family val="3"/>
        <charset val="134"/>
      </rPr>
      <t>, ρ</t>
    </r>
    <r>
      <rPr>
        <vertAlign val="subscript"/>
        <sz val="14"/>
        <color theme="1"/>
        <rFont val="TH SarabunPSK"/>
        <family val="2"/>
      </rPr>
      <t>max</t>
    </r>
    <r>
      <rPr>
        <sz val="14"/>
        <color theme="1"/>
        <rFont val="TH SarabunPSK"/>
        <family val="2"/>
      </rPr>
      <t>. =</t>
    </r>
  </si>
  <si>
    <r>
      <t>Kg./cm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.</t>
    </r>
  </si>
  <si>
    <r>
      <rPr>
        <sz val="14"/>
        <color theme="1"/>
        <rFont val="YouYuan"/>
        <family val="3"/>
        <charset val="134"/>
      </rPr>
      <t>ρ</t>
    </r>
    <r>
      <rPr>
        <sz val="14"/>
        <color theme="1"/>
        <rFont val="TH SarabunPSK"/>
        <family val="2"/>
      </rPr>
      <t xml:space="preserve"> =</t>
    </r>
  </si>
  <si>
    <r>
      <t>M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</si>
  <si>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t>R</t>
    </r>
    <r>
      <rPr>
        <vertAlign val="subscript"/>
        <sz val="14"/>
        <color theme="1"/>
        <rFont val="TH SarabunPSK"/>
        <family val="2"/>
      </rPr>
      <t>n</t>
    </r>
    <r>
      <rPr>
        <sz val="14"/>
        <color theme="1"/>
        <rFont val="TH SarabunPSK"/>
        <family val="2"/>
      </rPr>
      <t xml:space="preserve"> =</t>
    </r>
  </si>
  <si>
    <r>
      <rPr>
        <b/>
        <sz val="14"/>
        <color rgb="FF60A500"/>
        <rFont val="YouYuan"/>
        <family val="3"/>
        <charset val="134"/>
      </rPr>
      <t>ρ</t>
    </r>
    <r>
      <rPr>
        <b/>
        <vertAlign val="subscript"/>
        <sz val="14"/>
        <color rgb="FF60A500"/>
        <rFont val="TH SarabunPSK"/>
        <family val="2"/>
      </rPr>
      <t>min.</t>
    </r>
    <r>
      <rPr>
        <b/>
        <sz val="14"/>
        <color rgb="FF60A500"/>
        <rFont val="TH SarabunPSK"/>
        <family val="2"/>
      </rPr>
      <t>&lt;</t>
    </r>
    <r>
      <rPr>
        <b/>
        <sz val="14"/>
        <color rgb="FF60A500"/>
        <rFont val="YouYuan"/>
        <family val="3"/>
        <charset val="134"/>
      </rPr>
      <t>ρ</t>
    </r>
    <r>
      <rPr>
        <b/>
        <sz val="14"/>
        <color rgb="FF60A500"/>
        <rFont val="TH SarabunPSK"/>
        <family val="2"/>
      </rPr>
      <t>&lt;</t>
    </r>
    <r>
      <rPr>
        <b/>
        <sz val="14"/>
        <color rgb="FF60A500"/>
        <rFont val="YouYuan"/>
        <family val="3"/>
        <charset val="134"/>
      </rPr>
      <t>ρ</t>
    </r>
    <r>
      <rPr>
        <b/>
        <vertAlign val="subscript"/>
        <sz val="14"/>
        <color rgb="FF60A500"/>
        <rFont val="TH SarabunPSK"/>
        <family val="2"/>
      </rPr>
      <t>max.</t>
    </r>
  </si>
  <si>
    <r>
      <t>A</t>
    </r>
    <r>
      <rPr>
        <vertAlign val="subscript"/>
        <sz val="14"/>
        <color theme="1"/>
        <rFont val="TH SarabunPSK"/>
        <family val="2"/>
      </rPr>
      <t>s</t>
    </r>
    <r>
      <rPr>
        <sz val="14"/>
        <color theme="1"/>
        <rFont val="TH SarabunPSK"/>
        <family val="2"/>
      </rPr>
      <t xml:space="preserve"> =</t>
    </r>
  </si>
  <si>
    <r>
      <t>cm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.</t>
    </r>
  </si>
  <si>
    <t>USE</t>
  </si>
  <si>
    <t>DB</t>
  </si>
  <si>
    <t>mm.</t>
  </si>
  <si>
    <t>เหล็กเสริมกันร้าวทางยาว</t>
  </si>
  <si>
    <t>As =</t>
  </si>
  <si>
    <t>การเสริมเหล็กรับแรงดัดในฐานราก</t>
  </si>
  <si>
    <t>4. ออกแบบคานยึดรั้ง</t>
  </si>
  <si>
    <r>
      <rPr>
        <b/>
        <sz val="14"/>
        <color theme="1"/>
        <rFont val="TH SarabunPSK"/>
        <family val="2"/>
      </rPr>
      <t xml:space="preserve">2. ขนาดฐานราก   </t>
    </r>
    <r>
      <rPr>
        <sz val="14"/>
        <color theme="1"/>
        <rFont val="TH SarabunPSK"/>
        <family val="2"/>
      </rPr>
      <t xml:space="preserve">  สมมุติฐานรากหนา  =</t>
    </r>
  </si>
  <si>
    <t>เพื่อรับโมเมนต์ดัดและแรงเฉือน</t>
  </si>
  <si>
    <t>น้ำหนักบรรทุกจากฐานราก =</t>
  </si>
  <si>
    <t>Ton/m.</t>
  </si>
  <si>
    <t>Ton-m.</t>
  </si>
  <si>
    <t>ลึก =</t>
  </si>
  <si>
    <r>
      <t>d</t>
    </r>
    <r>
      <rPr>
        <vertAlign val="subscript"/>
        <sz val="14"/>
        <color theme="1"/>
        <rFont val="TH SarabunPSK"/>
        <family val="2"/>
      </rPr>
      <t>ef</t>
    </r>
    <r>
      <rPr>
        <sz val="14"/>
        <color theme="1"/>
        <rFont val="TH SarabunPSK"/>
        <family val="2"/>
      </rPr>
      <t xml:space="preserve"> =</t>
    </r>
  </si>
  <si>
    <t>ออกแบบแรงเฉือน</t>
  </si>
  <si>
    <t>จากแผนภูมิแรงเฉือนที่ระยะ</t>
  </si>
  <si>
    <t>จากผิวเสาต้นริมไปทางขวา</t>
  </si>
  <si>
    <r>
      <t>เหล็กปลอกน้อยที่สุด Av</t>
    </r>
    <r>
      <rPr>
        <vertAlign val="subscript"/>
        <sz val="14"/>
        <color theme="1"/>
        <rFont val="TH SarabunPSK"/>
        <family val="2"/>
      </rPr>
      <t xml:space="preserve">,min. </t>
    </r>
    <r>
      <rPr>
        <sz val="14"/>
        <color theme="1"/>
        <rFont val="TH SarabunPSK"/>
        <family val="2"/>
      </rPr>
      <t>= 3.5bs/f</t>
    </r>
    <r>
      <rPr>
        <vertAlign val="subscript"/>
        <sz val="14"/>
        <color theme="1"/>
        <rFont val="TH SarabunPSK"/>
        <family val="2"/>
      </rPr>
      <t>y</t>
    </r>
  </si>
  <si>
    <t>S =</t>
  </si>
  <si>
    <t>S = d/2 =</t>
  </si>
  <si>
    <t xml:space="preserve"> &lt; 60</t>
  </si>
  <si>
    <t xml:space="preserve"> @</t>
  </si>
  <si>
    <t>A</t>
  </si>
  <si>
    <t>SECTION A-A</t>
  </si>
  <si>
    <t>16 mm. (Special)</t>
  </si>
  <si>
    <r>
      <t>M</t>
    </r>
    <r>
      <rPr>
        <vertAlign val="superscript"/>
        <sz val="14"/>
        <color theme="1"/>
        <rFont val="TH SarabunPSK"/>
        <family val="2"/>
      </rPr>
      <t>-</t>
    </r>
    <r>
      <rPr>
        <vertAlign val="subscript"/>
        <sz val="14"/>
        <color theme="1"/>
        <rFont val="TH SarabunPSK"/>
        <family val="2"/>
      </rPr>
      <t>max.</t>
    </r>
    <r>
      <rPr>
        <sz val="14"/>
        <color theme="1"/>
        <rFont val="TH SarabunPSK"/>
        <family val="2"/>
      </rPr>
      <t xml:space="preserve"> =</t>
    </r>
  </si>
  <si>
    <r>
      <t>M</t>
    </r>
    <r>
      <rPr>
        <vertAlign val="superscript"/>
        <sz val="14"/>
        <color theme="1"/>
        <rFont val="TH SarabunPSK"/>
        <family val="2"/>
      </rPr>
      <t>+</t>
    </r>
    <r>
      <rPr>
        <vertAlign val="subscript"/>
        <sz val="14"/>
        <color theme="1"/>
        <rFont val="TH SarabunPSK"/>
        <family val="2"/>
      </rPr>
      <t>max.</t>
    </r>
    <r>
      <rPr>
        <sz val="14"/>
        <color theme="1"/>
        <rFont val="TH SarabunPSK"/>
        <family val="2"/>
      </rPr>
      <t xml:space="preserve"> =</t>
    </r>
  </si>
  <si>
    <t>เหล็กเสริมด้านบนคานยึดรั้ง</t>
  </si>
  <si>
    <t>เหล็กเสริมด้านล่างคานยึดรั้ง</t>
  </si>
  <si>
    <t>Project :</t>
  </si>
  <si>
    <t>.</t>
  </si>
  <si>
    <t>Engineer :</t>
  </si>
  <si>
    <t>Owner :</t>
  </si>
  <si>
    <t>License :</t>
  </si>
  <si>
    <t>Location :</t>
  </si>
  <si>
    <t>Date :</t>
  </si>
  <si>
    <t>แนวเขตที่ดิน</t>
  </si>
  <si>
    <t>SFD</t>
  </si>
  <si>
    <t>BMD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</si>
</sst>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31">
    <font>
      <sz val="11"/>
      <color theme="1"/>
      <name val="Aptos Narrow"/>
      <family val="2"/>
      <charset val="222"/>
      <scheme val="minor"/>
    </font>
    <font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vertAlign val="subscript"/>
      <sz val="14"/>
      <color theme="1"/>
      <name val="TH SarabunPSK"/>
      <family val="2"/>
    </font>
    <font>
      <b/>
      <sz val="14"/>
      <color rgb="FF3333FF"/>
      <name val="TH SarabunPSK"/>
      <family val="2"/>
    </font>
    <font>
      <sz val="14"/>
      <color theme="1"/>
      <name val="MS Reference Sans Serif"/>
      <family val="2"/>
    </font>
    <font>
      <b/>
      <sz val="14"/>
      <color theme="1"/>
      <name val="TH SarabunPSK"/>
      <family val="2"/>
    </font>
    <font>
      <b/>
      <sz val="14"/>
      <color rgb="FF60A500"/>
      <name val="TH SarabunPSK"/>
      <family val="2"/>
    </font>
    <font>
      <b/>
      <sz val="14"/>
      <color rgb="FFC00000"/>
      <name val="TH SarabunPSK"/>
      <family val="2"/>
    </font>
    <font>
      <sz val="14"/>
      <color theme="1"/>
      <name val="SymbolProp BT"/>
      <charset val="2"/>
    </font>
    <font>
      <sz val="14"/>
      <color theme="1"/>
      <name val="TH SarabunPSK"/>
      <family val="2"/>
      <charset val="2"/>
    </font>
    <font>
      <sz val="14"/>
      <name val="TH SarabunPSK"/>
      <family val="2"/>
    </font>
    <font>
      <sz val="14"/>
      <color theme="1"/>
      <name val="YouYuan"/>
      <family val="3"/>
      <charset val="134"/>
    </font>
    <font>
      <sz val="14"/>
      <color theme="1"/>
      <name val="TH SarabunPSK"/>
      <family val="3"/>
      <charset val="134"/>
    </font>
    <font>
      <b/>
      <sz val="14"/>
      <color rgb="FF60A500"/>
      <name val="TH SarabunPSK"/>
      <family val="3"/>
      <charset val="222"/>
    </font>
    <font>
      <b/>
      <sz val="14"/>
      <color rgb="FF60A500"/>
      <name val="YouYuan"/>
      <family val="3"/>
      <charset val="134"/>
    </font>
    <font>
      <b/>
      <vertAlign val="subscript"/>
      <sz val="14"/>
      <color rgb="FF60A500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005100"/>
      <name val="TH SarabunPSK"/>
      <family val="2"/>
    </font>
    <font>
      <b/>
      <sz val="14"/>
      <name val="TH SarabunPSK"/>
      <family val="2"/>
    </font>
    <font>
      <b/>
      <sz val="14"/>
      <color theme="9" tint="-0.249977111117893"/>
      <name val="TH SarabunPSK"/>
      <family val="2"/>
    </font>
    <font>
      <b/>
      <sz val="16"/>
      <color rgb="FF3333FF"/>
      <name val="TH SarabunPSK"/>
      <family val="2"/>
    </font>
    <font>
      <b/>
      <sz val="16"/>
      <color rgb="FFED0000"/>
      <name val="TH SarabunPSK"/>
      <family val="2"/>
    </font>
    <font>
      <b/>
      <sz val="16"/>
      <color theme="1"/>
      <name val="TH SarabunPSK"/>
      <family val="2"/>
    </font>
    <font>
      <b/>
      <sz val="16"/>
      <color theme="9" tint="-0.499984740745262"/>
      <name val="TH SarabunPSK"/>
      <family val="2"/>
    </font>
    <font>
      <b/>
      <sz val="18"/>
      <color rgb="FF3333FF"/>
      <name val="TH SarabunPSK"/>
      <family val="2"/>
    </font>
    <font>
      <sz val="12"/>
      <color theme="1"/>
      <name val="Comic Sans MS"/>
      <family val="4"/>
    </font>
    <font>
      <sz val="9"/>
      <color theme="1"/>
      <name val="Comic Sans MS"/>
      <family val="4"/>
    </font>
    <font>
      <sz val="10"/>
      <color theme="1"/>
      <name val="Comic Sans MS"/>
      <family val="4"/>
    </font>
    <font>
      <sz val="12"/>
      <color theme="1"/>
      <name val="AngsanaUPC"/>
      <family val="2"/>
      <charset val="222"/>
    </font>
    <font>
      <b/>
      <sz val="12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8" fillId="0" borderId="2" xfId="0" applyFont="1" applyBorder="1"/>
    <xf numFmtId="0" fontId="26" fillId="0" borderId="3" xfId="0" applyFont="1" applyBorder="1" applyAlignment="1">
      <alignment horizontal="center"/>
    </xf>
    <xf numFmtId="0" fontId="26" fillId="0" borderId="3" xfId="0" applyFont="1" applyBorder="1"/>
    <xf numFmtId="0" fontId="1" fillId="0" borderId="5" xfId="0" applyFont="1" applyBorder="1" applyAlignment="1">
      <alignment vertical="center"/>
    </xf>
    <xf numFmtId="0" fontId="27" fillId="0" borderId="4" xfId="0" applyFont="1" applyBorder="1"/>
    <xf numFmtId="0" fontId="29" fillId="0" borderId="5" xfId="0" applyFont="1" applyBorder="1"/>
    <xf numFmtId="0" fontId="28" fillId="0" borderId="6" xfId="0" applyFont="1" applyBorder="1"/>
    <xf numFmtId="0" fontId="26" fillId="0" borderId="7" xfId="0" applyFont="1" applyBorder="1" applyAlignment="1">
      <alignment horizontal="center"/>
    </xf>
    <xf numFmtId="0" fontId="26" fillId="0" borderId="7" xfId="0" applyFont="1" applyBorder="1"/>
    <xf numFmtId="0" fontId="1" fillId="0" borderId="9" xfId="0" applyFont="1" applyBorder="1" applyAlignment="1">
      <alignment vertical="center"/>
    </xf>
    <xf numFmtId="0" fontId="30" fillId="0" borderId="8" xfId="0" applyFont="1" applyBorder="1"/>
    <xf numFmtId="0" fontId="29" fillId="0" borderId="9" xfId="0" applyFont="1" applyBorder="1"/>
    <xf numFmtId="0" fontId="26" fillId="0" borderId="10" xfId="0" applyFont="1" applyBorder="1"/>
    <xf numFmtId="0" fontId="26" fillId="0" borderId="10" xfId="0" applyFont="1" applyBorder="1" applyAlignment="1">
      <alignment horizontal="left"/>
    </xf>
    <xf numFmtId="0" fontId="26" fillId="0" borderId="10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2" fontId="20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4" fontId="4" fillId="2" borderId="0" xfId="0" applyNumberFormat="1" applyFont="1" applyFill="1" applyAlignment="1" applyProtection="1">
      <alignment horizontal="center" vertical="center"/>
      <protection locked="0"/>
    </xf>
    <xf numFmtId="2" fontId="4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3333FF"/>
      <color rgb="FFEAEAEA"/>
      <color rgb="FFCCFF99"/>
      <color rgb="FF9999FF"/>
      <color rgb="FFFFCC00"/>
      <color rgb="FF99FF66"/>
      <color rgb="FF00CCFF"/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364434</xdr:colOff>
      <xdr:row>123</xdr:row>
      <xdr:rowOff>13252</xdr:rowOff>
    </xdr:from>
    <xdr:to>
      <xdr:col>9</xdr:col>
      <xdr:colOff>137160</xdr:colOff>
      <xdr:row>125</xdr:row>
      <xdr:rowOff>226091</xdr:rowOff>
    </xdr:to>
    <xdr:sp macro="" textlink="">
      <xdr:nvSpPr>
        <xdr:cNvPr id="180" name="สี่เหลี่ยมผืนผ้า 179">
          <a:extLst>
            <a:ext uri="{FF2B5EF4-FFF2-40B4-BE49-F238E27FC236}">
              <a16:creationId xmlns:a16="http://schemas.microsoft.com/office/drawing/2014/main" id="{9E5D362B-ADD9-A881-8F86-F478497DDF1A}"/>
            </a:ext>
          </a:extLst>
        </xdr:cNvPr>
        <xdr:cNvSpPr/>
      </xdr:nvSpPr>
      <xdr:spPr>
        <a:xfrm>
          <a:off x="1702904" y="28021722"/>
          <a:ext cx="4457369" cy="676665"/>
        </a:xfrm>
        <a:prstGeom prst="rect">
          <a:avLst/>
        </a:prstGeom>
        <a:solidFill>
          <a:srgbClr val="CCFF99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335280</xdr:colOff>
      <xdr:row>30</xdr:row>
      <xdr:rowOff>0</xdr:rowOff>
    </xdr:from>
    <xdr:to>
      <xdr:col>9</xdr:col>
      <xdr:colOff>502920</xdr:colOff>
      <xdr:row>33</xdr:row>
      <xdr:rowOff>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E661B023-2697-5777-8ECC-FC26BCE7D6A3}"/>
            </a:ext>
          </a:extLst>
        </xdr:cNvPr>
        <xdr:cNvSpPr/>
      </xdr:nvSpPr>
      <xdr:spPr>
        <a:xfrm>
          <a:off x="1676400" y="5775960"/>
          <a:ext cx="4191000" cy="685800"/>
        </a:xfrm>
        <a:prstGeom prst="rect">
          <a:avLst/>
        </a:prstGeom>
        <a:solidFill>
          <a:srgbClr val="CC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432547</xdr:colOff>
      <xdr:row>7</xdr:row>
      <xdr:rowOff>101749</xdr:rowOff>
    </xdr:from>
    <xdr:to>
      <xdr:col>6</xdr:col>
      <xdr:colOff>356345</xdr:colOff>
      <xdr:row>16</xdr:row>
      <xdr:rowOff>64003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2821791-4363-B013-712D-EA99DE112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488" y="1742290"/>
          <a:ext cx="3285563" cy="205999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31</xdr:row>
      <xdr:rowOff>0</xdr:rowOff>
    </xdr:from>
    <xdr:to>
      <xdr:col>4</xdr:col>
      <xdr:colOff>655320</xdr:colOff>
      <xdr:row>33</xdr:row>
      <xdr:rowOff>7620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24F767A1-2291-0F34-E1F8-AA94CBF0E543}"/>
            </a:ext>
          </a:extLst>
        </xdr:cNvPr>
        <xdr:cNvSpPr/>
      </xdr:nvSpPr>
      <xdr:spPr>
        <a:xfrm>
          <a:off x="670560" y="5516880"/>
          <a:ext cx="1325880" cy="464820"/>
        </a:xfrm>
        <a:prstGeom prst="rect">
          <a:avLst/>
        </a:prstGeom>
        <a:solidFill>
          <a:srgbClr val="C0C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7620</xdr:colOff>
      <xdr:row>30</xdr:row>
      <xdr:rowOff>213360</xdr:rowOff>
    </xdr:from>
    <xdr:to>
      <xdr:col>11</xdr:col>
      <xdr:colOff>655320</xdr:colOff>
      <xdr:row>33</xdr:row>
      <xdr:rowOff>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ED6036C2-0D10-4015-934D-420CA457225E}"/>
            </a:ext>
          </a:extLst>
        </xdr:cNvPr>
        <xdr:cNvSpPr/>
      </xdr:nvSpPr>
      <xdr:spPr>
        <a:xfrm>
          <a:off x="4030980" y="5501640"/>
          <a:ext cx="2659380" cy="472440"/>
        </a:xfrm>
        <a:prstGeom prst="rect">
          <a:avLst/>
        </a:prstGeom>
        <a:solidFill>
          <a:srgbClr val="C0C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28</xdr:row>
      <xdr:rowOff>198120</xdr:rowOff>
    </xdr:from>
    <xdr:to>
      <xdr:col>3</xdr:col>
      <xdr:colOff>327660</xdr:colOff>
      <xdr:row>30</xdr:row>
      <xdr:rowOff>213360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3A3E7923-A8E2-59D3-616A-C28EE737C493}"/>
            </a:ext>
          </a:extLst>
        </xdr:cNvPr>
        <xdr:cNvSpPr/>
      </xdr:nvSpPr>
      <xdr:spPr>
        <a:xfrm>
          <a:off x="1341120" y="5516880"/>
          <a:ext cx="327660" cy="472440"/>
        </a:xfrm>
        <a:prstGeom prst="rect">
          <a:avLst/>
        </a:prstGeom>
        <a:solidFill>
          <a:srgbClr val="00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510540</xdr:colOff>
      <xdr:row>28</xdr:row>
      <xdr:rowOff>198120</xdr:rowOff>
    </xdr:from>
    <xdr:to>
      <xdr:col>10</xdr:col>
      <xdr:colOff>167640</xdr:colOff>
      <xdr:row>30</xdr:row>
      <xdr:rowOff>213360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58597B90-631F-4E4E-ACC5-D14B930BCEAD}"/>
            </a:ext>
          </a:extLst>
        </xdr:cNvPr>
        <xdr:cNvSpPr/>
      </xdr:nvSpPr>
      <xdr:spPr>
        <a:xfrm>
          <a:off x="5204460" y="5029200"/>
          <a:ext cx="327660" cy="472440"/>
        </a:xfrm>
        <a:prstGeom prst="rect">
          <a:avLst/>
        </a:prstGeom>
        <a:solidFill>
          <a:srgbClr val="00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163830</xdr:colOff>
      <xdr:row>25</xdr:row>
      <xdr:rowOff>251460</xdr:rowOff>
    </xdr:from>
    <xdr:to>
      <xdr:col>3</xdr:col>
      <xdr:colOff>167640</xdr:colOff>
      <xdr:row>28</xdr:row>
      <xdr:rowOff>198120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EC5D341F-19E1-EE87-F327-AB52C77E6197}"/>
            </a:ext>
          </a:extLst>
        </xdr:cNvPr>
        <xdr:cNvCxnSpPr>
          <a:endCxn id="6" idx="0"/>
        </xdr:cNvCxnSpPr>
      </xdr:nvCxnSpPr>
      <xdr:spPr>
        <a:xfrm flipH="1">
          <a:off x="1504950" y="4853940"/>
          <a:ext cx="3810" cy="66294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662940</xdr:colOff>
      <xdr:row>26</xdr:row>
      <xdr:rowOff>7620</xdr:rowOff>
    </xdr:from>
    <xdr:to>
      <xdr:col>9</xdr:col>
      <xdr:colOff>666750</xdr:colOff>
      <xdr:row>28</xdr:row>
      <xdr:rowOff>213360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2616783E-A8B3-4424-AD18-C5767D2DDEEE}"/>
            </a:ext>
          </a:extLst>
        </xdr:cNvPr>
        <xdr:cNvCxnSpPr/>
      </xdr:nvCxnSpPr>
      <xdr:spPr>
        <a:xfrm flipH="1">
          <a:off x="5356860" y="4381500"/>
          <a:ext cx="3810" cy="66294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</xdr:colOff>
      <xdr:row>26</xdr:row>
      <xdr:rowOff>7620</xdr:rowOff>
    </xdr:from>
    <xdr:to>
      <xdr:col>10</xdr:col>
      <xdr:colOff>7620</xdr:colOff>
      <xdr:row>28</xdr:row>
      <xdr:rowOff>213360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BF73E438-EBEB-4E4D-847F-8CD635FC0D04}"/>
            </a:ext>
          </a:extLst>
        </xdr:cNvPr>
        <xdr:cNvCxnSpPr/>
      </xdr:nvCxnSpPr>
      <xdr:spPr>
        <a:xfrm flipH="1">
          <a:off x="1344930" y="4411980"/>
          <a:ext cx="3810" cy="66294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182880</xdr:colOff>
      <xdr:row>22</xdr:row>
      <xdr:rowOff>144780</xdr:rowOff>
    </xdr:from>
    <xdr:to>
      <xdr:col>3</xdr:col>
      <xdr:colOff>182880</xdr:colOff>
      <xdr:row>49</xdr:row>
      <xdr:rowOff>22860</xdr:rowOff>
    </xdr:to>
    <xdr:cxnSp macro="">
      <xdr:nvCxnSpPr>
        <xdr:cNvPr id="9" name="ตัวเชื่อมต่อตรง 8">
          <a:extLst>
            <a:ext uri="{FF2B5EF4-FFF2-40B4-BE49-F238E27FC236}">
              <a16:creationId xmlns:a16="http://schemas.microsoft.com/office/drawing/2014/main" id="{17183E13-3823-C3CE-D61D-9C3C1AA357B4}"/>
            </a:ext>
          </a:extLst>
        </xdr:cNvPr>
        <xdr:cNvCxnSpPr/>
      </xdr:nvCxnSpPr>
      <xdr:spPr>
        <a:xfrm>
          <a:off x="2194560" y="4061460"/>
          <a:ext cx="0" cy="614172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144780</xdr:rowOff>
    </xdr:from>
    <xdr:to>
      <xdr:col>3</xdr:col>
      <xdr:colOff>0</xdr:colOff>
      <xdr:row>46</xdr:row>
      <xdr:rowOff>220980</xdr:rowOff>
    </xdr:to>
    <xdr:cxnSp macro="">
      <xdr:nvCxnSpPr>
        <xdr:cNvPr id="14" name="ตัวเชื่อมต่อตรง 13">
          <a:extLst>
            <a:ext uri="{FF2B5EF4-FFF2-40B4-BE49-F238E27FC236}">
              <a16:creationId xmlns:a16="http://schemas.microsoft.com/office/drawing/2014/main" id="{F36F4CA5-B80C-4F73-8DEF-3C432307AADD}"/>
            </a:ext>
          </a:extLst>
        </xdr:cNvPr>
        <xdr:cNvCxnSpPr/>
      </xdr:nvCxnSpPr>
      <xdr:spPr>
        <a:xfrm>
          <a:off x="2011680" y="4061460"/>
          <a:ext cx="0" cy="56540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29</xdr:row>
      <xdr:rowOff>15240</xdr:rowOff>
    </xdr:from>
    <xdr:to>
      <xdr:col>4</xdr:col>
      <xdr:colOff>655320</xdr:colOff>
      <xdr:row>47</xdr:row>
      <xdr:rowOff>15240</xdr:rowOff>
    </xdr:to>
    <xdr:cxnSp macro="">
      <xdr:nvCxnSpPr>
        <xdr:cNvPr id="15" name="ตัวเชื่อมต่อตรง 14">
          <a:extLst>
            <a:ext uri="{FF2B5EF4-FFF2-40B4-BE49-F238E27FC236}">
              <a16:creationId xmlns:a16="http://schemas.microsoft.com/office/drawing/2014/main" id="{65599C74-8E61-4BE0-8C2E-1D3CE7F2D236}"/>
            </a:ext>
          </a:extLst>
        </xdr:cNvPr>
        <xdr:cNvCxnSpPr/>
      </xdr:nvCxnSpPr>
      <xdr:spPr>
        <a:xfrm>
          <a:off x="2667000" y="5562600"/>
          <a:ext cx="0" cy="417576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30480</xdr:rowOff>
    </xdr:from>
    <xdr:to>
      <xdr:col>8</xdr:col>
      <xdr:colOff>0</xdr:colOff>
      <xdr:row>47</xdr:row>
      <xdr:rowOff>38100</xdr:rowOff>
    </xdr:to>
    <xdr:cxnSp macro="">
      <xdr:nvCxnSpPr>
        <xdr:cNvPr id="16" name="ตัวเชื่อมต่อตรง 15">
          <a:extLst>
            <a:ext uri="{FF2B5EF4-FFF2-40B4-BE49-F238E27FC236}">
              <a16:creationId xmlns:a16="http://schemas.microsoft.com/office/drawing/2014/main" id="{26C01A78-AC60-44E4-AB65-90502A6D94F2}"/>
            </a:ext>
          </a:extLst>
        </xdr:cNvPr>
        <xdr:cNvCxnSpPr/>
      </xdr:nvCxnSpPr>
      <xdr:spPr>
        <a:xfrm>
          <a:off x="4693920" y="5577840"/>
          <a:ext cx="0" cy="418338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29</xdr:row>
      <xdr:rowOff>15240</xdr:rowOff>
    </xdr:from>
    <xdr:to>
      <xdr:col>12</xdr:col>
      <xdr:colOff>0</xdr:colOff>
      <xdr:row>47</xdr:row>
      <xdr:rowOff>15240</xdr:rowOff>
    </xdr:to>
    <xdr:cxnSp macro="">
      <xdr:nvCxnSpPr>
        <xdr:cNvPr id="17" name="ตัวเชื่อมต่อตรง 16">
          <a:extLst>
            <a:ext uri="{FF2B5EF4-FFF2-40B4-BE49-F238E27FC236}">
              <a16:creationId xmlns:a16="http://schemas.microsoft.com/office/drawing/2014/main" id="{2E558B14-4AE0-4544-87C2-F66DF956719C}"/>
            </a:ext>
          </a:extLst>
        </xdr:cNvPr>
        <xdr:cNvCxnSpPr/>
      </xdr:nvCxnSpPr>
      <xdr:spPr>
        <a:xfrm>
          <a:off x="7376160" y="5562600"/>
          <a:ext cx="0" cy="417576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22</xdr:row>
      <xdr:rowOff>205740</xdr:rowOff>
    </xdr:from>
    <xdr:to>
      <xdr:col>10</xdr:col>
      <xdr:colOff>0</xdr:colOff>
      <xdr:row>49</xdr:row>
      <xdr:rowOff>7620</xdr:rowOff>
    </xdr:to>
    <xdr:cxnSp macro="">
      <xdr:nvCxnSpPr>
        <xdr:cNvPr id="18" name="ตัวเชื่อมต่อตรง 17">
          <a:extLst>
            <a:ext uri="{FF2B5EF4-FFF2-40B4-BE49-F238E27FC236}">
              <a16:creationId xmlns:a16="http://schemas.microsoft.com/office/drawing/2014/main" id="{102B81C2-84B2-490D-ABC6-DAB6790B9E92}"/>
            </a:ext>
          </a:extLst>
        </xdr:cNvPr>
        <xdr:cNvCxnSpPr/>
      </xdr:nvCxnSpPr>
      <xdr:spPr>
        <a:xfrm>
          <a:off x="6705600" y="4122420"/>
          <a:ext cx="0" cy="606552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220980</xdr:colOff>
      <xdr:row>33</xdr:row>
      <xdr:rowOff>7620</xdr:rowOff>
    </xdr:from>
    <xdr:to>
      <xdr:col>3</xdr:col>
      <xdr:colOff>220980</xdr:colOff>
      <xdr:row>34</xdr:row>
      <xdr:rowOff>22860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520E418D-596A-0D21-89C4-6AD7A6715C98}"/>
            </a:ext>
          </a:extLst>
        </xdr:cNvPr>
        <xdr:cNvCxnSpPr/>
      </xdr:nvCxnSpPr>
      <xdr:spPr>
        <a:xfrm flipV="1">
          <a:off x="891540" y="627126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15240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B4493CE2-8D75-498F-8FA9-E0154F18B9D7}"/>
            </a:ext>
          </a:extLst>
        </xdr:cNvPr>
        <xdr:cNvCxnSpPr/>
      </xdr:nvCxnSpPr>
      <xdr:spPr>
        <a:xfrm flipV="1">
          <a:off x="670560" y="626364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33</xdr:row>
      <xdr:rowOff>0</xdr:rowOff>
    </xdr:from>
    <xdr:to>
      <xdr:col>4</xdr:col>
      <xdr:colOff>0</xdr:colOff>
      <xdr:row>35</xdr:row>
      <xdr:rowOff>22860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22CA78FF-EB06-4BE5-8BA4-463065DED0AA}"/>
            </a:ext>
          </a:extLst>
        </xdr:cNvPr>
        <xdr:cNvCxnSpPr/>
      </xdr:nvCxnSpPr>
      <xdr:spPr>
        <a:xfrm flipV="1">
          <a:off x="1341120" y="6263640"/>
          <a:ext cx="0" cy="480060"/>
        </a:xfrm>
        <a:prstGeom prst="straightConnector1">
          <a:avLst/>
        </a:prstGeom>
        <a:ln w="34925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33</xdr:row>
      <xdr:rowOff>0</xdr:rowOff>
    </xdr:from>
    <xdr:to>
      <xdr:col>4</xdr:col>
      <xdr:colOff>655320</xdr:colOff>
      <xdr:row>34</xdr:row>
      <xdr:rowOff>15240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3BF39215-33C4-4BD6-BDD7-70F8B4E431EC}"/>
            </a:ext>
          </a:extLst>
        </xdr:cNvPr>
        <xdr:cNvCxnSpPr/>
      </xdr:nvCxnSpPr>
      <xdr:spPr>
        <a:xfrm flipV="1">
          <a:off x="1996440" y="626364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236220</xdr:colOff>
      <xdr:row>33</xdr:row>
      <xdr:rowOff>0</xdr:rowOff>
    </xdr:from>
    <xdr:to>
      <xdr:col>4</xdr:col>
      <xdr:colOff>236220</xdr:colOff>
      <xdr:row>34</xdr:row>
      <xdr:rowOff>15240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608329BE-2672-4F69-B941-95E28D8E35DF}"/>
            </a:ext>
          </a:extLst>
        </xdr:cNvPr>
        <xdr:cNvCxnSpPr/>
      </xdr:nvCxnSpPr>
      <xdr:spPr>
        <a:xfrm flipV="1">
          <a:off x="1577340" y="626364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33</xdr:row>
      <xdr:rowOff>0</xdr:rowOff>
    </xdr:from>
    <xdr:to>
      <xdr:col>8</xdr:col>
      <xdr:colOff>342900</xdr:colOff>
      <xdr:row>34</xdr:row>
      <xdr:rowOff>15240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E13EE719-036C-4401-95B8-7896BB71F451}"/>
            </a:ext>
          </a:extLst>
        </xdr:cNvPr>
        <xdr:cNvCxnSpPr/>
      </xdr:nvCxnSpPr>
      <xdr:spPr>
        <a:xfrm flipV="1">
          <a:off x="4366260" y="626364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33</xdr:row>
      <xdr:rowOff>0</xdr:rowOff>
    </xdr:from>
    <xdr:to>
      <xdr:col>8</xdr:col>
      <xdr:colOff>0</xdr:colOff>
      <xdr:row>34</xdr:row>
      <xdr:rowOff>15240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1B1CD1EC-1222-42C2-AFE8-799336CCB58E}"/>
            </a:ext>
          </a:extLst>
        </xdr:cNvPr>
        <xdr:cNvCxnSpPr/>
      </xdr:nvCxnSpPr>
      <xdr:spPr>
        <a:xfrm flipV="1">
          <a:off x="4023360" y="626364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34</xdr:row>
      <xdr:rowOff>15240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5D53775D-3628-4370-AE62-06AC0FF2F57E}"/>
            </a:ext>
          </a:extLst>
        </xdr:cNvPr>
        <xdr:cNvCxnSpPr/>
      </xdr:nvCxnSpPr>
      <xdr:spPr>
        <a:xfrm flipV="1">
          <a:off x="4693920" y="626364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350520</xdr:colOff>
      <xdr:row>33</xdr:row>
      <xdr:rowOff>7620</xdr:rowOff>
    </xdr:from>
    <xdr:to>
      <xdr:col>9</xdr:col>
      <xdr:colOff>350520</xdr:colOff>
      <xdr:row>34</xdr:row>
      <xdr:rowOff>22860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181C30C9-2C4A-4EF4-8B42-79B9F9371170}"/>
            </a:ext>
          </a:extLst>
        </xdr:cNvPr>
        <xdr:cNvCxnSpPr/>
      </xdr:nvCxnSpPr>
      <xdr:spPr>
        <a:xfrm flipV="1">
          <a:off x="5044440" y="627126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662940</xdr:colOff>
      <xdr:row>33</xdr:row>
      <xdr:rowOff>0</xdr:rowOff>
    </xdr:from>
    <xdr:to>
      <xdr:col>11</xdr:col>
      <xdr:colOff>662940</xdr:colOff>
      <xdr:row>34</xdr:row>
      <xdr:rowOff>15240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E4C7A10C-00A1-415C-BBDD-9B22E1A97314}"/>
            </a:ext>
          </a:extLst>
        </xdr:cNvPr>
        <xdr:cNvCxnSpPr/>
      </xdr:nvCxnSpPr>
      <xdr:spPr>
        <a:xfrm flipV="1">
          <a:off x="7368540" y="646176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335280</xdr:colOff>
      <xdr:row>32</xdr:row>
      <xdr:rowOff>220980</xdr:rowOff>
    </xdr:from>
    <xdr:to>
      <xdr:col>11</xdr:col>
      <xdr:colOff>335280</xdr:colOff>
      <xdr:row>34</xdr:row>
      <xdr:rowOff>7620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36EBDDF3-2FE1-448C-AA93-0DBD0019442A}"/>
            </a:ext>
          </a:extLst>
        </xdr:cNvPr>
        <xdr:cNvCxnSpPr/>
      </xdr:nvCxnSpPr>
      <xdr:spPr>
        <a:xfrm flipV="1">
          <a:off x="7711440" y="645414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441960</xdr:colOff>
      <xdr:row>32</xdr:row>
      <xdr:rowOff>220980</xdr:rowOff>
    </xdr:from>
    <xdr:to>
      <xdr:col>4</xdr:col>
      <xdr:colOff>441960</xdr:colOff>
      <xdr:row>34</xdr:row>
      <xdr:rowOff>7620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7DEC968C-2BAD-48D4-8169-1373A267AD9F}"/>
            </a:ext>
          </a:extLst>
        </xdr:cNvPr>
        <xdr:cNvCxnSpPr/>
      </xdr:nvCxnSpPr>
      <xdr:spPr>
        <a:xfrm flipV="1">
          <a:off x="1783080" y="625602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441960</xdr:colOff>
      <xdr:row>33</xdr:row>
      <xdr:rowOff>7620</xdr:rowOff>
    </xdr:from>
    <xdr:to>
      <xdr:col>3</xdr:col>
      <xdr:colOff>441960</xdr:colOff>
      <xdr:row>34</xdr:row>
      <xdr:rowOff>22860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9DC4AB53-80DB-4D1F-9561-23D04F28449C}"/>
            </a:ext>
          </a:extLst>
        </xdr:cNvPr>
        <xdr:cNvCxnSpPr/>
      </xdr:nvCxnSpPr>
      <xdr:spPr>
        <a:xfrm flipV="1">
          <a:off x="1112520" y="627126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33</xdr:row>
      <xdr:rowOff>7620</xdr:rowOff>
    </xdr:from>
    <xdr:to>
      <xdr:col>10</xdr:col>
      <xdr:colOff>7620</xdr:colOff>
      <xdr:row>35</xdr:row>
      <xdr:rowOff>30480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7F0CCBB-5227-43F5-8908-2FC82EDB9764}"/>
            </a:ext>
          </a:extLst>
        </xdr:cNvPr>
        <xdr:cNvCxnSpPr/>
      </xdr:nvCxnSpPr>
      <xdr:spPr>
        <a:xfrm flipV="1">
          <a:off x="5372100" y="6271260"/>
          <a:ext cx="0" cy="480060"/>
        </a:xfrm>
        <a:prstGeom prst="straightConnector1">
          <a:avLst/>
        </a:prstGeom>
        <a:ln w="34925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32</xdr:row>
      <xdr:rowOff>220980</xdr:rowOff>
    </xdr:from>
    <xdr:to>
      <xdr:col>11</xdr:col>
      <xdr:colOff>0</xdr:colOff>
      <xdr:row>34</xdr:row>
      <xdr:rowOff>7620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C5436702-17DE-4570-8C54-6366B4FD01DE}"/>
            </a:ext>
          </a:extLst>
        </xdr:cNvPr>
        <xdr:cNvCxnSpPr/>
      </xdr:nvCxnSpPr>
      <xdr:spPr>
        <a:xfrm flipV="1">
          <a:off x="7376160" y="645414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327660</xdr:colOff>
      <xdr:row>33</xdr:row>
      <xdr:rowOff>0</xdr:rowOff>
    </xdr:from>
    <xdr:to>
      <xdr:col>10</xdr:col>
      <xdr:colOff>327660</xdr:colOff>
      <xdr:row>34</xdr:row>
      <xdr:rowOff>15240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752CE301-5167-4145-BD53-CFE6AA38D4FD}"/>
            </a:ext>
          </a:extLst>
        </xdr:cNvPr>
        <xdr:cNvCxnSpPr/>
      </xdr:nvCxnSpPr>
      <xdr:spPr>
        <a:xfrm flipV="1">
          <a:off x="7033260" y="6461760"/>
          <a:ext cx="0" cy="2438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24</xdr:row>
      <xdr:rowOff>7620</xdr:rowOff>
    </xdr:from>
    <xdr:to>
      <xdr:col>10</xdr:col>
      <xdr:colOff>304800</xdr:colOff>
      <xdr:row>24</xdr:row>
      <xdr:rowOff>7620</xdr:rowOff>
    </xdr:to>
    <xdr:cxnSp macro="">
      <xdr:nvCxnSpPr>
        <xdr:cNvPr id="41" name="ตัวเชื่อมต่อตรง 40">
          <a:extLst>
            <a:ext uri="{FF2B5EF4-FFF2-40B4-BE49-F238E27FC236}">
              <a16:creationId xmlns:a16="http://schemas.microsoft.com/office/drawing/2014/main" id="{ECB6F14E-4377-56D8-9218-A28D00469937}"/>
            </a:ext>
          </a:extLst>
        </xdr:cNvPr>
        <xdr:cNvCxnSpPr/>
      </xdr:nvCxnSpPr>
      <xdr:spPr>
        <a:xfrm>
          <a:off x="1874520" y="4381500"/>
          <a:ext cx="513588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23</xdr:row>
      <xdr:rowOff>198120</xdr:rowOff>
    </xdr:from>
    <xdr:to>
      <xdr:col>3</xdr:col>
      <xdr:colOff>228600</xdr:colOff>
      <xdr:row>24</xdr:row>
      <xdr:rowOff>45720</xdr:rowOff>
    </xdr:to>
    <xdr:sp macro="" textlink="">
      <xdr:nvSpPr>
        <xdr:cNvPr id="44" name="วงรี 43">
          <a:extLst>
            <a:ext uri="{FF2B5EF4-FFF2-40B4-BE49-F238E27FC236}">
              <a16:creationId xmlns:a16="http://schemas.microsoft.com/office/drawing/2014/main" id="{51D7AAAA-229E-FE03-79A7-F87ADA16D718}"/>
            </a:ext>
          </a:extLst>
        </xdr:cNvPr>
        <xdr:cNvSpPr/>
      </xdr:nvSpPr>
      <xdr:spPr>
        <a:xfrm>
          <a:off x="1485900" y="43434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632460</xdr:colOff>
      <xdr:row>23</xdr:row>
      <xdr:rowOff>198120</xdr:rowOff>
    </xdr:from>
    <xdr:to>
      <xdr:col>10</xdr:col>
      <xdr:colOff>45720</xdr:colOff>
      <xdr:row>24</xdr:row>
      <xdr:rowOff>45720</xdr:rowOff>
    </xdr:to>
    <xdr:sp macro="" textlink="">
      <xdr:nvSpPr>
        <xdr:cNvPr id="45" name="วงรี 44">
          <a:extLst>
            <a:ext uri="{FF2B5EF4-FFF2-40B4-BE49-F238E27FC236}">
              <a16:creationId xmlns:a16="http://schemas.microsoft.com/office/drawing/2014/main" id="{FCBD2DF3-D79E-45F8-B3DD-9DFB4D6AD361}"/>
            </a:ext>
          </a:extLst>
        </xdr:cNvPr>
        <xdr:cNvSpPr/>
      </xdr:nvSpPr>
      <xdr:spPr>
        <a:xfrm>
          <a:off x="5326380" y="414528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480060</xdr:colOff>
      <xdr:row>37</xdr:row>
      <xdr:rowOff>0</xdr:rowOff>
    </xdr:from>
    <xdr:to>
      <xdr:col>5</xdr:col>
      <xdr:colOff>160020</xdr:colOff>
      <xdr:row>37</xdr:row>
      <xdr:rowOff>0</xdr:rowOff>
    </xdr:to>
    <xdr:cxnSp macro="">
      <xdr:nvCxnSpPr>
        <xdr:cNvPr id="46" name="ตัวเชื่อมต่อตรง 45">
          <a:extLst>
            <a:ext uri="{FF2B5EF4-FFF2-40B4-BE49-F238E27FC236}">
              <a16:creationId xmlns:a16="http://schemas.microsoft.com/office/drawing/2014/main" id="{DB413906-73CD-4486-AFF9-A21C45D9A7C7}"/>
            </a:ext>
          </a:extLst>
        </xdr:cNvPr>
        <xdr:cNvCxnSpPr/>
      </xdr:nvCxnSpPr>
      <xdr:spPr>
        <a:xfrm>
          <a:off x="480060" y="7467600"/>
          <a:ext cx="16916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548640</xdr:colOff>
      <xdr:row>37</xdr:row>
      <xdr:rowOff>0</xdr:rowOff>
    </xdr:from>
    <xdr:to>
      <xdr:col>12</xdr:col>
      <xdr:colOff>106680</xdr:colOff>
      <xdr:row>37</xdr:row>
      <xdr:rowOff>0</xdr:rowOff>
    </xdr:to>
    <xdr:cxnSp macro="">
      <xdr:nvCxnSpPr>
        <xdr:cNvPr id="48" name="ตัวเชื่อมต่อตรง 47">
          <a:extLst>
            <a:ext uri="{FF2B5EF4-FFF2-40B4-BE49-F238E27FC236}">
              <a16:creationId xmlns:a16="http://schemas.microsoft.com/office/drawing/2014/main" id="{B12EA4B1-F516-436A-903A-9BD6297A88D9}"/>
            </a:ext>
          </a:extLst>
        </xdr:cNvPr>
        <xdr:cNvCxnSpPr/>
      </xdr:nvCxnSpPr>
      <xdr:spPr>
        <a:xfrm>
          <a:off x="3901440" y="7467600"/>
          <a:ext cx="29108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632460</xdr:colOff>
      <xdr:row>36</xdr:row>
      <xdr:rowOff>190500</xdr:rowOff>
    </xdr:from>
    <xdr:to>
      <xdr:col>3</xdr:col>
      <xdr:colOff>45720</xdr:colOff>
      <xdr:row>37</xdr:row>
      <xdr:rowOff>38100</xdr:rowOff>
    </xdr:to>
    <xdr:sp macro="" textlink="">
      <xdr:nvSpPr>
        <xdr:cNvPr id="50" name="วงรี 49">
          <a:extLst>
            <a:ext uri="{FF2B5EF4-FFF2-40B4-BE49-F238E27FC236}">
              <a16:creationId xmlns:a16="http://schemas.microsoft.com/office/drawing/2014/main" id="{7F13EFB0-CD2C-4EAA-8AE6-D15CBD8FDFE0}"/>
            </a:ext>
          </a:extLst>
        </xdr:cNvPr>
        <xdr:cNvSpPr/>
      </xdr:nvSpPr>
      <xdr:spPr>
        <a:xfrm>
          <a:off x="632460" y="74295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609600</xdr:colOff>
      <xdr:row>36</xdr:row>
      <xdr:rowOff>190500</xdr:rowOff>
    </xdr:from>
    <xdr:to>
      <xdr:col>5</xdr:col>
      <xdr:colOff>22860</xdr:colOff>
      <xdr:row>37</xdr:row>
      <xdr:rowOff>38100</xdr:rowOff>
    </xdr:to>
    <xdr:sp macro="" textlink="">
      <xdr:nvSpPr>
        <xdr:cNvPr id="51" name="วงรี 50">
          <a:extLst>
            <a:ext uri="{FF2B5EF4-FFF2-40B4-BE49-F238E27FC236}">
              <a16:creationId xmlns:a16="http://schemas.microsoft.com/office/drawing/2014/main" id="{B7A86B5B-7746-4C4D-9DED-F13E337A9ED8}"/>
            </a:ext>
          </a:extLst>
        </xdr:cNvPr>
        <xdr:cNvSpPr/>
      </xdr:nvSpPr>
      <xdr:spPr>
        <a:xfrm>
          <a:off x="1950720" y="74295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640080</xdr:colOff>
      <xdr:row>36</xdr:row>
      <xdr:rowOff>198120</xdr:rowOff>
    </xdr:from>
    <xdr:to>
      <xdr:col>8</xdr:col>
      <xdr:colOff>53340</xdr:colOff>
      <xdr:row>37</xdr:row>
      <xdr:rowOff>45720</xdr:rowOff>
    </xdr:to>
    <xdr:sp macro="" textlink="">
      <xdr:nvSpPr>
        <xdr:cNvPr id="52" name="วงรี 51">
          <a:extLst>
            <a:ext uri="{FF2B5EF4-FFF2-40B4-BE49-F238E27FC236}">
              <a16:creationId xmlns:a16="http://schemas.microsoft.com/office/drawing/2014/main" id="{AE15F0EE-FDC3-47E9-9286-A3C1B39595AF}"/>
            </a:ext>
          </a:extLst>
        </xdr:cNvPr>
        <xdr:cNvSpPr/>
      </xdr:nvSpPr>
      <xdr:spPr>
        <a:xfrm>
          <a:off x="3992880" y="74371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624840</xdr:colOff>
      <xdr:row>36</xdr:row>
      <xdr:rowOff>182880</xdr:rowOff>
    </xdr:from>
    <xdr:to>
      <xdr:col>12</xdr:col>
      <xdr:colOff>38100</xdr:colOff>
      <xdr:row>37</xdr:row>
      <xdr:rowOff>30480</xdr:rowOff>
    </xdr:to>
    <xdr:sp macro="" textlink="">
      <xdr:nvSpPr>
        <xdr:cNvPr id="53" name="วงรี 52">
          <a:extLst>
            <a:ext uri="{FF2B5EF4-FFF2-40B4-BE49-F238E27FC236}">
              <a16:creationId xmlns:a16="http://schemas.microsoft.com/office/drawing/2014/main" id="{DD7CA85E-93C2-4811-95BE-8DCB6EDBAF78}"/>
            </a:ext>
          </a:extLst>
        </xdr:cNvPr>
        <xdr:cNvSpPr/>
      </xdr:nvSpPr>
      <xdr:spPr>
        <a:xfrm>
          <a:off x="6659880" y="742188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7620</xdr:colOff>
      <xdr:row>39</xdr:row>
      <xdr:rowOff>7620</xdr:rowOff>
    </xdr:from>
    <xdr:to>
      <xdr:col>4</xdr:col>
      <xdr:colOff>647700</xdr:colOff>
      <xdr:row>44</xdr:row>
      <xdr:rowOff>22860</xdr:rowOff>
    </xdr:to>
    <xdr:sp macro="" textlink="">
      <xdr:nvSpPr>
        <xdr:cNvPr id="54" name="สี่เหลี่ยมผืนผ้า 53">
          <a:extLst>
            <a:ext uri="{FF2B5EF4-FFF2-40B4-BE49-F238E27FC236}">
              <a16:creationId xmlns:a16="http://schemas.microsoft.com/office/drawing/2014/main" id="{9D547543-19A1-EAB5-EC30-F680509CE418}"/>
            </a:ext>
          </a:extLst>
        </xdr:cNvPr>
        <xdr:cNvSpPr/>
      </xdr:nvSpPr>
      <xdr:spPr>
        <a:xfrm>
          <a:off x="678180" y="7932420"/>
          <a:ext cx="1310640" cy="1158240"/>
        </a:xfrm>
        <a:prstGeom prst="rect">
          <a:avLst/>
        </a:prstGeom>
        <a:solidFill>
          <a:srgbClr val="B2B2B2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39</xdr:row>
      <xdr:rowOff>0</xdr:rowOff>
    </xdr:from>
    <xdr:to>
      <xdr:col>11</xdr:col>
      <xdr:colOff>662940</xdr:colOff>
      <xdr:row>44</xdr:row>
      <xdr:rowOff>22860</xdr:rowOff>
    </xdr:to>
    <xdr:sp macro="" textlink="">
      <xdr:nvSpPr>
        <xdr:cNvPr id="55" name="สี่เหลี่ยมผืนผ้า 54">
          <a:extLst>
            <a:ext uri="{FF2B5EF4-FFF2-40B4-BE49-F238E27FC236}">
              <a16:creationId xmlns:a16="http://schemas.microsoft.com/office/drawing/2014/main" id="{F22ABE11-A2C7-47A1-AD81-9847895DAAAE}"/>
            </a:ext>
          </a:extLst>
        </xdr:cNvPr>
        <xdr:cNvSpPr/>
      </xdr:nvSpPr>
      <xdr:spPr>
        <a:xfrm>
          <a:off x="4023360" y="7924800"/>
          <a:ext cx="2674620" cy="1165860"/>
        </a:xfrm>
        <a:prstGeom prst="rect">
          <a:avLst/>
        </a:prstGeom>
        <a:solidFill>
          <a:srgbClr val="B2B2B2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40</xdr:row>
      <xdr:rowOff>190500</xdr:rowOff>
    </xdr:from>
    <xdr:to>
      <xdr:col>3</xdr:col>
      <xdr:colOff>297180</xdr:colOff>
      <xdr:row>42</xdr:row>
      <xdr:rowOff>22860</xdr:rowOff>
    </xdr:to>
    <xdr:sp macro="" textlink="">
      <xdr:nvSpPr>
        <xdr:cNvPr id="56" name="สี่เหลี่ยมผืนผ้า 55">
          <a:extLst>
            <a:ext uri="{FF2B5EF4-FFF2-40B4-BE49-F238E27FC236}">
              <a16:creationId xmlns:a16="http://schemas.microsoft.com/office/drawing/2014/main" id="{E71BBA2E-235A-72CB-34B5-5FF900F2C9E9}"/>
            </a:ext>
          </a:extLst>
        </xdr:cNvPr>
        <xdr:cNvSpPr/>
      </xdr:nvSpPr>
      <xdr:spPr>
        <a:xfrm>
          <a:off x="1341120" y="8313420"/>
          <a:ext cx="297180" cy="289560"/>
        </a:xfrm>
        <a:prstGeom prst="rect">
          <a:avLst/>
        </a:prstGeom>
        <a:solidFill>
          <a:srgbClr val="00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533400</xdr:colOff>
      <xdr:row>40</xdr:row>
      <xdr:rowOff>190500</xdr:rowOff>
    </xdr:from>
    <xdr:to>
      <xdr:col>10</xdr:col>
      <xdr:colOff>175260</xdr:colOff>
      <xdr:row>42</xdr:row>
      <xdr:rowOff>22860</xdr:rowOff>
    </xdr:to>
    <xdr:sp macro="" textlink="">
      <xdr:nvSpPr>
        <xdr:cNvPr id="57" name="สี่เหลี่ยมผืนผ้า 56">
          <a:extLst>
            <a:ext uri="{FF2B5EF4-FFF2-40B4-BE49-F238E27FC236}">
              <a16:creationId xmlns:a16="http://schemas.microsoft.com/office/drawing/2014/main" id="{F07D6190-9A6A-4CA9-821B-34F3EA5DCD21}"/>
            </a:ext>
          </a:extLst>
        </xdr:cNvPr>
        <xdr:cNvSpPr/>
      </xdr:nvSpPr>
      <xdr:spPr>
        <a:xfrm>
          <a:off x="5227320" y="8343900"/>
          <a:ext cx="312420" cy="289560"/>
        </a:xfrm>
        <a:prstGeom prst="rect">
          <a:avLst/>
        </a:prstGeom>
        <a:solidFill>
          <a:srgbClr val="00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281940</xdr:colOff>
      <xdr:row>40</xdr:row>
      <xdr:rowOff>198120</xdr:rowOff>
    </xdr:from>
    <xdr:to>
      <xdr:col>9</xdr:col>
      <xdr:colOff>533400</xdr:colOff>
      <xdr:row>42</xdr:row>
      <xdr:rowOff>22860</xdr:rowOff>
    </xdr:to>
    <xdr:sp macro="" textlink="">
      <xdr:nvSpPr>
        <xdr:cNvPr id="58" name="สี่เหลี่ยมผืนผ้า 57">
          <a:extLst>
            <a:ext uri="{FF2B5EF4-FFF2-40B4-BE49-F238E27FC236}">
              <a16:creationId xmlns:a16="http://schemas.microsoft.com/office/drawing/2014/main" id="{492B2240-CAE2-8468-DF8E-215C737E961D}"/>
            </a:ext>
          </a:extLst>
        </xdr:cNvPr>
        <xdr:cNvSpPr/>
      </xdr:nvSpPr>
      <xdr:spPr>
        <a:xfrm>
          <a:off x="1623060" y="8321040"/>
          <a:ext cx="4274820" cy="281940"/>
        </a:xfrm>
        <a:prstGeom prst="rect">
          <a:avLst/>
        </a:prstGeom>
        <a:solidFill>
          <a:srgbClr val="99FF6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510540</xdr:colOff>
      <xdr:row>40</xdr:row>
      <xdr:rowOff>190500</xdr:rowOff>
    </xdr:from>
    <xdr:to>
      <xdr:col>7</xdr:col>
      <xdr:colOff>160020</xdr:colOff>
      <xdr:row>41</xdr:row>
      <xdr:rowOff>220980</xdr:rowOff>
    </xdr:to>
    <xdr:sp macro="" textlink="">
      <xdr:nvSpPr>
        <xdr:cNvPr id="66" name="เครื่องหมายคูณ 65">
          <a:extLst>
            <a:ext uri="{FF2B5EF4-FFF2-40B4-BE49-F238E27FC236}">
              <a16:creationId xmlns:a16="http://schemas.microsoft.com/office/drawing/2014/main" id="{8199C6E2-CC4B-BD19-3930-336F63149AAD}"/>
            </a:ext>
          </a:extLst>
        </xdr:cNvPr>
        <xdr:cNvSpPr/>
      </xdr:nvSpPr>
      <xdr:spPr>
        <a:xfrm>
          <a:off x="4533900" y="8313420"/>
          <a:ext cx="320040" cy="259080"/>
        </a:xfrm>
        <a:prstGeom prst="mathMultiply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137160</xdr:colOff>
      <xdr:row>40</xdr:row>
      <xdr:rowOff>213360</xdr:rowOff>
    </xdr:from>
    <xdr:to>
      <xdr:col>6</xdr:col>
      <xdr:colOff>655320</xdr:colOff>
      <xdr:row>42</xdr:row>
      <xdr:rowOff>68580</xdr:rowOff>
    </xdr:to>
    <xdr:sp macro="" textlink="">
      <xdr:nvSpPr>
        <xdr:cNvPr id="67" name="กล่องข้อความ 66">
          <a:extLst>
            <a:ext uri="{FF2B5EF4-FFF2-40B4-BE49-F238E27FC236}">
              <a16:creationId xmlns:a16="http://schemas.microsoft.com/office/drawing/2014/main" id="{7C529A8C-C9B0-0B14-BF7D-F5E27C275F89}"/>
            </a:ext>
          </a:extLst>
        </xdr:cNvPr>
        <xdr:cNvSpPr txBox="1"/>
      </xdr:nvSpPr>
      <xdr:spPr>
        <a:xfrm>
          <a:off x="3489960" y="8336280"/>
          <a:ext cx="51816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C.G.</a:t>
          </a:r>
        </a:p>
      </xdr:txBody>
    </xdr:sp>
    <xdr:clientData/>
  </xdr:twoCellAnchor>
  <xdr:twoCellAnchor>
    <xdr:from>
      <xdr:col>3</xdr:col>
      <xdr:colOff>15240</xdr:colOff>
      <xdr:row>39</xdr:row>
      <xdr:rowOff>53340</xdr:rowOff>
    </xdr:from>
    <xdr:to>
      <xdr:col>4</xdr:col>
      <xdr:colOff>571500</xdr:colOff>
      <xdr:row>40</xdr:row>
      <xdr:rowOff>160020</xdr:rowOff>
    </xdr:to>
    <xdr:sp macro="" textlink="">
      <xdr:nvSpPr>
        <xdr:cNvPr id="68" name="กล่องข้อความ 67">
          <a:extLst>
            <a:ext uri="{FF2B5EF4-FFF2-40B4-BE49-F238E27FC236}">
              <a16:creationId xmlns:a16="http://schemas.microsoft.com/office/drawing/2014/main" id="{41116141-1BA1-47F0-93A4-922A440336A6}"/>
            </a:ext>
          </a:extLst>
        </xdr:cNvPr>
        <xdr:cNvSpPr txBox="1"/>
      </xdr:nvSpPr>
      <xdr:spPr>
        <a:xfrm>
          <a:off x="1356360" y="7947660"/>
          <a:ext cx="12268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Exterior</a:t>
          </a:r>
          <a:r>
            <a:rPr lang="en-US" sz="1100" b="1" baseline="0"/>
            <a:t> Column</a:t>
          </a:r>
          <a:endParaRPr lang="en-US" sz="1100" b="1"/>
        </a:p>
      </xdr:txBody>
    </xdr:sp>
    <xdr:clientData/>
  </xdr:twoCellAnchor>
  <xdr:twoCellAnchor>
    <xdr:from>
      <xdr:col>2</xdr:col>
      <xdr:colOff>586740</xdr:colOff>
      <xdr:row>41</xdr:row>
      <xdr:rowOff>114300</xdr:rowOff>
    </xdr:from>
    <xdr:to>
      <xdr:col>3</xdr:col>
      <xdr:colOff>403860</xdr:colOff>
      <xdr:row>41</xdr:row>
      <xdr:rowOff>114300</xdr:rowOff>
    </xdr:to>
    <xdr:cxnSp macro="">
      <xdr:nvCxnSpPr>
        <xdr:cNvPr id="70" name="ตัวเชื่อมต่อตรง 69">
          <a:extLst>
            <a:ext uri="{FF2B5EF4-FFF2-40B4-BE49-F238E27FC236}">
              <a16:creationId xmlns:a16="http://schemas.microsoft.com/office/drawing/2014/main" id="{645FC565-C2AC-4FFF-3407-5DF107E59B4E}"/>
            </a:ext>
          </a:extLst>
        </xdr:cNvPr>
        <xdr:cNvCxnSpPr/>
      </xdr:nvCxnSpPr>
      <xdr:spPr>
        <a:xfrm>
          <a:off x="1257300" y="8465820"/>
          <a:ext cx="4876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40</xdr:row>
      <xdr:rowOff>91440</xdr:rowOff>
    </xdr:from>
    <xdr:to>
      <xdr:col>3</xdr:col>
      <xdr:colOff>152400</xdr:colOff>
      <xdr:row>42</xdr:row>
      <xdr:rowOff>137160</xdr:rowOff>
    </xdr:to>
    <xdr:cxnSp macro="">
      <xdr:nvCxnSpPr>
        <xdr:cNvPr id="71" name="ตัวเชื่อมต่อตรง 70">
          <a:extLst>
            <a:ext uri="{FF2B5EF4-FFF2-40B4-BE49-F238E27FC236}">
              <a16:creationId xmlns:a16="http://schemas.microsoft.com/office/drawing/2014/main" id="{0090F19E-C7AB-477B-8353-9C728E84F6E0}"/>
            </a:ext>
          </a:extLst>
        </xdr:cNvPr>
        <xdr:cNvCxnSpPr/>
      </xdr:nvCxnSpPr>
      <xdr:spPr>
        <a:xfrm>
          <a:off x="1493520" y="8214360"/>
          <a:ext cx="0" cy="5029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434340</xdr:colOff>
      <xdr:row>41</xdr:row>
      <xdr:rowOff>106680</xdr:rowOff>
    </xdr:from>
    <xdr:to>
      <xdr:col>10</xdr:col>
      <xdr:colOff>251460</xdr:colOff>
      <xdr:row>41</xdr:row>
      <xdr:rowOff>106680</xdr:rowOff>
    </xdr:to>
    <xdr:cxnSp macro="">
      <xdr:nvCxnSpPr>
        <xdr:cNvPr id="75" name="ตัวเชื่อมต่อตรง 74">
          <a:extLst>
            <a:ext uri="{FF2B5EF4-FFF2-40B4-BE49-F238E27FC236}">
              <a16:creationId xmlns:a16="http://schemas.microsoft.com/office/drawing/2014/main" id="{AFDC51AE-D2C9-49B8-ACFE-F3B3FCF91D24}"/>
            </a:ext>
          </a:extLst>
        </xdr:cNvPr>
        <xdr:cNvCxnSpPr/>
      </xdr:nvCxnSpPr>
      <xdr:spPr>
        <a:xfrm>
          <a:off x="5798820" y="8458200"/>
          <a:ext cx="4876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40</xdr:row>
      <xdr:rowOff>83820</xdr:rowOff>
    </xdr:from>
    <xdr:to>
      <xdr:col>10</xdr:col>
      <xdr:colOff>0</xdr:colOff>
      <xdr:row>42</xdr:row>
      <xdr:rowOff>129540</xdr:rowOff>
    </xdr:to>
    <xdr:cxnSp macro="">
      <xdr:nvCxnSpPr>
        <xdr:cNvPr id="76" name="ตัวเชื่อมต่อตรง 75">
          <a:extLst>
            <a:ext uri="{FF2B5EF4-FFF2-40B4-BE49-F238E27FC236}">
              <a16:creationId xmlns:a16="http://schemas.microsoft.com/office/drawing/2014/main" id="{91D1FF04-55CA-4389-8293-4363C2EAF94A}"/>
            </a:ext>
          </a:extLst>
        </xdr:cNvPr>
        <xdr:cNvCxnSpPr/>
      </xdr:nvCxnSpPr>
      <xdr:spPr>
        <a:xfrm>
          <a:off x="6035040" y="8206740"/>
          <a:ext cx="0" cy="5029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137160</xdr:colOff>
      <xdr:row>39</xdr:row>
      <xdr:rowOff>83820</xdr:rowOff>
    </xdr:from>
    <xdr:to>
      <xdr:col>10</xdr:col>
      <xdr:colOff>594360</xdr:colOff>
      <xdr:row>40</xdr:row>
      <xdr:rowOff>182880</xdr:rowOff>
    </xdr:to>
    <xdr:sp macro="" textlink="">
      <xdr:nvSpPr>
        <xdr:cNvPr id="78" name="กล่องข้อความ 77">
          <a:extLst>
            <a:ext uri="{FF2B5EF4-FFF2-40B4-BE49-F238E27FC236}">
              <a16:creationId xmlns:a16="http://schemas.microsoft.com/office/drawing/2014/main" id="{868ACBAF-F34B-432A-8B9D-DD9425BC68A5}"/>
            </a:ext>
          </a:extLst>
        </xdr:cNvPr>
        <xdr:cNvSpPr txBox="1"/>
      </xdr:nvSpPr>
      <xdr:spPr>
        <a:xfrm>
          <a:off x="5501640" y="7978140"/>
          <a:ext cx="112776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Interior</a:t>
          </a:r>
          <a:r>
            <a:rPr lang="en-US" sz="1100" b="1" baseline="0"/>
            <a:t> Column</a:t>
          </a:r>
          <a:endParaRPr lang="en-US" sz="1100" b="1"/>
        </a:p>
      </xdr:txBody>
    </xdr:sp>
    <xdr:clientData/>
  </xdr:twoCellAnchor>
  <xdr:twoCellAnchor>
    <xdr:from>
      <xdr:col>1</xdr:col>
      <xdr:colOff>579120</xdr:colOff>
      <xdr:row>44</xdr:row>
      <xdr:rowOff>15240</xdr:rowOff>
    </xdr:from>
    <xdr:to>
      <xdr:col>3</xdr:col>
      <xdr:colOff>236220</xdr:colOff>
      <xdr:row>44</xdr:row>
      <xdr:rowOff>15240</xdr:rowOff>
    </xdr:to>
    <xdr:cxnSp macro="">
      <xdr:nvCxnSpPr>
        <xdr:cNvPr id="79" name="ตัวเชื่อมต่อตรง 78">
          <a:extLst>
            <a:ext uri="{FF2B5EF4-FFF2-40B4-BE49-F238E27FC236}">
              <a16:creationId xmlns:a16="http://schemas.microsoft.com/office/drawing/2014/main" id="{C68DB336-AD56-4B52-928A-76222B408154}"/>
            </a:ext>
          </a:extLst>
        </xdr:cNvPr>
        <xdr:cNvCxnSpPr/>
      </xdr:nvCxnSpPr>
      <xdr:spPr>
        <a:xfrm>
          <a:off x="1249680" y="905256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563880</xdr:colOff>
      <xdr:row>39</xdr:row>
      <xdr:rowOff>0</xdr:rowOff>
    </xdr:from>
    <xdr:to>
      <xdr:col>3</xdr:col>
      <xdr:colOff>220980</xdr:colOff>
      <xdr:row>39</xdr:row>
      <xdr:rowOff>0</xdr:rowOff>
    </xdr:to>
    <xdr:cxnSp macro="">
      <xdr:nvCxnSpPr>
        <xdr:cNvPr id="81" name="ตัวเชื่อมต่อตรง 80">
          <a:extLst>
            <a:ext uri="{FF2B5EF4-FFF2-40B4-BE49-F238E27FC236}">
              <a16:creationId xmlns:a16="http://schemas.microsoft.com/office/drawing/2014/main" id="{7922C052-F89E-4FC3-A93D-386FE13CD6D4}"/>
            </a:ext>
          </a:extLst>
        </xdr:cNvPr>
        <xdr:cNvCxnSpPr/>
      </xdr:nvCxnSpPr>
      <xdr:spPr>
        <a:xfrm>
          <a:off x="1234440" y="789432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38</xdr:row>
      <xdr:rowOff>60960</xdr:rowOff>
    </xdr:from>
    <xdr:to>
      <xdr:col>2</xdr:col>
      <xdr:colOff>7620</xdr:colOff>
      <xdr:row>45</xdr:row>
      <xdr:rowOff>0</xdr:rowOff>
    </xdr:to>
    <xdr:cxnSp macro="">
      <xdr:nvCxnSpPr>
        <xdr:cNvPr id="82" name="ตัวเชื่อมต่อตรง 81">
          <a:extLst>
            <a:ext uri="{FF2B5EF4-FFF2-40B4-BE49-F238E27FC236}">
              <a16:creationId xmlns:a16="http://schemas.microsoft.com/office/drawing/2014/main" id="{D9E0E450-BFCE-4F81-862F-5467A1B30FDD}"/>
            </a:ext>
          </a:extLst>
        </xdr:cNvPr>
        <xdr:cNvCxnSpPr/>
      </xdr:nvCxnSpPr>
      <xdr:spPr>
        <a:xfrm>
          <a:off x="1348740" y="7726680"/>
          <a:ext cx="0" cy="15392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640080</xdr:colOff>
      <xdr:row>38</xdr:row>
      <xdr:rowOff>198120</xdr:rowOff>
    </xdr:from>
    <xdr:to>
      <xdr:col>2</xdr:col>
      <xdr:colOff>53340</xdr:colOff>
      <xdr:row>39</xdr:row>
      <xdr:rowOff>45720</xdr:rowOff>
    </xdr:to>
    <xdr:sp macro="" textlink="">
      <xdr:nvSpPr>
        <xdr:cNvPr id="86" name="วงรี 85">
          <a:extLst>
            <a:ext uri="{FF2B5EF4-FFF2-40B4-BE49-F238E27FC236}">
              <a16:creationId xmlns:a16="http://schemas.microsoft.com/office/drawing/2014/main" id="{3DFDCBB8-5C09-4351-9874-9C9DFF0FC415}"/>
            </a:ext>
          </a:extLst>
        </xdr:cNvPr>
        <xdr:cNvSpPr/>
      </xdr:nvSpPr>
      <xdr:spPr>
        <a:xfrm>
          <a:off x="1310640" y="786384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632460</xdr:colOff>
      <xdr:row>43</xdr:row>
      <xdr:rowOff>198120</xdr:rowOff>
    </xdr:from>
    <xdr:to>
      <xdr:col>2</xdr:col>
      <xdr:colOff>45720</xdr:colOff>
      <xdr:row>44</xdr:row>
      <xdr:rowOff>45720</xdr:rowOff>
    </xdr:to>
    <xdr:sp macro="" textlink="">
      <xdr:nvSpPr>
        <xdr:cNvPr id="87" name="วงรี 86">
          <a:extLst>
            <a:ext uri="{FF2B5EF4-FFF2-40B4-BE49-F238E27FC236}">
              <a16:creationId xmlns:a16="http://schemas.microsoft.com/office/drawing/2014/main" id="{9C17856A-A3C2-48D4-8038-E0AE69AEA202}"/>
            </a:ext>
          </a:extLst>
        </xdr:cNvPr>
        <xdr:cNvSpPr/>
      </xdr:nvSpPr>
      <xdr:spPr>
        <a:xfrm>
          <a:off x="1303020" y="900684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525780</xdr:colOff>
      <xdr:row>47</xdr:row>
      <xdr:rowOff>220980</xdr:rowOff>
    </xdr:from>
    <xdr:to>
      <xdr:col>10</xdr:col>
      <xdr:colOff>175260</xdr:colOff>
      <xdr:row>47</xdr:row>
      <xdr:rowOff>220980</xdr:rowOff>
    </xdr:to>
    <xdr:cxnSp macro="">
      <xdr:nvCxnSpPr>
        <xdr:cNvPr id="88" name="ตัวเชื่อมต่อตรง 87">
          <a:extLst>
            <a:ext uri="{FF2B5EF4-FFF2-40B4-BE49-F238E27FC236}">
              <a16:creationId xmlns:a16="http://schemas.microsoft.com/office/drawing/2014/main" id="{235DDCF8-F771-4B76-8039-084942AD8419}"/>
            </a:ext>
          </a:extLst>
        </xdr:cNvPr>
        <xdr:cNvCxnSpPr/>
      </xdr:nvCxnSpPr>
      <xdr:spPr>
        <a:xfrm>
          <a:off x="1866900" y="9944100"/>
          <a:ext cx="501396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39</xdr:row>
      <xdr:rowOff>144780</xdr:rowOff>
    </xdr:from>
    <xdr:to>
      <xdr:col>7</xdr:col>
      <xdr:colOff>0</xdr:colOff>
      <xdr:row>46</xdr:row>
      <xdr:rowOff>220980</xdr:rowOff>
    </xdr:to>
    <xdr:cxnSp macro="">
      <xdr:nvCxnSpPr>
        <xdr:cNvPr id="89" name="ตัวเชื่อมต่อตรง 88">
          <a:extLst>
            <a:ext uri="{FF2B5EF4-FFF2-40B4-BE49-F238E27FC236}">
              <a16:creationId xmlns:a16="http://schemas.microsoft.com/office/drawing/2014/main" id="{E43882E5-7624-49D3-9A92-E1BD09124C76}"/>
            </a:ext>
          </a:extLst>
        </xdr:cNvPr>
        <xdr:cNvCxnSpPr/>
      </xdr:nvCxnSpPr>
      <xdr:spPr>
        <a:xfrm>
          <a:off x="4693920" y="8039100"/>
          <a:ext cx="0" cy="167640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510540</xdr:colOff>
      <xdr:row>46</xdr:row>
      <xdr:rowOff>0</xdr:rowOff>
    </xdr:from>
    <xdr:to>
      <xdr:col>7</xdr:col>
      <xdr:colOff>342900</xdr:colOff>
      <xdr:row>46</xdr:row>
      <xdr:rowOff>0</xdr:rowOff>
    </xdr:to>
    <xdr:cxnSp macro="">
      <xdr:nvCxnSpPr>
        <xdr:cNvPr id="92" name="ตัวเชื่อมต่อตรง 91">
          <a:extLst>
            <a:ext uri="{FF2B5EF4-FFF2-40B4-BE49-F238E27FC236}">
              <a16:creationId xmlns:a16="http://schemas.microsoft.com/office/drawing/2014/main" id="{F80FF025-3F3F-44EF-A2B6-F86F84D0C6E0}"/>
            </a:ext>
          </a:extLst>
        </xdr:cNvPr>
        <xdr:cNvCxnSpPr/>
      </xdr:nvCxnSpPr>
      <xdr:spPr>
        <a:xfrm>
          <a:off x="1851660" y="9494520"/>
          <a:ext cx="318516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137160</xdr:colOff>
      <xdr:row>45</xdr:row>
      <xdr:rowOff>182880</xdr:rowOff>
    </xdr:from>
    <xdr:to>
      <xdr:col>3</xdr:col>
      <xdr:colOff>220980</xdr:colOff>
      <xdr:row>46</xdr:row>
      <xdr:rowOff>30480</xdr:rowOff>
    </xdr:to>
    <xdr:sp macro="" textlink="">
      <xdr:nvSpPr>
        <xdr:cNvPr id="96" name="วงรี 95">
          <a:extLst>
            <a:ext uri="{FF2B5EF4-FFF2-40B4-BE49-F238E27FC236}">
              <a16:creationId xmlns:a16="http://schemas.microsoft.com/office/drawing/2014/main" id="{F14A4358-8D32-42F3-96CD-FF23C61A8F33}"/>
            </a:ext>
          </a:extLst>
        </xdr:cNvPr>
        <xdr:cNvSpPr/>
      </xdr:nvSpPr>
      <xdr:spPr>
        <a:xfrm>
          <a:off x="2148840" y="94488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137160</xdr:colOff>
      <xdr:row>47</xdr:row>
      <xdr:rowOff>190500</xdr:rowOff>
    </xdr:from>
    <xdr:to>
      <xdr:col>3</xdr:col>
      <xdr:colOff>220980</xdr:colOff>
      <xdr:row>48</xdr:row>
      <xdr:rowOff>38100</xdr:rowOff>
    </xdr:to>
    <xdr:sp macro="" textlink="">
      <xdr:nvSpPr>
        <xdr:cNvPr id="97" name="วงรี 96">
          <a:extLst>
            <a:ext uri="{FF2B5EF4-FFF2-40B4-BE49-F238E27FC236}">
              <a16:creationId xmlns:a16="http://schemas.microsoft.com/office/drawing/2014/main" id="{FE0FEAF4-E7BC-4D9F-BB27-067F2FD8A2D9}"/>
            </a:ext>
          </a:extLst>
        </xdr:cNvPr>
        <xdr:cNvSpPr/>
      </xdr:nvSpPr>
      <xdr:spPr>
        <a:xfrm>
          <a:off x="2148840" y="99136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624840</xdr:colOff>
      <xdr:row>45</xdr:row>
      <xdr:rowOff>182880</xdr:rowOff>
    </xdr:from>
    <xdr:to>
      <xdr:col>7</xdr:col>
      <xdr:colOff>38100</xdr:colOff>
      <xdr:row>46</xdr:row>
      <xdr:rowOff>30480</xdr:rowOff>
    </xdr:to>
    <xdr:sp macro="" textlink="">
      <xdr:nvSpPr>
        <xdr:cNvPr id="98" name="วงรี 97">
          <a:extLst>
            <a:ext uri="{FF2B5EF4-FFF2-40B4-BE49-F238E27FC236}">
              <a16:creationId xmlns:a16="http://schemas.microsoft.com/office/drawing/2014/main" id="{C07B56C8-B05C-4C12-B381-09EF834016B8}"/>
            </a:ext>
          </a:extLst>
        </xdr:cNvPr>
        <xdr:cNvSpPr/>
      </xdr:nvSpPr>
      <xdr:spPr>
        <a:xfrm>
          <a:off x="4648200" y="94488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632460</xdr:colOff>
      <xdr:row>47</xdr:row>
      <xdr:rowOff>175260</xdr:rowOff>
    </xdr:from>
    <xdr:to>
      <xdr:col>10</xdr:col>
      <xdr:colOff>45720</xdr:colOff>
      <xdr:row>48</xdr:row>
      <xdr:rowOff>22860</xdr:rowOff>
    </xdr:to>
    <xdr:sp macro="" textlink="">
      <xdr:nvSpPr>
        <xdr:cNvPr id="99" name="วงรี 98">
          <a:extLst>
            <a:ext uri="{FF2B5EF4-FFF2-40B4-BE49-F238E27FC236}">
              <a16:creationId xmlns:a16="http://schemas.microsoft.com/office/drawing/2014/main" id="{6D52BA26-CA75-4345-9B5A-36BC2D65D9AE}"/>
            </a:ext>
          </a:extLst>
        </xdr:cNvPr>
        <xdr:cNvSpPr/>
      </xdr:nvSpPr>
      <xdr:spPr>
        <a:xfrm>
          <a:off x="6667500" y="989838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617220</xdr:colOff>
      <xdr:row>23</xdr:row>
      <xdr:rowOff>198120</xdr:rowOff>
    </xdr:from>
    <xdr:to>
      <xdr:col>3</xdr:col>
      <xdr:colOff>30480</xdr:colOff>
      <xdr:row>24</xdr:row>
      <xdr:rowOff>45720</xdr:rowOff>
    </xdr:to>
    <xdr:sp macro="" textlink="">
      <xdr:nvSpPr>
        <xdr:cNvPr id="103" name="วงรี 102">
          <a:extLst>
            <a:ext uri="{FF2B5EF4-FFF2-40B4-BE49-F238E27FC236}">
              <a16:creationId xmlns:a16="http://schemas.microsoft.com/office/drawing/2014/main" id="{F49576B0-5B7C-41A9-83D1-8519F53D60E1}"/>
            </a:ext>
          </a:extLst>
        </xdr:cNvPr>
        <xdr:cNvSpPr/>
      </xdr:nvSpPr>
      <xdr:spPr>
        <a:xfrm>
          <a:off x="1958340" y="43434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655320</xdr:colOff>
      <xdr:row>37</xdr:row>
      <xdr:rowOff>205740</xdr:rowOff>
    </xdr:from>
    <xdr:to>
      <xdr:col>12</xdr:col>
      <xdr:colOff>655320</xdr:colOff>
      <xdr:row>44</xdr:row>
      <xdr:rowOff>144780</xdr:rowOff>
    </xdr:to>
    <xdr:cxnSp macro="">
      <xdr:nvCxnSpPr>
        <xdr:cNvPr id="104" name="ตัวเชื่อมต่อตรง 103">
          <a:extLst>
            <a:ext uri="{FF2B5EF4-FFF2-40B4-BE49-F238E27FC236}">
              <a16:creationId xmlns:a16="http://schemas.microsoft.com/office/drawing/2014/main" id="{5EB05776-88D7-497C-B753-2475043D574D}"/>
            </a:ext>
          </a:extLst>
        </xdr:cNvPr>
        <xdr:cNvCxnSpPr/>
      </xdr:nvCxnSpPr>
      <xdr:spPr>
        <a:xfrm>
          <a:off x="8702040" y="7642860"/>
          <a:ext cx="0" cy="15392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563880</xdr:colOff>
      <xdr:row>44</xdr:row>
      <xdr:rowOff>22860</xdr:rowOff>
    </xdr:from>
    <xdr:to>
      <xdr:col>13</xdr:col>
      <xdr:colOff>220980</xdr:colOff>
      <xdr:row>44</xdr:row>
      <xdr:rowOff>22860</xdr:rowOff>
    </xdr:to>
    <xdr:cxnSp macro="">
      <xdr:nvCxnSpPr>
        <xdr:cNvPr id="105" name="ตัวเชื่อมต่อตรง 104">
          <a:extLst>
            <a:ext uri="{FF2B5EF4-FFF2-40B4-BE49-F238E27FC236}">
              <a16:creationId xmlns:a16="http://schemas.microsoft.com/office/drawing/2014/main" id="{EF56800B-7570-4F67-86B5-AECEF7231021}"/>
            </a:ext>
          </a:extLst>
        </xdr:cNvPr>
        <xdr:cNvCxnSpPr/>
      </xdr:nvCxnSpPr>
      <xdr:spPr>
        <a:xfrm>
          <a:off x="7940040" y="909066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548640</xdr:colOff>
      <xdr:row>39</xdr:row>
      <xdr:rowOff>7620</xdr:rowOff>
    </xdr:from>
    <xdr:to>
      <xdr:col>13</xdr:col>
      <xdr:colOff>205740</xdr:colOff>
      <xdr:row>39</xdr:row>
      <xdr:rowOff>7620</xdr:rowOff>
    </xdr:to>
    <xdr:cxnSp macro="">
      <xdr:nvCxnSpPr>
        <xdr:cNvPr id="106" name="ตัวเชื่อมต่อตรง 105">
          <a:extLst>
            <a:ext uri="{FF2B5EF4-FFF2-40B4-BE49-F238E27FC236}">
              <a16:creationId xmlns:a16="http://schemas.microsoft.com/office/drawing/2014/main" id="{78875B77-B50B-493B-A30D-EBEB9CA15825}"/>
            </a:ext>
          </a:extLst>
        </xdr:cNvPr>
        <xdr:cNvCxnSpPr/>
      </xdr:nvCxnSpPr>
      <xdr:spPr>
        <a:xfrm>
          <a:off x="7924800" y="790194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617220</xdr:colOff>
      <xdr:row>43</xdr:row>
      <xdr:rowOff>213360</xdr:rowOff>
    </xdr:from>
    <xdr:to>
      <xdr:col>13</xdr:col>
      <xdr:colOff>30480</xdr:colOff>
      <xdr:row>44</xdr:row>
      <xdr:rowOff>60960</xdr:rowOff>
    </xdr:to>
    <xdr:sp macro="" textlink="">
      <xdr:nvSpPr>
        <xdr:cNvPr id="107" name="วงรี 106">
          <a:extLst>
            <a:ext uri="{FF2B5EF4-FFF2-40B4-BE49-F238E27FC236}">
              <a16:creationId xmlns:a16="http://schemas.microsoft.com/office/drawing/2014/main" id="{74E03B3E-B5FC-45CF-9ED8-2A6218A333E8}"/>
            </a:ext>
          </a:extLst>
        </xdr:cNvPr>
        <xdr:cNvSpPr/>
      </xdr:nvSpPr>
      <xdr:spPr>
        <a:xfrm>
          <a:off x="8663940" y="905256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624840</xdr:colOff>
      <xdr:row>38</xdr:row>
      <xdr:rowOff>190500</xdr:rowOff>
    </xdr:from>
    <xdr:to>
      <xdr:col>13</xdr:col>
      <xdr:colOff>38100</xdr:colOff>
      <xdr:row>39</xdr:row>
      <xdr:rowOff>38100</xdr:rowOff>
    </xdr:to>
    <xdr:sp macro="" textlink="">
      <xdr:nvSpPr>
        <xdr:cNvPr id="108" name="วงรี 107">
          <a:extLst>
            <a:ext uri="{FF2B5EF4-FFF2-40B4-BE49-F238E27FC236}">
              <a16:creationId xmlns:a16="http://schemas.microsoft.com/office/drawing/2014/main" id="{99E6AF5D-B8B0-44D5-9254-C0D780F71A1A}"/>
            </a:ext>
          </a:extLst>
        </xdr:cNvPr>
        <xdr:cNvSpPr/>
      </xdr:nvSpPr>
      <xdr:spPr>
        <a:xfrm>
          <a:off x="8671560" y="78562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510540</xdr:colOff>
      <xdr:row>33</xdr:row>
      <xdr:rowOff>0</xdr:rowOff>
    </xdr:from>
    <xdr:to>
      <xdr:col>3</xdr:col>
      <xdr:colOff>167640</xdr:colOff>
      <xdr:row>33</xdr:row>
      <xdr:rowOff>0</xdr:rowOff>
    </xdr:to>
    <xdr:cxnSp macro="">
      <xdr:nvCxnSpPr>
        <xdr:cNvPr id="109" name="ตัวเชื่อมต่อตรง 108">
          <a:extLst>
            <a:ext uri="{FF2B5EF4-FFF2-40B4-BE49-F238E27FC236}">
              <a16:creationId xmlns:a16="http://schemas.microsoft.com/office/drawing/2014/main" id="{2D4554BD-0BE7-4922-B0B7-0E6A23F79B23}"/>
            </a:ext>
          </a:extLst>
        </xdr:cNvPr>
        <xdr:cNvCxnSpPr/>
      </xdr:nvCxnSpPr>
      <xdr:spPr>
        <a:xfrm>
          <a:off x="1181100" y="646176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556260</xdr:colOff>
      <xdr:row>30</xdr:row>
      <xdr:rowOff>0</xdr:rowOff>
    </xdr:from>
    <xdr:to>
      <xdr:col>3</xdr:col>
      <xdr:colOff>396240</xdr:colOff>
      <xdr:row>30</xdr:row>
      <xdr:rowOff>0</xdr:rowOff>
    </xdr:to>
    <xdr:cxnSp macro="">
      <xdr:nvCxnSpPr>
        <xdr:cNvPr id="110" name="ตัวเชื่อมต่อตรง 109">
          <a:extLst>
            <a:ext uri="{FF2B5EF4-FFF2-40B4-BE49-F238E27FC236}">
              <a16:creationId xmlns:a16="http://schemas.microsoft.com/office/drawing/2014/main" id="{591BD510-D395-4780-8E9D-1FDA5D1FA72E}"/>
            </a:ext>
          </a:extLst>
        </xdr:cNvPr>
        <xdr:cNvCxnSpPr/>
      </xdr:nvCxnSpPr>
      <xdr:spPr>
        <a:xfrm>
          <a:off x="1226820" y="5775960"/>
          <a:ext cx="118110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662940</xdr:colOff>
      <xdr:row>29</xdr:row>
      <xdr:rowOff>91440</xdr:rowOff>
    </xdr:from>
    <xdr:to>
      <xdr:col>1</xdr:col>
      <xdr:colOff>662940</xdr:colOff>
      <xdr:row>33</xdr:row>
      <xdr:rowOff>190500</xdr:rowOff>
    </xdr:to>
    <xdr:cxnSp macro="">
      <xdr:nvCxnSpPr>
        <xdr:cNvPr id="112" name="ตัวเชื่อมต่อตรง 111">
          <a:extLst>
            <a:ext uri="{FF2B5EF4-FFF2-40B4-BE49-F238E27FC236}">
              <a16:creationId xmlns:a16="http://schemas.microsoft.com/office/drawing/2014/main" id="{642D4E35-19EC-4BC5-BBBC-4AA2E51388F7}"/>
            </a:ext>
          </a:extLst>
        </xdr:cNvPr>
        <xdr:cNvCxnSpPr/>
      </xdr:nvCxnSpPr>
      <xdr:spPr>
        <a:xfrm>
          <a:off x="1333500" y="5638800"/>
          <a:ext cx="0" cy="101346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624840</xdr:colOff>
      <xdr:row>29</xdr:row>
      <xdr:rowOff>198120</xdr:rowOff>
    </xdr:from>
    <xdr:to>
      <xdr:col>2</xdr:col>
      <xdr:colOff>38100</xdr:colOff>
      <xdr:row>30</xdr:row>
      <xdr:rowOff>45720</xdr:rowOff>
    </xdr:to>
    <xdr:sp macro="" textlink="">
      <xdr:nvSpPr>
        <xdr:cNvPr id="114" name="วงรี 113">
          <a:extLst>
            <a:ext uri="{FF2B5EF4-FFF2-40B4-BE49-F238E27FC236}">
              <a16:creationId xmlns:a16="http://schemas.microsoft.com/office/drawing/2014/main" id="{BBE03B59-42B4-4497-A670-BC5558A8175D}"/>
            </a:ext>
          </a:extLst>
        </xdr:cNvPr>
        <xdr:cNvSpPr/>
      </xdr:nvSpPr>
      <xdr:spPr>
        <a:xfrm>
          <a:off x="1295400" y="574548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32</xdr:row>
      <xdr:rowOff>190500</xdr:rowOff>
    </xdr:from>
    <xdr:to>
      <xdr:col>2</xdr:col>
      <xdr:colOff>38100</xdr:colOff>
      <xdr:row>33</xdr:row>
      <xdr:rowOff>38100</xdr:rowOff>
    </xdr:to>
    <xdr:sp macro="" textlink="">
      <xdr:nvSpPr>
        <xdr:cNvPr id="115" name="วงรี 114">
          <a:extLst>
            <a:ext uri="{FF2B5EF4-FFF2-40B4-BE49-F238E27FC236}">
              <a16:creationId xmlns:a16="http://schemas.microsoft.com/office/drawing/2014/main" id="{EE6CC9BA-37B5-4E11-86BE-260B48ADE0C3}"/>
            </a:ext>
          </a:extLst>
        </xdr:cNvPr>
        <xdr:cNvSpPr/>
      </xdr:nvSpPr>
      <xdr:spPr>
        <a:xfrm>
          <a:off x="1295400" y="642366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594360</xdr:colOff>
      <xdr:row>33</xdr:row>
      <xdr:rowOff>0</xdr:rowOff>
    </xdr:from>
    <xdr:to>
      <xdr:col>13</xdr:col>
      <xdr:colOff>251460</xdr:colOff>
      <xdr:row>33</xdr:row>
      <xdr:rowOff>0</xdr:rowOff>
    </xdr:to>
    <xdr:cxnSp macro="">
      <xdr:nvCxnSpPr>
        <xdr:cNvPr id="116" name="ตัวเชื่อมต่อตรง 115">
          <a:extLst>
            <a:ext uri="{FF2B5EF4-FFF2-40B4-BE49-F238E27FC236}">
              <a16:creationId xmlns:a16="http://schemas.microsoft.com/office/drawing/2014/main" id="{BE1ED530-3B87-4977-B0B0-854B2DA04FE2}"/>
            </a:ext>
          </a:extLst>
        </xdr:cNvPr>
        <xdr:cNvCxnSpPr/>
      </xdr:nvCxnSpPr>
      <xdr:spPr>
        <a:xfrm>
          <a:off x="7970520" y="646176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30</xdr:row>
      <xdr:rowOff>213360</xdr:rowOff>
    </xdr:from>
    <xdr:to>
      <xdr:col>13</xdr:col>
      <xdr:colOff>220980</xdr:colOff>
      <xdr:row>30</xdr:row>
      <xdr:rowOff>213360</xdr:rowOff>
    </xdr:to>
    <xdr:cxnSp macro="">
      <xdr:nvCxnSpPr>
        <xdr:cNvPr id="117" name="ตัวเชื่อมต่อตรง 116">
          <a:extLst>
            <a:ext uri="{FF2B5EF4-FFF2-40B4-BE49-F238E27FC236}">
              <a16:creationId xmlns:a16="http://schemas.microsoft.com/office/drawing/2014/main" id="{DAD10FB2-9E1C-4796-9486-D017551C7F05}"/>
            </a:ext>
          </a:extLst>
        </xdr:cNvPr>
        <xdr:cNvCxnSpPr/>
      </xdr:nvCxnSpPr>
      <xdr:spPr>
        <a:xfrm>
          <a:off x="7757160" y="5989320"/>
          <a:ext cx="118110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428961</xdr:colOff>
      <xdr:row>29</xdr:row>
      <xdr:rowOff>160917</xdr:rowOff>
    </xdr:from>
    <xdr:to>
      <xdr:col>12</xdr:col>
      <xdr:colOff>428961</xdr:colOff>
      <xdr:row>34</xdr:row>
      <xdr:rowOff>31377</xdr:rowOff>
    </xdr:to>
    <xdr:cxnSp macro="">
      <xdr:nvCxnSpPr>
        <xdr:cNvPr id="118" name="ตัวเชื่อมต่อตรง 117">
          <a:extLst>
            <a:ext uri="{FF2B5EF4-FFF2-40B4-BE49-F238E27FC236}">
              <a16:creationId xmlns:a16="http://schemas.microsoft.com/office/drawing/2014/main" id="{0068B22D-9083-4A02-AE2D-C57118354E09}"/>
            </a:ext>
          </a:extLst>
        </xdr:cNvPr>
        <xdr:cNvCxnSpPr/>
      </xdr:nvCxnSpPr>
      <xdr:spPr>
        <a:xfrm>
          <a:off x="8497196" y="5808682"/>
          <a:ext cx="0" cy="1035871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390412</xdr:colOff>
      <xdr:row>30</xdr:row>
      <xdr:rowOff>193190</xdr:rowOff>
    </xdr:from>
    <xdr:to>
      <xdr:col>12</xdr:col>
      <xdr:colOff>476025</xdr:colOff>
      <xdr:row>31</xdr:row>
      <xdr:rowOff>40790</xdr:rowOff>
    </xdr:to>
    <xdr:sp macro="" textlink="">
      <xdr:nvSpPr>
        <xdr:cNvPr id="119" name="วงรี 118">
          <a:extLst>
            <a:ext uri="{FF2B5EF4-FFF2-40B4-BE49-F238E27FC236}">
              <a16:creationId xmlns:a16="http://schemas.microsoft.com/office/drawing/2014/main" id="{EDE4792E-996A-42B4-BB4E-4FF62BA6D079}"/>
            </a:ext>
          </a:extLst>
        </xdr:cNvPr>
        <xdr:cNvSpPr/>
      </xdr:nvSpPr>
      <xdr:spPr>
        <a:xfrm>
          <a:off x="8458647" y="6074037"/>
          <a:ext cx="85613" cy="80682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406998</xdr:colOff>
      <xdr:row>32</xdr:row>
      <xdr:rowOff>189155</xdr:rowOff>
    </xdr:from>
    <xdr:to>
      <xdr:col>12</xdr:col>
      <xdr:colOff>492611</xdr:colOff>
      <xdr:row>33</xdr:row>
      <xdr:rowOff>36755</xdr:rowOff>
    </xdr:to>
    <xdr:sp macro="" textlink="">
      <xdr:nvSpPr>
        <xdr:cNvPr id="120" name="วงรี 119">
          <a:extLst>
            <a:ext uri="{FF2B5EF4-FFF2-40B4-BE49-F238E27FC236}">
              <a16:creationId xmlns:a16="http://schemas.microsoft.com/office/drawing/2014/main" id="{9ED196C6-D315-45B2-B4A1-4C418E2921CA}"/>
            </a:ext>
          </a:extLst>
        </xdr:cNvPr>
        <xdr:cNvSpPr/>
      </xdr:nvSpPr>
      <xdr:spPr>
        <a:xfrm>
          <a:off x="8475233" y="6536167"/>
          <a:ext cx="85613" cy="80682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312420</xdr:colOff>
      <xdr:row>38</xdr:row>
      <xdr:rowOff>121920</xdr:rowOff>
    </xdr:from>
    <xdr:to>
      <xdr:col>5</xdr:col>
      <xdr:colOff>312420</xdr:colOff>
      <xdr:row>40</xdr:row>
      <xdr:rowOff>198120</xdr:rowOff>
    </xdr:to>
    <xdr:cxnSp macro="">
      <xdr:nvCxnSpPr>
        <xdr:cNvPr id="122" name="ลูกศรเชื่อมต่อแบบตรง 121">
          <a:extLst>
            <a:ext uri="{FF2B5EF4-FFF2-40B4-BE49-F238E27FC236}">
              <a16:creationId xmlns:a16="http://schemas.microsoft.com/office/drawing/2014/main" id="{DCD83310-5A2D-339B-765D-418906B11C54}"/>
            </a:ext>
          </a:extLst>
        </xdr:cNvPr>
        <xdr:cNvCxnSpPr/>
      </xdr:nvCxnSpPr>
      <xdr:spPr>
        <a:xfrm>
          <a:off x="3665220" y="7818120"/>
          <a:ext cx="0" cy="53340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312420</xdr:colOff>
      <xdr:row>42</xdr:row>
      <xdr:rowOff>15240</xdr:rowOff>
    </xdr:from>
    <xdr:to>
      <xdr:col>5</xdr:col>
      <xdr:colOff>312420</xdr:colOff>
      <xdr:row>43</xdr:row>
      <xdr:rowOff>160020</xdr:rowOff>
    </xdr:to>
    <xdr:cxnSp macro="">
      <xdr:nvCxnSpPr>
        <xdr:cNvPr id="123" name="ลูกศรเชื่อมต่อแบบตรง 122">
          <a:extLst>
            <a:ext uri="{FF2B5EF4-FFF2-40B4-BE49-F238E27FC236}">
              <a16:creationId xmlns:a16="http://schemas.microsoft.com/office/drawing/2014/main" id="{196232A6-0BE4-4E23-B924-35C5DB60B4F4}"/>
            </a:ext>
          </a:extLst>
        </xdr:cNvPr>
        <xdr:cNvCxnSpPr/>
      </xdr:nvCxnSpPr>
      <xdr:spPr>
        <a:xfrm flipV="1">
          <a:off x="3665220" y="8656320"/>
          <a:ext cx="0" cy="373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312420</xdr:colOff>
      <xdr:row>38</xdr:row>
      <xdr:rowOff>129540</xdr:rowOff>
    </xdr:from>
    <xdr:to>
      <xdr:col>5</xdr:col>
      <xdr:colOff>617220</xdr:colOff>
      <xdr:row>38</xdr:row>
      <xdr:rowOff>129540</xdr:rowOff>
    </xdr:to>
    <xdr:cxnSp macro="">
      <xdr:nvCxnSpPr>
        <xdr:cNvPr id="129" name="ตัวเชื่อมต่อตรง 128">
          <a:extLst>
            <a:ext uri="{FF2B5EF4-FFF2-40B4-BE49-F238E27FC236}">
              <a16:creationId xmlns:a16="http://schemas.microsoft.com/office/drawing/2014/main" id="{CA13C643-140C-B107-F9D4-D8C212FDC2EF}"/>
            </a:ext>
          </a:extLst>
        </xdr:cNvPr>
        <xdr:cNvCxnSpPr/>
      </xdr:nvCxnSpPr>
      <xdr:spPr>
        <a:xfrm>
          <a:off x="3665220" y="7825740"/>
          <a:ext cx="304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480060</xdr:colOff>
      <xdr:row>78</xdr:row>
      <xdr:rowOff>0</xdr:rowOff>
    </xdr:from>
    <xdr:to>
      <xdr:col>5</xdr:col>
      <xdr:colOff>160020</xdr:colOff>
      <xdr:row>78</xdr:row>
      <xdr:rowOff>0</xdr:rowOff>
    </xdr:to>
    <xdr:cxnSp macro="">
      <xdr:nvCxnSpPr>
        <xdr:cNvPr id="131" name="ตัวเชื่อมต่อตรง 130">
          <a:extLst>
            <a:ext uri="{FF2B5EF4-FFF2-40B4-BE49-F238E27FC236}">
              <a16:creationId xmlns:a16="http://schemas.microsoft.com/office/drawing/2014/main" id="{F7D15E50-89AC-4951-9C1E-B1522F4F01B4}"/>
            </a:ext>
          </a:extLst>
        </xdr:cNvPr>
        <xdr:cNvCxnSpPr/>
      </xdr:nvCxnSpPr>
      <xdr:spPr>
        <a:xfrm>
          <a:off x="1821180" y="7437120"/>
          <a:ext cx="16916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548640</xdr:colOff>
      <xdr:row>78</xdr:row>
      <xdr:rowOff>0</xdr:rowOff>
    </xdr:from>
    <xdr:to>
      <xdr:col>12</xdr:col>
      <xdr:colOff>106680</xdr:colOff>
      <xdr:row>78</xdr:row>
      <xdr:rowOff>0</xdr:rowOff>
    </xdr:to>
    <xdr:cxnSp macro="">
      <xdr:nvCxnSpPr>
        <xdr:cNvPr id="132" name="ตัวเชื่อมต่อตรง 131">
          <a:extLst>
            <a:ext uri="{FF2B5EF4-FFF2-40B4-BE49-F238E27FC236}">
              <a16:creationId xmlns:a16="http://schemas.microsoft.com/office/drawing/2014/main" id="{7B0F9318-AAFE-47C4-A421-2852BF4CDE90}"/>
            </a:ext>
          </a:extLst>
        </xdr:cNvPr>
        <xdr:cNvCxnSpPr/>
      </xdr:nvCxnSpPr>
      <xdr:spPr>
        <a:xfrm>
          <a:off x="5242560" y="7437120"/>
          <a:ext cx="29108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632460</xdr:colOff>
      <xdr:row>77</xdr:row>
      <xdr:rowOff>190500</xdr:rowOff>
    </xdr:from>
    <xdr:to>
      <xdr:col>3</xdr:col>
      <xdr:colOff>45720</xdr:colOff>
      <xdr:row>78</xdr:row>
      <xdr:rowOff>38100</xdr:rowOff>
    </xdr:to>
    <xdr:sp macro="" textlink="">
      <xdr:nvSpPr>
        <xdr:cNvPr id="133" name="วงรี 132">
          <a:extLst>
            <a:ext uri="{FF2B5EF4-FFF2-40B4-BE49-F238E27FC236}">
              <a16:creationId xmlns:a16="http://schemas.microsoft.com/office/drawing/2014/main" id="{68D17583-9FCC-4BCE-A76D-E3045461B605}"/>
            </a:ext>
          </a:extLst>
        </xdr:cNvPr>
        <xdr:cNvSpPr/>
      </xdr:nvSpPr>
      <xdr:spPr>
        <a:xfrm>
          <a:off x="1973580" y="73990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609600</xdr:colOff>
      <xdr:row>77</xdr:row>
      <xdr:rowOff>190500</xdr:rowOff>
    </xdr:from>
    <xdr:to>
      <xdr:col>5</xdr:col>
      <xdr:colOff>22860</xdr:colOff>
      <xdr:row>78</xdr:row>
      <xdr:rowOff>38100</xdr:rowOff>
    </xdr:to>
    <xdr:sp macro="" textlink="">
      <xdr:nvSpPr>
        <xdr:cNvPr id="134" name="วงรี 133">
          <a:extLst>
            <a:ext uri="{FF2B5EF4-FFF2-40B4-BE49-F238E27FC236}">
              <a16:creationId xmlns:a16="http://schemas.microsoft.com/office/drawing/2014/main" id="{CA92E581-3A94-4C57-96FD-981AD087429E}"/>
            </a:ext>
          </a:extLst>
        </xdr:cNvPr>
        <xdr:cNvSpPr/>
      </xdr:nvSpPr>
      <xdr:spPr>
        <a:xfrm>
          <a:off x="3291840" y="73990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640080</xdr:colOff>
      <xdr:row>77</xdr:row>
      <xdr:rowOff>198120</xdr:rowOff>
    </xdr:from>
    <xdr:to>
      <xdr:col>8</xdr:col>
      <xdr:colOff>53340</xdr:colOff>
      <xdr:row>78</xdr:row>
      <xdr:rowOff>45720</xdr:rowOff>
    </xdr:to>
    <xdr:sp macro="" textlink="">
      <xdr:nvSpPr>
        <xdr:cNvPr id="135" name="วงรี 134">
          <a:extLst>
            <a:ext uri="{FF2B5EF4-FFF2-40B4-BE49-F238E27FC236}">
              <a16:creationId xmlns:a16="http://schemas.microsoft.com/office/drawing/2014/main" id="{6F4D7D3F-D84E-44AF-9BE4-4D78AED3CAE3}"/>
            </a:ext>
          </a:extLst>
        </xdr:cNvPr>
        <xdr:cNvSpPr/>
      </xdr:nvSpPr>
      <xdr:spPr>
        <a:xfrm>
          <a:off x="5334000" y="740664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624840</xdr:colOff>
      <xdr:row>77</xdr:row>
      <xdr:rowOff>182880</xdr:rowOff>
    </xdr:from>
    <xdr:to>
      <xdr:col>12</xdr:col>
      <xdr:colOff>38100</xdr:colOff>
      <xdr:row>78</xdr:row>
      <xdr:rowOff>30480</xdr:rowOff>
    </xdr:to>
    <xdr:sp macro="" textlink="">
      <xdr:nvSpPr>
        <xdr:cNvPr id="136" name="วงรี 135">
          <a:extLst>
            <a:ext uri="{FF2B5EF4-FFF2-40B4-BE49-F238E27FC236}">
              <a16:creationId xmlns:a16="http://schemas.microsoft.com/office/drawing/2014/main" id="{03269EB4-B8D9-4610-9939-5A3A7781F462}"/>
            </a:ext>
          </a:extLst>
        </xdr:cNvPr>
        <xdr:cNvSpPr/>
      </xdr:nvSpPr>
      <xdr:spPr>
        <a:xfrm>
          <a:off x="8001000" y="73914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7620</xdr:colOff>
      <xdr:row>80</xdr:row>
      <xdr:rowOff>7620</xdr:rowOff>
    </xdr:from>
    <xdr:to>
      <xdr:col>4</xdr:col>
      <xdr:colOff>647700</xdr:colOff>
      <xdr:row>85</xdr:row>
      <xdr:rowOff>22860</xdr:rowOff>
    </xdr:to>
    <xdr:sp macro="" textlink="">
      <xdr:nvSpPr>
        <xdr:cNvPr id="137" name="สี่เหลี่ยมผืนผ้า 136">
          <a:extLst>
            <a:ext uri="{FF2B5EF4-FFF2-40B4-BE49-F238E27FC236}">
              <a16:creationId xmlns:a16="http://schemas.microsoft.com/office/drawing/2014/main" id="{613029BC-7A04-4137-8B95-6CB536582504}"/>
            </a:ext>
          </a:extLst>
        </xdr:cNvPr>
        <xdr:cNvSpPr/>
      </xdr:nvSpPr>
      <xdr:spPr>
        <a:xfrm>
          <a:off x="2019300" y="7932420"/>
          <a:ext cx="1310640" cy="1188720"/>
        </a:xfrm>
        <a:prstGeom prst="rect">
          <a:avLst/>
        </a:prstGeom>
        <a:solidFill>
          <a:srgbClr val="B2B2B2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80</xdr:row>
      <xdr:rowOff>0</xdr:rowOff>
    </xdr:from>
    <xdr:to>
      <xdr:col>11</xdr:col>
      <xdr:colOff>662940</xdr:colOff>
      <xdr:row>85</xdr:row>
      <xdr:rowOff>22860</xdr:rowOff>
    </xdr:to>
    <xdr:sp macro="" textlink="">
      <xdr:nvSpPr>
        <xdr:cNvPr id="138" name="สี่เหลี่ยมผืนผ้า 137">
          <a:extLst>
            <a:ext uri="{FF2B5EF4-FFF2-40B4-BE49-F238E27FC236}">
              <a16:creationId xmlns:a16="http://schemas.microsoft.com/office/drawing/2014/main" id="{CBE239CB-0E9E-42DE-AA5C-BFA402DAB80B}"/>
            </a:ext>
          </a:extLst>
        </xdr:cNvPr>
        <xdr:cNvSpPr/>
      </xdr:nvSpPr>
      <xdr:spPr>
        <a:xfrm>
          <a:off x="5364480" y="7924800"/>
          <a:ext cx="2674620" cy="1196340"/>
        </a:xfrm>
        <a:prstGeom prst="rect">
          <a:avLst/>
        </a:prstGeom>
        <a:solidFill>
          <a:srgbClr val="B2B2B2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81</xdr:row>
      <xdr:rowOff>190500</xdr:rowOff>
    </xdr:from>
    <xdr:to>
      <xdr:col>3</xdr:col>
      <xdr:colOff>297180</xdr:colOff>
      <xdr:row>83</xdr:row>
      <xdr:rowOff>22860</xdr:rowOff>
    </xdr:to>
    <xdr:sp macro="" textlink="">
      <xdr:nvSpPr>
        <xdr:cNvPr id="139" name="สี่เหลี่ยมผืนผ้า 138">
          <a:extLst>
            <a:ext uri="{FF2B5EF4-FFF2-40B4-BE49-F238E27FC236}">
              <a16:creationId xmlns:a16="http://schemas.microsoft.com/office/drawing/2014/main" id="{65C094E1-D986-49F8-9EDC-4EC13162D38E}"/>
            </a:ext>
          </a:extLst>
        </xdr:cNvPr>
        <xdr:cNvSpPr/>
      </xdr:nvSpPr>
      <xdr:spPr>
        <a:xfrm>
          <a:off x="2011680" y="8343900"/>
          <a:ext cx="297180" cy="320040"/>
        </a:xfrm>
        <a:prstGeom prst="rect">
          <a:avLst/>
        </a:prstGeom>
        <a:solidFill>
          <a:srgbClr val="00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533400</xdr:colOff>
      <xdr:row>81</xdr:row>
      <xdr:rowOff>190500</xdr:rowOff>
    </xdr:from>
    <xdr:to>
      <xdr:col>10</xdr:col>
      <xdr:colOff>175260</xdr:colOff>
      <xdr:row>83</xdr:row>
      <xdr:rowOff>22860</xdr:rowOff>
    </xdr:to>
    <xdr:sp macro="" textlink="">
      <xdr:nvSpPr>
        <xdr:cNvPr id="140" name="สี่เหลี่ยมผืนผ้า 139">
          <a:extLst>
            <a:ext uri="{FF2B5EF4-FFF2-40B4-BE49-F238E27FC236}">
              <a16:creationId xmlns:a16="http://schemas.microsoft.com/office/drawing/2014/main" id="{0A1D147A-84F0-4366-AE8C-DB9F49E6FF72}"/>
            </a:ext>
          </a:extLst>
        </xdr:cNvPr>
        <xdr:cNvSpPr/>
      </xdr:nvSpPr>
      <xdr:spPr>
        <a:xfrm>
          <a:off x="6568440" y="8343900"/>
          <a:ext cx="312420" cy="320040"/>
        </a:xfrm>
        <a:prstGeom prst="rect">
          <a:avLst/>
        </a:prstGeom>
        <a:solidFill>
          <a:srgbClr val="00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281940</xdr:colOff>
      <xdr:row>81</xdr:row>
      <xdr:rowOff>198120</xdr:rowOff>
    </xdr:from>
    <xdr:to>
      <xdr:col>9</xdr:col>
      <xdr:colOff>533400</xdr:colOff>
      <xdr:row>83</xdr:row>
      <xdr:rowOff>22860</xdr:rowOff>
    </xdr:to>
    <xdr:sp macro="" textlink="">
      <xdr:nvSpPr>
        <xdr:cNvPr id="141" name="สี่เหลี่ยมผืนผ้า 140">
          <a:extLst>
            <a:ext uri="{FF2B5EF4-FFF2-40B4-BE49-F238E27FC236}">
              <a16:creationId xmlns:a16="http://schemas.microsoft.com/office/drawing/2014/main" id="{8E026CB9-E24A-4095-996C-491F3E2FFC19}"/>
            </a:ext>
          </a:extLst>
        </xdr:cNvPr>
        <xdr:cNvSpPr/>
      </xdr:nvSpPr>
      <xdr:spPr>
        <a:xfrm>
          <a:off x="2293620" y="8351520"/>
          <a:ext cx="4274820" cy="312420"/>
        </a:xfrm>
        <a:prstGeom prst="rect">
          <a:avLst/>
        </a:prstGeom>
        <a:solidFill>
          <a:srgbClr val="99FF6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15240</xdr:colOff>
      <xdr:row>80</xdr:row>
      <xdr:rowOff>53340</xdr:rowOff>
    </xdr:from>
    <xdr:to>
      <xdr:col>4</xdr:col>
      <xdr:colOff>571500</xdr:colOff>
      <xdr:row>81</xdr:row>
      <xdr:rowOff>160020</xdr:rowOff>
    </xdr:to>
    <xdr:sp macro="" textlink="">
      <xdr:nvSpPr>
        <xdr:cNvPr id="144" name="กล่องข้อความ 143">
          <a:extLst>
            <a:ext uri="{FF2B5EF4-FFF2-40B4-BE49-F238E27FC236}">
              <a16:creationId xmlns:a16="http://schemas.microsoft.com/office/drawing/2014/main" id="{5160F491-EBE7-41A2-858F-DB496E13237B}"/>
            </a:ext>
          </a:extLst>
        </xdr:cNvPr>
        <xdr:cNvSpPr txBox="1"/>
      </xdr:nvSpPr>
      <xdr:spPr>
        <a:xfrm>
          <a:off x="2026920" y="7978140"/>
          <a:ext cx="12268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Exterior</a:t>
          </a:r>
          <a:r>
            <a:rPr lang="en-US" sz="1100" b="1" baseline="0"/>
            <a:t> Column</a:t>
          </a:r>
          <a:endParaRPr lang="en-US" sz="1100" b="1"/>
        </a:p>
      </xdr:txBody>
    </xdr:sp>
    <xdr:clientData/>
  </xdr:twoCellAnchor>
  <xdr:twoCellAnchor>
    <xdr:from>
      <xdr:col>2</xdr:col>
      <xdr:colOff>586740</xdr:colOff>
      <xdr:row>82</xdr:row>
      <xdr:rowOff>114300</xdr:rowOff>
    </xdr:from>
    <xdr:to>
      <xdr:col>3</xdr:col>
      <xdr:colOff>403860</xdr:colOff>
      <xdr:row>82</xdr:row>
      <xdr:rowOff>114300</xdr:rowOff>
    </xdr:to>
    <xdr:cxnSp macro="">
      <xdr:nvCxnSpPr>
        <xdr:cNvPr id="145" name="ตัวเชื่อมต่อตรง 144">
          <a:extLst>
            <a:ext uri="{FF2B5EF4-FFF2-40B4-BE49-F238E27FC236}">
              <a16:creationId xmlns:a16="http://schemas.microsoft.com/office/drawing/2014/main" id="{89D0FDE5-62EA-4368-B70C-DFB119144EEE}"/>
            </a:ext>
          </a:extLst>
        </xdr:cNvPr>
        <xdr:cNvCxnSpPr/>
      </xdr:nvCxnSpPr>
      <xdr:spPr>
        <a:xfrm>
          <a:off x="1927860" y="8496300"/>
          <a:ext cx="4876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81</xdr:row>
      <xdr:rowOff>91440</xdr:rowOff>
    </xdr:from>
    <xdr:to>
      <xdr:col>3</xdr:col>
      <xdr:colOff>152400</xdr:colOff>
      <xdr:row>83</xdr:row>
      <xdr:rowOff>137160</xdr:rowOff>
    </xdr:to>
    <xdr:cxnSp macro="">
      <xdr:nvCxnSpPr>
        <xdr:cNvPr id="146" name="ตัวเชื่อมต่อตรง 145">
          <a:extLst>
            <a:ext uri="{FF2B5EF4-FFF2-40B4-BE49-F238E27FC236}">
              <a16:creationId xmlns:a16="http://schemas.microsoft.com/office/drawing/2014/main" id="{87A9E4E1-38B6-4C05-AE7A-F81F3E38F565}"/>
            </a:ext>
          </a:extLst>
        </xdr:cNvPr>
        <xdr:cNvCxnSpPr/>
      </xdr:nvCxnSpPr>
      <xdr:spPr>
        <a:xfrm>
          <a:off x="2164080" y="8244840"/>
          <a:ext cx="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434340</xdr:colOff>
      <xdr:row>82</xdr:row>
      <xdr:rowOff>106680</xdr:rowOff>
    </xdr:from>
    <xdr:to>
      <xdr:col>10</xdr:col>
      <xdr:colOff>251460</xdr:colOff>
      <xdr:row>82</xdr:row>
      <xdr:rowOff>106680</xdr:rowOff>
    </xdr:to>
    <xdr:cxnSp macro="">
      <xdr:nvCxnSpPr>
        <xdr:cNvPr id="147" name="ตัวเชื่อมต่อตรง 146">
          <a:extLst>
            <a:ext uri="{FF2B5EF4-FFF2-40B4-BE49-F238E27FC236}">
              <a16:creationId xmlns:a16="http://schemas.microsoft.com/office/drawing/2014/main" id="{8B8866A2-B9A3-4901-B3CC-3EBE8B20F675}"/>
            </a:ext>
          </a:extLst>
        </xdr:cNvPr>
        <xdr:cNvCxnSpPr/>
      </xdr:nvCxnSpPr>
      <xdr:spPr>
        <a:xfrm>
          <a:off x="6469380" y="8488680"/>
          <a:ext cx="4876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81</xdr:row>
      <xdr:rowOff>83820</xdr:rowOff>
    </xdr:from>
    <xdr:to>
      <xdr:col>10</xdr:col>
      <xdr:colOff>0</xdr:colOff>
      <xdr:row>83</xdr:row>
      <xdr:rowOff>129540</xdr:rowOff>
    </xdr:to>
    <xdr:cxnSp macro="">
      <xdr:nvCxnSpPr>
        <xdr:cNvPr id="148" name="ตัวเชื่อมต่อตรง 147">
          <a:extLst>
            <a:ext uri="{FF2B5EF4-FFF2-40B4-BE49-F238E27FC236}">
              <a16:creationId xmlns:a16="http://schemas.microsoft.com/office/drawing/2014/main" id="{E279770D-1FD9-4B90-9162-0F7E3B9013F0}"/>
            </a:ext>
          </a:extLst>
        </xdr:cNvPr>
        <xdr:cNvCxnSpPr/>
      </xdr:nvCxnSpPr>
      <xdr:spPr>
        <a:xfrm>
          <a:off x="6705600" y="8237220"/>
          <a:ext cx="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137160</xdr:colOff>
      <xdr:row>80</xdr:row>
      <xdr:rowOff>83820</xdr:rowOff>
    </xdr:from>
    <xdr:to>
      <xdr:col>10</xdr:col>
      <xdr:colOff>594360</xdr:colOff>
      <xdr:row>81</xdr:row>
      <xdr:rowOff>182880</xdr:rowOff>
    </xdr:to>
    <xdr:sp macro="" textlink="">
      <xdr:nvSpPr>
        <xdr:cNvPr id="149" name="กล่องข้อความ 148">
          <a:extLst>
            <a:ext uri="{FF2B5EF4-FFF2-40B4-BE49-F238E27FC236}">
              <a16:creationId xmlns:a16="http://schemas.microsoft.com/office/drawing/2014/main" id="{E1F9678E-AEEE-4F41-8628-1E02D05990AA}"/>
            </a:ext>
          </a:extLst>
        </xdr:cNvPr>
        <xdr:cNvSpPr txBox="1"/>
      </xdr:nvSpPr>
      <xdr:spPr>
        <a:xfrm>
          <a:off x="6172200" y="8008620"/>
          <a:ext cx="112776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Interior</a:t>
          </a:r>
          <a:r>
            <a:rPr lang="en-US" sz="1100" b="1" baseline="0"/>
            <a:t> Column</a:t>
          </a:r>
          <a:endParaRPr lang="en-US" sz="1100" b="1"/>
        </a:p>
      </xdr:txBody>
    </xdr:sp>
    <xdr:clientData/>
  </xdr:twoCellAnchor>
  <xdr:twoCellAnchor>
    <xdr:from>
      <xdr:col>1</xdr:col>
      <xdr:colOff>579120</xdr:colOff>
      <xdr:row>85</xdr:row>
      <xdr:rowOff>15240</xdr:rowOff>
    </xdr:from>
    <xdr:to>
      <xdr:col>3</xdr:col>
      <xdr:colOff>236220</xdr:colOff>
      <xdr:row>85</xdr:row>
      <xdr:rowOff>15240</xdr:rowOff>
    </xdr:to>
    <xdr:cxnSp macro="">
      <xdr:nvCxnSpPr>
        <xdr:cNvPr id="150" name="ตัวเชื่อมต่อตรง 149">
          <a:extLst>
            <a:ext uri="{FF2B5EF4-FFF2-40B4-BE49-F238E27FC236}">
              <a16:creationId xmlns:a16="http://schemas.microsoft.com/office/drawing/2014/main" id="{FE74D967-223B-46C5-8671-35B11566DDF2}"/>
            </a:ext>
          </a:extLst>
        </xdr:cNvPr>
        <xdr:cNvCxnSpPr/>
      </xdr:nvCxnSpPr>
      <xdr:spPr>
        <a:xfrm>
          <a:off x="1249680" y="911352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563880</xdr:colOff>
      <xdr:row>80</xdr:row>
      <xdr:rowOff>0</xdr:rowOff>
    </xdr:from>
    <xdr:to>
      <xdr:col>3</xdr:col>
      <xdr:colOff>220980</xdr:colOff>
      <xdr:row>80</xdr:row>
      <xdr:rowOff>0</xdr:rowOff>
    </xdr:to>
    <xdr:cxnSp macro="">
      <xdr:nvCxnSpPr>
        <xdr:cNvPr id="151" name="ตัวเชื่อมต่อตรง 150">
          <a:extLst>
            <a:ext uri="{FF2B5EF4-FFF2-40B4-BE49-F238E27FC236}">
              <a16:creationId xmlns:a16="http://schemas.microsoft.com/office/drawing/2014/main" id="{312C0420-1F54-4128-877F-75394D0F3B96}"/>
            </a:ext>
          </a:extLst>
        </xdr:cNvPr>
        <xdr:cNvCxnSpPr/>
      </xdr:nvCxnSpPr>
      <xdr:spPr>
        <a:xfrm>
          <a:off x="1234440" y="792480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79</xdr:row>
      <xdr:rowOff>60960</xdr:rowOff>
    </xdr:from>
    <xdr:to>
      <xdr:col>2</xdr:col>
      <xdr:colOff>7620</xdr:colOff>
      <xdr:row>86</xdr:row>
      <xdr:rowOff>0</xdr:rowOff>
    </xdr:to>
    <xdr:cxnSp macro="">
      <xdr:nvCxnSpPr>
        <xdr:cNvPr id="152" name="ตัวเชื่อมต่อตรง 151">
          <a:extLst>
            <a:ext uri="{FF2B5EF4-FFF2-40B4-BE49-F238E27FC236}">
              <a16:creationId xmlns:a16="http://schemas.microsoft.com/office/drawing/2014/main" id="{D430A82C-D842-4649-8664-A02761D49446}"/>
            </a:ext>
          </a:extLst>
        </xdr:cNvPr>
        <xdr:cNvCxnSpPr/>
      </xdr:nvCxnSpPr>
      <xdr:spPr>
        <a:xfrm>
          <a:off x="1348740" y="7757160"/>
          <a:ext cx="0" cy="156972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640080</xdr:colOff>
      <xdr:row>79</xdr:row>
      <xdr:rowOff>198120</xdr:rowOff>
    </xdr:from>
    <xdr:to>
      <xdr:col>2</xdr:col>
      <xdr:colOff>53340</xdr:colOff>
      <xdr:row>80</xdr:row>
      <xdr:rowOff>45720</xdr:rowOff>
    </xdr:to>
    <xdr:sp macro="" textlink="">
      <xdr:nvSpPr>
        <xdr:cNvPr id="153" name="วงรี 152">
          <a:extLst>
            <a:ext uri="{FF2B5EF4-FFF2-40B4-BE49-F238E27FC236}">
              <a16:creationId xmlns:a16="http://schemas.microsoft.com/office/drawing/2014/main" id="{97A1B388-2888-4D5A-91FE-59F1F35F7623}"/>
            </a:ext>
          </a:extLst>
        </xdr:cNvPr>
        <xdr:cNvSpPr/>
      </xdr:nvSpPr>
      <xdr:spPr>
        <a:xfrm>
          <a:off x="1310640" y="78943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632460</xdr:colOff>
      <xdr:row>84</xdr:row>
      <xdr:rowOff>198120</xdr:rowOff>
    </xdr:from>
    <xdr:to>
      <xdr:col>2</xdr:col>
      <xdr:colOff>45720</xdr:colOff>
      <xdr:row>85</xdr:row>
      <xdr:rowOff>45720</xdr:rowOff>
    </xdr:to>
    <xdr:sp macro="" textlink="">
      <xdr:nvSpPr>
        <xdr:cNvPr id="154" name="วงรี 153">
          <a:extLst>
            <a:ext uri="{FF2B5EF4-FFF2-40B4-BE49-F238E27FC236}">
              <a16:creationId xmlns:a16="http://schemas.microsoft.com/office/drawing/2014/main" id="{96D0C4CC-50D6-4795-ADF1-58523652F111}"/>
            </a:ext>
          </a:extLst>
        </xdr:cNvPr>
        <xdr:cNvSpPr/>
      </xdr:nvSpPr>
      <xdr:spPr>
        <a:xfrm>
          <a:off x="1303020" y="90678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655320</xdr:colOff>
      <xdr:row>78</xdr:row>
      <xdr:rowOff>205740</xdr:rowOff>
    </xdr:from>
    <xdr:to>
      <xdr:col>12</xdr:col>
      <xdr:colOff>655320</xdr:colOff>
      <xdr:row>85</xdr:row>
      <xdr:rowOff>144780</xdr:rowOff>
    </xdr:to>
    <xdr:cxnSp macro="">
      <xdr:nvCxnSpPr>
        <xdr:cNvPr id="162" name="ตัวเชื่อมต่อตรง 161">
          <a:extLst>
            <a:ext uri="{FF2B5EF4-FFF2-40B4-BE49-F238E27FC236}">
              <a16:creationId xmlns:a16="http://schemas.microsoft.com/office/drawing/2014/main" id="{906AB15F-BDAB-4AF7-8B84-3312C1AEF9C1}"/>
            </a:ext>
          </a:extLst>
        </xdr:cNvPr>
        <xdr:cNvCxnSpPr/>
      </xdr:nvCxnSpPr>
      <xdr:spPr>
        <a:xfrm>
          <a:off x="8702040" y="7642860"/>
          <a:ext cx="0" cy="160020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563880</xdr:colOff>
      <xdr:row>85</xdr:row>
      <xdr:rowOff>22860</xdr:rowOff>
    </xdr:from>
    <xdr:to>
      <xdr:col>13</xdr:col>
      <xdr:colOff>220980</xdr:colOff>
      <xdr:row>85</xdr:row>
      <xdr:rowOff>22860</xdr:rowOff>
    </xdr:to>
    <xdr:cxnSp macro="">
      <xdr:nvCxnSpPr>
        <xdr:cNvPr id="163" name="ตัวเชื่อมต่อตรง 162">
          <a:extLst>
            <a:ext uri="{FF2B5EF4-FFF2-40B4-BE49-F238E27FC236}">
              <a16:creationId xmlns:a16="http://schemas.microsoft.com/office/drawing/2014/main" id="{7078E90A-905A-4AD6-8BA5-1F1C1C5394CB}"/>
            </a:ext>
          </a:extLst>
        </xdr:cNvPr>
        <xdr:cNvCxnSpPr/>
      </xdr:nvCxnSpPr>
      <xdr:spPr>
        <a:xfrm>
          <a:off x="7940040" y="912114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548640</xdr:colOff>
      <xdr:row>80</xdr:row>
      <xdr:rowOff>7620</xdr:rowOff>
    </xdr:from>
    <xdr:to>
      <xdr:col>13</xdr:col>
      <xdr:colOff>205740</xdr:colOff>
      <xdr:row>80</xdr:row>
      <xdr:rowOff>7620</xdr:rowOff>
    </xdr:to>
    <xdr:cxnSp macro="">
      <xdr:nvCxnSpPr>
        <xdr:cNvPr id="164" name="ตัวเชื่อมต่อตรง 163">
          <a:extLst>
            <a:ext uri="{FF2B5EF4-FFF2-40B4-BE49-F238E27FC236}">
              <a16:creationId xmlns:a16="http://schemas.microsoft.com/office/drawing/2014/main" id="{E7E1C29D-FA08-42E3-A564-001BA18BF79A}"/>
            </a:ext>
          </a:extLst>
        </xdr:cNvPr>
        <xdr:cNvCxnSpPr/>
      </xdr:nvCxnSpPr>
      <xdr:spPr>
        <a:xfrm>
          <a:off x="7924800" y="7932420"/>
          <a:ext cx="998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617220</xdr:colOff>
      <xdr:row>84</xdr:row>
      <xdr:rowOff>213360</xdr:rowOff>
    </xdr:from>
    <xdr:to>
      <xdr:col>13</xdr:col>
      <xdr:colOff>30480</xdr:colOff>
      <xdr:row>85</xdr:row>
      <xdr:rowOff>60960</xdr:rowOff>
    </xdr:to>
    <xdr:sp macro="" textlink="">
      <xdr:nvSpPr>
        <xdr:cNvPr id="165" name="วงรี 164">
          <a:extLst>
            <a:ext uri="{FF2B5EF4-FFF2-40B4-BE49-F238E27FC236}">
              <a16:creationId xmlns:a16="http://schemas.microsoft.com/office/drawing/2014/main" id="{45BDC069-C6DE-41FF-9254-063CD9D0FC31}"/>
            </a:ext>
          </a:extLst>
        </xdr:cNvPr>
        <xdr:cNvSpPr/>
      </xdr:nvSpPr>
      <xdr:spPr>
        <a:xfrm>
          <a:off x="8663940" y="908304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624840</xdr:colOff>
      <xdr:row>79</xdr:row>
      <xdr:rowOff>190500</xdr:rowOff>
    </xdr:from>
    <xdr:to>
      <xdr:col>13</xdr:col>
      <xdr:colOff>38100</xdr:colOff>
      <xdr:row>80</xdr:row>
      <xdr:rowOff>38100</xdr:rowOff>
    </xdr:to>
    <xdr:sp macro="" textlink="">
      <xdr:nvSpPr>
        <xdr:cNvPr id="166" name="วงรี 165">
          <a:extLst>
            <a:ext uri="{FF2B5EF4-FFF2-40B4-BE49-F238E27FC236}">
              <a16:creationId xmlns:a16="http://schemas.microsoft.com/office/drawing/2014/main" id="{D76328E8-09F2-42A3-98E8-DE8F5E9CF5AD}"/>
            </a:ext>
          </a:extLst>
        </xdr:cNvPr>
        <xdr:cNvSpPr/>
      </xdr:nvSpPr>
      <xdr:spPr>
        <a:xfrm>
          <a:off x="8671560" y="78867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15240</xdr:colOff>
      <xdr:row>77</xdr:row>
      <xdr:rowOff>30480</xdr:rowOff>
    </xdr:from>
    <xdr:to>
      <xdr:col>3</xdr:col>
      <xdr:colOff>15240</xdr:colOff>
      <xdr:row>85</xdr:row>
      <xdr:rowOff>175260</xdr:rowOff>
    </xdr:to>
    <xdr:cxnSp macro="">
      <xdr:nvCxnSpPr>
        <xdr:cNvPr id="170" name="ตัวเชื่อมต่อตรง 169">
          <a:extLst>
            <a:ext uri="{FF2B5EF4-FFF2-40B4-BE49-F238E27FC236}">
              <a16:creationId xmlns:a16="http://schemas.microsoft.com/office/drawing/2014/main" id="{FD9D00C6-2E93-4992-8526-B9DDC4104EA9}"/>
            </a:ext>
          </a:extLst>
        </xdr:cNvPr>
        <xdr:cNvCxnSpPr/>
      </xdr:nvCxnSpPr>
      <xdr:spPr>
        <a:xfrm>
          <a:off x="2026920" y="17007840"/>
          <a:ext cx="0" cy="20345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160020</xdr:colOff>
      <xdr:row>77</xdr:row>
      <xdr:rowOff>22860</xdr:rowOff>
    </xdr:from>
    <xdr:to>
      <xdr:col>3</xdr:col>
      <xdr:colOff>160020</xdr:colOff>
      <xdr:row>86</xdr:row>
      <xdr:rowOff>15240</xdr:rowOff>
    </xdr:to>
    <xdr:cxnSp macro="">
      <xdr:nvCxnSpPr>
        <xdr:cNvPr id="172" name="ตัวเชื่อมต่อตรง 171">
          <a:extLst>
            <a:ext uri="{FF2B5EF4-FFF2-40B4-BE49-F238E27FC236}">
              <a16:creationId xmlns:a16="http://schemas.microsoft.com/office/drawing/2014/main" id="{3B711C88-C1EE-42DC-BC73-3A3738F110CE}"/>
            </a:ext>
          </a:extLst>
        </xdr:cNvPr>
        <xdr:cNvCxnSpPr/>
      </xdr:nvCxnSpPr>
      <xdr:spPr>
        <a:xfrm>
          <a:off x="2171700" y="17000220"/>
          <a:ext cx="0" cy="21107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</xdr:colOff>
      <xdr:row>76</xdr:row>
      <xdr:rowOff>220980</xdr:rowOff>
    </xdr:from>
    <xdr:to>
      <xdr:col>10</xdr:col>
      <xdr:colOff>15240</xdr:colOff>
      <xdr:row>86</xdr:row>
      <xdr:rowOff>7620</xdr:rowOff>
    </xdr:to>
    <xdr:cxnSp macro="">
      <xdr:nvCxnSpPr>
        <xdr:cNvPr id="173" name="ตัวเชื่อมต่อตรง 172">
          <a:extLst>
            <a:ext uri="{FF2B5EF4-FFF2-40B4-BE49-F238E27FC236}">
              <a16:creationId xmlns:a16="http://schemas.microsoft.com/office/drawing/2014/main" id="{E81AD1DC-D261-4602-B585-5EC457FD82B0}"/>
            </a:ext>
          </a:extLst>
        </xdr:cNvPr>
        <xdr:cNvCxnSpPr/>
      </xdr:nvCxnSpPr>
      <xdr:spPr>
        <a:xfrm>
          <a:off x="6720840" y="16969740"/>
          <a:ext cx="0" cy="213360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</xdr:colOff>
      <xdr:row>76</xdr:row>
      <xdr:rowOff>205740</xdr:rowOff>
    </xdr:from>
    <xdr:to>
      <xdr:col>12</xdr:col>
      <xdr:colOff>7620</xdr:colOff>
      <xdr:row>85</xdr:row>
      <xdr:rowOff>175260</xdr:rowOff>
    </xdr:to>
    <xdr:cxnSp macro="">
      <xdr:nvCxnSpPr>
        <xdr:cNvPr id="174" name="ตัวเชื่อมต่อตรง 173">
          <a:extLst>
            <a:ext uri="{FF2B5EF4-FFF2-40B4-BE49-F238E27FC236}">
              <a16:creationId xmlns:a16="http://schemas.microsoft.com/office/drawing/2014/main" id="{07E276A9-40A5-47B8-BEC9-2E1DABBA2D1C}"/>
            </a:ext>
          </a:extLst>
        </xdr:cNvPr>
        <xdr:cNvCxnSpPr/>
      </xdr:nvCxnSpPr>
      <xdr:spPr>
        <a:xfrm>
          <a:off x="8054340" y="16954500"/>
          <a:ext cx="0" cy="208788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662940</xdr:colOff>
      <xdr:row>76</xdr:row>
      <xdr:rowOff>220980</xdr:rowOff>
    </xdr:from>
    <xdr:to>
      <xdr:col>7</xdr:col>
      <xdr:colOff>662940</xdr:colOff>
      <xdr:row>85</xdr:row>
      <xdr:rowOff>175260</xdr:rowOff>
    </xdr:to>
    <xdr:cxnSp macro="">
      <xdr:nvCxnSpPr>
        <xdr:cNvPr id="175" name="ตัวเชื่อมต่อตรง 174">
          <a:extLst>
            <a:ext uri="{FF2B5EF4-FFF2-40B4-BE49-F238E27FC236}">
              <a16:creationId xmlns:a16="http://schemas.microsoft.com/office/drawing/2014/main" id="{5451105E-78CE-45FF-8031-EBFC7E038FDC}"/>
            </a:ext>
          </a:extLst>
        </xdr:cNvPr>
        <xdr:cNvCxnSpPr/>
      </xdr:nvCxnSpPr>
      <xdr:spPr>
        <a:xfrm>
          <a:off x="5356860" y="16969740"/>
          <a:ext cx="0" cy="20726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662940</xdr:colOff>
      <xdr:row>77</xdr:row>
      <xdr:rowOff>0</xdr:rowOff>
    </xdr:from>
    <xdr:to>
      <xdr:col>4</xdr:col>
      <xdr:colOff>662940</xdr:colOff>
      <xdr:row>85</xdr:row>
      <xdr:rowOff>68580</xdr:rowOff>
    </xdr:to>
    <xdr:cxnSp macro="">
      <xdr:nvCxnSpPr>
        <xdr:cNvPr id="176" name="ตัวเชื่อมต่อตรง 175">
          <a:extLst>
            <a:ext uri="{FF2B5EF4-FFF2-40B4-BE49-F238E27FC236}">
              <a16:creationId xmlns:a16="http://schemas.microsoft.com/office/drawing/2014/main" id="{1379C1F0-989F-49FD-9B21-483EAB517211}"/>
            </a:ext>
          </a:extLst>
        </xdr:cNvPr>
        <xdr:cNvCxnSpPr/>
      </xdr:nvCxnSpPr>
      <xdr:spPr>
        <a:xfrm>
          <a:off x="3345180" y="16977360"/>
          <a:ext cx="0" cy="19583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84</xdr:row>
      <xdr:rowOff>38100</xdr:rowOff>
    </xdr:from>
    <xdr:to>
      <xdr:col>4</xdr:col>
      <xdr:colOff>647700</xdr:colOff>
      <xdr:row>85</xdr:row>
      <xdr:rowOff>15240</xdr:rowOff>
    </xdr:to>
    <xdr:sp macro="" textlink="">
      <xdr:nvSpPr>
        <xdr:cNvPr id="177" name="สี่เหลี่ยมผืนผ้า 176">
          <a:extLst>
            <a:ext uri="{FF2B5EF4-FFF2-40B4-BE49-F238E27FC236}">
              <a16:creationId xmlns:a16="http://schemas.microsoft.com/office/drawing/2014/main" id="{16BFC429-0754-294C-2FDD-BFE3FA9DF2D6}"/>
            </a:ext>
          </a:extLst>
        </xdr:cNvPr>
        <xdr:cNvSpPr/>
      </xdr:nvSpPr>
      <xdr:spPr>
        <a:xfrm>
          <a:off x="2019300" y="18676620"/>
          <a:ext cx="1310640" cy="205740"/>
        </a:xfrm>
        <a:prstGeom prst="rect">
          <a:avLst/>
        </a:prstGeom>
        <a:solidFill>
          <a:srgbClr val="FFCC00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662940</xdr:colOff>
      <xdr:row>84</xdr:row>
      <xdr:rowOff>45720</xdr:rowOff>
    </xdr:from>
    <xdr:to>
      <xdr:col>12</xdr:col>
      <xdr:colOff>0</xdr:colOff>
      <xdr:row>85</xdr:row>
      <xdr:rowOff>22860</xdr:rowOff>
    </xdr:to>
    <xdr:sp macro="" textlink="">
      <xdr:nvSpPr>
        <xdr:cNvPr id="179" name="สี่เหลี่ยมผืนผ้า 178">
          <a:extLst>
            <a:ext uri="{FF2B5EF4-FFF2-40B4-BE49-F238E27FC236}">
              <a16:creationId xmlns:a16="http://schemas.microsoft.com/office/drawing/2014/main" id="{802A9DD6-0F65-4BD3-A352-7F871560CF37}"/>
            </a:ext>
          </a:extLst>
        </xdr:cNvPr>
        <xdr:cNvSpPr/>
      </xdr:nvSpPr>
      <xdr:spPr>
        <a:xfrm>
          <a:off x="5356860" y="18684240"/>
          <a:ext cx="2689860" cy="205740"/>
        </a:xfrm>
        <a:prstGeom prst="rect">
          <a:avLst/>
        </a:prstGeom>
        <a:solidFill>
          <a:srgbClr val="FFCC00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541020</xdr:colOff>
      <xdr:row>83</xdr:row>
      <xdr:rowOff>38100</xdr:rowOff>
    </xdr:from>
    <xdr:to>
      <xdr:col>5</xdr:col>
      <xdr:colOff>541020</xdr:colOff>
      <xdr:row>84</xdr:row>
      <xdr:rowOff>76200</xdr:rowOff>
    </xdr:to>
    <xdr:cxnSp macro="">
      <xdr:nvCxnSpPr>
        <xdr:cNvPr id="181" name="ลูกศรเชื่อมต่อแบบตรง 180">
          <a:extLst>
            <a:ext uri="{FF2B5EF4-FFF2-40B4-BE49-F238E27FC236}">
              <a16:creationId xmlns:a16="http://schemas.microsoft.com/office/drawing/2014/main" id="{4F8E8FFE-130A-810C-B9CD-C50EE4C81E4E}"/>
            </a:ext>
          </a:extLst>
        </xdr:cNvPr>
        <xdr:cNvCxnSpPr/>
      </xdr:nvCxnSpPr>
      <xdr:spPr>
        <a:xfrm>
          <a:off x="3893820" y="18448020"/>
          <a:ext cx="0" cy="26670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541020</xdr:colOff>
      <xdr:row>81</xdr:row>
      <xdr:rowOff>205740</xdr:rowOff>
    </xdr:from>
    <xdr:to>
      <xdr:col>5</xdr:col>
      <xdr:colOff>541020</xdr:colOff>
      <xdr:row>83</xdr:row>
      <xdr:rowOff>22860</xdr:rowOff>
    </xdr:to>
    <xdr:cxnSp macro="">
      <xdr:nvCxnSpPr>
        <xdr:cNvPr id="182" name="ลูกศรเชื่อมต่อแบบตรง 181">
          <a:extLst>
            <a:ext uri="{FF2B5EF4-FFF2-40B4-BE49-F238E27FC236}">
              <a16:creationId xmlns:a16="http://schemas.microsoft.com/office/drawing/2014/main" id="{00EE5E35-C2A1-4868-9284-A2FBD3B412AF}"/>
            </a:ext>
          </a:extLst>
        </xdr:cNvPr>
        <xdr:cNvCxnSpPr/>
      </xdr:nvCxnSpPr>
      <xdr:spPr>
        <a:xfrm>
          <a:off x="3893820" y="18127980"/>
          <a:ext cx="0" cy="30480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</xdr:colOff>
      <xdr:row>84</xdr:row>
      <xdr:rowOff>53340</xdr:rowOff>
    </xdr:from>
    <xdr:to>
      <xdr:col>7</xdr:col>
      <xdr:colOff>541020</xdr:colOff>
      <xdr:row>84</xdr:row>
      <xdr:rowOff>53340</xdr:rowOff>
    </xdr:to>
    <xdr:cxnSp macro="">
      <xdr:nvCxnSpPr>
        <xdr:cNvPr id="184" name="ตัวเชื่อมต่อตรง 183">
          <a:extLst>
            <a:ext uri="{FF2B5EF4-FFF2-40B4-BE49-F238E27FC236}">
              <a16:creationId xmlns:a16="http://schemas.microsoft.com/office/drawing/2014/main" id="{69F93D4E-097C-4E01-85B7-C7DF2122DE34}"/>
            </a:ext>
          </a:extLst>
        </xdr:cNvPr>
        <xdr:cNvCxnSpPr/>
      </xdr:nvCxnSpPr>
      <xdr:spPr>
        <a:xfrm flipH="1">
          <a:off x="3436620" y="18691860"/>
          <a:ext cx="1798320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662940</xdr:colOff>
      <xdr:row>92</xdr:row>
      <xdr:rowOff>15240</xdr:rowOff>
    </xdr:from>
    <xdr:to>
      <xdr:col>9</xdr:col>
      <xdr:colOff>548640</xdr:colOff>
      <xdr:row>93</xdr:row>
      <xdr:rowOff>91440</xdr:rowOff>
    </xdr:to>
    <xdr:sp macro="" textlink="">
      <xdr:nvSpPr>
        <xdr:cNvPr id="197" name="กล่องข้อความ 196">
          <a:extLst>
            <a:ext uri="{FF2B5EF4-FFF2-40B4-BE49-F238E27FC236}">
              <a16:creationId xmlns:a16="http://schemas.microsoft.com/office/drawing/2014/main" id="{D4156CEE-C8B1-4E4B-97DD-12AA71BC2B8F}"/>
            </a:ext>
          </a:extLst>
        </xdr:cNvPr>
        <xdr:cNvSpPr txBox="1"/>
      </xdr:nvSpPr>
      <xdr:spPr>
        <a:xfrm>
          <a:off x="5356860" y="20634960"/>
          <a:ext cx="12268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/>
            <a:t>(</a:t>
          </a:r>
          <a:r>
            <a:rPr lang="en-US" sz="1100" b="0" baseline="0"/>
            <a:t>                 )</a:t>
          </a:r>
          <a:endParaRPr lang="en-US" sz="1100" b="0"/>
        </a:p>
      </xdr:txBody>
    </xdr:sp>
    <xdr:clientData/>
  </xdr:twoCellAnchor>
  <xdr:twoCellAnchor>
    <xdr:from>
      <xdr:col>7</xdr:col>
      <xdr:colOff>647700</xdr:colOff>
      <xdr:row>98</xdr:row>
      <xdr:rowOff>15240</xdr:rowOff>
    </xdr:from>
    <xdr:to>
      <xdr:col>9</xdr:col>
      <xdr:colOff>533400</xdr:colOff>
      <xdr:row>99</xdr:row>
      <xdr:rowOff>91440</xdr:rowOff>
    </xdr:to>
    <xdr:sp macro="" textlink="">
      <xdr:nvSpPr>
        <xdr:cNvPr id="198" name="กล่องข้อความ 197">
          <a:extLst>
            <a:ext uri="{FF2B5EF4-FFF2-40B4-BE49-F238E27FC236}">
              <a16:creationId xmlns:a16="http://schemas.microsoft.com/office/drawing/2014/main" id="{2B1AF429-22A5-429A-A066-D1C7AE5EA769}"/>
            </a:ext>
          </a:extLst>
        </xdr:cNvPr>
        <xdr:cNvSpPr txBox="1"/>
      </xdr:nvSpPr>
      <xdr:spPr>
        <a:xfrm>
          <a:off x="5341620" y="22158960"/>
          <a:ext cx="12268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/>
            <a:t>(</a:t>
          </a:r>
          <a:r>
            <a:rPr lang="en-US" sz="1100" b="0" baseline="0"/>
            <a:t>                 )</a:t>
          </a:r>
          <a:endParaRPr lang="en-US" sz="1100" b="0"/>
        </a:p>
      </xdr:txBody>
    </xdr:sp>
    <xdr:clientData/>
  </xdr:twoCellAnchor>
  <xdr:twoCellAnchor>
    <xdr:from>
      <xdr:col>7</xdr:col>
      <xdr:colOff>662940</xdr:colOff>
      <xdr:row>101</xdr:row>
      <xdr:rowOff>15240</xdr:rowOff>
    </xdr:from>
    <xdr:to>
      <xdr:col>9</xdr:col>
      <xdr:colOff>365760</xdr:colOff>
      <xdr:row>102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16361AC-3932-4B75-96B4-26E3BACEFAA3}"/>
            </a:ext>
          </a:extLst>
        </xdr:cNvPr>
        <xdr:cNvSpPr txBox="1"/>
      </xdr:nvSpPr>
      <xdr:spPr>
        <a:xfrm>
          <a:off x="5356860" y="22905720"/>
          <a:ext cx="104394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/>
            <a:t>(</a:t>
          </a:r>
          <a:r>
            <a:rPr lang="en-US" sz="1100" b="0" baseline="0"/>
            <a:t>                 )</a:t>
          </a:r>
          <a:endParaRPr lang="en-US" sz="1100" b="0"/>
        </a:p>
      </xdr:txBody>
    </xdr:sp>
    <xdr:clientData/>
  </xdr:twoCellAnchor>
  <xdr:twoCellAnchor>
    <xdr:from>
      <xdr:col>2</xdr:col>
      <xdr:colOff>15240</xdr:colOff>
      <xdr:row>106</xdr:row>
      <xdr:rowOff>7620</xdr:rowOff>
    </xdr:from>
    <xdr:to>
      <xdr:col>3</xdr:col>
      <xdr:colOff>662940</xdr:colOff>
      <xdr:row>112</xdr:row>
      <xdr:rowOff>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3EA52091-C9B3-43F8-B6E1-0407A1146BF5}"/>
            </a:ext>
          </a:extLst>
        </xdr:cNvPr>
        <xdr:cNvSpPr/>
      </xdr:nvSpPr>
      <xdr:spPr>
        <a:xfrm>
          <a:off x="1356360" y="23842980"/>
          <a:ext cx="1318260" cy="1363980"/>
        </a:xfrm>
        <a:prstGeom prst="rect">
          <a:avLst/>
        </a:prstGeom>
        <a:solidFill>
          <a:srgbClr val="EAEAEA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7620</xdr:colOff>
      <xdr:row>106</xdr:row>
      <xdr:rowOff>22860</xdr:rowOff>
    </xdr:from>
    <xdr:to>
      <xdr:col>10</xdr:col>
      <xdr:colOff>640080</xdr:colOff>
      <xdr:row>112</xdr:row>
      <xdr:rowOff>7620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6D8526F0-83A8-41FC-B5E0-64AE3FF1721F}"/>
            </a:ext>
          </a:extLst>
        </xdr:cNvPr>
        <xdr:cNvSpPr/>
      </xdr:nvSpPr>
      <xdr:spPr>
        <a:xfrm>
          <a:off x="5372100" y="23858220"/>
          <a:ext cx="1973580" cy="1356360"/>
        </a:xfrm>
        <a:prstGeom prst="rect">
          <a:avLst/>
        </a:prstGeom>
        <a:solidFill>
          <a:srgbClr val="EAEAEA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</xdr:colOff>
      <xdr:row>107</xdr:row>
      <xdr:rowOff>167640</xdr:rowOff>
    </xdr:from>
    <xdr:to>
      <xdr:col>2</xdr:col>
      <xdr:colOff>457200</xdr:colOff>
      <xdr:row>109</xdr:row>
      <xdr:rowOff>152400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BBD007FE-9239-A8C9-4A34-25D319D08066}"/>
            </a:ext>
          </a:extLst>
        </xdr:cNvPr>
        <xdr:cNvSpPr/>
      </xdr:nvSpPr>
      <xdr:spPr>
        <a:xfrm>
          <a:off x="1371600" y="24231600"/>
          <a:ext cx="426720" cy="441960"/>
        </a:xfrm>
        <a:prstGeom prst="rect">
          <a:avLst/>
        </a:prstGeom>
        <a:solidFill>
          <a:srgbClr val="9999FF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121920</xdr:colOff>
      <xdr:row>107</xdr:row>
      <xdr:rowOff>175260</xdr:rowOff>
    </xdr:from>
    <xdr:to>
      <xdr:col>9</xdr:col>
      <xdr:colOff>548640</xdr:colOff>
      <xdr:row>109</xdr:row>
      <xdr:rowOff>160020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25EBC18B-A85D-4C49-B3F7-840CB8C4BD10}"/>
            </a:ext>
          </a:extLst>
        </xdr:cNvPr>
        <xdr:cNvSpPr/>
      </xdr:nvSpPr>
      <xdr:spPr>
        <a:xfrm>
          <a:off x="6156960" y="24239220"/>
          <a:ext cx="426720" cy="441960"/>
        </a:xfrm>
        <a:prstGeom prst="rect">
          <a:avLst/>
        </a:prstGeom>
        <a:solidFill>
          <a:srgbClr val="9999FF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</xdr:colOff>
      <xdr:row>103</xdr:row>
      <xdr:rowOff>205740</xdr:rowOff>
    </xdr:from>
    <xdr:to>
      <xdr:col>2</xdr:col>
      <xdr:colOff>15240</xdr:colOff>
      <xdr:row>113</xdr:row>
      <xdr:rowOff>30480</xdr:rowOff>
    </xdr:to>
    <xdr:cxnSp macro="">
      <xdr:nvCxnSpPr>
        <xdr:cNvPr id="35" name="ตัวเชื่อมต่อตรง 34">
          <a:extLst>
            <a:ext uri="{FF2B5EF4-FFF2-40B4-BE49-F238E27FC236}">
              <a16:creationId xmlns:a16="http://schemas.microsoft.com/office/drawing/2014/main" id="{CC165789-73C3-49B1-B147-5CACA618FD5C}"/>
            </a:ext>
          </a:extLst>
        </xdr:cNvPr>
        <xdr:cNvCxnSpPr/>
      </xdr:nvCxnSpPr>
      <xdr:spPr>
        <a:xfrm>
          <a:off x="1356360" y="23355300"/>
          <a:ext cx="0" cy="21107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103</xdr:row>
      <xdr:rowOff>205740</xdr:rowOff>
    </xdr:from>
    <xdr:to>
      <xdr:col>8</xdr:col>
      <xdr:colOff>7620</xdr:colOff>
      <xdr:row>113</xdr:row>
      <xdr:rowOff>30480</xdr:rowOff>
    </xdr:to>
    <xdr:cxnSp macro="">
      <xdr:nvCxnSpPr>
        <xdr:cNvPr id="38" name="ตัวเชื่อมต่อตรง 37">
          <a:extLst>
            <a:ext uri="{FF2B5EF4-FFF2-40B4-BE49-F238E27FC236}">
              <a16:creationId xmlns:a16="http://schemas.microsoft.com/office/drawing/2014/main" id="{6731FA95-4B59-43D2-AD49-437AB482FA03}"/>
            </a:ext>
          </a:extLst>
        </xdr:cNvPr>
        <xdr:cNvCxnSpPr/>
      </xdr:nvCxnSpPr>
      <xdr:spPr>
        <a:xfrm>
          <a:off x="5372100" y="23355300"/>
          <a:ext cx="0" cy="21107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662940</xdr:colOff>
      <xdr:row>103</xdr:row>
      <xdr:rowOff>198120</xdr:rowOff>
    </xdr:from>
    <xdr:to>
      <xdr:col>3</xdr:col>
      <xdr:colOff>662940</xdr:colOff>
      <xdr:row>113</xdr:row>
      <xdr:rowOff>22860</xdr:rowOff>
    </xdr:to>
    <xdr:cxnSp macro="">
      <xdr:nvCxnSpPr>
        <xdr:cNvPr id="40" name="ตัวเชื่อมต่อตรง 39">
          <a:extLst>
            <a:ext uri="{FF2B5EF4-FFF2-40B4-BE49-F238E27FC236}">
              <a16:creationId xmlns:a16="http://schemas.microsoft.com/office/drawing/2014/main" id="{43774FD3-D693-47E4-92D9-C19E7FFFDCED}"/>
            </a:ext>
          </a:extLst>
        </xdr:cNvPr>
        <xdr:cNvCxnSpPr/>
      </xdr:nvCxnSpPr>
      <xdr:spPr>
        <a:xfrm>
          <a:off x="2674620" y="23347680"/>
          <a:ext cx="0" cy="21107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640080</xdr:colOff>
      <xdr:row>103</xdr:row>
      <xdr:rowOff>220980</xdr:rowOff>
    </xdr:from>
    <xdr:to>
      <xdr:col>10</xdr:col>
      <xdr:colOff>640080</xdr:colOff>
      <xdr:row>113</xdr:row>
      <xdr:rowOff>45720</xdr:rowOff>
    </xdr:to>
    <xdr:cxnSp macro="">
      <xdr:nvCxnSpPr>
        <xdr:cNvPr id="42" name="ตัวเชื่อมต่อตรง 41">
          <a:extLst>
            <a:ext uri="{FF2B5EF4-FFF2-40B4-BE49-F238E27FC236}">
              <a16:creationId xmlns:a16="http://schemas.microsoft.com/office/drawing/2014/main" id="{FBD74F83-BA8E-4519-8F5C-49F47C7B2851}"/>
            </a:ext>
          </a:extLst>
        </xdr:cNvPr>
        <xdr:cNvCxnSpPr/>
      </xdr:nvCxnSpPr>
      <xdr:spPr>
        <a:xfrm>
          <a:off x="7345680" y="23370540"/>
          <a:ext cx="0" cy="21107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107</xdr:row>
      <xdr:rowOff>175260</xdr:rowOff>
    </xdr:from>
    <xdr:to>
      <xdr:col>9</xdr:col>
      <xdr:colOff>533400</xdr:colOff>
      <xdr:row>107</xdr:row>
      <xdr:rowOff>175260</xdr:rowOff>
    </xdr:to>
    <xdr:cxnSp macro="">
      <xdr:nvCxnSpPr>
        <xdr:cNvPr id="47" name="ตัวเชื่อมต่อตรง 46">
          <a:extLst>
            <a:ext uri="{FF2B5EF4-FFF2-40B4-BE49-F238E27FC236}">
              <a16:creationId xmlns:a16="http://schemas.microsoft.com/office/drawing/2014/main" id="{66E228B8-F095-97D3-950E-022F69A774C8}"/>
            </a:ext>
          </a:extLst>
        </xdr:cNvPr>
        <xdr:cNvCxnSpPr/>
      </xdr:nvCxnSpPr>
      <xdr:spPr>
        <a:xfrm>
          <a:off x="1569720" y="24239220"/>
          <a:ext cx="4998720" cy="0"/>
        </a:xfrm>
        <a:prstGeom prst="line">
          <a:avLst/>
        </a:prstGeom>
        <a:ln w="19050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220980</xdr:colOff>
      <xdr:row>109</xdr:row>
      <xdr:rowOff>152400</xdr:rowOff>
    </xdr:from>
    <xdr:to>
      <xdr:col>9</xdr:col>
      <xdr:colOff>525780</xdr:colOff>
      <xdr:row>109</xdr:row>
      <xdr:rowOff>152400</xdr:rowOff>
    </xdr:to>
    <xdr:cxnSp macro="">
      <xdr:nvCxnSpPr>
        <xdr:cNvPr id="49" name="ตัวเชื่อมต่อตรง 48">
          <a:extLst>
            <a:ext uri="{FF2B5EF4-FFF2-40B4-BE49-F238E27FC236}">
              <a16:creationId xmlns:a16="http://schemas.microsoft.com/office/drawing/2014/main" id="{22527E4A-A87B-47F5-9381-74E1843DCDD1}"/>
            </a:ext>
          </a:extLst>
        </xdr:cNvPr>
        <xdr:cNvCxnSpPr/>
      </xdr:nvCxnSpPr>
      <xdr:spPr>
        <a:xfrm>
          <a:off x="1562100" y="24673560"/>
          <a:ext cx="4998720" cy="0"/>
        </a:xfrm>
        <a:prstGeom prst="line">
          <a:avLst/>
        </a:prstGeom>
        <a:ln w="19050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106</xdr:row>
      <xdr:rowOff>7620</xdr:rowOff>
    </xdr:from>
    <xdr:to>
      <xdr:col>3</xdr:col>
      <xdr:colOff>243840</xdr:colOff>
      <xdr:row>106</xdr:row>
      <xdr:rowOff>7620</xdr:rowOff>
    </xdr:to>
    <xdr:cxnSp macro="">
      <xdr:nvCxnSpPr>
        <xdr:cNvPr id="60" name="ตัวเชื่อมต่อตรง 59">
          <a:extLst>
            <a:ext uri="{FF2B5EF4-FFF2-40B4-BE49-F238E27FC236}">
              <a16:creationId xmlns:a16="http://schemas.microsoft.com/office/drawing/2014/main" id="{F0BEE12D-5AA8-413C-B909-AE3280A6B8F9}"/>
            </a:ext>
          </a:extLst>
        </xdr:cNvPr>
        <xdr:cNvCxnSpPr/>
      </xdr:nvCxnSpPr>
      <xdr:spPr>
        <a:xfrm>
          <a:off x="670560" y="23842980"/>
          <a:ext cx="1584960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655320</xdr:colOff>
      <xdr:row>112</xdr:row>
      <xdr:rowOff>0</xdr:rowOff>
    </xdr:from>
    <xdr:to>
      <xdr:col>3</xdr:col>
      <xdr:colOff>228600</xdr:colOff>
      <xdr:row>112</xdr:row>
      <xdr:rowOff>0</xdr:rowOff>
    </xdr:to>
    <xdr:cxnSp macro="">
      <xdr:nvCxnSpPr>
        <xdr:cNvPr id="64" name="ตัวเชื่อมต่อตรง 63">
          <a:extLst>
            <a:ext uri="{FF2B5EF4-FFF2-40B4-BE49-F238E27FC236}">
              <a16:creationId xmlns:a16="http://schemas.microsoft.com/office/drawing/2014/main" id="{1FEA99FA-D567-4AEB-973C-75CC73E1EDF1}"/>
            </a:ext>
          </a:extLst>
        </xdr:cNvPr>
        <xdr:cNvCxnSpPr/>
      </xdr:nvCxnSpPr>
      <xdr:spPr>
        <a:xfrm>
          <a:off x="655320" y="25206960"/>
          <a:ext cx="1584960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449580</xdr:colOff>
      <xdr:row>106</xdr:row>
      <xdr:rowOff>15240</xdr:rowOff>
    </xdr:from>
    <xdr:to>
      <xdr:col>12</xdr:col>
      <xdr:colOff>22860</xdr:colOff>
      <xdr:row>106</xdr:row>
      <xdr:rowOff>15240</xdr:rowOff>
    </xdr:to>
    <xdr:cxnSp macro="">
      <xdr:nvCxnSpPr>
        <xdr:cNvPr id="65" name="ตัวเชื่อมต่อตรง 64">
          <a:extLst>
            <a:ext uri="{FF2B5EF4-FFF2-40B4-BE49-F238E27FC236}">
              <a16:creationId xmlns:a16="http://schemas.microsoft.com/office/drawing/2014/main" id="{4F1E12AD-2D63-4A84-8A5D-DDEE14A1704D}"/>
            </a:ext>
          </a:extLst>
        </xdr:cNvPr>
        <xdr:cNvCxnSpPr/>
      </xdr:nvCxnSpPr>
      <xdr:spPr>
        <a:xfrm>
          <a:off x="6484620" y="23850600"/>
          <a:ext cx="1584960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495300</xdr:colOff>
      <xdr:row>112</xdr:row>
      <xdr:rowOff>7620</xdr:rowOff>
    </xdr:from>
    <xdr:to>
      <xdr:col>12</xdr:col>
      <xdr:colOff>68580</xdr:colOff>
      <xdr:row>112</xdr:row>
      <xdr:rowOff>7620</xdr:rowOff>
    </xdr:to>
    <xdr:cxnSp macro="">
      <xdr:nvCxnSpPr>
        <xdr:cNvPr id="69" name="ตัวเชื่อมต่อตรง 68">
          <a:extLst>
            <a:ext uri="{FF2B5EF4-FFF2-40B4-BE49-F238E27FC236}">
              <a16:creationId xmlns:a16="http://schemas.microsoft.com/office/drawing/2014/main" id="{0F75DFE1-0B6A-41BF-81DF-329951DD13CE}"/>
            </a:ext>
          </a:extLst>
        </xdr:cNvPr>
        <xdr:cNvCxnSpPr/>
      </xdr:nvCxnSpPr>
      <xdr:spPr>
        <a:xfrm>
          <a:off x="6530340" y="25214580"/>
          <a:ext cx="1584960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518160</xdr:colOff>
      <xdr:row>105</xdr:row>
      <xdr:rowOff>0</xdr:rowOff>
    </xdr:from>
    <xdr:to>
      <xdr:col>4</xdr:col>
      <xdr:colOff>198120</xdr:colOff>
      <xdr:row>105</xdr:row>
      <xdr:rowOff>0</xdr:rowOff>
    </xdr:to>
    <xdr:cxnSp macro="">
      <xdr:nvCxnSpPr>
        <xdr:cNvPr id="72" name="ตัวเชื่อมต่อตรง 71">
          <a:extLst>
            <a:ext uri="{FF2B5EF4-FFF2-40B4-BE49-F238E27FC236}">
              <a16:creationId xmlns:a16="http://schemas.microsoft.com/office/drawing/2014/main" id="{85EA0541-8016-4442-BCA1-2C2C2E373C48}"/>
            </a:ext>
          </a:extLst>
        </xdr:cNvPr>
        <xdr:cNvCxnSpPr/>
      </xdr:nvCxnSpPr>
      <xdr:spPr>
        <a:xfrm>
          <a:off x="1188720" y="23606760"/>
          <a:ext cx="16916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426720</xdr:colOff>
      <xdr:row>104</xdr:row>
      <xdr:rowOff>220980</xdr:rowOff>
    </xdr:from>
    <xdr:to>
      <xdr:col>11</xdr:col>
      <xdr:colOff>129540</xdr:colOff>
      <xdr:row>104</xdr:row>
      <xdr:rowOff>220980</xdr:rowOff>
    </xdr:to>
    <xdr:cxnSp macro="">
      <xdr:nvCxnSpPr>
        <xdr:cNvPr id="73" name="ตัวเชื่อมต่อตรง 72">
          <a:extLst>
            <a:ext uri="{FF2B5EF4-FFF2-40B4-BE49-F238E27FC236}">
              <a16:creationId xmlns:a16="http://schemas.microsoft.com/office/drawing/2014/main" id="{80B23926-DE2B-4BF6-8180-ED0AC9232040}"/>
            </a:ext>
          </a:extLst>
        </xdr:cNvPr>
        <xdr:cNvCxnSpPr/>
      </xdr:nvCxnSpPr>
      <xdr:spPr>
        <a:xfrm>
          <a:off x="5120640" y="23599140"/>
          <a:ext cx="238506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129540</xdr:colOff>
      <xdr:row>104</xdr:row>
      <xdr:rowOff>190500</xdr:rowOff>
    </xdr:from>
    <xdr:to>
      <xdr:col>1</xdr:col>
      <xdr:colOff>129540</xdr:colOff>
      <xdr:row>112</xdr:row>
      <xdr:rowOff>190500</xdr:rowOff>
    </xdr:to>
    <xdr:cxnSp macro="">
      <xdr:nvCxnSpPr>
        <xdr:cNvPr id="77" name="ตัวเชื่อมต่อตรง 76">
          <a:extLst>
            <a:ext uri="{FF2B5EF4-FFF2-40B4-BE49-F238E27FC236}">
              <a16:creationId xmlns:a16="http://schemas.microsoft.com/office/drawing/2014/main" id="{50FBA7EB-A9C4-4DAD-8414-348823FCE9F8}"/>
            </a:ext>
          </a:extLst>
        </xdr:cNvPr>
        <xdr:cNvCxnSpPr/>
      </xdr:nvCxnSpPr>
      <xdr:spPr>
        <a:xfrm flipV="1">
          <a:off x="800100" y="23568660"/>
          <a:ext cx="0" cy="182880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137160</xdr:colOff>
      <xdr:row>105</xdr:row>
      <xdr:rowOff>45720</xdr:rowOff>
    </xdr:from>
    <xdr:to>
      <xdr:col>11</xdr:col>
      <xdr:colOff>137160</xdr:colOff>
      <xdr:row>113</xdr:row>
      <xdr:rowOff>45720</xdr:rowOff>
    </xdr:to>
    <xdr:cxnSp macro="">
      <xdr:nvCxnSpPr>
        <xdr:cNvPr id="85" name="ตัวเชื่อมต่อตรง 84">
          <a:extLst>
            <a:ext uri="{FF2B5EF4-FFF2-40B4-BE49-F238E27FC236}">
              <a16:creationId xmlns:a16="http://schemas.microsoft.com/office/drawing/2014/main" id="{151DEF8B-5140-4CE3-81F2-EE4F1807B2B0}"/>
            </a:ext>
          </a:extLst>
        </xdr:cNvPr>
        <xdr:cNvCxnSpPr/>
      </xdr:nvCxnSpPr>
      <xdr:spPr>
        <a:xfrm flipV="1">
          <a:off x="7513320" y="23652480"/>
          <a:ext cx="0" cy="182880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640080</xdr:colOff>
      <xdr:row>104</xdr:row>
      <xdr:rowOff>190500</xdr:rowOff>
    </xdr:from>
    <xdr:to>
      <xdr:col>2</xdr:col>
      <xdr:colOff>53340</xdr:colOff>
      <xdr:row>105</xdr:row>
      <xdr:rowOff>38100</xdr:rowOff>
    </xdr:to>
    <xdr:sp macro="" textlink="">
      <xdr:nvSpPr>
        <xdr:cNvPr id="90" name="วงรี 89">
          <a:extLst>
            <a:ext uri="{FF2B5EF4-FFF2-40B4-BE49-F238E27FC236}">
              <a16:creationId xmlns:a16="http://schemas.microsoft.com/office/drawing/2014/main" id="{59BE465D-AB2E-4AA6-B482-0A39EE4C41C4}"/>
            </a:ext>
          </a:extLst>
        </xdr:cNvPr>
        <xdr:cNvSpPr/>
      </xdr:nvSpPr>
      <xdr:spPr>
        <a:xfrm>
          <a:off x="1310640" y="2356866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640080</xdr:colOff>
      <xdr:row>104</xdr:row>
      <xdr:rowOff>182880</xdr:rowOff>
    </xdr:from>
    <xdr:to>
      <xdr:col>8</xdr:col>
      <xdr:colOff>53340</xdr:colOff>
      <xdr:row>105</xdr:row>
      <xdr:rowOff>30480</xdr:rowOff>
    </xdr:to>
    <xdr:sp macro="" textlink="">
      <xdr:nvSpPr>
        <xdr:cNvPr id="91" name="วงรี 90">
          <a:extLst>
            <a:ext uri="{FF2B5EF4-FFF2-40B4-BE49-F238E27FC236}">
              <a16:creationId xmlns:a16="http://schemas.microsoft.com/office/drawing/2014/main" id="{ED2DE6E4-2ABE-4677-A260-756839CED480}"/>
            </a:ext>
          </a:extLst>
        </xdr:cNvPr>
        <xdr:cNvSpPr/>
      </xdr:nvSpPr>
      <xdr:spPr>
        <a:xfrm>
          <a:off x="5334000" y="2356104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624840</xdr:colOff>
      <xdr:row>104</xdr:row>
      <xdr:rowOff>198120</xdr:rowOff>
    </xdr:from>
    <xdr:to>
      <xdr:col>4</xdr:col>
      <xdr:colOff>38100</xdr:colOff>
      <xdr:row>105</xdr:row>
      <xdr:rowOff>45720</xdr:rowOff>
    </xdr:to>
    <xdr:sp macro="" textlink="">
      <xdr:nvSpPr>
        <xdr:cNvPr id="93" name="วงรี 92">
          <a:extLst>
            <a:ext uri="{FF2B5EF4-FFF2-40B4-BE49-F238E27FC236}">
              <a16:creationId xmlns:a16="http://schemas.microsoft.com/office/drawing/2014/main" id="{357E75D3-B016-41BA-B7B3-0EE833861398}"/>
            </a:ext>
          </a:extLst>
        </xdr:cNvPr>
        <xdr:cNvSpPr/>
      </xdr:nvSpPr>
      <xdr:spPr>
        <a:xfrm>
          <a:off x="2636520" y="2357628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91440</xdr:colOff>
      <xdr:row>111</xdr:row>
      <xdr:rowOff>182880</xdr:rowOff>
    </xdr:from>
    <xdr:to>
      <xdr:col>1</xdr:col>
      <xdr:colOff>175260</xdr:colOff>
      <xdr:row>112</xdr:row>
      <xdr:rowOff>30480</xdr:rowOff>
    </xdr:to>
    <xdr:sp macro="" textlink="">
      <xdr:nvSpPr>
        <xdr:cNvPr id="94" name="วงรี 93">
          <a:extLst>
            <a:ext uri="{FF2B5EF4-FFF2-40B4-BE49-F238E27FC236}">
              <a16:creationId xmlns:a16="http://schemas.microsoft.com/office/drawing/2014/main" id="{A6A74D1F-2D2A-4FA2-901F-5391EAF30FAB}"/>
            </a:ext>
          </a:extLst>
        </xdr:cNvPr>
        <xdr:cNvSpPr/>
      </xdr:nvSpPr>
      <xdr:spPr>
        <a:xfrm>
          <a:off x="762000" y="2516124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83820</xdr:colOff>
      <xdr:row>105</xdr:row>
      <xdr:rowOff>190500</xdr:rowOff>
    </xdr:from>
    <xdr:to>
      <xdr:col>1</xdr:col>
      <xdr:colOff>167640</xdr:colOff>
      <xdr:row>106</xdr:row>
      <xdr:rowOff>38100</xdr:rowOff>
    </xdr:to>
    <xdr:sp macro="" textlink="">
      <xdr:nvSpPr>
        <xdr:cNvPr id="95" name="วงรี 94">
          <a:extLst>
            <a:ext uri="{FF2B5EF4-FFF2-40B4-BE49-F238E27FC236}">
              <a16:creationId xmlns:a16="http://schemas.microsoft.com/office/drawing/2014/main" id="{59FCEA81-D585-4291-B86B-F43350BE7CE2}"/>
            </a:ext>
          </a:extLst>
        </xdr:cNvPr>
        <xdr:cNvSpPr/>
      </xdr:nvSpPr>
      <xdr:spPr>
        <a:xfrm>
          <a:off x="754380" y="2379726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594360</xdr:colOff>
      <xdr:row>104</xdr:row>
      <xdr:rowOff>175260</xdr:rowOff>
    </xdr:from>
    <xdr:to>
      <xdr:col>11</xdr:col>
      <xdr:colOff>7620</xdr:colOff>
      <xdr:row>105</xdr:row>
      <xdr:rowOff>22860</xdr:rowOff>
    </xdr:to>
    <xdr:sp macro="" textlink="">
      <xdr:nvSpPr>
        <xdr:cNvPr id="100" name="วงรี 99">
          <a:extLst>
            <a:ext uri="{FF2B5EF4-FFF2-40B4-BE49-F238E27FC236}">
              <a16:creationId xmlns:a16="http://schemas.microsoft.com/office/drawing/2014/main" id="{BC77FEF7-8A73-4908-8780-85E088D15328}"/>
            </a:ext>
          </a:extLst>
        </xdr:cNvPr>
        <xdr:cNvSpPr/>
      </xdr:nvSpPr>
      <xdr:spPr>
        <a:xfrm>
          <a:off x="7299960" y="235534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99060</xdr:colOff>
      <xdr:row>105</xdr:row>
      <xdr:rowOff>205740</xdr:rowOff>
    </xdr:from>
    <xdr:to>
      <xdr:col>11</xdr:col>
      <xdr:colOff>182880</xdr:colOff>
      <xdr:row>106</xdr:row>
      <xdr:rowOff>53340</xdr:rowOff>
    </xdr:to>
    <xdr:sp macro="" textlink="">
      <xdr:nvSpPr>
        <xdr:cNvPr id="101" name="วงรี 100">
          <a:extLst>
            <a:ext uri="{FF2B5EF4-FFF2-40B4-BE49-F238E27FC236}">
              <a16:creationId xmlns:a16="http://schemas.microsoft.com/office/drawing/2014/main" id="{F0B9B6DE-29A8-47A7-BC54-C235D07B086C}"/>
            </a:ext>
          </a:extLst>
        </xdr:cNvPr>
        <xdr:cNvSpPr/>
      </xdr:nvSpPr>
      <xdr:spPr>
        <a:xfrm>
          <a:off x="7475220" y="238125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99060</xdr:colOff>
      <xdr:row>111</xdr:row>
      <xdr:rowOff>198120</xdr:rowOff>
    </xdr:from>
    <xdr:to>
      <xdr:col>11</xdr:col>
      <xdr:colOff>182880</xdr:colOff>
      <xdr:row>112</xdr:row>
      <xdr:rowOff>45720</xdr:rowOff>
    </xdr:to>
    <xdr:sp macro="" textlink="">
      <xdr:nvSpPr>
        <xdr:cNvPr id="102" name="วงรี 101">
          <a:extLst>
            <a:ext uri="{FF2B5EF4-FFF2-40B4-BE49-F238E27FC236}">
              <a16:creationId xmlns:a16="http://schemas.microsoft.com/office/drawing/2014/main" id="{939F031C-ED0F-481A-B8A8-9995EDDD2814}"/>
            </a:ext>
          </a:extLst>
        </xdr:cNvPr>
        <xdr:cNvSpPr/>
      </xdr:nvSpPr>
      <xdr:spPr>
        <a:xfrm>
          <a:off x="7475220" y="2517648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83820</xdr:colOff>
      <xdr:row>106</xdr:row>
      <xdr:rowOff>99060</xdr:rowOff>
    </xdr:from>
    <xdr:to>
      <xdr:col>3</xdr:col>
      <xdr:colOff>594360</xdr:colOff>
      <xdr:row>106</xdr:row>
      <xdr:rowOff>99060</xdr:rowOff>
    </xdr:to>
    <xdr:cxnSp macro="">
      <xdr:nvCxnSpPr>
        <xdr:cNvPr id="113" name="ตัวเชื่อมต่อตรง 112">
          <a:extLst>
            <a:ext uri="{FF2B5EF4-FFF2-40B4-BE49-F238E27FC236}">
              <a16:creationId xmlns:a16="http://schemas.microsoft.com/office/drawing/2014/main" id="{85600BF9-C28F-0DEE-0AD1-FE061A9D12D9}"/>
            </a:ext>
          </a:extLst>
        </xdr:cNvPr>
        <xdr:cNvCxnSpPr/>
      </xdr:nvCxnSpPr>
      <xdr:spPr>
        <a:xfrm>
          <a:off x="1424940" y="23934420"/>
          <a:ext cx="1181100" cy="0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106</xdr:row>
      <xdr:rowOff>106680</xdr:rowOff>
    </xdr:from>
    <xdr:to>
      <xdr:col>10</xdr:col>
      <xdr:colOff>601980</xdr:colOff>
      <xdr:row>106</xdr:row>
      <xdr:rowOff>106680</xdr:rowOff>
    </xdr:to>
    <xdr:cxnSp macro="">
      <xdr:nvCxnSpPr>
        <xdr:cNvPr id="121" name="ตัวเชื่อมต่อตรง 120">
          <a:extLst>
            <a:ext uri="{FF2B5EF4-FFF2-40B4-BE49-F238E27FC236}">
              <a16:creationId xmlns:a16="http://schemas.microsoft.com/office/drawing/2014/main" id="{392CF32E-0150-4FA3-A143-38E4F5D30CA6}"/>
            </a:ext>
          </a:extLst>
        </xdr:cNvPr>
        <xdr:cNvCxnSpPr/>
      </xdr:nvCxnSpPr>
      <xdr:spPr>
        <a:xfrm>
          <a:off x="5440680" y="23942040"/>
          <a:ext cx="1866900" cy="0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586740</xdr:colOff>
      <xdr:row>105</xdr:row>
      <xdr:rowOff>15240</xdr:rowOff>
    </xdr:from>
    <xdr:to>
      <xdr:col>3</xdr:col>
      <xdr:colOff>381000</xdr:colOff>
      <xdr:row>106</xdr:row>
      <xdr:rowOff>60960</xdr:rowOff>
    </xdr:to>
    <xdr:sp macro="" textlink="">
      <xdr:nvSpPr>
        <xdr:cNvPr id="126" name="กล่องข้อความ 125">
          <a:extLst>
            <a:ext uri="{FF2B5EF4-FFF2-40B4-BE49-F238E27FC236}">
              <a16:creationId xmlns:a16="http://schemas.microsoft.com/office/drawing/2014/main" id="{6C112D65-8EFF-461E-8E49-FA277F0EC137}"/>
            </a:ext>
          </a:extLst>
        </xdr:cNvPr>
        <xdr:cNvSpPr txBox="1"/>
      </xdr:nvSpPr>
      <xdr:spPr>
        <a:xfrm>
          <a:off x="1927860" y="23622000"/>
          <a:ext cx="46482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-DB</a:t>
          </a:r>
        </a:p>
      </xdr:txBody>
    </xdr:sp>
    <xdr:clientData/>
  </xdr:twoCellAnchor>
  <xdr:twoCellAnchor>
    <xdr:from>
      <xdr:col>9</xdr:col>
      <xdr:colOff>365760</xdr:colOff>
      <xdr:row>105</xdr:row>
      <xdr:rowOff>15240</xdr:rowOff>
    </xdr:from>
    <xdr:to>
      <xdr:col>10</xdr:col>
      <xdr:colOff>160020</xdr:colOff>
      <xdr:row>106</xdr:row>
      <xdr:rowOff>60960</xdr:rowOff>
    </xdr:to>
    <xdr:sp macro="" textlink="">
      <xdr:nvSpPr>
        <xdr:cNvPr id="127" name="กล่องข้อความ 126">
          <a:extLst>
            <a:ext uri="{FF2B5EF4-FFF2-40B4-BE49-F238E27FC236}">
              <a16:creationId xmlns:a16="http://schemas.microsoft.com/office/drawing/2014/main" id="{9CD06DD1-39D0-4EC7-B1AD-8C219E08F2E6}"/>
            </a:ext>
          </a:extLst>
        </xdr:cNvPr>
        <xdr:cNvSpPr txBox="1"/>
      </xdr:nvSpPr>
      <xdr:spPr>
        <a:xfrm>
          <a:off x="6400800" y="23622000"/>
          <a:ext cx="46482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-DB</a:t>
          </a:r>
        </a:p>
      </xdr:txBody>
    </xdr:sp>
    <xdr:clientData/>
  </xdr:twoCellAnchor>
  <xdr:twoCellAnchor>
    <xdr:from>
      <xdr:col>3</xdr:col>
      <xdr:colOff>518160</xdr:colOff>
      <xdr:row>106</xdr:row>
      <xdr:rowOff>30480</xdr:rowOff>
    </xdr:from>
    <xdr:to>
      <xdr:col>3</xdr:col>
      <xdr:colOff>518160</xdr:colOff>
      <xdr:row>111</xdr:row>
      <xdr:rowOff>167640</xdr:rowOff>
    </xdr:to>
    <xdr:cxnSp macro="">
      <xdr:nvCxnSpPr>
        <xdr:cNvPr id="130" name="ตัวเชื่อมต่อตรง 129">
          <a:extLst>
            <a:ext uri="{FF2B5EF4-FFF2-40B4-BE49-F238E27FC236}">
              <a16:creationId xmlns:a16="http://schemas.microsoft.com/office/drawing/2014/main" id="{B3879F56-5D1C-76E9-3ECC-022FF75DAFAC}"/>
            </a:ext>
          </a:extLst>
        </xdr:cNvPr>
        <xdr:cNvCxnSpPr/>
      </xdr:nvCxnSpPr>
      <xdr:spPr>
        <a:xfrm>
          <a:off x="2529840" y="23865840"/>
          <a:ext cx="0" cy="1280160"/>
        </a:xfrm>
        <a:prstGeom prst="line">
          <a:avLst/>
        </a:prstGeom>
        <a:ln w="28575">
          <a:solidFill>
            <a:srgbClr val="3333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541020</xdr:colOff>
      <xdr:row>106</xdr:row>
      <xdr:rowOff>45720</xdr:rowOff>
    </xdr:from>
    <xdr:to>
      <xdr:col>10</xdr:col>
      <xdr:colOff>541020</xdr:colOff>
      <xdr:row>111</xdr:row>
      <xdr:rowOff>182880</xdr:rowOff>
    </xdr:to>
    <xdr:cxnSp macro="">
      <xdr:nvCxnSpPr>
        <xdr:cNvPr id="142" name="ตัวเชื่อมต่อตรง 141">
          <a:extLst>
            <a:ext uri="{FF2B5EF4-FFF2-40B4-BE49-F238E27FC236}">
              <a16:creationId xmlns:a16="http://schemas.microsoft.com/office/drawing/2014/main" id="{F87DF4C2-261B-42C4-A47B-916C71B0C589}"/>
            </a:ext>
          </a:extLst>
        </xdr:cNvPr>
        <xdr:cNvCxnSpPr/>
      </xdr:nvCxnSpPr>
      <xdr:spPr>
        <a:xfrm>
          <a:off x="7246620" y="23881080"/>
          <a:ext cx="0" cy="1280160"/>
        </a:xfrm>
        <a:prstGeom prst="line">
          <a:avLst/>
        </a:prstGeom>
        <a:ln w="28575">
          <a:solidFill>
            <a:srgbClr val="3333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335280</xdr:colOff>
      <xdr:row>111</xdr:row>
      <xdr:rowOff>7620</xdr:rowOff>
    </xdr:from>
    <xdr:to>
      <xdr:col>5</xdr:col>
      <xdr:colOff>129540</xdr:colOff>
      <xdr:row>112</xdr:row>
      <xdr:rowOff>53340</xdr:rowOff>
    </xdr:to>
    <xdr:sp macro="" textlink="">
      <xdr:nvSpPr>
        <xdr:cNvPr id="143" name="กล่องข้อความ 142">
          <a:extLst>
            <a:ext uri="{FF2B5EF4-FFF2-40B4-BE49-F238E27FC236}">
              <a16:creationId xmlns:a16="http://schemas.microsoft.com/office/drawing/2014/main" id="{632CA515-70B3-4281-B471-CA3182BE349C}"/>
            </a:ext>
          </a:extLst>
        </xdr:cNvPr>
        <xdr:cNvSpPr txBox="1"/>
      </xdr:nvSpPr>
      <xdr:spPr>
        <a:xfrm>
          <a:off x="3017520" y="24985980"/>
          <a:ext cx="46482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3333FF"/>
              </a:solidFill>
            </a:rPr>
            <a:t>-DB</a:t>
          </a:r>
        </a:p>
      </xdr:txBody>
    </xdr:sp>
    <xdr:clientData/>
  </xdr:twoCellAnchor>
  <xdr:twoCellAnchor>
    <xdr:from>
      <xdr:col>11</xdr:col>
      <xdr:colOff>358140</xdr:colOff>
      <xdr:row>111</xdr:row>
      <xdr:rowOff>7620</xdr:rowOff>
    </xdr:from>
    <xdr:to>
      <xdr:col>12</xdr:col>
      <xdr:colOff>152400</xdr:colOff>
      <xdr:row>112</xdr:row>
      <xdr:rowOff>53340</xdr:rowOff>
    </xdr:to>
    <xdr:sp macro="" textlink="">
      <xdr:nvSpPr>
        <xdr:cNvPr id="155" name="กล่องข้อความ 154">
          <a:extLst>
            <a:ext uri="{FF2B5EF4-FFF2-40B4-BE49-F238E27FC236}">
              <a16:creationId xmlns:a16="http://schemas.microsoft.com/office/drawing/2014/main" id="{B1A840F8-9765-43BD-9474-E11DB423A3CD}"/>
            </a:ext>
          </a:extLst>
        </xdr:cNvPr>
        <xdr:cNvSpPr txBox="1"/>
      </xdr:nvSpPr>
      <xdr:spPr>
        <a:xfrm>
          <a:off x="7734300" y="24985980"/>
          <a:ext cx="46482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3333FF"/>
              </a:solidFill>
            </a:rPr>
            <a:t>-DB</a:t>
          </a:r>
        </a:p>
      </xdr:txBody>
    </xdr:sp>
    <xdr:clientData/>
  </xdr:twoCellAnchor>
  <xdr:twoCellAnchor>
    <xdr:from>
      <xdr:col>2</xdr:col>
      <xdr:colOff>0</xdr:colOff>
      <xdr:row>124</xdr:row>
      <xdr:rowOff>3808</xdr:rowOff>
    </xdr:from>
    <xdr:to>
      <xdr:col>4</xdr:col>
      <xdr:colOff>7620</xdr:colOff>
      <xdr:row>124</xdr:row>
      <xdr:rowOff>3808</xdr:rowOff>
    </xdr:to>
    <xdr:cxnSp macro="">
      <xdr:nvCxnSpPr>
        <xdr:cNvPr id="59" name="ตัวเชื่อมต่อตรง 58">
          <a:extLst>
            <a:ext uri="{FF2B5EF4-FFF2-40B4-BE49-F238E27FC236}">
              <a16:creationId xmlns:a16="http://schemas.microsoft.com/office/drawing/2014/main" id="{F9F2FADB-C128-859D-DB8D-0262B4018C3C}"/>
            </a:ext>
          </a:extLst>
        </xdr:cNvPr>
        <xdr:cNvCxnSpPr/>
      </xdr:nvCxnSpPr>
      <xdr:spPr>
        <a:xfrm>
          <a:off x="1343025" y="27464383"/>
          <a:ext cx="1350645" cy="0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664846</xdr:colOff>
      <xdr:row>125</xdr:row>
      <xdr:rowOff>220980</xdr:rowOff>
    </xdr:from>
    <xdr:to>
      <xdr:col>4</xdr:col>
      <xdr:colOff>954</xdr:colOff>
      <xdr:row>125</xdr:row>
      <xdr:rowOff>220980</xdr:rowOff>
    </xdr:to>
    <xdr:cxnSp macro="">
      <xdr:nvCxnSpPr>
        <xdr:cNvPr id="61" name="ตัวเชื่อมต่อตรง 60">
          <a:extLst>
            <a:ext uri="{FF2B5EF4-FFF2-40B4-BE49-F238E27FC236}">
              <a16:creationId xmlns:a16="http://schemas.microsoft.com/office/drawing/2014/main" id="{95D4E1B0-9BBE-4105-BBCA-0CDF43FBC6DB}"/>
            </a:ext>
          </a:extLst>
        </xdr:cNvPr>
        <xdr:cNvCxnSpPr/>
      </xdr:nvCxnSpPr>
      <xdr:spPr>
        <a:xfrm>
          <a:off x="1336359" y="27910155"/>
          <a:ext cx="135064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669606</xdr:colOff>
      <xdr:row>124</xdr:row>
      <xdr:rowOff>0</xdr:rowOff>
    </xdr:from>
    <xdr:to>
      <xdr:col>9</xdr:col>
      <xdr:colOff>500062</xdr:colOff>
      <xdr:row>124</xdr:row>
      <xdr:rowOff>0</xdr:rowOff>
    </xdr:to>
    <xdr:cxnSp macro="">
      <xdr:nvCxnSpPr>
        <xdr:cNvPr id="62" name="ตัวเชื่อมต่อตรง 61">
          <a:extLst>
            <a:ext uri="{FF2B5EF4-FFF2-40B4-BE49-F238E27FC236}">
              <a16:creationId xmlns:a16="http://schemas.microsoft.com/office/drawing/2014/main" id="{D2B26EFB-5BC5-407A-B203-72E8197082AA}"/>
            </a:ext>
          </a:extLst>
        </xdr:cNvPr>
        <xdr:cNvCxnSpPr/>
      </xdr:nvCxnSpPr>
      <xdr:spPr>
        <a:xfrm>
          <a:off x="5370194" y="27460575"/>
          <a:ext cx="1173481" cy="0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126</xdr:row>
      <xdr:rowOff>0</xdr:rowOff>
    </xdr:from>
    <xdr:to>
      <xdr:col>11</xdr:col>
      <xdr:colOff>7620</xdr:colOff>
      <xdr:row>126</xdr:row>
      <xdr:rowOff>0</xdr:rowOff>
    </xdr:to>
    <xdr:cxnSp macro="">
      <xdr:nvCxnSpPr>
        <xdr:cNvPr id="74" name="ตัวเชื่อมต่อตรง 73">
          <a:extLst>
            <a:ext uri="{FF2B5EF4-FFF2-40B4-BE49-F238E27FC236}">
              <a16:creationId xmlns:a16="http://schemas.microsoft.com/office/drawing/2014/main" id="{65E44D6C-11F6-4BFC-99B3-04B3ED0F3D4C}"/>
            </a:ext>
          </a:extLst>
        </xdr:cNvPr>
        <xdr:cNvCxnSpPr/>
      </xdr:nvCxnSpPr>
      <xdr:spPr>
        <a:xfrm>
          <a:off x="5364480" y="27980640"/>
          <a:ext cx="2019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123</xdr:row>
      <xdr:rowOff>225743</xdr:rowOff>
    </xdr:from>
    <xdr:to>
      <xdr:col>2</xdr:col>
      <xdr:colOff>7620</xdr:colOff>
      <xdr:row>126</xdr:row>
      <xdr:rowOff>4763</xdr:rowOff>
    </xdr:to>
    <xdr:cxnSp macro="">
      <xdr:nvCxnSpPr>
        <xdr:cNvPr id="83" name="ตัวเชื่อมต่อตรง 82">
          <a:extLst>
            <a:ext uri="{FF2B5EF4-FFF2-40B4-BE49-F238E27FC236}">
              <a16:creationId xmlns:a16="http://schemas.microsoft.com/office/drawing/2014/main" id="{1C6BBD28-AEB7-49A6-D818-ED12D49B09E1}"/>
            </a:ext>
          </a:extLst>
        </xdr:cNvPr>
        <xdr:cNvCxnSpPr/>
      </xdr:nvCxnSpPr>
      <xdr:spPr>
        <a:xfrm>
          <a:off x="1350645" y="27457718"/>
          <a:ext cx="0" cy="4648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123</xdr:row>
      <xdr:rowOff>223838</xdr:rowOff>
    </xdr:from>
    <xdr:to>
      <xdr:col>3</xdr:col>
      <xdr:colOff>666750</xdr:colOff>
      <xdr:row>126</xdr:row>
      <xdr:rowOff>2858</xdr:rowOff>
    </xdr:to>
    <xdr:cxnSp macro="">
      <xdr:nvCxnSpPr>
        <xdr:cNvPr id="84" name="ตัวเชื่อมต่อตรง 83">
          <a:extLst>
            <a:ext uri="{FF2B5EF4-FFF2-40B4-BE49-F238E27FC236}">
              <a16:creationId xmlns:a16="http://schemas.microsoft.com/office/drawing/2014/main" id="{E81DAAD4-551C-41BF-9343-9FEBE707129B}"/>
            </a:ext>
          </a:extLst>
        </xdr:cNvPr>
        <xdr:cNvCxnSpPr/>
      </xdr:nvCxnSpPr>
      <xdr:spPr>
        <a:xfrm>
          <a:off x="2681288" y="27455813"/>
          <a:ext cx="0" cy="464820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123</xdr:row>
      <xdr:rowOff>223838</xdr:rowOff>
    </xdr:from>
    <xdr:to>
      <xdr:col>8</xdr:col>
      <xdr:colOff>9525</xdr:colOff>
      <xdr:row>126</xdr:row>
      <xdr:rowOff>2858</xdr:rowOff>
    </xdr:to>
    <xdr:cxnSp macro="">
      <xdr:nvCxnSpPr>
        <xdr:cNvPr id="111" name="ตัวเชื่อมต่อตรง 110">
          <a:extLst>
            <a:ext uri="{FF2B5EF4-FFF2-40B4-BE49-F238E27FC236}">
              <a16:creationId xmlns:a16="http://schemas.microsoft.com/office/drawing/2014/main" id="{5787ECDF-94DD-4AAF-A940-6705D9E9A6AE}"/>
            </a:ext>
          </a:extLst>
        </xdr:cNvPr>
        <xdr:cNvCxnSpPr/>
      </xdr:nvCxnSpPr>
      <xdr:spPr>
        <a:xfrm>
          <a:off x="5381625" y="27455813"/>
          <a:ext cx="0" cy="464820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0</xdr:colOff>
      <xdr:row>126</xdr:row>
      <xdr:rowOff>7620</xdr:rowOff>
    </xdr:to>
    <xdr:cxnSp macro="">
      <xdr:nvCxnSpPr>
        <xdr:cNvPr id="124" name="ตัวเชื่อมต่อตรง 123">
          <a:extLst>
            <a:ext uri="{FF2B5EF4-FFF2-40B4-BE49-F238E27FC236}">
              <a16:creationId xmlns:a16="http://schemas.microsoft.com/office/drawing/2014/main" id="{D155CC06-B18C-4835-BF79-CC6AA1272B72}"/>
            </a:ext>
          </a:extLst>
        </xdr:cNvPr>
        <xdr:cNvCxnSpPr/>
      </xdr:nvCxnSpPr>
      <xdr:spPr>
        <a:xfrm>
          <a:off x="7386638" y="27460575"/>
          <a:ext cx="0" cy="4648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123</xdr:row>
      <xdr:rowOff>228598</xdr:rowOff>
    </xdr:from>
    <xdr:to>
      <xdr:col>11</xdr:col>
      <xdr:colOff>11431</xdr:colOff>
      <xdr:row>123</xdr:row>
      <xdr:rowOff>228598</xdr:rowOff>
    </xdr:to>
    <xdr:cxnSp macro="">
      <xdr:nvCxnSpPr>
        <xdr:cNvPr id="128" name="ตัวเชื่อมต่อตรง 127">
          <a:extLst>
            <a:ext uri="{FF2B5EF4-FFF2-40B4-BE49-F238E27FC236}">
              <a16:creationId xmlns:a16="http://schemas.microsoft.com/office/drawing/2014/main" id="{F6637750-34E3-4E66-B839-9515EB9CBABB}"/>
            </a:ext>
          </a:extLst>
        </xdr:cNvPr>
        <xdr:cNvCxnSpPr/>
      </xdr:nvCxnSpPr>
      <xdr:spPr>
        <a:xfrm>
          <a:off x="6548438" y="27460573"/>
          <a:ext cx="84963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6626</xdr:colOff>
      <xdr:row>120</xdr:row>
      <xdr:rowOff>214311</xdr:rowOff>
    </xdr:from>
    <xdr:to>
      <xdr:col>2</xdr:col>
      <xdr:colOff>364434</xdr:colOff>
      <xdr:row>123</xdr:row>
      <xdr:rowOff>218948</xdr:rowOff>
    </xdr:to>
    <xdr:sp macro="" textlink="">
      <xdr:nvSpPr>
        <xdr:cNvPr id="156" name="สี่เหลี่ยมผืนผ้า 155">
          <a:extLst>
            <a:ext uri="{FF2B5EF4-FFF2-40B4-BE49-F238E27FC236}">
              <a16:creationId xmlns:a16="http://schemas.microsoft.com/office/drawing/2014/main" id="{CC860FEF-CD68-4C06-A998-55C72C07F0F4}"/>
            </a:ext>
          </a:extLst>
        </xdr:cNvPr>
        <xdr:cNvSpPr/>
      </xdr:nvSpPr>
      <xdr:spPr>
        <a:xfrm>
          <a:off x="1349651" y="26760486"/>
          <a:ext cx="357808" cy="690437"/>
        </a:xfrm>
        <a:prstGeom prst="rect">
          <a:avLst/>
        </a:prstGeom>
        <a:solidFill>
          <a:srgbClr val="9999FF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145774</xdr:colOff>
      <xdr:row>120</xdr:row>
      <xdr:rowOff>209548</xdr:rowOff>
    </xdr:from>
    <xdr:to>
      <xdr:col>9</xdr:col>
      <xdr:colOff>503582</xdr:colOff>
      <xdr:row>123</xdr:row>
      <xdr:rowOff>214185</xdr:rowOff>
    </xdr:to>
    <xdr:sp macro="" textlink="">
      <xdr:nvSpPr>
        <xdr:cNvPr id="157" name="สี่เหลี่ยมผืนผ้า 156">
          <a:extLst>
            <a:ext uri="{FF2B5EF4-FFF2-40B4-BE49-F238E27FC236}">
              <a16:creationId xmlns:a16="http://schemas.microsoft.com/office/drawing/2014/main" id="{4A13B6AD-B5A7-4C73-B07B-210DC8D96433}"/>
            </a:ext>
          </a:extLst>
        </xdr:cNvPr>
        <xdr:cNvSpPr/>
      </xdr:nvSpPr>
      <xdr:spPr>
        <a:xfrm>
          <a:off x="6189387" y="26755723"/>
          <a:ext cx="357808" cy="690437"/>
        </a:xfrm>
        <a:prstGeom prst="rect">
          <a:avLst/>
        </a:prstGeom>
        <a:solidFill>
          <a:srgbClr val="9999FF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185530</xdr:colOff>
      <xdr:row>118</xdr:row>
      <xdr:rowOff>220980</xdr:rowOff>
    </xdr:from>
    <xdr:to>
      <xdr:col>2</xdr:col>
      <xdr:colOff>190500</xdr:colOff>
      <xdr:row>120</xdr:row>
      <xdr:rowOff>221931</xdr:rowOff>
    </xdr:to>
    <xdr:cxnSp macro="">
      <xdr:nvCxnSpPr>
        <xdr:cNvPr id="168" name="ลูกศรเชื่อมต่อแบบตรง 167">
          <a:extLst>
            <a:ext uri="{FF2B5EF4-FFF2-40B4-BE49-F238E27FC236}">
              <a16:creationId xmlns:a16="http://schemas.microsoft.com/office/drawing/2014/main" id="{DAC4E654-1381-B93E-4BDD-371467330CE6}"/>
            </a:ext>
          </a:extLst>
        </xdr:cNvPr>
        <xdr:cNvCxnSpPr/>
      </xdr:nvCxnSpPr>
      <xdr:spPr>
        <a:xfrm flipH="1">
          <a:off x="1526650" y="26830020"/>
          <a:ext cx="4970" cy="458151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320040</xdr:colOff>
      <xdr:row>118</xdr:row>
      <xdr:rowOff>205740</xdr:rowOff>
    </xdr:from>
    <xdr:to>
      <xdr:col>9</xdr:col>
      <xdr:colOff>325010</xdr:colOff>
      <xdr:row>120</xdr:row>
      <xdr:rowOff>206691</xdr:rowOff>
    </xdr:to>
    <xdr:cxnSp macro="">
      <xdr:nvCxnSpPr>
        <xdr:cNvPr id="169" name="ลูกศรเชื่อมต่อแบบตรง 168">
          <a:extLst>
            <a:ext uri="{FF2B5EF4-FFF2-40B4-BE49-F238E27FC236}">
              <a16:creationId xmlns:a16="http://schemas.microsoft.com/office/drawing/2014/main" id="{51BCCD25-CF00-4B4B-ABAD-74DE93B03428}"/>
            </a:ext>
          </a:extLst>
        </xdr:cNvPr>
        <xdr:cNvCxnSpPr/>
      </xdr:nvCxnSpPr>
      <xdr:spPr>
        <a:xfrm flipH="1">
          <a:off x="6355080" y="26814780"/>
          <a:ext cx="4970" cy="458151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</xdr:colOff>
      <xdr:row>124</xdr:row>
      <xdr:rowOff>30480</xdr:rowOff>
    </xdr:from>
    <xdr:to>
      <xdr:col>3</xdr:col>
      <xdr:colOff>655320</xdr:colOff>
      <xdr:row>125</xdr:row>
      <xdr:rowOff>205740</xdr:rowOff>
    </xdr:to>
    <xdr:sp macro="" textlink="">
      <xdr:nvSpPr>
        <xdr:cNvPr id="171" name="สี่เหลี่ยมผืนผ้า 170">
          <a:extLst>
            <a:ext uri="{FF2B5EF4-FFF2-40B4-BE49-F238E27FC236}">
              <a16:creationId xmlns:a16="http://schemas.microsoft.com/office/drawing/2014/main" id="{B5F837B9-3BD2-C77D-17FC-FBBDC2EBD87D}"/>
            </a:ext>
          </a:extLst>
        </xdr:cNvPr>
        <xdr:cNvSpPr/>
      </xdr:nvSpPr>
      <xdr:spPr>
        <a:xfrm>
          <a:off x="1363980" y="28011120"/>
          <a:ext cx="1303020" cy="403860"/>
        </a:xfrm>
        <a:prstGeom prst="rect">
          <a:avLst/>
        </a:prstGeom>
        <a:solidFill>
          <a:srgbClr val="EAEAEA"/>
        </a:solidFill>
        <a:ln>
          <a:solidFill>
            <a:srgbClr val="EAEAE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30480</xdr:colOff>
      <xdr:row>124</xdr:row>
      <xdr:rowOff>30480</xdr:rowOff>
    </xdr:from>
    <xdr:to>
      <xdr:col>10</xdr:col>
      <xdr:colOff>655320</xdr:colOff>
      <xdr:row>125</xdr:row>
      <xdr:rowOff>205740</xdr:rowOff>
    </xdr:to>
    <xdr:sp macro="" textlink="">
      <xdr:nvSpPr>
        <xdr:cNvPr id="178" name="สี่เหลี่ยมผืนผ้า 177">
          <a:extLst>
            <a:ext uri="{FF2B5EF4-FFF2-40B4-BE49-F238E27FC236}">
              <a16:creationId xmlns:a16="http://schemas.microsoft.com/office/drawing/2014/main" id="{22515492-3674-48E2-B6D7-6862B38DC397}"/>
            </a:ext>
          </a:extLst>
        </xdr:cNvPr>
        <xdr:cNvSpPr/>
      </xdr:nvSpPr>
      <xdr:spPr>
        <a:xfrm>
          <a:off x="5394960" y="28011120"/>
          <a:ext cx="1965960" cy="403860"/>
        </a:xfrm>
        <a:prstGeom prst="rect">
          <a:avLst/>
        </a:prstGeom>
        <a:solidFill>
          <a:srgbClr val="EAEAEA"/>
        </a:solidFill>
        <a:ln>
          <a:solidFill>
            <a:srgbClr val="EAEAE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6627</xdr:colOff>
      <xdr:row>126</xdr:row>
      <xdr:rowOff>0</xdr:rowOff>
    </xdr:from>
    <xdr:to>
      <xdr:col>2</xdr:col>
      <xdr:colOff>6627</xdr:colOff>
      <xdr:row>127</xdr:row>
      <xdr:rowOff>6626</xdr:rowOff>
    </xdr:to>
    <xdr:cxnSp macro="">
      <xdr:nvCxnSpPr>
        <xdr:cNvPr id="183" name="ลูกศรเชื่อมต่อแบบตรง 182">
          <a:extLst>
            <a:ext uri="{FF2B5EF4-FFF2-40B4-BE49-F238E27FC236}">
              <a16:creationId xmlns:a16="http://schemas.microsoft.com/office/drawing/2014/main" id="{CD2E254D-0C58-4895-BE11-0E9802586AED}"/>
            </a:ext>
          </a:extLst>
        </xdr:cNvPr>
        <xdr:cNvCxnSpPr/>
      </xdr:nvCxnSpPr>
      <xdr:spPr>
        <a:xfrm flipV="1">
          <a:off x="1345097" y="28704209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662609</xdr:colOff>
      <xdr:row>126</xdr:row>
      <xdr:rowOff>0</xdr:rowOff>
    </xdr:from>
    <xdr:to>
      <xdr:col>3</xdr:col>
      <xdr:colOff>662609</xdr:colOff>
      <xdr:row>127</xdr:row>
      <xdr:rowOff>6626</xdr:rowOff>
    </xdr:to>
    <xdr:cxnSp macro="">
      <xdr:nvCxnSpPr>
        <xdr:cNvPr id="186" name="ลูกศรเชื่อมต่อแบบตรง 185">
          <a:extLst>
            <a:ext uri="{FF2B5EF4-FFF2-40B4-BE49-F238E27FC236}">
              <a16:creationId xmlns:a16="http://schemas.microsoft.com/office/drawing/2014/main" id="{33E3E9EE-AE8C-440C-BFF3-D252FF90428C}"/>
            </a:ext>
          </a:extLst>
        </xdr:cNvPr>
        <xdr:cNvCxnSpPr/>
      </xdr:nvCxnSpPr>
      <xdr:spPr>
        <a:xfrm flipV="1">
          <a:off x="2670313" y="28704209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125</xdr:row>
      <xdr:rowOff>225287</xdr:rowOff>
    </xdr:from>
    <xdr:to>
      <xdr:col>3</xdr:col>
      <xdr:colOff>0</xdr:colOff>
      <xdr:row>127</xdr:row>
      <xdr:rowOff>0</xdr:rowOff>
    </xdr:to>
    <xdr:cxnSp macro="">
      <xdr:nvCxnSpPr>
        <xdr:cNvPr id="187" name="ลูกศรเชื่อมต่อแบบตรง 186">
          <a:extLst>
            <a:ext uri="{FF2B5EF4-FFF2-40B4-BE49-F238E27FC236}">
              <a16:creationId xmlns:a16="http://schemas.microsoft.com/office/drawing/2014/main" id="{2C2B83FD-B0E3-443E-87D9-678EDB0223F9}"/>
            </a:ext>
          </a:extLst>
        </xdr:cNvPr>
        <xdr:cNvCxnSpPr/>
      </xdr:nvCxnSpPr>
      <xdr:spPr>
        <a:xfrm flipV="1">
          <a:off x="2007704" y="28697583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318052</xdr:colOff>
      <xdr:row>125</xdr:row>
      <xdr:rowOff>225287</xdr:rowOff>
    </xdr:from>
    <xdr:to>
      <xdr:col>3</xdr:col>
      <xdr:colOff>318052</xdr:colOff>
      <xdr:row>127</xdr:row>
      <xdr:rowOff>0</xdr:rowOff>
    </xdr:to>
    <xdr:cxnSp macro="">
      <xdr:nvCxnSpPr>
        <xdr:cNvPr id="188" name="ลูกศรเชื่อมต่อแบบตรง 187">
          <a:extLst>
            <a:ext uri="{FF2B5EF4-FFF2-40B4-BE49-F238E27FC236}">
              <a16:creationId xmlns:a16="http://schemas.microsoft.com/office/drawing/2014/main" id="{DA1C0839-223D-46ED-9F32-4D1901F0D17D}"/>
            </a:ext>
          </a:extLst>
        </xdr:cNvPr>
        <xdr:cNvCxnSpPr/>
      </xdr:nvCxnSpPr>
      <xdr:spPr>
        <a:xfrm flipV="1">
          <a:off x="2325756" y="28697583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331304</xdr:colOff>
      <xdr:row>126</xdr:row>
      <xdr:rowOff>0</xdr:rowOff>
    </xdr:from>
    <xdr:to>
      <xdr:col>2</xdr:col>
      <xdr:colOff>331304</xdr:colOff>
      <xdr:row>127</xdr:row>
      <xdr:rowOff>6626</xdr:rowOff>
    </xdr:to>
    <xdr:cxnSp macro="">
      <xdr:nvCxnSpPr>
        <xdr:cNvPr id="189" name="ลูกศรเชื่อมต่อแบบตรง 188">
          <a:extLst>
            <a:ext uri="{FF2B5EF4-FFF2-40B4-BE49-F238E27FC236}">
              <a16:creationId xmlns:a16="http://schemas.microsoft.com/office/drawing/2014/main" id="{F65367C7-1FC0-4A32-838D-52ACDAEF8C8B}"/>
            </a:ext>
          </a:extLst>
        </xdr:cNvPr>
        <xdr:cNvCxnSpPr/>
      </xdr:nvCxnSpPr>
      <xdr:spPr>
        <a:xfrm flipV="1">
          <a:off x="1669774" y="28704209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13252</xdr:colOff>
      <xdr:row>126</xdr:row>
      <xdr:rowOff>0</xdr:rowOff>
    </xdr:from>
    <xdr:to>
      <xdr:col>8</xdr:col>
      <xdr:colOff>13252</xdr:colOff>
      <xdr:row>127</xdr:row>
      <xdr:rowOff>6626</xdr:rowOff>
    </xdr:to>
    <xdr:cxnSp macro="">
      <xdr:nvCxnSpPr>
        <xdr:cNvPr id="190" name="ลูกศรเชื่อมต่อแบบตรง 189">
          <a:extLst>
            <a:ext uri="{FF2B5EF4-FFF2-40B4-BE49-F238E27FC236}">
              <a16:creationId xmlns:a16="http://schemas.microsoft.com/office/drawing/2014/main" id="{ADB43C8B-DAA6-4133-9650-85C1159182AE}"/>
            </a:ext>
          </a:extLst>
        </xdr:cNvPr>
        <xdr:cNvCxnSpPr/>
      </xdr:nvCxnSpPr>
      <xdr:spPr>
        <a:xfrm flipV="1">
          <a:off x="5367130" y="28704209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13252</xdr:colOff>
      <xdr:row>125</xdr:row>
      <xdr:rowOff>218661</xdr:rowOff>
    </xdr:from>
    <xdr:to>
      <xdr:col>10</xdr:col>
      <xdr:colOff>13252</xdr:colOff>
      <xdr:row>126</xdr:row>
      <xdr:rowOff>225287</xdr:rowOff>
    </xdr:to>
    <xdr:cxnSp macro="">
      <xdr:nvCxnSpPr>
        <xdr:cNvPr id="191" name="ลูกศรเชื่อมต่อแบบตรง 190">
          <a:extLst>
            <a:ext uri="{FF2B5EF4-FFF2-40B4-BE49-F238E27FC236}">
              <a16:creationId xmlns:a16="http://schemas.microsoft.com/office/drawing/2014/main" id="{A6866CED-2BDA-4FC7-BD03-97BE8941046F}"/>
            </a:ext>
          </a:extLst>
        </xdr:cNvPr>
        <xdr:cNvCxnSpPr/>
      </xdr:nvCxnSpPr>
      <xdr:spPr>
        <a:xfrm flipV="1">
          <a:off x="6705600" y="28690957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6626</xdr:colOff>
      <xdr:row>126</xdr:row>
      <xdr:rowOff>6626</xdr:rowOff>
    </xdr:from>
    <xdr:to>
      <xdr:col>9</xdr:col>
      <xdr:colOff>6626</xdr:colOff>
      <xdr:row>127</xdr:row>
      <xdr:rowOff>13252</xdr:rowOff>
    </xdr:to>
    <xdr:cxnSp macro="">
      <xdr:nvCxnSpPr>
        <xdr:cNvPr id="192" name="ลูกศรเชื่อมต่อแบบตรง 191">
          <a:extLst>
            <a:ext uri="{FF2B5EF4-FFF2-40B4-BE49-F238E27FC236}">
              <a16:creationId xmlns:a16="http://schemas.microsoft.com/office/drawing/2014/main" id="{E92DF314-3F88-4667-AD20-DCE008C3C2A5}"/>
            </a:ext>
          </a:extLst>
        </xdr:cNvPr>
        <xdr:cNvCxnSpPr/>
      </xdr:nvCxnSpPr>
      <xdr:spPr>
        <a:xfrm flipV="1">
          <a:off x="6029739" y="28710835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125</xdr:row>
      <xdr:rowOff>225287</xdr:rowOff>
    </xdr:from>
    <xdr:to>
      <xdr:col>11</xdr:col>
      <xdr:colOff>0</xdr:colOff>
      <xdr:row>127</xdr:row>
      <xdr:rowOff>0</xdr:rowOff>
    </xdr:to>
    <xdr:cxnSp macro="">
      <xdr:nvCxnSpPr>
        <xdr:cNvPr id="193" name="ลูกศรเชื่อมต่อแบบตรง 192">
          <a:extLst>
            <a:ext uri="{FF2B5EF4-FFF2-40B4-BE49-F238E27FC236}">
              <a16:creationId xmlns:a16="http://schemas.microsoft.com/office/drawing/2014/main" id="{F74A80AF-5CA6-4154-9D93-1AC70CCC87D4}"/>
            </a:ext>
          </a:extLst>
        </xdr:cNvPr>
        <xdr:cNvCxnSpPr/>
      </xdr:nvCxnSpPr>
      <xdr:spPr>
        <a:xfrm flipV="1">
          <a:off x="7361583" y="28697583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331304</xdr:colOff>
      <xdr:row>126</xdr:row>
      <xdr:rowOff>0</xdr:rowOff>
    </xdr:from>
    <xdr:to>
      <xdr:col>8</xdr:col>
      <xdr:colOff>331304</xdr:colOff>
      <xdr:row>127</xdr:row>
      <xdr:rowOff>6626</xdr:rowOff>
    </xdr:to>
    <xdr:cxnSp macro="">
      <xdr:nvCxnSpPr>
        <xdr:cNvPr id="194" name="ลูกศรเชื่อมต่อแบบตรง 193">
          <a:extLst>
            <a:ext uri="{FF2B5EF4-FFF2-40B4-BE49-F238E27FC236}">
              <a16:creationId xmlns:a16="http://schemas.microsoft.com/office/drawing/2014/main" id="{742254CA-CAF7-4E25-9DEA-0679E396C521}"/>
            </a:ext>
          </a:extLst>
        </xdr:cNvPr>
        <xdr:cNvCxnSpPr/>
      </xdr:nvCxnSpPr>
      <xdr:spPr>
        <a:xfrm flipV="1">
          <a:off x="5685182" y="28704209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331304</xdr:colOff>
      <xdr:row>125</xdr:row>
      <xdr:rowOff>225286</xdr:rowOff>
    </xdr:from>
    <xdr:to>
      <xdr:col>9</xdr:col>
      <xdr:colOff>331304</xdr:colOff>
      <xdr:row>126</xdr:row>
      <xdr:rowOff>231912</xdr:rowOff>
    </xdr:to>
    <xdr:cxnSp macro="">
      <xdr:nvCxnSpPr>
        <xdr:cNvPr id="196" name="ลูกศรเชื่อมต่อแบบตรง 195">
          <a:extLst>
            <a:ext uri="{FF2B5EF4-FFF2-40B4-BE49-F238E27FC236}">
              <a16:creationId xmlns:a16="http://schemas.microsoft.com/office/drawing/2014/main" id="{9E5B5902-B53B-442D-97EF-9A4A34CE1C08}"/>
            </a:ext>
          </a:extLst>
        </xdr:cNvPr>
        <xdr:cNvCxnSpPr/>
      </xdr:nvCxnSpPr>
      <xdr:spPr>
        <a:xfrm flipV="1">
          <a:off x="6354417" y="28697582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331304</xdr:colOff>
      <xdr:row>125</xdr:row>
      <xdr:rowOff>225287</xdr:rowOff>
    </xdr:from>
    <xdr:to>
      <xdr:col>10</xdr:col>
      <xdr:colOff>331304</xdr:colOff>
      <xdr:row>127</xdr:row>
      <xdr:rowOff>0</xdr:rowOff>
    </xdr:to>
    <xdr:cxnSp macro="">
      <xdr:nvCxnSpPr>
        <xdr:cNvPr id="199" name="ลูกศรเชื่อมต่อแบบตรง 198">
          <a:extLst>
            <a:ext uri="{FF2B5EF4-FFF2-40B4-BE49-F238E27FC236}">
              <a16:creationId xmlns:a16="http://schemas.microsoft.com/office/drawing/2014/main" id="{D8AB4704-5BC1-4FE5-BE86-6E41D7586D89}"/>
            </a:ext>
          </a:extLst>
        </xdr:cNvPr>
        <xdr:cNvCxnSpPr/>
      </xdr:nvCxnSpPr>
      <xdr:spPr>
        <a:xfrm flipV="1">
          <a:off x="7023652" y="28697583"/>
          <a:ext cx="0" cy="2385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662608</xdr:colOff>
      <xdr:row>127</xdr:row>
      <xdr:rowOff>13254</xdr:rowOff>
    </xdr:from>
    <xdr:to>
      <xdr:col>4</xdr:col>
      <xdr:colOff>0</xdr:colOff>
      <xdr:row>127</xdr:row>
      <xdr:rowOff>13254</xdr:rowOff>
    </xdr:to>
    <xdr:cxnSp macro="">
      <xdr:nvCxnSpPr>
        <xdr:cNvPr id="201" name="ตัวเชื่อมต่อตรง 200">
          <a:extLst>
            <a:ext uri="{FF2B5EF4-FFF2-40B4-BE49-F238E27FC236}">
              <a16:creationId xmlns:a16="http://schemas.microsoft.com/office/drawing/2014/main" id="{3758BB24-DDDA-E788-4593-F6B36D514CF5}"/>
            </a:ext>
          </a:extLst>
        </xdr:cNvPr>
        <xdr:cNvCxnSpPr/>
      </xdr:nvCxnSpPr>
      <xdr:spPr>
        <a:xfrm>
          <a:off x="1331843" y="28949376"/>
          <a:ext cx="1345096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6627</xdr:colOff>
      <xdr:row>127</xdr:row>
      <xdr:rowOff>13252</xdr:rowOff>
    </xdr:from>
    <xdr:to>
      <xdr:col>11</xdr:col>
      <xdr:colOff>13252</xdr:colOff>
      <xdr:row>127</xdr:row>
      <xdr:rowOff>13252</xdr:rowOff>
    </xdr:to>
    <xdr:cxnSp macro="">
      <xdr:nvCxnSpPr>
        <xdr:cNvPr id="202" name="ตัวเชื่อมต่อตรง 201">
          <a:extLst>
            <a:ext uri="{FF2B5EF4-FFF2-40B4-BE49-F238E27FC236}">
              <a16:creationId xmlns:a16="http://schemas.microsoft.com/office/drawing/2014/main" id="{6120586F-6DD2-45D6-B449-7D0AE7A7B6C6}"/>
            </a:ext>
          </a:extLst>
        </xdr:cNvPr>
        <xdr:cNvCxnSpPr/>
      </xdr:nvCxnSpPr>
      <xdr:spPr>
        <a:xfrm>
          <a:off x="5360505" y="28949374"/>
          <a:ext cx="201433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136</xdr:row>
      <xdr:rowOff>0</xdr:rowOff>
    </xdr:from>
    <xdr:to>
      <xdr:col>11</xdr:col>
      <xdr:colOff>15240</xdr:colOff>
      <xdr:row>136</xdr:row>
      <xdr:rowOff>0</xdr:rowOff>
    </xdr:to>
    <xdr:cxnSp macro="">
      <xdr:nvCxnSpPr>
        <xdr:cNvPr id="207" name="ตัวเชื่อมต่อตรง 206">
          <a:extLst>
            <a:ext uri="{FF2B5EF4-FFF2-40B4-BE49-F238E27FC236}">
              <a16:creationId xmlns:a16="http://schemas.microsoft.com/office/drawing/2014/main" id="{21039D96-4678-B39B-73FA-A14F67687C62}"/>
            </a:ext>
          </a:extLst>
        </xdr:cNvPr>
        <xdr:cNvCxnSpPr/>
      </xdr:nvCxnSpPr>
      <xdr:spPr>
        <a:xfrm>
          <a:off x="1341120" y="30952440"/>
          <a:ext cx="605028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198120</xdr:colOff>
      <xdr:row>117</xdr:row>
      <xdr:rowOff>0</xdr:rowOff>
    </xdr:from>
    <xdr:to>
      <xdr:col>2</xdr:col>
      <xdr:colOff>198120</xdr:colOff>
      <xdr:row>148</xdr:row>
      <xdr:rowOff>198120</xdr:rowOff>
    </xdr:to>
    <xdr:cxnSp macro="">
      <xdr:nvCxnSpPr>
        <xdr:cNvPr id="208" name="ตัวเชื่อมต่อตรง 207">
          <a:extLst>
            <a:ext uri="{FF2B5EF4-FFF2-40B4-BE49-F238E27FC236}">
              <a16:creationId xmlns:a16="http://schemas.microsoft.com/office/drawing/2014/main" id="{D7363FC1-FF97-481D-8DDF-73606585F1A2}"/>
            </a:ext>
          </a:extLst>
        </xdr:cNvPr>
        <xdr:cNvCxnSpPr/>
      </xdr:nvCxnSpPr>
      <xdr:spPr>
        <a:xfrm>
          <a:off x="1539240" y="26609040"/>
          <a:ext cx="0" cy="728472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117</xdr:row>
      <xdr:rowOff>30480</xdr:rowOff>
    </xdr:from>
    <xdr:to>
      <xdr:col>4</xdr:col>
      <xdr:colOff>0</xdr:colOff>
      <xdr:row>149</xdr:row>
      <xdr:rowOff>0</xdr:rowOff>
    </xdr:to>
    <xdr:cxnSp macro="">
      <xdr:nvCxnSpPr>
        <xdr:cNvPr id="209" name="ตัวเชื่อมต่อตรง 208">
          <a:extLst>
            <a:ext uri="{FF2B5EF4-FFF2-40B4-BE49-F238E27FC236}">
              <a16:creationId xmlns:a16="http://schemas.microsoft.com/office/drawing/2014/main" id="{3D534B02-8B18-4FAB-8F0F-DAB579C07FCA}"/>
            </a:ext>
          </a:extLst>
        </xdr:cNvPr>
        <xdr:cNvCxnSpPr/>
      </xdr:nvCxnSpPr>
      <xdr:spPr>
        <a:xfrm>
          <a:off x="2682240" y="26639520"/>
          <a:ext cx="0" cy="728472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116</xdr:row>
      <xdr:rowOff>220980</xdr:rowOff>
    </xdr:from>
    <xdr:to>
      <xdr:col>8</xdr:col>
      <xdr:colOff>7620</xdr:colOff>
      <xdr:row>149</xdr:row>
      <xdr:rowOff>22860</xdr:rowOff>
    </xdr:to>
    <xdr:cxnSp macro="">
      <xdr:nvCxnSpPr>
        <xdr:cNvPr id="210" name="ตัวเชื่อมต่อตรง 209">
          <a:extLst>
            <a:ext uri="{FF2B5EF4-FFF2-40B4-BE49-F238E27FC236}">
              <a16:creationId xmlns:a16="http://schemas.microsoft.com/office/drawing/2014/main" id="{E47D1F12-59C7-4E6B-A5F2-613859A06450}"/>
            </a:ext>
          </a:extLst>
        </xdr:cNvPr>
        <xdr:cNvCxnSpPr/>
      </xdr:nvCxnSpPr>
      <xdr:spPr>
        <a:xfrm>
          <a:off x="5372100" y="26601420"/>
          <a:ext cx="0" cy="734568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0</xdr:colOff>
      <xdr:row>149</xdr:row>
      <xdr:rowOff>15240</xdr:rowOff>
    </xdr:to>
    <xdr:cxnSp macro="">
      <xdr:nvCxnSpPr>
        <xdr:cNvPr id="211" name="ตัวเชื่อมต่อตรง 210">
          <a:extLst>
            <a:ext uri="{FF2B5EF4-FFF2-40B4-BE49-F238E27FC236}">
              <a16:creationId xmlns:a16="http://schemas.microsoft.com/office/drawing/2014/main" id="{2348ADB5-62C3-4B8E-9C2F-AB0E72DF264F}"/>
            </a:ext>
          </a:extLst>
        </xdr:cNvPr>
        <xdr:cNvCxnSpPr/>
      </xdr:nvCxnSpPr>
      <xdr:spPr>
        <a:xfrm>
          <a:off x="7376160" y="26609040"/>
          <a:ext cx="0" cy="73304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327660</xdr:colOff>
      <xdr:row>117</xdr:row>
      <xdr:rowOff>7620</xdr:rowOff>
    </xdr:from>
    <xdr:to>
      <xdr:col>9</xdr:col>
      <xdr:colOff>327660</xdr:colOff>
      <xdr:row>149</xdr:row>
      <xdr:rowOff>7620</xdr:rowOff>
    </xdr:to>
    <xdr:cxnSp macro="">
      <xdr:nvCxnSpPr>
        <xdr:cNvPr id="212" name="ตัวเชื่อมต่อตรง 211">
          <a:extLst>
            <a:ext uri="{FF2B5EF4-FFF2-40B4-BE49-F238E27FC236}">
              <a16:creationId xmlns:a16="http://schemas.microsoft.com/office/drawing/2014/main" id="{60978C31-393E-4771-A1D0-3B9F71B24ED6}"/>
            </a:ext>
          </a:extLst>
        </xdr:cNvPr>
        <xdr:cNvCxnSpPr/>
      </xdr:nvCxnSpPr>
      <xdr:spPr>
        <a:xfrm>
          <a:off x="6362700" y="26616660"/>
          <a:ext cx="0" cy="731520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117</xdr:row>
      <xdr:rowOff>22860</xdr:rowOff>
    </xdr:from>
    <xdr:to>
      <xdr:col>2</xdr:col>
      <xdr:colOff>0</xdr:colOff>
      <xdr:row>149</xdr:row>
      <xdr:rowOff>0</xdr:rowOff>
    </xdr:to>
    <xdr:cxnSp macro="">
      <xdr:nvCxnSpPr>
        <xdr:cNvPr id="213" name="ตัวเชื่อมต่อตรง 212">
          <a:extLst>
            <a:ext uri="{FF2B5EF4-FFF2-40B4-BE49-F238E27FC236}">
              <a16:creationId xmlns:a16="http://schemas.microsoft.com/office/drawing/2014/main" id="{2F6AE930-4595-4D13-94CC-6F396A286029}"/>
            </a:ext>
          </a:extLst>
        </xdr:cNvPr>
        <xdr:cNvCxnSpPr/>
      </xdr:nvCxnSpPr>
      <xdr:spPr>
        <a:xfrm>
          <a:off x="1341120" y="26631900"/>
          <a:ext cx="0" cy="729234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518160</xdr:colOff>
      <xdr:row>129</xdr:row>
      <xdr:rowOff>0</xdr:rowOff>
    </xdr:from>
    <xdr:to>
      <xdr:col>2</xdr:col>
      <xdr:colOff>358140</xdr:colOff>
      <xdr:row>129</xdr:row>
      <xdr:rowOff>0</xdr:rowOff>
    </xdr:to>
    <xdr:cxnSp macro="">
      <xdr:nvCxnSpPr>
        <xdr:cNvPr id="214" name="ตัวเชื่อมต่อตรง 213">
          <a:extLst>
            <a:ext uri="{FF2B5EF4-FFF2-40B4-BE49-F238E27FC236}">
              <a16:creationId xmlns:a16="http://schemas.microsoft.com/office/drawing/2014/main" id="{52EC95C0-A06B-47B0-AE98-805022F5D9BA}"/>
            </a:ext>
          </a:extLst>
        </xdr:cNvPr>
        <xdr:cNvCxnSpPr/>
      </xdr:nvCxnSpPr>
      <xdr:spPr>
        <a:xfrm>
          <a:off x="1188720" y="29352240"/>
          <a:ext cx="5105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632460</xdr:colOff>
      <xdr:row>128</xdr:row>
      <xdr:rowOff>198120</xdr:rowOff>
    </xdr:from>
    <xdr:to>
      <xdr:col>2</xdr:col>
      <xdr:colOff>45720</xdr:colOff>
      <xdr:row>129</xdr:row>
      <xdr:rowOff>45720</xdr:rowOff>
    </xdr:to>
    <xdr:sp macro="" textlink="">
      <xdr:nvSpPr>
        <xdr:cNvPr id="216" name="วงรี 215">
          <a:extLst>
            <a:ext uri="{FF2B5EF4-FFF2-40B4-BE49-F238E27FC236}">
              <a16:creationId xmlns:a16="http://schemas.microsoft.com/office/drawing/2014/main" id="{8ECD2337-8C8C-4D41-BC7F-8F15EE0FE754}"/>
            </a:ext>
          </a:extLst>
        </xdr:cNvPr>
        <xdr:cNvSpPr/>
      </xdr:nvSpPr>
      <xdr:spPr>
        <a:xfrm>
          <a:off x="1303020" y="2932176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160020</xdr:colOff>
      <xdr:row>128</xdr:row>
      <xdr:rowOff>190500</xdr:rowOff>
    </xdr:from>
    <xdr:to>
      <xdr:col>2</xdr:col>
      <xdr:colOff>243840</xdr:colOff>
      <xdr:row>129</xdr:row>
      <xdr:rowOff>38100</xdr:rowOff>
    </xdr:to>
    <xdr:sp macro="" textlink="">
      <xdr:nvSpPr>
        <xdr:cNvPr id="217" name="วงรี 216">
          <a:extLst>
            <a:ext uri="{FF2B5EF4-FFF2-40B4-BE49-F238E27FC236}">
              <a16:creationId xmlns:a16="http://schemas.microsoft.com/office/drawing/2014/main" id="{46620742-9A76-4DC5-B697-06E247A6EF94}"/>
            </a:ext>
          </a:extLst>
        </xdr:cNvPr>
        <xdr:cNvSpPr/>
      </xdr:nvSpPr>
      <xdr:spPr>
        <a:xfrm>
          <a:off x="1501140" y="2931414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130</xdr:row>
      <xdr:rowOff>205740</xdr:rowOff>
    </xdr:from>
    <xdr:to>
      <xdr:col>2</xdr:col>
      <xdr:colOff>38100</xdr:colOff>
      <xdr:row>131</xdr:row>
      <xdr:rowOff>53340</xdr:rowOff>
    </xdr:to>
    <xdr:sp macro="" textlink="">
      <xdr:nvSpPr>
        <xdr:cNvPr id="218" name="วงรี 217">
          <a:extLst>
            <a:ext uri="{FF2B5EF4-FFF2-40B4-BE49-F238E27FC236}">
              <a16:creationId xmlns:a16="http://schemas.microsoft.com/office/drawing/2014/main" id="{5B62C635-0286-4823-87F2-1A1C07C0D765}"/>
            </a:ext>
          </a:extLst>
        </xdr:cNvPr>
        <xdr:cNvSpPr/>
      </xdr:nvSpPr>
      <xdr:spPr>
        <a:xfrm>
          <a:off x="1295400" y="2978658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624840</xdr:colOff>
      <xdr:row>130</xdr:row>
      <xdr:rowOff>175260</xdr:rowOff>
    </xdr:from>
    <xdr:to>
      <xdr:col>11</xdr:col>
      <xdr:colOff>38100</xdr:colOff>
      <xdr:row>131</xdr:row>
      <xdr:rowOff>22860</xdr:rowOff>
    </xdr:to>
    <xdr:sp macro="" textlink="">
      <xdr:nvSpPr>
        <xdr:cNvPr id="219" name="วงรี 218">
          <a:extLst>
            <a:ext uri="{FF2B5EF4-FFF2-40B4-BE49-F238E27FC236}">
              <a16:creationId xmlns:a16="http://schemas.microsoft.com/office/drawing/2014/main" id="{099E3680-88F7-40DA-9B6F-BDD141F797E1}"/>
            </a:ext>
          </a:extLst>
        </xdr:cNvPr>
        <xdr:cNvSpPr/>
      </xdr:nvSpPr>
      <xdr:spPr>
        <a:xfrm>
          <a:off x="7330440" y="2975610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289560</xdr:colOff>
      <xdr:row>128</xdr:row>
      <xdr:rowOff>76200</xdr:rowOff>
    </xdr:from>
    <xdr:to>
      <xdr:col>9</xdr:col>
      <xdr:colOff>373380</xdr:colOff>
      <xdr:row>128</xdr:row>
      <xdr:rowOff>152400</xdr:rowOff>
    </xdr:to>
    <xdr:sp macro="" textlink="">
      <xdr:nvSpPr>
        <xdr:cNvPr id="220" name="วงรี 219">
          <a:extLst>
            <a:ext uri="{FF2B5EF4-FFF2-40B4-BE49-F238E27FC236}">
              <a16:creationId xmlns:a16="http://schemas.microsoft.com/office/drawing/2014/main" id="{98474797-A772-4647-839F-2A8338CB990B}"/>
            </a:ext>
          </a:extLst>
        </xdr:cNvPr>
        <xdr:cNvSpPr/>
      </xdr:nvSpPr>
      <xdr:spPr>
        <a:xfrm>
          <a:off x="6324600" y="2919984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640080</xdr:colOff>
      <xdr:row>130</xdr:row>
      <xdr:rowOff>182880</xdr:rowOff>
    </xdr:from>
    <xdr:to>
      <xdr:col>8</xdr:col>
      <xdr:colOff>53340</xdr:colOff>
      <xdr:row>131</xdr:row>
      <xdr:rowOff>30480</xdr:rowOff>
    </xdr:to>
    <xdr:sp macro="" textlink="">
      <xdr:nvSpPr>
        <xdr:cNvPr id="221" name="วงรี 220">
          <a:extLst>
            <a:ext uri="{FF2B5EF4-FFF2-40B4-BE49-F238E27FC236}">
              <a16:creationId xmlns:a16="http://schemas.microsoft.com/office/drawing/2014/main" id="{49CCC0F5-4E36-457A-B3BD-1302CB19976D}"/>
            </a:ext>
          </a:extLst>
        </xdr:cNvPr>
        <xdr:cNvSpPr/>
      </xdr:nvSpPr>
      <xdr:spPr>
        <a:xfrm>
          <a:off x="5334000" y="297637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632460</xdr:colOff>
      <xdr:row>130</xdr:row>
      <xdr:rowOff>198120</xdr:rowOff>
    </xdr:from>
    <xdr:to>
      <xdr:col>4</xdr:col>
      <xdr:colOff>45720</xdr:colOff>
      <xdr:row>131</xdr:row>
      <xdr:rowOff>45720</xdr:rowOff>
    </xdr:to>
    <xdr:sp macro="" textlink="">
      <xdr:nvSpPr>
        <xdr:cNvPr id="222" name="วงรี 221">
          <a:extLst>
            <a:ext uri="{FF2B5EF4-FFF2-40B4-BE49-F238E27FC236}">
              <a16:creationId xmlns:a16="http://schemas.microsoft.com/office/drawing/2014/main" id="{04A2A3F5-15BC-4C96-B557-7C9D653EC3AF}"/>
            </a:ext>
          </a:extLst>
        </xdr:cNvPr>
        <xdr:cNvSpPr/>
      </xdr:nvSpPr>
      <xdr:spPr>
        <a:xfrm>
          <a:off x="2644140" y="2977896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556260</xdr:colOff>
      <xdr:row>131</xdr:row>
      <xdr:rowOff>7620</xdr:rowOff>
    </xdr:from>
    <xdr:to>
      <xdr:col>4</xdr:col>
      <xdr:colOff>175260</xdr:colOff>
      <xdr:row>131</xdr:row>
      <xdr:rowOff>7620</xdr:rowOff>
    </xdr:to>
    <xdr:cxnSp macro="">
      <xdr:nvCxnSpPr>
        <xdr:cNvPr id="223" name="ตัวเชื่อมต่อตรง 222">
          <a:extLst>
            <a:ext uri="{FF2B5EF4-FFF2-40B4-BE49-F238E27FC236}">
              <a16:creationId xmlns:a16="http://schemas.microsoft.com/office/drawing/2014/main" id="{9837BD7A-6CD1-49AD-8222-B64EDC16EFCD}"/>
            </a:ext>
          </a:extLst>
        </xdr:cNvPr>
        <xdr:cNvCxnSpPr/>
      </xdr:nvCxnSpPr>
      <xdr:spPr>
        <a:xfrm>
          <a:off x="1226820" y="29817060"/>
          <a:ext cx="163068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556260</xdr:colOff>
      <xdr:row>130</xdr:row>
      <xdr:rowOff>213360</xdr:rowOff>
    </xdr:from>
    <xdr:to>
      <xdr:col>11</xdr:col>
      <xdr:colOff>137160</xdr:colOff>
      <xdr:row>130</xdr:row>
      <xdr:rowOff>213360</xdr:rowOff>
    </xdr:to>
    <xdr:cxnSp macro="">
      <xdr:nvCxnSpPr>
        <xdr:cNvPr id="225" name="ตัวเชื่อมต่อตรง 224">
          <a:extLst>
            <a:ext uri="{FF2B5EF4-FFF2-40B4-BE49-F238E27FC236}">
              <a16:creationId xmlns:a16="http://schemas.microsoft.com/office/drawing/2014/main" id="{65D5ED74-03FF-423E-A717-3C87AD1BEBC2}"/>
            </a:ext>
          </a:extLst>
        </xdr:cNvPr>
        <xdr:cNvCxnSpPr/>
      </xdr:nvCxnSpPr>
      <xdr:spPr>
        <a:xfrm>
          <a:off x="5250180" y="29794200"/>
          <a:ext cx="22631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</xdr:colOff>
      <xdr:row>128</xdr:row>
      <xdr:rowOff>106680</xdr:rowOff>
    </xdr:from>
    <xdr:to>
      <xdr:col>9</xdr:col>
      <xdr:colOff>525780</xdr:colOff>
      <xdr:row>128</xdr:row>
      <xdr:rowOff>106680</xdr:rowOff>
    </xdr:to>
    <xdr:cxnSp macro="">
      <xdr:nvCxnSpPr>
        <xdr:cNvPr id="229" name="ตัวเชื่อมต่อตรง 228">
          <a:extLst>
            <a:ext uri="{FF2B5EF4-FFF2-40B4-BE49-F238E27FC236}">
              <a16:creationId xmlns:a16="http://schemas.microsoft.com/office/drawing/2014/main" id="{AE5F6EE6-24D2-42B1-B296-972008322015}"/>
            </a:ext>
          </a:extLst>
        </xdr:cNvPr>
        <xdr:cNvCxnSpPr/>
      </xdr:nvCxnSpPr>
      <xdr:spPr>
        <a:xfrm>
          <a:off x="1432560" y="29230320"/>
          <a:ext cx="512826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160020</xdr:colOff>
      <xdr:row>128</xdr:row>
      <xdr:rowOff>68580</xdr:rowOff>
    </xdr:from>
    <xdr:to>
      <xdr:col>2</xdr:col>
      <xdr:colOff>243840</xdr:colOff>
      <xdr:row>128</xdr:row>
      <xdr:rowOff>144780</xdr:rowOff>
    </xdr:to>
    <xdr:sp macro="" textlink="">
      <xdr:nvSpPr>
        <xdr:cNvPr id="231" name="วงรี 230">
          <a:extLst>
            <a:ext uri="{FF2B5EF4-FFF2-40B4-BE49-F238E27FC236}">
              <a16:creationId xmlns:a16="http://schemas.microsoft.com/office/drawing/2014/main" id="{A1CD2C3F-6C53-4169-A753-F40A428E475D}"/>
            </a:ext>
          </a:extLst>
        </xdr:cNvPr>
        <xdr:cNvSpPr/>
      </xdr:nvSpPr>
      <xdr:spPr>
        <a:xfrm>
          <a:off x="1501140" y="291922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</xdr:colOff>
      <xdr:row>134</xdr:row>
      <xdr:rowOff>220980</xdr:rowOff>
    </xdr:from>
    <xdr:to>
      <xdr:col>2</xdr:col>
      <xdr:colOff>205740</xdr:colOff>
      <xdr:row>135</xdr:row>
      <xdr:rowOff>220980</xdr:rowOff>
    </xdr:to>
    <xdr:cxnSp macro="">
      <xdr:nvCxnSpPr>
        <xdr:cNvPr id="232" name="ตัวเชื่อมต่อตรง 231">
          <a:extLst>
            <a:ext uri="{FF2B5EF4-FFF2-40B4-BE49-F238E27FC236}">
              <a16:creationId xmlns:a16="http://schemas.microsoft.com/office/drawing/2014/main" id="{2B467CCF-7266-4304-8434-8EED9A8FE9BB}"/>
            </a:ext>
          </a:extLst>
        </xdr:cNvPr>
        <xdr:cNvCxnSpPr/>
      </xdr:nvCxnSpPr>
      <xdr:spPr>
        <a:xfrm flipV="1">
          <a:off x="1348740" y="30716220"/>
          <a:ext cx="198120" cy="2286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205740</xdr:colOff>
      <xdr:row>134</xdr:row>
      <xdr:rowOff>213360</xdr:rowOff>
    </xdr:from>
    <xdr:to>
      <xdr:col>2</xdr:col>
      <xdr:colOff>205740</xdr:colOff>
      <xdr:row>140</xdr:row>
      <xdr:rowOff>0</xdr:rowOff>
    </xdr:to>
    <xdr:cxnSp macro="">
      <xdr:nvCxnSpPr>
        <xdr:cNvPr id="235" name="ตัวเชื่อมต่อตรง 234">
          <a:extLst>
            <a:ext uri="{FF2B5EF4-FFF2-40B4-BE49-F238E27FC236}">
              <a16:creationId xmlns:a16="http://schemas.microsoft.com/office/drawing/2014/main" id="{7B4F6CAA-F32D-4E26-B0A4-E4CC91F43104}"/>
            </a:ext>
          </a:extLst>
        </xdr:cNvPr>
        <xdr:cNvCxnSpPr/>
      </xdr:nvCxnSpPr>
      <xdr:spPr>
        <a:xfrm flipV="1">
          <a:off x="1546860" y="30708600"/>
          <a:ext cx="0" cy="115824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205740</xdr:colOff>
      <xdr:row>136</xdr:row>
      <xdr:rowOff>0</xdr:rowOff>
    </xdr:from>
    <xdr:to>
      <xdr:col>4</xdr:col>
      <xdr:colOff>7620</xdr:colOff>
      <xdr:row>140</xdr:row>
      <xdr:rowOff>7620</xdr:rowOff>
    </xdr:to>
    <xdr:cxnSp macro="">
      <xdr:nvCxnSpPr>
        <xdr:cNvPr id="238" name="ตัวเชื่อมต่อตรง 237">
          <a:extLst>
            <a:ext uri="{FF2B5EF4-FFF2-40B4-BE49-F238E27FC236}">
              <a16:creationId xmlns:a16="http://schemas.microsoft.com/office/drawing/2014/main" id="{AF473E7B-BAA2-4189-AF83-F9424C0826E4}"/>
            </a:ext>
          </a:extLst>
        </xdr:cNvPr>
        <xdr:cNvCxnSpPr/>
      </xdr:nvCxnSpPr>
      <xdr:spPr>
        <a:xfrm flipV="1">
          <a:off x="1546860" y="30952440"/>
          <a:ext cx="1143000" cy="92202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</xdr:colOff>
      <xdr:row>132</xdr:row>
      <xdr:rowOff>99060</xdr:rowOff>
    </xdr:from>
    <xdr:to>
      <xdr:col>9</xdr:col>
      <xdr:colOff>327660</xdr:colOff>
      <xdr:row>135</xdr:row>
      <xdr:rowOff>220980</xdr:rowOff>
    </xdr:to>
    <xdr:cxnSp macro="">
      <xdr:nvCxnSpPr>
        <xdr:cNvPr id="241" name="ตัวเชื่อมต่อตรง 240">
          <a:extLst>
            <a:ext uri="{FF2B5EF4-FFF2-40B4-BE49-F238E27FC236}">
              <a16:creationId xmlns:a16="http://schemas.microsoft.com/office/drawing/2014/main" id="{82D48B8F-30F4-43D9-9827-1AD7DC88726B}"/>
            </a:ext>
          </a:extLst>
        </xdr:cNvPr>
        <xdr:cNvCxnSpPr/>
      </xdr:nvCxnSpPr>
      <xdr:spPr>
        <a:xfrm flipV="1">
          <a:off x="5387340" y="30137100"/>
          <a:ext cx="975360" cy="80772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335280</xdr:colOff>
      <xdr:row>132</xdr:row>
      <xdr:rowOff>91440</xdr:rowOff>
    </xdr:from>
    <xdr:to>
      <xdr:col>9</xdr:col>
      <xdr:colOff>335280</xdr:colOff>
      <xdr:row>138</xdr:row>
      <xdr:rowOff>220980</xdr:rowOff>
    </xdr:to>
    <xdr:cxnSp macro="">
      <xdr:nvCxnSpPr>
        <xdr:cNvPr id="243" name="ตัวเชื่อมต่อตรง 242">
          <a:extLst>
            <a:ext uri="{FF2B5EF4-FFF2-40B4-BE49-F238E27FC236}">
              <a16:creationId xmlns:a16="http://schemas.microsoft.com/office/drawing/2014/main" id="{6C2012A1-78FF-4CB9-9E58-6053A1714350}"/>
            </a:ext>
          </a:extLst>
        </xdr:cNvPr>
        <xdr:cNvCxnSpPr/>
      </xdr:nvCxnSpPr>
      <xdr:spPr>
        <a:xfrm flipV="1">
          <a:off x="6370320" y="30129480"/>
          <a:ext cx="0" cy="150114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327660</xdr:colOff>
      <xdr:row>136</xdr:row>
      <xdr:rowOff>7620</xdr:rowOff>
    </xdr:from>
    <xdr:to>
      <xdr:col>10</xdr:col>
      <xdr:colOff>662940</xdr:colOff>
      <xdr:row>139</xdr:row>
      <xdr:rowOff>7620</xdr:rowOff>
    </xdr:to>
    <xdr:cxnSp macro="">
      <xdr:nvCxnSpPr>
        <xdr:cNvPr id="245" name="ตัวเชื่อมต่อตรง 244">
          <a:extLst>
            <a:ext uri="{FF2B5EF4-FFF2-40B4-BE49-F238E27FC236}">
              <a16:creationId xmlns:a16="http://schemas.microsoft.com/office/drawing/2014/main" id="{790E8C11-03BF-4D9F-ABF3-6B1BB313D2DC}"/>
            </a:ext>
          </a:extLst>
        </xdr:cNvPr>
        <xdr:cNvCxnSpPr/>
      </xdr:nvCxnSpPr>
      <xdr:spPr>
        <a:xfrm flipV="1">
          <a:off x="6362700" y="30960060"/>
          <a:ext cx="1005840" cy="6858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144</xdr:row>
      <xdr:rowOff>30480</xdr:rowOff>
    </xdr:from>
    <xdr:to>
      <xdr:col>9</xdr:col>
      <xdr:colOff>337930</xdr:colOff>
      <xdr:row>144</xdr:row>
      <xdr:rowOff>30480</xdr:rowOff>
    </xdr:to>
    <xdr:cxnSp macro="">
      <xdr:nvCxnSpPr>
        <xdr:cNvPr id="248" name="ตัวเชื่อมต่อตรง 247">
          <a:extLst>
            <a:ext uri="{FF2B5EF4-FFF2-40B4-BE49-F238E27FC236}">
              <a16:creationId xmlns:a16="http://schemas.microsoft.com/office/drawing/2014/main" id="{F3782C79-C21E-48DA-B19E-B3E685618874}"/>
            </a:ext>
          </a:extLst>
        </xdr:cNvPr>
        <xdr:cNvCxnSpPr/>
      </xdr:nvCxnSpPr>
      <xdr:spPr>
        <a:xfrm>
          <a:off x="1338470" y="33141037"/>
          <a:ext cx="502257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464820</xdr:colOff>
      <xdr:row>142</xdr:row>
      <xdr:rowOff>45720</xdr:rowOff>
    </xdr:from>
    <xdr:to>
      <xdr:col>2</xdr:col>
      <xdr:colOff>198120</xdr:colOff>
      <xdr:row>144</xdr:row>
      <xdr:rowOff>22860</xdr:rowOff>
    </xdr:to>
    <xdr:sp macro="" textlink="">
      <xdr:nvSpPr>
        <xdr:cNvPr id="255" name="ส่วนโค้ง 254">
          <a:extLst>
            <a:ext uri="{FF2B5EF4-FFF2-40B4-BE49-F238E27FC236}">
              <a16:creationId xmlns:a16="http://schemas.microsoft.com/office/drawing/2014/main" id="{BD99899B-1654-FDD8-348D-4A3FCED59D87}"/>
            </a:ext>
          </a:extLst>
        </xdr:cNvPr>
        <xdr:cNvSpPr/>
      </xdr:nvSpPr>
      <xdr:spPr>
        <a:xfrm flipV="1">
          <a:off x="1135380" y="32369760"/>
          <a:ext cx="403860" cy="434340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186001</xdr:colOff>
      <xdr:row>139</xdr:row>
      <xdr:rowOff>194175</xdr:rowOff>
    </xdr:from>
    <xdr:to>
      <xdr:col>5</xdr:col>
      <xdr:colOff>497429</xdr:colOff>
      <xdr:row>147</xdr:row>
      <xdr:rowOff>211167</xdr:rowOff>
    </xdr:to>
    <xdr:sp macro="" textlink="">
      <xdr:nvSpPr>
        <xdr:cNvPr id="256" name="ส่วนโค้ง 255">
          <a:extLst>
            <a:ext uri="{FF2B5EF4-FFF2-40B4-BE49-F238E27FC236}">
              <a16:creationId xmlns:a16="http://schemas.microsoft.com/office/drawing/2014/main" id="{DF6C41C4-EEFB-41D4-B08F-79197A12B8D6}"/>
            </a:ext>
          </a:extLst>
        </xdr:cNvPr>
        <xdr:cNvSpPr/>
      </xdr:nvSpPr>
      <xdr:spPr>
        <a:xfrm rot="782877" flipV="1">
          <a:off x="1527121" y="31832415"/>
          <a:ext cx="2323108" cy="1845792"/>
        </a:xfrm>
        <a:prstGeom prst="arc">
          <a:avLst>
            <a:gd name="adj1" fmla="val 11085185"/>
            <a:gd name="adj2" fmla="val 16970455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483176</xdr:colOff>
      <xdr:row>141</xdr:row>
      <xdr:rowOff>63075</xdr:rowOff>
    </xdr:from>
    <xdr:to>
      <xdr:col>9</xdr:col>
      <xdr:colOff>339776</xdr:colOff>
      <xdr:row>147</xdr:row>
      <xdr:rowOff>220993</xdr:rowOff>
    </xdr:to>
    <xdr:sp macro="" textlink="">
      <xdr:nvSpPr>
        <xdr:cNvPr id="257" name="ส่วนโค้ง 256">
          <a:extLst>
            <a:ext uri="{FF2B5EF4-FFF2-40B4-BE49-F238E27FC236}">
              <a16:creationId xmlns:a16="http://schemas.microsoft.com/office/drawing/2014/main" id="{8F8DFF13-7571-4EF0-99AE-2099542CB1EE}"/>
            </a:ext>
          </a:extLst>
        </xdr:cNvPr>
        <xdr:cNvSpPr/>
      </xdr:nvSpPr>
      <xdr:spPr>
        <a:xfrm rot="21251104" flipH="1" flipV="1">
          <a:off x="4498585" y="32477892"/>
          <a:ext cx="1864304" cy="1549397"/>
        </a:xfrm>
        <a:prstGeom prst="arc">
          <a:avLst>
            <a:gd name="adj1" fmla="val 11085185"/>
            <a:gd name="adj2" fmla="val 16970455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</xdr:colOff>
      <xdr:row>147</xdr:row>
      <xdr:rowOff>220980</xdr:rowOff>
    </xdr:from>
    <xdr:to>
      <xdr:col>8</xdr:col>
      <xdr:colOff>15240</xdr:colOff>
      <xdr:row>147</xdr:row>
      <xdr:rowOff>220980</xdr:rowOff>
    </xdr:to>
    <xdr:cxnSp macro="">
      <xdr:nvCxnSpPr>
        <xdr:cNvPr id="258" name="ตัวเชื่อมต่อตรง 257">
          <a:extLst>
            <a:ext uri="{FF2B5EF4-FFF2-40B4-BE49-F238E27FC236}">
              <a16:creationId xmlns:a16="http://schemas.microsoft.com/office/drawing/2014/main" id="{06F4322B-1294-4652-A178-D32D2A3D7E41}"/>
            </a:ext>
          </a:extLst>
        </xdr:cNvPr>
        <xdr:cNvCxnSpPr/>
      </xdr:nvCxnSpPr>
      <xdr:spPr>
        <a:xfrm>
          <a:off x="2689860" y="33688020"/>
          <a:ext cx="268986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336107</xdr:colOff>
      <xdr:row>144</xdr:row>
      <xdr:rowOff>19878</xdr:rowOff>
    </xdr:from>
    <xdr:to>
      <xdr:col>9</xdr:col>
      <xdr:colOff>336107</xdr:colOff>
      <xdr:row>144</xdr:row>
      <xdr:rowOff>165652</xdr:rowOff>
    </xdr:to>
    <xdr:cxnSp macro="">
      <xdr:nvCxnSpPr>
        <xdr:cNvPr id="260" name="ตัวเชื่อมต่อตรง 259">
          <a:extLst>
            <a:ext uri="{FF2B5EF4-FFF2-40B4-BE49-F238E27FC236}">
              <a16:creationId xmlns:a16="http://schemas.microsoft.com/office/drawing/2014/main" id="{014BC2CD-1C02-45E5-BB5B-93FCD6700546}"/>
            </a:ext>
          </a:extLst>
        </xdr:cNvPr>
        <xdr:cNvCxnSpPr/>
      </xdr:nvCxnSpPr>
      <xdr:spPr>
        <a:xfrm flipV="1">
          <a:off x="6359220" y="33130435"/>
          <a:ext cx="0" cy="145774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523461</xdr:colOff>
      <xdr:row>129</xdr:row>
      <xdr:rowOff>212034</xdr:rowOff>
    </xdr:from>
    <xdr:to>
      <xdr:col>9</xdr:col>
      <xdr:colOff>530087</xdr:colOff>
      <xdr:row>129</xdr:row>
      <xdr:rowOff>212034</xdr:rowOff>
    </xdr:to>
    <xdr:cxnSp macro="">
      <xdr:nvCxnSpPr>
        <xdr:cNvPr id="265" name="ตัวเชื่อมต่อตรง 264">
          <a:extLst>
            <a:ext uri="{FF2B5EF4-FFF2-40B4-BE49-F238E27FC236}">
              <a16:creationId xmlns:a16="http://schemas.microsoft.com/office/drawing/2014/main" id="{98E4722D-B09C-472F-8411-4E5F5FB02EF8}"/>
            </a:ext>
          </a:extLst>
        </xdr:cNvPr>
        <xdr:cNvCxnSpPr/>
      </xdr:nvCxnSpPr>
      <xdr:spPr>
        <a:xfrm>
          <a:off x="1861931" y="29843895"/>
          <a:ext cx="4691269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662609</xdr:colOff>
      <xdr:row>127</xdr:row>
      <xdr:rowOff>231912</xdr:rowOff>
    </xdr:from>
    <xdr:to>
      <xdr:col>2</xdr:col>
      <xdr:colOff>662609</xdr:colOff>
      <xdr:row>130</xdr:row>
      <xdr:rowOff>86139</xdr:rowOff>
    </xdr:to>
    <xdr:cxnSp macro="">
      <xdr:nvCxnSpPr>
        <xdr:cNvPr id="267" name="ตัวเชื่อมต่อตรง 266">
          <a:extLst>
            <a:ext uri="{FF2B5EF4-FFF2-40B4-BE49-F238E27FC236}">
              <a16:creationId xmlns:a16="http://schemas.microsoft.com/office/drawing/2014/main" id="{6922115D-6FBE-4FF2-A5B5-7EE1AE905D8E}"/>
            </a:ext>
          </a:extLst>
        </xdr:cNvPr>
        <xdr:cNvCxnSpPr/>
      </xdr:nvCxnSpPr>
      <xdr:spPr>
        <a:xfrm>
          <a:off x="2001079" y="29399947"/>
          <a:ext cx="0" cy="549966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616225</xdr:colOff>
      <xdr:row>129</xdr:row>
      <xdr:rowOff>165652</xdr:rowOff>
    </xdr:from>
    <xdr:to>
      <xdr:col>3</xdr:col>
      <xdr:colOff>30811</xdr:colOff>
      <xdr:row>130</xdr:row>
      <xdr:rowOff>9939</xdr:rowOff>
    </xdr:to>
    <xdr:sp macro="" textlink="">
      <xdr:nvSpPr>
        <xdr:cNvPr id="270" name="วงรี 269">
          <a:extLst>
            <a:ext uri="{FF2B5EF4-FFF2-40B4-BE49-F238E27FC236}">
              <a16:creationId xmlns:a16="http://schemas.microsoft.com/office/drawing/2014/main" id="{2847C37A-1136-4D60-AF2A-6D6DE9FFBEFD}"/>
            </a:ext>
          </a:extLst>
        </xdr:cNvPr>
        <xdr:cNvSpPr/>
      </xdr:nvSpPr>
      <xdr:spPr>
        <a:xfrm>
          <a:off x="1954695" y="29797513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284922</xdr:colOff>
      <xdr:row>129</xdr:row>
      <xdr:rowOff>185530</xdr:rowOff>
    </xdr:from>
    <xdr:to>
      <xdr:col>9</xdr:col>
      <xdr:colOff>368742</xdr:colOff>
      <xdr:row>130</xdr:row>
      <xdr:rowOff>29817</xdr:rowOff>
    </xdr:to>
    <xdr:sp macro="" textlink="">
      <xdr:nvSpPr>
        <xdr:cNvPr id="271" name="วงรี 270">
          <a:extLst>
            <a:ext uri="{FF2B5EF4-FFF2-40B4-BE49-F238E27FC236}">
              <a16:creationId xmlns:a16="http://schemas.microsoft.com/office/drawing/2014/main" id="{E4E1D0BD-B634-4589-9AF0-D48F1D10450C}"/>
            </a:ext>
          </a:extLst>
        </xdr:cNvPr>
        <xdr:cNvSpPr/>
      </xdr:nvSpPr>
      <xdr:spPr>
        <a:xfrm>
          <a:off x="6308035" y="29817391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336107</xdr:colOff>
      <xdr:row>144</xdr:row>
      <xdr:rowOff>19878</xdr:rowOff>
    </xdr:from>
    <xdr:to>
      <xdr:col>9</xdr:col>
      <xdr:colOff>336107</xdr:colOff>
      <xdr:row>144</xdr:row>
      <xdr:rowOff>165652</xdr:rowOff>
    </xdr:to>
    <xdr:cxnSp macro="">
      <xdr:nvCxnSpPr>
        <xdr:cNvPr id="274" name="ตัวเชื่อมต่อตรง 273">
          <a:extLst>
            <a:ext uri="{FF2B5EF4-FFF2-40B4-BE49-F238E27FC236}">
              <a16:creationId xmlns:a16="http://schemas.microsoft.com/office/drawing/2014/main" id="{E0FB5A65-888C-4C73-9768-8F6D078F9BB0}"/>
            </a:ext>
          </a:extLst>
        </xdr:cNvPr>
        <xdr:cNvCxnSpPr/>
      </xdr:nvCxnSpPr>
      <xdr:spPr>
        <a:xfrm flipV="1">
          <a:off x="6359220" y="33130435"/>
          <a:ext cx="0" cy="145774"/>
        </a:xfrm>
        <a:prstGeom prst="line">
          <a:avLst/>
        </a:prstGeom>
        <a:ln w="254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655320</xdr:colOff>
      <xdr:row>158</xdr:row>
      <xdr:rowOff>15240</xdr:rowOff>
    </xdr:from>
    <xdr:to>
      <xdr:col>9</xdr:col>
      <xdr:colOff>358140</xdr:colOff>
      <xdr:row>166</xdr:row>
      <xdr:rowOff>106680</xdr:rowOff>
    </xdr:to>
    <xdr:sp macro="" textlink="">
      <xdr:nvSpPr>
        <xdr:cNvPr id="43" name="กล่องข้อความ 42">
          <a:extLst>
            <a:ext uri="{FF2B5EF4-FFF2-40B4-BE49-F238E27FC236}">
              <a16:creationId xmlns:a16="http://schemas.microsoft.com/office/drawing/2014/main" id="{93148D10-F36B-4A30-AEC7-97572EC43C13}"/>
            </a:ext>
          </a:extLst>
        </xdr:cNvPr>
        <xdr:cNvSpPr txBox="1"/>
      </xdr:nvSpPr>
      <xdr:spPr>
        <a:xfrm>
          <a:off x="5349240" y="36149280"/>
          <a:ext cx="104394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/>
            <a:t>(</a:t>
          </a:r>
          <a:r>
            <a:rPr lang="en-US" sz="1100" b="0" baseline="0"/>
            <a:t>                 )</a:t>
          </a:r>
          <a:endParaRPr lang="en-US" sz="1100" b="0"/>
        </a:p>
      </xdr:txBody>
    </xdr:sp>
    <xdr:clientData/>
  </xdr:twoCellAnchor>
  <xdr:twoCellAnchor>
    <xdr:from>
      <xdr:col>3</xdr:col>
      <xdr:colOff>358140</xdr:colOff>
      <xdr:row>117</xdr:row>
      <xdr:rowOff>45720</xdr:rowOff>
    </xdr:from>
    <xdr:to>
      <xdr:col>3</xdr:col>
      <xdr:colOff>358140</xdr:colOff>
      <xdr:row>149</xdr:row>
      <xdr:rowOff>15240</xdr:rowOff>
    </xdr:to>
    <xdr:cxnSp macro="">
      <xdr:nvCxnSpPr>
        <xdr:cNvPr id="63" name="ตัวเชื่อมต่อตรง 62">
          <a:extLst>
            <a:ext uri="{FF2B5EF4-FFF2-40B4-BE49-F238E27FC236}">
              <a16:creationId xmlns:a16="http://schemas.microsoft.com/office/drawing/2014/main" id="{DCE9606C-F829-4803-BDD9-5FD783F7A4B5}"/>
            </a:ext>
          </a:extLst>
        </xdr:cNvPr>
        <xdr:cNvCxnSpPr/>
      </xdr:nvCxnSpPr>
      <xdr:spPr>
        <a:xfrm>
          <a:off x="2369820" y="26654760"/>
          <a:ext cx="0" cy="7284720"/>
        </a:xfrm>
        <a:prstGeom prst="line">
          <a:avLst/>
        </a:prstGeom>
        <a:ln w="9525">
          <a:solidFill>
            <a:srgbClr val="C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586740</xdr:colOff>
      <xdr:row>132</xdr:row>
      <xdr:rowOff>22860</xdr:rowOff>
    </xdr:from>
    <xdr:to>
      <xdr:col>3</xdr:col>
      <xdr:colOff>480060</xdr:colOff>
      <xdr:row>132</xdr:row>
      <xdr:rowOff>22860</xdr:rowOff>
    </xdr:to>
    <xdr:cxnSp macro="">
      <xdr:nvCxnSpPr>
        <xdr:cNvPr id="80" name="ตัวเชื่อมต่อตรง 79">
          <a:extLst>
            <a:ext uri="{FF2B5EF4-FFF2-40B4-BE49-F238E27FC236}">
              <a16:creationId xmlns:a16="http://schemas.microsoft.com/office/drawing/2014/main" id="{328DB4B7-D021-4AF6-A4D5-D379DACB717B}"/>
            </a:ext>
          </a:extLst>
        </xdr:cNvPr>
        <xdr:cNvCxnSpPr/>
      </xdr:nvCxnSpPr>
      <xdr:spPr>
        <a:xfrm>
          <a:off x="1257300" y="30060900"/>
          <a:ext cx="12344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320040</xdr:colOff>
      <xdr:row>131</xdr:row>
      <xdr:rowOff>220980</xdr:rowOff>
    </xdr:from>
    <xdr:to>
      <xdr:col>3</xdr:col>
      <xdr:colOff>403860</xdr:colOff>
      <xdr:row>132</xdr:row>
      <xdr:rowOff>68580</xdr:rowOff>
    </xdr:to>
    <xdr:sp macro="" textlink="">
      <xdr:nvSpPr>
        <xdr:cNvPr id="158" name="วงรี 157">
          <a:extLst>
            <a:ext uri="{FF2B5EF4-FFF2-40B4-BE49-F238E27FC236}">
              <a16:creationId xmlns:a16="http://schemas.microsoft.com/office/drawing/2014/main" id="{8895C848-2336-44A9-A130-CF0C384A212B}"/>
            </a:ext>
          </a:extLst>
        </xdr:cNvPr>
        <xdr:cNvSpPr/>
      </xdr:nvSpPr>
      <xdr:spPr>
        <a:xfrm>
          <a:off x="2331720" y="300304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160020</xdr:colOff>
      <xdr:row>131</xdr:row>
      <xdr:rowOff>220980</xdr:rowOff>
    </xdr:from>
    <xdr:to>
      <xdr:col>2</xdr:col>
      <xdr:colOff>243840</xdr:colOff>
      <xdr:row>132</xdr:row>
      <xdr:rowOff>68580</xdr:rowOff>
    </xdr:to>
    <xdr:sp macro="" textlink="">
      <xdr:nvSpPr>
        <xdr:cNvPr id="159" name="วงรี 158">
          <a:extLst>
            <a:ext uri="{FF2B5EF4-FFF2-40B4-BE49-F238E27FC236}">
              <a16:creationId xmlns:a16="http://schemas.microsoft.com/office/drawing/2014/main" id="{3C624127-93CD-41AE-8B10-5F4E9FD61D79}"/>
            </a:ext>
          </a:extLst>
        </xdr:cNvPr>
        <xdr:cNvSpPr/>
      </xdr:nvSpPr>
      <xdr:spPr>
        <a:xfrm>
          <a:off x="1501140" y="30030420"/>
          <a:ext cx="83820" cy="762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174</xdr:row>
      <xdr:rowOff>22860</xdr:rowOff>
    </xdr:from>
    <xdr:to>
      <xdr:col>9</xdr:col>
      <xdr:colOff>99060</xdr:colOff>
      <xdr:row>175</xdr:row>
      <xdr:rowOff>114300</xdr:rowOff>
    </xdr:to>
    <xdr:sp macro="" textlink="">
      <xdr:nvSpPr>
        <xdr:cNvPr id="160" name="กล่องข้อความ 159">
          <a:extLst>
            <a:ext uri="{FF2B5EF4-FFF2-40B4-BE49-F238E27FC236}">
              <a16:creationId xmlns:a16="http://schemas.microsoft.com/office/drawing/2014/main" id="{ADA26268-EA72-4895-A35F-93C9284D2795}"/>
            </a:ext>
          </a:extLst>
        </xdr:cNvPr>
        <xdr:cNvSpPr txBox="1"/>
      </xdr:nvSpPr>
      <xdr:spPr>
        <a:xfrm>
          <a:off x="5364480" y="38336220"/>
          <a:ext cx="76962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/>
            <a:t>(</a:t>
          </a:r>
          <a:r>
            <a:rPr lang="en-US" sz="1100" b="0" baseline="0"/>
            <a:t>                 )</a:t>
          </a:r>
          <a:endParaRPr lang="en-US" sz="1100" b="0"/>
        </a:p>
      </xdr:txBody>
    </xdr:sp>
    <xdr:clientData/>
  </xdr:twoCellAnchor>
  <xdr:twoCellAnchor>
    <xdr:from>
      <xdr:col>2</xdr:col>
      <xdr:colOff>364434</xdr:colOff>
      <xdr:row>181</xdr:row>
      <xdr:rowOff>13252</xdr:rowOff>
    </xdr:from>
    <xdr:to>
      <xdr:col>9</xdr:col>
      <xdr:colOff>137160</xdr:colOff>
      <xdr:row>183</xdr:row>
      <xdr:rowOff>226091</xdr:rowOff>
    </xdr:to>
    <xdr:sp macro="" textlink="">
      <xdr:nvSpPr>
        <xdr:cNvPr id="161" name="สี่เหลี่ยมผืนผ้า 160">
          <a:extLst>
            <a:ext uri="{FF2B5EF4-FFF2-40B4-BE49-F238E27FC236}">
              <a16:creationId xmlns:a16="http://schemas.microsoft.com/office/drawing/2014/main" id="{3DA78D16-A3EA-40FC-9D98-0B13C8021E88}"/>
            </a:ext>
          </a:extLst>
        </xdr:cNvPr>
        <xdr:cNvSpPr/>
      </xdr:nvSpPr>
      <xdr:spPr>
        <a:xfrm>
          <a:off x="1709140" y="28404476"/>
          <a:ext cx="4479196" cy="679003"/>
        </a:xfrm>
        <a:prstGeom prst="rect">
          <a:avLst/>
        </a:prstGeom>
        <a:solidFill>
          <a:srgbClr val="EAEAEA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182</xdr:row>
      <xdr:rowOff>3808</xdr:rowOff>
    </xdr:from>
    <xdr:to>
      <xdr:col>4</xdr:col>
      <xdr:colOff>7620</xdr:colOff>
      <xdr:row>182</xdr:row>
      <xdr:rowOff>3808</xdr:rowOff>
    </xdr:to>
    <xdr:cxnSp macro="">
      <xdr:nvCxnSpPr>
        <xdr:cNvPr id="167" name="ตัวเชื่อมต่อตรง 166">
          <a:extLst>
            <a:ext uri="{FF2B5EF4-FFF2-40B4-BE49-F238E27FC236}">
              <a16:creationId xmlns:a16="http://schemas.microsoft.com/office/drawing/2014/main" id="{841C48C3-FE8B-43D7-9F4F-48EFDF28CE0F}"/>
            </a:ext>
          </a:extLst>
        </xdr:cNvPr>
        <xdr:cNvCxnSpPr/>
      </xdr:nvCxnSpPr>
      <xdr:spPr>
        <a:xfrm>
          <a:off x="1344706" y="28628114"/>
          <a:ext cx="1352326" cy="0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664846</xdr:colOff>
      <xdr:row>183</xdr:row>
      <xdr:rowOff>220980</xdr:rowOff>
    </xdr:from>
    <xdr:to>
      <xdr:col>4</xdr:col>
      <xdr:colOff>954</xdr:colOff>
      <xdr:row>183</xdr:row>
      <xdr:rowOff>220980</xdr:rowOff>
    </xdr:to>
    <xdr:cxnSp macro="">
      <xdr:nvCxnSpPr>
        <xdr:cNvPr id="185" name="ตัวเชื่อมต่อตรง 184">
          <a:extLst>
            <a:ext uri="{FF2B5EF4-FFF2-40B4-BE49-F238E27FC236}">
              <a16:creationId xmlns:a16="http://schemas.microsoft.com/office/drawing/2014/main" id="{454B2088-98DD-4B03-BE96-17567C0CA9AA}"/>
            </a:ext>
          </a:extLst>
        </xdr:cNvPr>
        <xdr:cNvCxnSpPr/>
      </xdr:nvCxnSpPr>
      <xdr:spPr>
        <a:xfrm>
          <a:off x="1337199" y="29078368"/>
          <a:ext cx="135316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669606</xdr:colOff>
      <xdr:row>182</xdr:row>
      <xdr:rowOff>0</xdr:rowOff>
    </xdr:from>
    <xdr:to>
      <xdr:col>9</xdr:col>
      <xdr:colOff>500062</xdr:colOff>
      <xdr:row>182</xdr:row>
      <xdr:rowOff>0</xdr:rowOff>
    </xdr:to>
    <xdr:cxnSp macro="">
      <xdr:nvCxnSpPr>
        <xdr:cNvPr id="195" name="ตัวเชื่อมต่อตรง 194">
          <a:extLst>
            <a:ext uri="{FF2B5EF4-FFF2-40B4-BE49-F238E27FC236}">
              <a16:creationId xmlns:a16="http://schemas.microsoft.com/office/drawing/2014/main" id="{A497278D-139A-4FE0-AEA6-97335D5551D6}"/>
            </a:ext>
          </a:extLst>
        </xdr:cNvPr>
        <xdr:cNvCxnSpPr/>
      </xdr:nvCxnSpPr>
      <xdr:spPr>
        <a:xfrm>
          <a:off x="5376077" y="28624306"/>
          <a:ext cx="1175161" cy="0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184</xdr:row>
      <xdr:rowOff>0</xdr:rowOff>
    </xdr:from>
    <xdr:to>
      <xdr:col>11</xdr:col>
      <xdr:colOff>7620</xdr:colOff>
      <xdr:row>184</xdr:row>
      <xdr:rowOff>0</xdr:rowOff>
    </xdr:to>
    <xdr:cxnSp macro="">
      <xdr:nvCxnSpPr>
        <xdr:cNvPr id="200" name="ตัวเชื่อมต่อตรง 199">
          <a:extLst>
            <a:ext uri="{FF2B5EF4-FFF2-40B4-BE49-F238E27FC236}">
              <a16:creationId xmlns:a16="http://schemas.microsoft.com/office/drawing/2014/main" id="{35E3DC99-8046-477F-806E-8EB8826FBB04}"/>
            </a:ext>
          </a:extLst>
        </xdr:cNvPr>
        <xdr:cNvCxnSpPr/>
      </xdr:nvCxnSpPr>
      <xdr:spPr>
        <a:xfrm>
          <a:off x="5378824" y="29090471"/>
          <a:ext cx="202467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181</xdr:row>
      <xdr:rowOff>225743</xdr:rowOff>
    </xdr:from>
    <xdr:to>
      <xdr:col>2</xdr:col>
      <xdr:colOff>7620</xdr:colOff>
      <xdr:row>184</xdr:row>
      <xdr:rowOff>4763</xdr:rowOff>
    </xdr:to>
    <xdr:cxnSp macro="">
      <xdr:nvCxnSpPr>
        <xdr:cNvPr id="203" name="ตัวเชื่อมต่อตรง 202">
          <a:extLst>
            <a:ext uri="{FF2B5EF4-FFF2-40B4-BE49-F238E27FC236}">
              <a16:creationId xmlns:a16="http://schemas.microsoft.com/office/drawing/2014/main" id="{087C0FB6-7F81-4A50-AA69-8BE077158F80}"/>
            </a:ext>
          </a:extLst>
        </xdr:cNvPr>
        <xdr:cNvCxnSpPr/>
      </xdr:nvCxnSpPr>
      <xdr:spPr>
        <a:xfrm>
          <a:off x="1352326" y="28616967"/>
          <a:ext cx="0" cy="47826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181</xdr:row>
      <xdr:rowOff>223838</xdr:rowOff>
    </xdr:from>
    <xdr:to>
      <xdr:col>3</xdr:col>
      <xdr:colOff>666750</xdr:colOff>
      <xdr:row>184</xdr:row>
      <xdr:rowOff>2858</xdr:rowOff>
    </xdr:to>
    <xdr:cxnSp macro="">
      <xdr:nvCxnSpPr>
        <xdr:cNvPr id="204" name="ตัวเชื่อมต่อตรง 203">
          <a:extLst>
            <a:ext uri="{FF2B5EF4-FFF2-40B4-BE49-F238E27FC236}">
              <a16:creationId xmlns:a16="http://schemas.microsoft.com/office/drawing/2014/main" id="{EDE698DC-91D4-47BD-9F8B-AEE600EF83B5}"/>
            </a:ext>
          </a:extLst>
        </xdr:cNvPr>
        <xdr:cNvCxnSpPr/>
      </xdr:nvCxnSpPr>
      <xdr:spPr>
        <a:xfrm>
          <a:off x="2683809" y="28615062"/>
          <a:ext cx="0" cy="478267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181</xdr:row>
      <xdr:rowOff>223838</xdr:rowOff>
    </xdr:from>
    <xdr:to>
      <xdr:col>8</xdr:col>
      <xdr:colOff>9525</xdr:colOff>
      <xdr:row>184</xdr:row>
      <xdr:rowOff>2858</xdr:rowOff>
    </xdr:to>
    <xdr:cxnSp macro="">
      <xdr:nvCxnSpPr>
        <xdr:cNvPr id="205" name="ตัวเชื่อมต่อตรง 204">
          <a:extLst>
            <a:ext uri="{FF2B5EF4-FFF2-40B4-BE49-F238E27FC236}">
              <a16:creationId xmlns:a16="http://schemas.microsoft.com/office/drawing/2014/main" id="{39B87F6F-ABE4-4E6F-AB9C-7C97726C2E11}"/>
            </a:ext>
          </a:extLst>
        </xdr:cNvPr>
        <xdr:cNvCxnSpPr/>
      </xdr:nvCxnSpPr>
      <xdr:spPr>
        <a:xfrm>
          <a:off x="5388349" y="28615062"/>
          <a:ext cx="0" cy="478267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0</xdr:colOff>
      <xdr:row>184</xdr:row>
      <xdr:rowOff>7620</xdr:rowOff>
    </xdr:to>
    <xdr:cxnSp macro="">
      <xdr:nvCxnSpPr>
        <xdr:cNvPr id="206" name="ตัวเชื่อมต่อตรง 205">
          <a:extLst>
            <a:ext uri="{FF2B5EF4-FFF2-40B4-BE49-F238E27FC236}">
              <a16:creationId xmlns:a16="http://schemas.microsoft.com/office/drawing/2014/main" id="{18B2C0E5-023B-470B-B1CB-2BBB66762348}"/>
            </a:ext>
          </a:extLst>
        </xdr:cNvPr>
        <xdr:cNvCxnSpPr/>
      </xdr:nvCxnSpPr>
      <xdr:spPr>
        <a:xfrm>
          <a:off x="7395882" y="28624306"/>
          <a:ext cx="0" cy="47378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181</xdr:row>
      <xdr:rowOff>228598</xdr:rowOff>
    </xdr:from>
    <xdr:to>
      <xdr:col>11</xdr:col>
      <xdr:colOff>11431</xdr:colOff>
      <xdr:row>181</xdr:row>
      <xdr:rowOff>228598</xdr:rowOff>
    </xdr:to>
    <xdr:cxnSp macro="">
      <xdr:nvCxnSpPr>
        <xdr:cNvPr id="215" name="ตัวเชื่อมต่อตรง 214">
          <a:extLst>
            <a:ext uri="{FF2B5EF4-FFF2-40B4-BE49-F238E27FC236}">
              <a16:creationId xmlns:a16="http://schemas.microsoft.com/office/drawing/2014/main" id="{FDB3A254-2CA1-4E39-999D-09CF25039861}"/>
            </a:ext>
          </a:extLst>
        </xdr:cNvPr>
        <xdr:cNvCxnSpPr/>
      </xdr:nvCxnSpPr>
      <xdr:spPr>
        <a:xfrm>
          <a:off x="6556001" y="28619822"/>
          <a:ext cx="85131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6626</xdr:colOff>
      <xdr:row>178</xdr:row>
      <xdr:rowOff>214311</xdr:rowOff>
    </xdr:from>
    <xdr:to>
      <xdr:col>2</xdr:col>
      <xdr:colOff>364434</xdr:colOff>
      <xdr:row>181</xdr:row>
      <xdr:rowOff>218948</xdr:rowOff>
    </xdr:to>
    <xdr:sp macro="" textlink="">
      <xdr:nvSpPr>
        <xdr:cNvPr id="224" name="สี่เหลี่ยมผืนผ้า 223">
          <a:extLst>
            <a:ext uri="{FF2B5EF4-FFF2-40B4-BE49-F238E27FC236}">
              <a16:creationId xmlns:a16="http://schemas.microsoft.com/office/drawing/2014/main" id="{B5EAD730-A4E9-430B-915C-D9074D8C9FC6}"/>
            </a:ext>
          </a:extLst>
        </xdr:cNvPr>
        <xdr:cNvSpPr/>
      </xdr:nvSpPr>
      <xdr:spPr>
        <a:xfrm>
          <a:off x="1351332" y="27906287"/>
          <a:ext cx="357808" cy="703885"/>
        </a:xfrm>
        <a:prstGeom prst="rect">
          <a:avLst/>
        </a:prstGeom>
        <a:solidFill>
          <a:srgbClr val="EAEAEA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136809</xdr:colOff>
      <xdr:row>178</xdr:row>
      <xdr:rowOff>209548</xdr:rowOff>
    </xdr:from>
    <xdr:to>
      <xdr:col>9</xdr:col>
      <xdr:colOff>494617</xdr:colOff>
      <xdr:row>181</xdr:row>
      <xdr:rowOff>214185</xdr:rowOff>
    </xdr:to>
    <xdr:sp macro="" textlink="">
      <xdr:nvSpPr>
        <xdr:cNvPr id="226" name="สี่เหลี่ยมผืนผ้า 225">
          <a:extLst>
            <a:ext uri="{FF2B5EF4-FFF2-40B4-BE49-F238E27FC236}">
              <a16:creationId xmlns:a16="http://schemas.microsoft.com/office/drawing/2014/main" id="{F00DEEC7-74B6-49EE-A319-1C7E290021FE}"/>
            </a:ext>
          </a:extLst>
        </xdr:cNvPr>
        <xdr:cNvSpPr/>
      </xdr:nvSpPr>
      <xdr:spPr>
        <a:xfrm>
          <a:off x="6187985" y="40057666"/>
          <a:ext cx="357808" cy="703884"/>
        </a:xfrm>
        <a:prstGeom prst="rect">
          <a:avLst/>
        </a:prstGeom>
        <a:solidFill>
          <a:srgbClr val="EAEAEA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22860</xdr:colOff>
      <xdr:row>182</xdr:row>
      <xdr:rowOff>30480</xdr:rowOff>
    </xdr:from>
    <xdr:to>
      <xdr:col>3</xdr:col>
      <xdr:colOff>655320</xdr:colOff>
      <xdr:row>183</xdr:row>
      <xdr:rowOff>205740</xdr:rowOff>
    </xdr:to>
    <xdr:sp macro="" textlink="">
      <xdr:nvSpPr>
        <xdr:cNvPr id="230" name="สี่เหลี่ยมผืนผ้า 229">
          <a:extLst>
            <a:ext uri="{FF2B5EF4-FFF2-40B4-BE49-F238E27FC236}">
              <a16:creationId xmlns:a16="http://schemas.microsoft.com/office/drawing/2014/main" id="{58FC48CC-F699-4457-AB6D-D033197E3A84}"/>
            </a:ext>
          </a:extLst>
        </xdr:cNvPr>
        <xdr:cNvSpPr/>
      </xdr:nvSpPr>
      <xdr:spPr>
        <a:xfrm>
          <a:off x="1367566" y="28654786"/>
          <a:ext cx="1304813" cy="408342"/>
        </a:xfrm>
        <a:prstGeom prst="rect">
          <a:avLst/>
        </a:prstGeom>
        <a:solidFill>
          <a:srgbClr val="EAEAEA"/>
        </a:solidFill>
        <a:ln>
          <a:solidFill>
            <a:srgbClr val="EAEAE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30480</xdr:colOff>
      <xdr:row>182</xdr:row>
      <xdr:rowOff>30480</xdr:rowOff>
    </xdr:from>
    <xdr:to>
      <xdr:col>10</xdr:col>
      <xdr:colOff>655320</xdr:colOff>
      <xdr:row>183</xdr:row>
      <xdr:rowOff>205740</xdr:rowOff>
    </xdr:to>
    <xdr:sp macro="" textlink="">
      <xdr:nvSpPr>
        <xdr:cNvPr id="233" name="สี่เหลี่ยมผืนผ้า 232">
          <a:extLst>
            <a:ext uri="{FF2B5EF4-FFF2-40B4-BE49-F238E27FC236}">
              <a16:creationId xmlns:a16="http://schemas.microsoft.com/office/drawing/2014/main" id="{B44FE2E7-36C2-4550-B4FA-507F109E5596}"/>
            </a:ext>
          </a:extLst>
        </xdr:cNvPr>
        <xdr:cNvSpPr/>
      </xdr:nvSpPr>
      <xdr:spPr>
        <a:xfrm>
          <a:off x="5409304" y="28654786"/>
          <a:ext cx="1969545" cy="408342"/>
        </a:xfrm>
        <a:prstGeom prst="rect">
          <a:avLst/>
        </a:prstGeom>
        <a:solidFill>
          <a:srgbClr val="EAEAEA"/>
        </a:solidFill>
        <a:ln>
          <a:solidFill>
            <a:srgbClr val="EAEAE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188259</xdr:colOff>
      <xdr:row>177</xdr:row>
      <xdr:rowOff>116542</xdr:rowOff>
    </xdr:from>
    <xdr:to>
      <xdr:col>2</xdr:col>
      <xdr:colOff>188259</xdr:colOff>
      <xdr:row>186</xdr:row>
      <xdr:rowOff>215153</xdr:rowOff>
    </xdr:to>
    <xdr:cxnSp macro="">
      <xdr:nvCxnSpPr>
        <xdr:cNvPr id="254" name="ตัวเชื่อมต่อตรง 253">
          <a:extLst>
            <a:ext uri="{FF2B5EF4-FFF2-40B4-BE49-F238E27FC236}">
              <a16:creationId xmlns:a16="http://schemas.microsoft.com/office/drawing/2014/main" id="{BA717DF7-E9A4-4811-9541-F69165840BDC}"/>
            </a:ext>
          </a:extLst>
        </xdr:cNvPr>
        <xdr:cNvCxnSpPr/>
      </xdr:nvCxnSpPr>
      <xdr:spPr>
        <a:xfrm>
          <a:off x="1532965" y="39731577"/>
          <a:ext cx="0" cy="2196352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322730</xdr:colOff>
      <xdr:row>177</xdr:row>
      <xdr:rowOff>89647</xdr:rowOff>
    </xdr:from>
    <xdr:to>
      <xdr:col>9</xdr:col>
      <xdr:colOff>322730</xdr:colOff>
      <xdr:row>186</xdr:row>
      <xdr:rowOff>188258</xdr:rowOff>
    </xdr:to>
    <xdr:cxnSp macro="">
      <xdr:nvCxnSpPr>
        <xdr:cNvPr id="262" name="ตัวเชื่อมต่อตรง 261">
          <a:extLst>
            <a:ext uri="{FF2B5EF4-FFF2-40B4-BE49-F238E27FC236}">
              <a16:creationId xmlns:a16="http://schemas.microsoft.com/office/drawing/2014/main" id="{FF270EF6-2A15-4E2A-AF5A-37D94062C247}"/>
            </a:ext>
          </a:extLst>
        </xdr:cNvPr>
        <xdr:cNvCxnSpPr/>
      </xdr:nvCxnSpPr>
      <xdr:spPr>
        <a:xfrm>
          <a:off x="6373906" y="39704682"/>
          <a:ext cx="0" cy="2196352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53788</xdr:colOff>
      <xdr:row>186</xdr:row>
      <xdr:rowOff>8965</xdr:rowOff>
    </xdr:from>
    <xdr:to>
      <xdr:col>9</xdr:col>
      <xdr:colOff>488128</xdr:colOff>
      <xdr:row>186</xdr:row>
      <xdr:rowOff>8965</xdr:rowOff>
    </xdr:to>
    <xdr:cxnSp macro="">
      <xdr:nvCxnSpPr>
        <xdr:cNvPr id="263" name="ตัวเชื่อมต่อตรง 262">
          <a:extLst>
            <a:ext uri="{FF2B5EF4-FFF2-40B4-BE49-F238E27FC236}">
              <a16:creationId xmlns:a16="http://schemas.microsoft.com/office/drawing/2014/main" id="{DD03D147-0E99-4E77-8C5F-A427E783B150}"/>
            </a:ext>
          </a:extLst>
        </xdr:cNvPr>
        <xdr:cNvCxnSpPr/>
      </xdr:nvCxnSpPr>
      <xdr:spPr>
        <a:xfrm>
          <a:off x="1398494" y="41721741"/>
          <a:ext cx="514081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286871</xdr:colOff>
      <xdr:row>185</xdr:row>
      <xdr:rowOff>215153</xdr:rowOff>
    </xdr:from>
    <xdr:to>
      <xdr:col>9</xdr:col>
      <xdr:colOff>373810</xdr:colOff>
      <xdr:row>186</xdr:row>
      <xdr:rowOff>59440</xdr:rowOff>
    </xdr:to>
    <xdr:sp macro="" textlink="">
      <xdr:nvSpPr>
        <xdr:cNvPr id="264" name="วงรี 263">
          <a:extLst>
            <a:ext uri="{FF2B5EF4-FFF2-40B4-BE49-F238E27FC236}">
              <a16:creationId xmlns:a16="http://schemas.microsoft.com/office/drawing/2014/main" id="{9F85E22F-A6FE-4DF9-8CD5-A037474DBEBC}"/>
            </a:ext>
          </a:extLst>
        </xdr:cNvPr>
        <xdr:cNvSpPr/>
      </xdr:nvSpPr>
      <xdr:spPr>
        <a:xfrm>
          <a:off x="6338047" y="41694847"/>
          <a:ext cx="86939" cy="7736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152400</xdr:colOff>
      <xdr:row>185</xdr:row>
      <xdr:rowOff>206188</xdr:rowOff>
    </xdr:from>
    <xdr:to>
      <xdr:col>2</xdr:col>
      <xdr:colOff>239339</xdr:colOff>
      <xdr:row>186</xdr:row>
      <xdr:rowOff>50475</xdr:rowOff>
    </xdr:to>
    <xdr:sp macro="" textlink="">
      <xdr:nvSpPr>
        <xdr:cNvPr id="266" name="วงรี 265">
          <a:extLst>
            <a:ext uri="{FF2B5EF4-FFF2-40B4-BE49-F238E27FC236}">
              <a16:creationId xmlns:a16="http://schemas.microsoft.com/office/drawing/2014/main" id="{F4C880B7-6C83-4C4C-AF5F-8E2A0480CF1F}"/>
            </a:ext>
          </a:extLst>
        </xdr:cNvPr>
        <xdr:cNvSpPr/>
      </xdr:nvSpPr>
      <xdr:spPr>
        <a:xfrm>
          <a:off x="1497106" y="41685882"/>
          <a:ext cx="86939" cy="7736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62753</xdr:colOff>
      <xdr:row>181</xdr:row>
      <xdr:rowOff>89647</xdr:rowOff>
    </xdr:from>
    <xdr:to>
      <xdr:col>9</xdr:col>
      <xdr:colOff>439271</xdr:colOff>
      <xdr:row>181</xdr:row>
      <xdr:rowOff>89647</xdr:rowOff>
    </xdr:to>
    <xdr:cxnSp macro="">
      <xdr:nvCxnSpPr>
        <xdr:cNvPr id="269" name="ตัวเชื่อมต่อตรง 268">
          <a:extLst>
            <a:ext uri="{FF2B5EF4-FFF2-40B4-BE49-F238E27FC236}">
              <a16:creationId xmlns:a16="http://schemas.microsoft.com/office/drawing/2014/main" id="{2AA4A5CA-6EBF-254A-9ADD-E95892433949}"/>
            </a:ext>
          </a:extLst>
        </xdr:cNvPr>
        <xdr:cNvCxnSpPr/>
      </xdr:nvCxnSpPr>
      <xdr:spPr>
        <a:xfrm>
          <a:off x="1407459" y="40637012"/>
          <a:ext cx="5082988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71717</xdr:colOff>
      <xdr:row>181</xdr:row>
      <xdr:rowOff>71717</xdr:rowOff>
    </xdr:from>
    <xdr:to>
      <xdr:col>2</xdr:col>
      <xdr:colOff>71717</xdr:colOff>
      <xdr:row>183</xdr:row>
      <xdr:rowOff>80683</xdr:rowOff>
    </xdr:to>
    <xdr:cxnSp macro="">
      <xdr:nvCxnSpPr>
        <xdr:cNvPr id="275" name="ตัวเชื่อมต่อตรง 274">
          <a:extLst>
            <a:ext uri="{FF2B5EF4-FFF2-40B4-BE49-F238E27FC236}">
              <a16:creationId xmlns:a16="http://schemas.microsoft.com/office/drawing/2014/main" id="{3F2DE59E-CA87-9BBF-9456-654E3C94A2E5}"/>
            </a:ext>
          </a:extLst>
        </xdr:cNvPr>
        <xdr:cNvCxnSpPr/>
      </xdr:nvCxnSpPr>
      <xdr:spPr>
        <a:xfrm>
          <a:off x="1416423" y="40619082"/>
          <a:ext cx="0" cy="47513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430306</xdr:colOff>
      <xdr:row>181</xdr:row>
      <xdr:rowOff>80682</xdr:rowOff>
    </xdr:from>
    <xdr:to>
      <xdr:col>9</xdr:col>
      <xdr:colOff>430306</xdr:colOff>
      <xdr:row>183</xdr:row>
      <xdr:rowOff>89648</xdr:rowOff>
    </xdr:to>
    <xdr:cxnSp macro="">
      <xdr:nvCxnSpPr>
        <xdr:cNvPr id="277" name="ตัวเชื่อมต่อตรง 276">
          <a:extLst>
            <a:ext uri="{FF2B5EF4-FFF2-40B4-BE49-F238E27FC236}">
              <a16:creationId xmlns:a16="http://schemas.microsoft.com/office/drawing/2014/main" id="{1C389C19-8206-4A5C-8D7F-5B72526A14F3}"/>
            </a:ext>
          </a:extLst>
        </xdr:cNvPr>
        <xdr:cNvCxnSpPr/>
      </xdr:nvCxnSpPr>
      <xdr:spPr>
        <a:xfrm>
          <a:off x="6481482" y="40628047"/>
          <a:ext cx="0" cy="47513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71718</xdr:colOff>
      <xdr:row>183</xdr:row>
      <xdr:rowOff>161366</xdr:rowOff>
    </xdr:from>
    <xdr:to>
      <xdr:col>9</xdr:col>
      <xdr:colOff>448236</xdr:colOff>
      <xdr:row>183</xdr:row>
      <xdr:rowOff>161366</xdr:rowOff>
    </xdr:to>
    <xdr:cxnSp macro="">
      <xdr:nvCxnSpPr>
        <xdr:cNvPr id="279" name="ตัวเชื่อมต่อตรง 278">
          <a:extLst>
            <a:ext uri="{FF2B5EF4-FFF2-40B4-BE49-F238E27FC236}">
              <a16:creationId xmlns:a16="http://schemas.microsoft.com/office/drawing/2014/main" id="{F3418819-0C0D-40FB-9CDD-4EF4A9FA59DE}"/>
            </a:ext>
          </a:extLst>
        </xdr:cNvPr>
        <xdr:cNvCxnSpPr/>
      </xdr:nvCxnSpPr>
      <xdr:spPr>
        <a:xfrm>
          <a:off x="1416424" y="41174895"/>
          <a:ext cx="5082988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340658</xdr:colOff>
      <xdr:row>180</xdr:row>
      <xdr:rowOff>8966</xdr:rowOff>
    </xdr:from>
    <xdr:to>
      <xdr:col>6</xdr:col>
      <xdr:colOff>134918</xdr:colOff>
      <xdr:row>181</xdr:row>
      <xdr:rowOff>54685</xdr:rowOff>
    </xdr:to>
    <xdr:sp macro="" textlink="">
      <xdr:nvSpPr>
        <xdr:cNvPr id="280" name="กล่องข้อความ 279">
          <a:extLst>
            <a:ext uri="{FF2B5EF4-FFF2-40B4-BE49-F238E27FC236}">
              <a16:creationId xmlns:a16="http://schemas.microsoft.com/office/drawing/2014/main" id="{502DA79D-C021-4414-A621-2D78B9D01CB3}"/>
            </a:ext>
          </a:extLst>
        </xdr:cNvPr>
        <xdr:cNvSpPr txBox="1"/>
      </xdr:nvSpPr>
      <xdr:spPr>
        <a:xfrm>
          <a:off x="3702423" y="40323248"/>
          <a:ext cx="466613" cy="278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-DB</a:t>
          </a:r>
        </a:p>
      </xdr:txBody>
    </xdr:sp>
    <xdr:clientData/>
  </xdr:twoCellAnchor>
  <xdr:twoCellAnchor>
    <xdr:from>
      <xdr:col>5</xdr:col>
      <xdr:colOff>340659</xdr:colOff>
      <xdr:row>184</xdr:row>
      <xdr:rowOff>8965</xdr:rowOff>
    </xdr:from>
    <xdr:to>
      <xdr:col>6</xdr:col>
      <xdr:colOff>134919</xdr:colOff>
      <xdr:row>185</xdr:row>
      <xdr:rowOff>54685</xdr:rowOff>
    </xdr:to>
    <xdr:sp macro="" textlink="">
      <xdr:nvSpPr>
        <xdr:cNvPr id="281" name="กล่องข้อความ 280">
          <a:extLst>
            <a:ext uri="{FF2B5EF4-FFF2-40B4-BE49-F238E27FC236}">
              <a16:creationId xmlns:a16="http://schemas.microsoft.com/office/drawing/2014/main" id="{1F7B8390-D8BB-4C58-8B9B-509B81361171}"/>
            </a:ext>
          </a:extLst>
        </xdr:cNvPr>
        <xdr:cNvSpPr txBox="1"/>
      </xdr:nvSpPr>
      <xdr:spPr>
        <a:xfrm>
          <a:off x="3702424" y="41255577"/>
          <a:ext cx="466613" cy="278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-DB</a:t>
          </a:r>
        </a:p>
      </xdr:txBody>
    </xdr:sp>
    <xdr:clientData/>
  </xdr:twoCellAnchor>
  <xdr:twoCellAnchor>
    <xdr:from>
      <xdr:col>2</xdr:col>
      <xdr:colOff>430307</xdr:colOff>
      <xdr:row>181</xdr:row>
      <xdr:rowOff>35858</xdr:rowOff>
    </xdr:from>
    <xdr:to>
      <xdr:col>2</xdr:col>
      <xdr:colOff>430307</xdr:colOff>
      <xdr:row>183</xdr:row>
      <xdr:rowOff>206188</xdr:rowOff>
    </xdr:to>
    <xdr:cxnSp macro="">
      <xdr:nvCxnSpPr>
        <xdr:cNvPr id="282" name="ตัวเชื่อมต่อตรง 281">
          <a:extLst>
            <a:ext uri="{FF2B5EF4-FFF2-40B4-BE49-F238E27FC236}">
              <a16:creationId xmlns:a16="http://schemas.microsoft.com/office/drawing/2014/main" id="{9AD6A4C6-8455-447B-BB58-5956808B968A}"/>
            </a:ext>
          </a:extLst>
        </xdr:cNvPr>
        <xdr:cNvCxnSpPr/>
      </xdr:nvCxnSpPr>
      <xdr:spPr>
        <a:xfrm>
          <a:off x="1775013" y="40583223"/>
          <a:ext cx="0" cy="636494"/>
        </a:xfrm>
        <a:prstGeom prst="line">
          <a:avLst/>
        </a:prstGeom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89647</xdr:colOff>
      <xdr:row>181</xdr:row>
      <xdr:rowOff>44823</xdr:rowOff>
    </xdr:from>
    <xdr:to>
      <xdr:col>9</xdr:col>
      <xdr:colOff>89647</xdr:colOff>
      <xdr:row>183</xdr:row>
      <xdr:rowOff>215153</xdr:rowOff>
    </xdr:to>
    <xdr:cxnSp macro="">
      <xdr:nvCxnSpPr>
        <xdr:cNvPr id="284" name="ตัวเชื่อมต่อตรง 283">
          <a:extLst>
            <a:ext uri="{FF2B5EF4-FFF2-40B4-BE49-F238E27FC236}">
              <a16:creationId xmlns:a16="http://schemas.microsoft.com/office/drawing/2014/main" id="{6136E81C-6156-4687-BB5C-EF01CE3A8A81}"/>
            </a:ext>
          </a:extLst>
        </xdr:cNvPr>
        <xdr:cNvCxnSpPr/>
      </xdr:nvCxnSpPr>
      <xdr:spPr>
        <a:xfrm>
          <a:off x="6140823" y="40592188"/>
          <a:ext cx="0" cy="636494"/>
        </a:xfrm>
        <a:prstGeom prst="line">
          <a:avLst/>
        </a:prstGeom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394447</xdr:colOff>
      <xdr:row>178</xdr:row>
      <xdr:rowOff>152400</xdr:rowOff>
    </xdr:from>
    <xdr:to>
      <xdr:col>9</xdr:col>
      <xdr:colOff>98612</xdr:colOff>
      <xdr:row>182</xdr:row>
      <xdr:rowOff>134469</xdr:rowOff>
    </xdr:to>
    <xdr:cxnSp macro="">
      <xdr:nvCxnSpPr>
        <xdr:cNvPr id="287" name="ตัวเชื่อมต่อ: หักมุม 286">
          <a:extLst>
            <a:ext uri="{FF2B5EF4-FFF2-40B4-BE49-F238E27FC236}">
              <a16:creationId xmlns:a16="http://schemas.microsoft.com/office/drawing/2014/main" id="{5C9B6B9A-E6F9-8271-7336-8CB9669537FA}"/>
            </a:ext>
          </a:extLst>
        </xdr:cNvPr>
        <xdr:cNvCxnSpPr>
          <a:stCxn id="298" idx="3"/>
        </xdr:cNvCxnSpPr>
      </xdr:nvCxnSpPr>
      <xdr:spPr>
        <a:xfrm>
          <a:off x="5100918" y="40000518"/>
          <a:ext cx="1048870" cy="914398"/>
        </a:xfrm>
        <a:prstGeom prst="bentConnector3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457201</xdr:colOff>
      <xdr:row>178</xdr:row>
      <xdr:rowOff>125505</xdr:rowOff>
    </xdr:from>
    <xdr:to>
      <xdr:col>4</xdr:col>
      <xdr:colOff>170330</xdr:colOff>
      <xdr:row>182</xdr:row>
      <xdr:rowOff>125503</xdr:rowOff>
    </xdr:to>
    <xdr:cxnSp macro="">
      <xdr:nvCxnSpPr>
        <xdr:cNvPr id="291" name="ตัวเชื่อมต่อ: หักมุม 290">
          <a:extLst>
            <a:ext uri="{FF2B5EF4-FFF2-40B4-BE49-F238E27FC236}">
              <a16:creationId xmlns:a16="http://schemas.microsoft.com/office/drawing/2014/main" id="{A144B55D-DFA2-CB65-D534-5E4FCB009BA9}"/>
            </a:ext>
          </a:extLst>
        </xdr:cNvPr>
        <xdr:cNvCxnSpPr/>
      </xdr:nvCxnSpPr>
      <xdr:spPr>
        <a:xfrm rot="10800000" flipV="1">
          <a:off x="1801907" y="39973623"/>
          <a:ext cx="1057835" cy="932327"/>
        </a:xfrm>
        <a:prstGeom prst="bentConnector3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349624</xdr:colOff>
      <xdr:row>178</xdr:row>
      <xdr:rowOff>8964</xdr:rowOff>
    </xdr:from>
    <xdr:to>
      <xdr:col>5</xdr:col>
      <xdr:colOff>143884</xdr:colOff>
      <xdr:row>179</xdr:row>
      <xdr:rowOff>54684</xdr:rowOff>
    </xdr:to>
    <xdr:sp macro="" textlink="">
      <xdr:nvSpPr>
        <xdr:cNvPr id="293" name="กล่องข้อความ 292">
          <a:extLst>
            <a:ext uri="{FF2B5EF4-FFF2-40B4-BE49-F238E27FC236}">
              <a16:creationId xmlns:a16="http://schemas.microsoft.com/office/drawing/2014/main" id="{ACDDF925-726F-4B07-B0D1-85B83FD68D1D}"/>
            </a:ext>
          </a:extLst>
        </xdr:cNvPr>
        <xdr:cNvSpPr txBox="1"/>
      </xdr:nvSpPr>
      <xdr:spPr>
        <a:xfrm>
          <a:off x="3039036" y="39857082"/>
          <a:ext cx="466613" cy="278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6">
                  <a:lumMod val="75000"/>
                </a:schemeClr>
              </a:solidFill>
            </a:rPr>
            <a:t>-DB</a:t>
          </a:r>
        </a:p>
      </xdr:txBody>
    </xdr:sp>
    <xdr:clientData/>
  </xdr:twoCellAnchor>
  <xdr:twoCellAnchor>
    <xdr:from>
      <xdr:col>5</xdr:col>
      <xdr:colOff>421340</xdr:colOff>
      <xdr:row>178</xdr:row>
      <xdr:rowOff>0</xdr:rowOff>
    </xdr:from>
    <xdr:to>
      <xdr:col>6</xdr:col>
      <xdr:colOff>8964</xdr:colOff>
      <xdr:row>179</xdr:row>
      <xdr:rowOff>44824</xdr:rowOff>
    </xdr:to>
    <xdr:sp macro="" textlink="">
      <xdr:nvSpPr>
        <xdr:cNvPr id="296" name="กล่องข้อความ 295">
          <a:extLst>
            <a:ext uri="{FF2B5EF4-FFF2-40B4-BE49-F238E27FC236}">
              <a16:creationId xmlns:a16="http://schemas.microsoft.com/office/drawing/2014/main" id="{B543B150-B8C8-4904-809D-E13EF2B40B89}"/>
            </a:ext>
          </a:extLst>
        </xdr:cNvPr>
        <xdr:cNvSpPr txBox="1"/>
      </xdr:nvSpPr>
      <xdr:spPr>
        <a:xfrm>
          <a:off x="3783105" y="39848118"/>
          <a:ext cx="259977" cy="277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6">
                  <a:lumMod val="75000"/>
                </a:schemeClr>
              </a:solidFill>
            </a:rPr>
            <a:t>@</a:t>
          </a:r>
        </a:p>
      </xdr:txBody>
    </xdr:sp>
    <xdr:clientData/>
  </xdr:twoCellAnchor>
  <xdr:twoCellAnchor>
    <xdr:from>
      <xdr:col>6</xdr:col>
      <xdr:colOff>197224</xdr:colOff>
      <xdr:row>178</xdr:row>
      <xdr:rowOff>0</xdr:rowOff>
    </xdr:from>
    <xdr:to>
      <xdr:col>7</xdr:col>
      <xdr:colOff>394447</xdr:colOff>
      <xdr:row>179</xdr:row>
      <xdr:rowOff>71718</xdr:rowOff>
    </xdr:to>
    <xdr:sp macro="" textlink="">
      <xdr:nvSpPr>
        <xdr:cNvPr id="298" name="กล่องข้อความ 297">
          <a:extLst>
            <a:ext uri="{FF2B5EF4-FFF2-40B4-BE49-F238E27FC236}">
              <a16:creationId xmlns:a16="http://schemas.microsoft.com/office/drawing/2014/main" id="{3205EA18-FF89-4D51-9002-A8C0650A3FF9}"/>
            </a:ext>
          </a:extLst>
        </xdr:cNvPr>
        <xdr:cNvSpPr txBox="1"/>
      </xdr:nvSpPr>
      <xdr:spPr>
        <a:xfrm>
          <a:off x="4231342" y="39848118"/>
          <a:ext cx="86957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6">
                  <a:lumMod val="75000"/>
                </a:schemeClr>
              </a:solidFill>
            </a:rPr>
            <a:t>m. (Stirrup)</a:t>
          </a:r>
        </a:p>
      </xdr:txBody>
    </xdr:sp>
    <xdr:clientData/>
  </xdr:twoCellAnchor>
  <xdr:twoCellAnchor>
    <xdr:from>
      <xdr:col>0</xdr:col>
      <xdr:colOff>627530</xdr:colOff>
      <xdr:row>183</xdr:row>
      <xdr:rowOff>224118</xdr:rowOff>
    </xdr:from>
    <xdr:to>
      <xdr:col>2</xdr:col>
      <xdr:colOff>233083</xdr:colOff>
      <xdr:row>183</xdr:row>
      <xdr:rowOff>224118</xdr:rowOff>
    </xdr:to>
    <xdr:cxnSp macro="">
      <xdr:nvCxnSpPr>
        <xdr:cNvPr id="302" name="ตัวเชื่อมต่อตรง 301">
          <a:extLst>
            <a:ext uri="{FF2B5EF4-FFF2-40B4-BE49-F238E27FC236}">
              <a16:creationId xmlns:a16="http://schemas.microsoft.com/office/drawing/2014/main" id="{53A21B6C-4FBD-4C87-885F-AD7AF434FC4A}"/>
            </a:ext>
          </a:extLst>
        </xdr:cNvPr>
        <xdr:cNvCxnSpPr/>
      </xdr:nvCxnSpPr>
      <xdr:spPr>
        <a:xfrm>
          <a:off x="627530" y="41237647"/>
          <a:ext cx="950259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645459</xdr:colOff>
      <xdr:row>181</xdr:row>
      <xdr:rowOff>0</xdr:rowOff>
    </xdr:from>
    <xdr:to>
      <xdr:col>2</xdr:col>
      <xdr:colOff>251012</xdr:colOff>
      <xdr:row>181</xdr:row>
      <xdr:rowOff>0</xdr:rowOff>
    </xdr:to>
    <xdr:cxnSp macro="">
      <xdr:nvCxnSpPr>
        <xdr:cNvPr id="304" name="ตัวเชื่อมต่อตรง 303">
          <a:extLst>
            <a:ext uri="{FF2B5EF4-FFF2-40B4-BE49-F238E27FC236}">
              <a16:creationId xmlns:a16="http://schemas.microsoft.com/office/drawing/2014/main" id="{36E9A5FC-C348-41F3-9A30-E8023994B2D9}"/>
            </a:ext>
          </a:extLst>
        </xdr:cNvPr>
        <xdr:cNvCxnSpPr/>
      </xdr:nvCxnSpPr>
      <xdr:spPr>
        <a:xfrm>
          <a:off x="645459" y="40547365"/>
          <a:ext cx="950259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421340</xdr:colOff>
      <xdr:row>183</xdr:row>
      <xdr:rowOff>225462</xdr:rowOff>
    </xdr:from>
    <xdr:to>
      <xdr:col>12</xdr:col>
      <xdr:colOff>26893</xdr:colOff>
      <xdr:row>183</xdr:row>
      <xdr:rowOff>225462</xdr:rowOff>
    </xdr:to>
    <xdr:cxnSp macro="">
      <xdr:nvCxnSpPr>
        <xdr:cNvPr id="305" name="ตัวเชื่อมต่อตรง 304">
          <a:extLst>
            <a:ext uri="{FF2B5EF4-FFF2-40B4-BE49-F238E27FC236}">
              <a16:creationId xmlns:a16="http://schemas.microsoft.com/office/drawing/2014/main" id="{4DD4DDA1-6304-4F25-B47B-AAF59B7119EB}"/>
            </a:ext>
          </a:extLst>
        </xdr:cNvPr>
        <xdr:cNvCxnSpPr/>
      </xdr:nvCxnSpPr>
      <xdr:spPr>
        <a:xfrm>
          <a:off x="7144869" y="41238991"/>
          <a:ext cx="950259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403412</xdr:colOff>
      <xdr:row>181</xdr:row>
      <xdr:rowOff>224117</xdr:rowOff>
    </xdr:from>
    <xdr:to>
      <xdr:col>12</xdr:col>
      <xdr:colOff>8965</xdr:colOff>
      <xdr:row>181</xdr:row>
      <xdr:rowOff>224117</xdr:rowOff>
    </xdr:to>
    <xdr:cxnSp macro="">
      <xdr:nvCxnSpPr>
        <xdr:cNvPr id="306" name="ตัวเชื่อมต่อตรง 305">
          <a:extLst>
            <a:ext uri="{FF2B5EF4-FFF2-40B4-BE49-F238E27FC236}">
              <a16:creationId xmlns:a16="http://schemas.microsoft.com/office/drawing/2014/main" id="{D2A8D30D-6105-4D46-8881-5D596B922F57}"/>
            </a:ext>
          </a:extLst>
        </xdr:cNvPr>
        <xdr:cNvCxnSpPr/>
      </xdr:nvCxnSpPr>
      <xdr:spPr>
        <a:xfrm>
          <a:off x="7126941" y="40771482"/>
          <a:ext cx="950259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163606</xdr:colOff>
      <xdr:row>180</xdr:row>
      <xdr:rowOff>44823</xdr:rowOff>
    </xdr:from>
    <xdr:to>
      <xdr:col>1</xdr:col>
      <xdr:colOff>163606</xdr:colOff>
      <xdr:row>184</xdr:row>
      <xdr:rowOff>206188</xdr:rowOff>
    </xdr:to>
    <xdr:cxnSp macro="">
      <xdr:nvCxnSpPr>
        <xdr:cNvPr id="307" name="ตัวเชื่อมต่อตรง 306">
          <a:extLst>
            <a:ext uri="{FF2B5EF4-FFF2-40B4-BE49-F238E27FC236}">
              <a16:creationId xmlns:a16="http://schemas.microsoft.com/office/drawing/2014/main" id="{72A9C1F9-FCD0-4DF9-B9EE-02DAE974F915}"/>
            </a:ext>
          </a:extLst>
        </xdr:cNvPr>
        <xdr:cNvCxnSpPr/>
      </xdr:nvCxnSpPr>
      <xdr:spPr>
        <a:xfrm flipV="1">
          <a:off x="835959" y="40359105"/>
          <a:ext cx="0" cy="109369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143436</xdr:colOff>
      <xdr:row>181</xdr:row>
      <xdr:rowOff>195879</xdr:rowOff>
    </xdr:from>
    <xdr:to>
      <xdr:col>11</xdr:col>
      <xdr:colOff>227256</xdr:colOff>
      <xdr:row>182</xdr:row>
      <xdr:rowOff>43479</xdr:rowOff>
    </xdr:to>
    <xdr:sp macro="" textlink="">
      <xdr:nvSpPr>
        <xdr:cNvPr id="308" name="วงรี 307">
          <a:extLst>
            <a:ext uri="{FF2B5EF4-FFF2-40B4-BE49-F238E27FC236}">
              <a16:creationId xmlns:a16="http://schemas.microsoft.com/office/drawing/2014/main" id="{2ED0B9D3-8A7C-448C-9240-2A83ED77B4C0}"/>
            </a:ext>
          </a:extLst>
        </xdr:cNvPr>
        <xdr:cNvSpPr/>
      </xdr:nvSpPr>
      <xdr:spPr>
        <a:xfrm>
          <a:off x="7539318" y="40743244"/>
          <a:ext cx="83820" cy="80682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143436</xdr:colOff>
      <xdr:row>183</xdr:row>
      <xdr:rowOff>188260</xdr:rowOff>
    </xdr:from>
    <xdr:to>
      <xdr:col>11</xdr:col>
      <xdr:colOff>227256</xdr:colOff>
      <xdr:row>184</xdr:row>
      <xdr:rowOff>35860</xdr:rowOff>
    </xdr:to>
    <xdr:sp macro="" textlink="">
      <xdr:nvSpPr>
        <xdr:cNvPr id="309" name="วงรี 308">
          <a:extLst>
            <a:ext uri="{FF2B5EF4-FFF2-40B4-BE49-F238E27FC236}">
              <a16:creationId xmlns:a16="http://schemas.microsoft.com/office/drawing/2014/main" id="{ABB243FE-C440-4313-B3EB-CD2E6EB8F22A}"/>
            </a:ext>
          </a:extLst>
        </xdr:cNvPr>
        <xdr:cNvSpPr/>
      </xdr:nvSpPr>
      <xdr:spPr>
        <a:xfrm>
          <a:off x="7539318" y="41201789"/>
          <a:ext cx="83820" cy="80683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179294</xdr:colOff>
      <xdr:row>181</xdr:row>
      <xdr:rowOff>35859</xdr:rowOff>
    </xdr:from>
    <xdr:to>
      <xdr:col>11</xdr:col>
      <xdr:colOff>179294</xdr:colOff>
      <xdr:row>184</xdr:row>
      <xdr:rowOff>161364</xdr:rowOff>
    </xdr:to>
    <xdr:cxnSp macro="">
      <xdr:nvCxnSpPr>
        <xdr:cNvPr id="311" name="ตัวเชื่อมต่อตรง 310">
          <a:extLst>
            <a:ext uri="{FF2B5EF4-FFF2-40B4-BE49-F238E27FC236}">
              <a16:creationId xmlns:a16="http://schemas.microsoft.com/office/drawing/2014/main" id="{B955325A-5890-453F-94C6-E47AC363D3F7}"/>
            </a:ext>
          </a:extLst>
        </xdr:cNvPr>
        <xdr:cNvCxnSpPr/>
      </xdr:nvCxnSpPr>
      <xdr:spPr>
        <a:xfrm flipV="1">
          <a:off x="7575176" y="40583224"/>
          <a:ext cx="0" cy="824752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125506</xdr:colOff>
      <xdr:row>183</xdr:row>
      <xdr:rowOff>195879</xdr:rowOff>
    </xdr:from>
    <xdr:to>
      <xdr:col>1</xdr:col>
      <xdr:colOff>209326</xdr:colOff>
      <xdr:row>184</xdr:row>
      <xdr:rowOff>43478</xdr:rowOff>
    </xdr:to>
    <xdr:sp macro="" textlink="">
      <xdr:nvSpPr>
        <xdr:cNvPr id="313" name="วงรี 312">
          <a:extLst>
            <a:ext uri="{FF2B5EF4-FFF2-40B4-BE49-F238E27FC236}">
              <a16:creationId xmlns:a16="http://schemas.microsoft.com/office/drawing/2014/main" id="{906A9B86-A080-409F-BCEB-5173D2211AC7}"/>
            </a:ext>
          </a:extLst>
        </xdr:cNvPr>
        <xdr:cNvSpPr/>
      </xdr:nvSpPr>
      <xdr:spPr>
        <a:xfrm>
          <a:off x="797859" y="41209408"/>
          <a:ext cx="83820" cy="80682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125506</xdr:colOff>
      <xdr:row>180</xdr:row>
      <xdr:rowOff>213808</xdr:rowOff>
    </xdr:from>
    <xdr:to>
      <xdr:col>1</xdr:col>
      <xdr:colOff>209326</xdr:colOff>
      <xdr:row>181</xdr:row>
      <xdr:rowOff>61407</xdr:rowOff>
    </xdr:to>
    <xdr:sp macro="" textlink="">
      <xdr:nvSpPr>
        <xdr:cNvPr id="314" name="วงรี 313">
          <a:extLst>
            <a:ext uri="{FF2B5EF4-FFF2-40B4-BE49-F238E27FC236}">
              <a16:creationId xmlns:a16="http://schemas.microsoft.com/office/drawing/2014/main" id="{93F8B624-32CA-4B18-80D0-7D117D9E7848}"/>
            </a:ext>
          </a:extLst>
        </xdr:cNvPr>
        <xdr:cNvSpPr/>
      </xdr:nvSpPr>
      <xdr:spPr>
        <a:xfrm>
          <a:off x="797859" y="40528090"/>
          <a:ext cx="83820" cy="80682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71717</xdr:colOff>
      <xdr:row>177</xdr:row>
      <xdr:rowOff>89647</xdr:rowOff>
    </xdr:from>
    <xdr:to>
      <xdr:col>4</xdr:col>
      <xdr:colOff>71717</xdr:colOff>
      <xdr:row>186</xdr:row>
      <xdr:rowOff>152400</xdr:rowOff>
    </xdr:to>
    <xdr:cxnSp macro="">
      <xdr:nvCxnSpPr>
        <xdr:cNvPr id="315" name="ตัวเชื่อมต่อตรง 314">
          <a:extLst>
            <a:ext uri="{FF2B5EF4-FFF2-40B4-BE49-F238E27FC236}">
              <a16:creationId xmlns:a16="http://schemas.microsoft.com/office/drawing/2014/main" id="{A997A22B-8396-4B38-A5AE-929A2CD66C7D}"/>
            </a:ext>
          </a:extLst>
        </xdr:cNvPr>
        <xdr:cNvCxnSpPr/>
      </xdr:nvCxnSpPr>
      <xdr:spPr>
        <a:xfrm>
          <a:off x="2761129" y="39740541"/>
          <a:ext cx="0" cy="2160494"/>
        </a:xfrm>
        <a:prstGeom prst="line">
          <a:avLst/>
        </a:prstGeom>
        <a:ln w="28575">
          <a:solidFill>
            <a:srgbClr val="3333FF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591670</xdr:colOff>
      <xdr:row>176</xdr:row>
      <xdr:rowOff>1</xdr:rowOff>
    </xdr:from>
    <xdr:to>
      <xdr:col>4</xdr:col>
      <xdr:colOff>251011</xdr:colOff>
      <xdr:row>177</xdr:row>
      <xdr:rowOff>53790</xdr:rowOff>
    </xdr:to>
    <xdr:sp macro="" textlink="">
      <xdr:nvSpPr>
        <xdr:cNvPr id="317" name="วงรี 316">
          <a:extLst>
            <a:ext uri="{FF2B5EF4-FFF2-40B4-BE49-F238E27FC236}">
              <a16:creationId xmlns:a16="http://schemas.microsoft.com/office/drawing/2014/main" id="{8EE53ACE-EAF6-2B45-238F-8ED204355061}"/>
            </a:ext>
          </a:extLst>
        </xdr:cNvPr>
        <xdr:cNvSpPr/>
      </xdr:nvSpPr>
      <xdr:spPr>
        <a:xfrm>
          <a:off x="2608729" y="39381954"/>
          <a:ext cx="331694" cy="322730"/>
        </a:xfrm>
        <a:prstGeom prst="ellipse">
          <a:avLst/>
        </a:prstGeom>
        <a:noFill/>
        <a:ln w="25400">
          <a:solidFill>
            <a:srgbClr val="3333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3333FF"/>
            </a:solidFill>
          </a:endParaRPr>
        </a:p>
      </xdr:txBody>
    </xdr:sp>
    <xdr:clientData/>
  </xdr:twoCellAnchor>
  <xdr:twoCellAnchor>
    <xdr:from>
      <xdr:col>3</xdr:col>
      <xdr:colOff>582706</xdr:colOff>
      <xdr:row>187</xdr:row>
      <xdr:rowOff>8965</xdr:rowOff>
    </xdr:from>
    <xdr:to>
      <xdr:col>4</xdr:col>
      <xdr:colOff>242047</xdr:colOff>
      <xdr:row>188</xdr:row>
      <xdr:rowOff>62754</xdr:rowOff>
    </xdr:to>
    <xdr:sp macro="" textlink="">
      <xdr:nvSpPr>
        <xdr:cNvPr id="320" name="วงรี 319">
          <a:extLst>
            <a:ext uri="{FF2B5EF4-FFF2-40B4-BE49-F238E27FC236}">
              <a16:creationId xmlns:a16="http://schemas.microsoft.com/office/drawing/2014/main" id="{10560732-F151-48A9-A60C-3069F8C696B3}"/>
            </a:ext>
          </a:extLst>
        </xdr:cNvPr>
        <xdr:cNvSpPr/>
      </xdr:nvSpPr>
      <xdr:spPr>
        <a:xfrm>
          <a:off x="2599765" y="41990683"/>
          <a:ext cx="331694" cy="322730"/>
        </a:xfrm>
        <a:prstGeom prst="ellipse">
          <a:avLst/>
        </a:prstGeom>
        <a:noFill/>
        <a:ln w="25400">
          <a:solidFill>
            <a:srgbClr val="3333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3333FF"/>
            </a:solidFill>
          </a:endParaRPr>
        </a:p>
      </xdr:txBody>
    </xdr:sp>
    <xdr:clientData/>
  </xdr:twoCellAnchor>
  <xdr:twoCellAnchor>
    <xdr:from>
      <xdr:col>5</xdr:col>
      <xdr:colOff>80682</xdr:colOff>
      <xdr:row>189</xdr:row>
      <xdr:rowOff>62752</xdr:rowOff>
    </xdr:from>
    <xdr:to>
      <xdr:col>6</xdr:col>
      <xdr:colOff>609600</xdr:colOff>
      <xdr:row>198</xdr:row>
      <xdr:rowOff>161364</xdr:rowOff>
    </xdr:to>
    <xdr:sp macro="" textlink="">
      <xdr:nvSpPr>
        <xdr:cNvPr id="321" name="สี่เหลี่ยมผืนผ้า 320">
          <a:extLst>
            <a:ext uri="{FF2B5EF4-FFF2-40B4-BE49-F238E27FC236}">
              <a16:creationId xmlns:a16="http://schemas.microsoft.com/office/drawing/2014/main" id="{4829FC96-51A4-7022-B057-5CF10121BC5F}"/>
            </a:ext>
          </a:extLst>
        </xdr:cNvPr>
        <xdr:cNvSpPr/>
      </xdr:nvSpPr>
      <xdr:spPr>
        <a:xfrm>
          <a:off x="3442447" y="42546493"/>
          <a:ext cx="1201271" cy="2196353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161364</xdr:colOff>
      <xdr:row>189</xdr:row>
      <xdr:rowOff>143435</xdr:rowOff>
    </xdr:from>
    <xdr:to>
      <xdr:col>6</xdr:col>
      <xdr:colOff>537882</xdr:colOff>
      <xdr:row>198</xdr:row>
      <xdr:rowOff>80683</xdr:rowOff>
    </xdr:to>
    <xdr:sp macro="" textlink="">
      <xdr:nvSpPr>
        <xdr:cNvPr id="322" name="สี่เหลี่ยมผืนผ้า 321">
          <a:extLst>
            <a:ext uri="{FF2B5EF4-FFF2-40B4-BE49-F238E27FC236}">
              <a16:creationId xmlns:a16="http://schemas.microsoft.com/office/drawing/2014/main" id="{E0071789-EC77-468C-AAF7-D2139B0A73D1}"/>
            </a:ext>
          </a:extLst>
        </xdr:cNvPr>
        <xdr:cNvSpPr/>
      </xdr:nvSpPr>
      <xdr:spPr>
        <a:xfrm>
          <a:off x="3523129" y="42627176"/>
          <a:ext cx="1048871" cy="2034989"/>
        </a:xfrm>
        <a:prstGeom prst="rect">
          <a:avLst/>
        </a:prstGeom>
        <a:noFill/>
        <a:ln w="317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179293</xdr:colOff>
      <xdr:row>189</xdr:row>
      <xdr:rowOff>152401</xdr:rowOff>
    </xdr:from>
    <xdr:to>
      <xdr:col>5</xdr:col>
      <xdr:colOff>277906</xdr:colOff>
      <xdr:row>190</xdr:row>
      <xdr:rowOff>17930</xdr:rowOff>
    </xdr:to>
    <xdr:sp macro="" textlink="">
      <xdr:nvSpPr>
        <xdr:cNvPr id="323" name="วงรี 322">
          <a:extLst>
            <a:ext uri="{FF2B5EF4-FFF2-40B4-BE49-F238E27FC236}">
              <a16:creationId xmlns:a16="http://schemas.microsoft.com/office/drawing/2014/main" id="{679798C8-9BA5-5AC5-3E9B-5075328882C4}"/>
            </a:ext>
          </a:extLst>
        </xdr:cNvPr>
        <xdr:cNvSpPr/>
      </xdr:nvSpPr>
      <xdr:spPr>
        <a:xfrm>
          <a:off x="3137646" y="45576566"/>
          <a:ext cx="98613" cy="134470"/>
        </a:xfrm>
        <a:prstGeom prst="ellipse">
          <a:avLst/>
        </a:prstGeom>
        <a:solidFill>
          <a:srgbClr val="FF000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412375</xdr:colOff>
      <xdr:row>197</xdr:row>
      <xdr:rowOff>179295</xdr:rowOff>
    </xdr:from>
    <xdr:to>
      <xdr:col>6</xdr:col>
      <xdr:colOff>519952</xdr:colOff>
      <xdr:row>198</xdr:row>
      <xdr:rowOff>62754</xdr:rowOff>
    </xdr:to>
    <xdr:sp macro="" textlink="">
      <xdr:nvSpPr>
        <xdr:cNvPr id="324" name="วงรี 323">
          <a:extLst>
            <a:ext uri="{FF2B5EF4-FFF2-40B4-BE49-F238E27FC236}">
              <a16:creationId xmlns:a16="http://schemas.microsoft.com/office/drawing/2014/main" id="{8168D83C-D729-422C-B2C8-A23901FF4DA0}"/>
            </a:ext>
          </a:extLst>
        </xdr:cNvPr>
        <xdr:cNvSpPr/>
      </xdr:nvSpPr>
      <xdr:spPr>
        <a:xfrm>
          <a:off x="4446493" y="46437177"/>
          <a:ext cx="107577" cy="116542"/>
        </a:xfrm>
        <a:prstGeom prst="ellipse">
          <a:avLst/>
        </a:prstGeom>
        <a:solidFill>
          <a:srgbClr val="FF000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179292</xdr:colOff>
      <xdr:row>197</xdr:row>
      <xdr:rowOff>188259</xdr:rowOff>
    </xdr:from>
    <xdr:to>
      <xdr:col>5</xdr:col>
      <xdr:colOff>286869</xdr:colOff>
      <xdr:row>198</xdr:row>
      <xdr:rowOff>71718</xdr:rowOff>
    </xdr:to>
    <xdr:sp macro="" textlink="">
      <xdr:nvSpPr>
        <xdr:cNvPr id="325" name="วงรี 324">
          <a:extLst>
            <a:ext uri="{FF2B5EF4-FFF2-40B4-BE49-F238E27FC236}">
              <a16:creationId xmlns:a16="http://schemas.microsoft.com/office/drawing/2014/main" id="{B452BEB3-7B2B-444B-B591-48A8AC148F91}"/>
            </a:ext>
          </a:extLst>
        </xdr:cNvPr>
        <xdr:cNvSpPr/>
      </xdr:nvSpPr>
      <xdr:spPr>
        <a:xfrm>
          <a:off x="3541057" y="44536659"/>
          <a:ext cx="107577" cy="116541"/>
        </a:xfrm>
        <a:prstGeom prst="ellipse">
          <a:avLst/>
        </a:prstGeom>
        <a:solidFill>
          <a:srgbClr val="FF000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125504</xdr:colOff>
      <xdr:row>189</xdr:row>
      <xdr:rowOff>152401</xdr:rowOff>
    </xdr:from>
    <xdr:to>
      <xdr:col>6</xdr:col>
      <xdr:colOff>242047</xdr:colOff>
      <xdr:row>190</xdr:row>
      <xdr:rowOff>8966</xdr:rowOff>
    </xdr:to>
    <xdr:sp macro="" textlink="">
      <xdr:nvSpPr>
        <xdr:cNvPr id="326" name="วงรี 325">
          <a:extLst>
            <a:ext uri="{FF2B5EF4-FFF2-40B4-BE49-F238E27FC236}">
              <a16:creationId xmlns:a16="http://schemas.microsoft.com/office/drawing/2014/main" id="{5AFD6096-2D72-4439-AFF0-4983FEE44F90}"/>
            </a:ext>
          </a:extLst>
        </xdr:cNvPr>
        <xdr:cNvSpPr/>
      </xdr:nvSpPr>
      <xdr:spPr>
        <a:xfrm>
          <a:off x="3756210" y="45576566"/>
          <a:ext cx="116543" cy="125506"/>
        </a:xfrm>
        <a:prstGeom prst="ellipse">
          <a:avLst/>
        </a:prstGeom>
        <a:solidFill>
          <a:srgbClr val="FF000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448234</xdr:colOff>
      <xdr:row>189</xdr:row>
      <xdr:rowOff>152400</xdr:rowOff>
    </xdr:from>
    <xdr:to>
      <xdr:col>5</xdr:col>
      <xdr:colOff>582706</xdr:colOff>
      <xdr:row>190</xdr:row>
      <xdr:rowOff>35859</xdr:rowOff>
    </xdr:to>
    <xdr:sp macro="" textlink="">
      <xdr:nvSpPr>
        <xdr:cNvPr id="327" name="วงรี 326">
          <a:extLst>
            <a:ext uri="{FF2B5EF4-FFF2-40B4-BE49-F238E27FC236}">
              <a16:creationId xmlns:a16="http://schemas.microsoft.com/office/drawing/2014/main" id="{37B50670-6146-4F0D-B618-103F7AE582B8}"/>
            </a:ext>
          </a:extLst>
        </xdr:cNvPr>
        <xdr:cNvSpPr/>
      </xdr:nvSpPr>
      <xdr:spPr>
        <a:xfrm>
          <a:off x="3406587" y="45576565"/>
          <a:ext cx="134472" cy="152400"/>
        </a:xfrm>
        <a:prstGeom prst="ellipse">
          <a:avLst/>
        </a:prstGeom>
        <a:solidFill>
          <a:srgbClr val="FF000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412375</xdr:colOff>
      <xdr:row>189</xdr:row>
      <xdr:rowOff>161365</xdr:rowOff>
    </xdr:from>
    <xdr:to>
      <xdr:col>6</xdr:col>
      <xdr:colOff>546847</xdr:colOff>
      <xdr:row>190</xdr:row>
      <xdr:rowOff>8965</xdr:rowOff>
    </xdr:to>
    <xdr:sp macro="" textlink="">
      <xdr:nvSpPr>
        <xdr:cNvPr id="328" name="วงรี 327">
          <a:extLst>
            <a:ext uri="{FF2B5EF4-FFF2-40B4-BE49-F238E27FC236}">
              <a16:creationId xmlns:a16="http://schemas.microsoft.com/office/drawing/2014/main" id="{2D05F812-274C-483B-B296-D2C842B261CA}"/>
            </a:ext>
          </a:extLst>
        </xdr:cNvPr>
        <xdr:cNvSpPr/>
      </xdr:nvSpPr>
      <xdr:spPr>
        <a:xfrm>
          <a:off x="4043081" y="45585530"/>
          <a:ext cx="134472" cy="116541"/>
        </a:xfrm>
        <a:prstGeom prst="ellipse">
          <a:avLst/>
        </a:prstGeom>
        <a:solidFill>
          <a:srgbClr val="FF000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421342</xdr:colOff>
      <xdr:row>195</xdr:row>
      <xdr:rowOff>152400</xdr:rowOff>
    </xdr:from>
    <xdr:to>
      <xdr:col>6</xdr:col>
      <xdr:colOff>510989</xdr:colOff>
      <xdr:row>196</xdr:row>
      <xdr:rowOff>8964</xdr:rowOff>
    </xdr:to>
    <xdr:sp macro="" textlink="">
      <xdr:nvSpPr>
        <xdr:cNvPr id="331" name="วงรี 330">
          <a:extLst>
            <a:ext uri="{FF2B5EF4-FFF2-40B4-BE49-F238E27FC236}">
              <a16:creationId xmlns:a16="http://schemas.microsoft.com/office/drawing/2014/main" id="{34B43652-D6A2-4EF0-8D14-353035A5CDB1}"/>
            </a:ext>
          </a:extLst>
        </xdr:cNvPr>
        <xdr:cNvSpPr/>
      </xdr:nvSpPr>
      <xdr:spPr>
        <a:xfrm>
          <a:off x="4455460" y="44034635"/>
          <a:ext cx="89647" cy="89647"/>
        </a:xfrm>
        <a:prstGeom prst="ellipse">
          <a:avLst/>
        </a:prstGeom>
        <a:solidFill>
          <a:schemeClr val="tx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421341</xdr:colOff>
      <xdr:row>192</xdr:row>
      <xdr:rowOff>17930</xdr:rowOff>
    </xdr:from>
    <xdr:to>
      <xdr:col>6</xdr:col>
      <xdr:colOff>510988</xdr:colOff>
      <xdr:row>192</xdr:row>
      <xdr:rowOff>107577</xdr:rowOff>
    </xdr:to>
    <xdr:sp macro="" textlink="">
      <xdr:nvSpPr>
        <xdr:cNvPr id="333" name="วงรี 332">
          <a:extLst>
            <a:ext uri="{FF2B5EF4-FFF2-40B4-BE49-F238E27FC236}">
              <a16:creationId xmlns:a16="http://schemas.microsoft.com/office/drawing/2014/main" id="{5179369C-D716-4748-B047-B1110D59B52D}"/>
            </a:ext>
          </a:extLst>
        </xdr:cNvPr>
        <xdr:cNvSpPr/>
      </xdr:nvSpPr>
      <xdr:spPr>
        <a:xfrm>
          <a:off x="4455459" y="43200918"/>
          <a:ext cx="89647" cy="89647"/>
        </a:xfrm>
        <a:prstGeom prst="ellipse">
          <a:avLst/>
        </a:prstGeom>
        <a:solidFill>
          <a:schemeClr val="tx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179294</xdr:colOff>
      <xdr:row>195</xdr:row>
      <xdr:rowOff>134471</xdr:rowOff>
    </xdr:from>
    <xdr:to>
      <xdr:col>5</xdr:col>
      <xdr:colOff>268941</xdr:colOff>
      <xdr:row>195</xdr:row>
      <xdr:rowOff>224118</xdr:rowOff>
    </xdr:to>
    <xdr:sp macro="" textlink="">
      <xdr:nvSpPr>
        <xdr:cNvPr id="334" name="วงรี 333">
          <a:extLst>
            <a:ext uri="{FF2B5EF4-FFF2-40B4-BE49-F238E27FC236}">
              <a16:creationId xmlns:a16="http://schemas.microsoft.com/office/drawing/2014/main" id="{3D417C7D-983C-4BC5-A697-B0E376DC08FF}"/>
            </a:ext>
          </a:extLst>
        </xdr:cNvPr>
        <xdr:cNvSpPr/>
      </xdr:nvSpPr>
      <xdr:spPr>
        <a:xfrm>
          <a:off x="3541059" y="44016706"/>
          <a:ext cx="89647" cy="89647"/>
        </a:xfrm>
        <a:prstGeom prst="ellipse">
          <a:avLst/>
        </a:prstGeom>
        <a:solidFill>
          <a:schemeClr val="tx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170330</xdr:colOff>
      <xdr:row>192</xdr:row>
      <xdr:rowOff>17930</xdr:rowOff>
    </xdr:from>
    <xdr:to>
      <xdr:col>5</xdr:col>
      <xdr:colOff>259977</xdr:colOff>
      <xdr:row>192</xdr:row>
      <xdr:rowOff>107577</xdr:rowOff>
    </xdr:to>
    <xdr:sp macro="" textlink="">
      <xdr:nvSpPr>
        <xdr:cNvPr id="335" name="วงรี 334">
          <a:extLst>
            <a:ext uri="{FF2B5EF4-FFF2-40B4-BE49-F238E27FC236}">
              <a16:creationId xmlns:a16="http://schemas.microsoft.com/office/drawing/2014/main" id="{838A9A3A-1FA8-4A4C-95BA-CB3BA9278903}"/>
            </a:ext>
          </a:extLst>
        </xdr:cNvPr>
        <xdr:cNvSpPr/>
      </xdr:nvSpPr>
      <xdr:spPr>
        <a:xfrm>
          <a:off x="3532095" y="43200918"/>
          <a:ext cx="89647" cy="89647"/>
        </a:xfrm>
        <a:prstGeom prst="ellipse">
          <a:avLst/>
        </a:prstGeom>
        <a:solidFill>
          <a:schemeClr val="tx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582705</xdr:colOff>
      <xdr:row>189</xdr:row>
      <xdr:rowOff>53788</xdr:rowOff>
    </xdr:from>
    <xdr:to>
      <xdr:col>5</xdr:col>
      <xdr:colOff>188258</xdr:colOff>
      <xdr:row>189</xdr:row>
      <xdr:rowOff>53788</xdr:rowOff>
    </xdr:to>
    <xdr:cxnSp macro="">
      <xdr:nvCxnSpPr>
        <xdr:cNvPr id="336" name="ตัวเชื่อมต่อตรง 335">
          <a:extLst>
            <a:ext uri="{FF2B5EF4-FFF2-40B4-BE49-F238E27FC236}">
              <a16:creationId xmlns:a16="http://schemas.microsoft.com/office/drawing/2014/main" id="{30F71C09-A22C-4721-AD7C-89D6C53B2ECB}"/>
            </a:ext>
          </a:extLst>
        </xdr:cNvPr>
        <xdr:cNvCxnSpPr/>
      </xdr:nvCxnSpPr>
      <xdr:spPr>
        <a:xfrm>
          <a:off x="2599764" y="42537529"/>
          <a:ext cx="950259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609600</xdr:colOff>
      <xdr:row>198</xdr:row>
      <xdr:rowOff>161365</xdr:rowOff>
    </xdr:from>
    <xdr:to>
      <xdr:col>5</xdr:col>
      <xdr:colOff>215153</xdr:colOff>
      <xdr:row>198</xdr:row>
      <xdr:rowOff>161365</xdr:rowOff>
    </xdr:to>
    <xdr:cxnSp macro="">
      <xdr:nvCxnSpPr>
        <xdr:cNvPr id="337" name="ตัวเชื่อมต่อตรง 336">
          <a:extLst>
            <a:ext uri="{FF2B5EF4-FFF2-40B4-BE49-F238E27FC236}">
              <a16:creationId xmlns:a16="http://schemas.microsoft.com/office/drawing/2014/main" id="{6F4A6F7D-4C95-4C75-B02E-BFD8924908C8}"/>
            </a:ext>
          </a:extLst>
        </xdr:cNvPr>
        <xdr:cNvCxnSpPr/>
      </xdr:nvCxnSpPr>
      <xdr:spPr>
        <a:xfrm>
          <a:off x="2626659" y="44742847"/>
          <a:ext cx="950259" cy="0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80682</xdr:colOff>
      <xdr:row>187</xdr:row>
      <xdr:rowOff>116540</xdr:rowOff>
    </xdr:from>
    <xdr:to>
      <xdr:col>5</xdr:col>
      <xdr:colOff>80682</xdr:colOff>
      <xdr:row>189</xdr:row>
      <xdr:rowOff>98611</xdr:rowOff>
    </xdr:to>
    <xdr:cxnSp macro="">
      <xdr:nvCxnSpPr>
        <xdr:cNvPr id="338" name="ตัวเชื่อมต่อตรง 337">
          <a:extLst>
            <a:ext uri="{FF2B5EF4-FFF2-40B4-BE49-F238E27FC236}">
              <a16:creationId xmlns:a16="http://schemas.microsoft.com/office/drawing/2014/main" id="{2DA2EF72-EEB2-40FA-9FF8-BF04DD831B9C}"/>
            </a:ext>
          </a:extLst>
        </xdr:cNvPr>
        <xdr:cNvCxnSpPr/>
      </xdr:nvCxnSpPr>
      <xdr:spPr>
        <a:xfrm>
          <a:off x="3442447" y="42098258"/>
          <a:ext cx="0" cy="484094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600635</xdr:colOff>
      <xdr:row>187</xdr:row>
      <xdr:rowOff>125505</xdr:rowOff>
    </xdr:from>
    <xdr:to>
      <xdr:col>6</xdr:col>
      <xdr:colOff>600635</xdr:colOff>
      <xdr:row>189</xdr:row>
      <xdr:rowOff>107576</xdr:rowOff>
    </xdr:to>
    <xdr:cxnSp macro="">
      <xdr:nvCxnSpPr>
        <xdr:cNvPr id="341" name="ตัวเชื่อมต่อตรง 340">
          <a:extLst>
            <a:ext uri="{FF2B5EF4-FFF2-40B4-BE49-F238E27FC236}">
              <a16:creationId xmlns:a16="http://schemas.microsoft.com/office/drawing/2014/main" id="{CDA469A4-C58D-4A10-B13D-D9B2D3B13E0C}"/>
            </a:ext>
          </a:extLst>
        </xdr:cNvPr>
        <xdr:cNvCxnSpPr/>
      </xdr:nvCxnSpPr>
      <xdr:spPr>
        <a:xfrm>
          <a:off x="4634753" y="42107223"/>
          <a:ext cx="0" cy="484094"/>
        </a:xfrm>
        <a:prstGeom prst="line">
          <a:avLst/>
        </a:prstGeom>
        <a:ln w="9525">
          <a:solidFill>
            <a:sysClr val="windowText" lastClr="000000"/>
          </a:solidFill>
          <a:prstDash val="lgDash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80682</xdr:colOff>
      <xdr:row>188</xdr:row>
      <xdr:rowOff>188259</xdr:rowOff>
    </xdr:from>
    <xdr:to>
      <xdr:col>4</xdr:col>
      <xdr:colOff>80682</xdr:colOff>
      <xdr:row>199</xdr:row>
      <xdr:rowOff>71717</xdr:rowOff>
    </xdr:to>
    <xdr:cxnSp macro="">
      <xdr:nvCxnSpPr>
        <xdr:cNvPr id="342" name="ตัวเชื่อมต่อตรง 341">
          <a:extLst>
            <a:ext uri="{FF2B5EF4-FFF2-40B4-BE49-F238E27FC236}">
              <a16:creationId xmlns:a16="http://schemas.microsoft.com/office/drawing/2014/main" id="{149A5D7D-6399-4763-ACE6-AE66A5694C05}"/>
            </a:ext>
          </a:extLst>
        </xdr:cNvPr>
        <xdr:cNvCxnSpPr/>
      </xdr:nvCxnSpPr>
      <xdr:spPr>
        <a:xfrm flipV="1">
          <a:off x="2770094" y="42438918"/>
          <a:ext cx="0" cy="2447364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582705</xdr:colOff>
      <xdr:row>188</xdr:row>
      <xdr:rowOff>98612</xdr:rowOff>
    </xdr:from>
    <xdr:to>
      <xdr:col>7</xdr:col>
      <xdr:colOff>80682</xdr:colOff>
      <xdr:row>188</xdr:row>
      <xdr:rowOff>98612</xdr:rowOff>
    </xdr:to>
    <xdr:cxnSp macro="">
      <xdr:nvCxnSpPr>
        <xdr:cNvPr id="344" name="ตัวเชื่อมต่อตรง 343">
          <a:extLst>
            <a:ext uri="{FF2B5EF4-FFF2-40B4-BE49-F238E27FC236}">
              <a16:creationId xmlns:a16="http://schemas.microsoft.com/office/drawing/2014/main" id="{22570361-5B59-48C1-BBFE-08F3ED73A48E}"/>
            </a:ext>
          </a:extLst>
        </xdr:cNvPr>
        <xdr:cNvCxnSpPr/>
      </xdr:nvCxnSpPr>
      <xdr:spPr>
        <a:xfrm>
          <a:off x="3272117" y="42349271"/>
          <a:ext cx="151503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53788</xdr:colOff>
      <xdr:row>198</xdr:row>
      <xdr:rowOff>125506</xdr:rowOff>
    </xdr:from>
    <xdr:to>
      <xdr:col>4</xdr:col>
      <xdr:colOff>140727</xdr:colOff>
      <xdr:row>198</xdr:row>
      <xdr:rowOff>202875</xdr:rowOff>
    </xdr:to>
    <xdr:sp macro="" textlink="">
      <xdr:nvSpPr>
        <xdr:cNvPr id="347" name="วงรี 346">
          <a:extLst>
            <a:ext uri="{FF2B5EF4-FFF2-40B4-BE49-F238E27FC236}">
              <a16:creationId xmlns:a16="http://schemas.microsoft.com/office/drawing/2014/main" id="{8F441B8F-7D98-42E1-B8AF-174EA769C66A}"/>
            </a:ext>
          </a:extLst>
        </xdr:cNvPr>
        <xdr:cNvSpPr/>
      </xdr:nvSpPr>
      <xdr:spPr>
        <a:xfrm>
          <a:off x="2743200" y="44706988"/>
          <a:ext cx="86939" cy="7736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53789</xdr:colOff>
      <xdr:row>189</xdr:row>
      <xdr:rowOff>26894</xdr:rowOff>
    </xdr:from>
    <xdr:to>
      <xdr:col>4</xdr:col>
      <xdr:colOff>140728</xdr:colOff>
      <xdr:row>189</xdr:row>
      <xdr:rowOff>104263</xdr:rowOff>
    </xdr:to>
    <xdr:sp macro="" textlink="">
      <xdr:nvSpPr>
        <xdr:cNvPr id="348" name="วงรี 347">
          <a:extLst>
            <a:ext uri="{FF2B5EF4-FFF2-40B4-BE49-F238E27FC236}">
              <a16:creationId xmlns:a16="http://schemas.microsoft.com/office/drawing/2014/main" id="{49F0A289-693A-4751-B5E4-0B1B18578057}"/>
            </a:ext>
          </a:extLst>
        </xdr:cNvPr>
        <xdr:cNvSpPr/>
      </xdr:nvSpPr>
      <xdr:spPr>
        <a:xfrm>
          <a:off x="2743201" y="42510635"/>
          <a:ext cx="86939" cy="7736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555812</xdr:colOff>
      <xdr:row>188</xdr:row>
      <xdr:rowOff>62753</xdr:rowOff>
    </xdr:from>
    <xdr:to>
      <xdr:col>6</xdr:col>
      <xdr:colOff>642751</xdr:colOff>
      <xdr:row>188</xdr:row>
      <xdr:rowOff>140122</xdr:rowOff>
    </xdr:to>
    <xdr:sp macro="" textlink="">
      <xdr:nvSpPr>
        <xdr:cNvPr id="349" name="วงรี 348">
          <a:extLst>
            <a:ext uri="{FF2B5EF4-FFF2-40B4-BE49-F238E27FC236}">
              <a16:creationId xmlns:a16="http://schemas.microsoft.com/office/drawing/2014/main" id="{2EC91634-D533-4B21-89DC-92A506AC222C}"/>
            </a:ext>
          </a:extLst>
        </xdr:cNvPr>
        <xdr:cNvSpPr/>
      </xdr:nvSpPr>
      <xdr:spPr>
        <a:xfrm>
          <a:off x="4589930" y="42313412"/>
          <a:ext cx="86939" cy="7736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35859</xdr:colOff>
      <xdr:row>188</xdr:row>
      <xdr:rowOff>62752</xdr:rowOff>
    </xdr:from>
    <xdr:to>
      <xdr:col>5</xdr:col>
      <xdr:colOff>122798</xdr:colOff>
      <xdr:row>188</xdr:row>
      <xdr:rowOff>140121</xdr:rowOff>
    </xdr:to>
    <xdr:sp macro="" textlink="">
      <xdr:nvSpPr>
        <xdr:cNvPr id="350" name="วงรี 349">
          <a:extLst>
            <a:ext uri="{FF2B5EF4-FFF2-40B4-BE49-F238E27FC236}">
              <a16:creationId xmlns:a16="http://schemas.microsoft.com/office/drawing/2014/main" id="{74D8AF8E-3FF2-42E3-9C30-B3BE22657D3D}"/>
            </a:ext>
          </a:extLst>
        </xdr:cNvPr>
        <xdr:cNvSpPr/>
      </xdr:nvSpPr>
      <xdr:spPr>
        <a:xfrm>
          <a:off x="3397624" y="42313411"/>
          <a:ext cx="86939" cy="7736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358588</xdr:colOff>
      <xdr:row>189</xdr:row>
      <xdr:rowOff>35860</xdr:rowOff>
    </xdr:from>
    <xdr:to>
      <xdr:col>8</xdr:col>
      <xdr:colOff>152848</xdr:colOff>
      <xdr:row>190</xdr:row>
      <xdr:rowOff>45722</xdr:rowOff>
    </xdr:to>
    <xdr:sp macro="" textlink="">
      <xdr:nvSpPr>
        <xdr:cNvPr id="351" name="กล่องข้อความ 350">
          <a:extLst>
            <a:ext uri="{FF2B5EF4-FFF2-40B4-BE49-F238E27FC236}">
              <a16:creationId xmlns:a16="http://schemas.microsoft.com/office/drawing/2014/main" id="{AA2DE17E-8760-4E35-BD6C-72028A3CBAC8}"/>
            </a:ext>
          </a:extLst>
        </xdr:cNvPr>
        <xdr:cNvSpPr txBox="1"/>
      </xdr:nvSpPr>
      <xdr:spPr>
        <a:xfrm>
          <a:off x="5065059" y="42519601"/>
          <a:ext cx="466613" cy="2788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-DB</a:t>
          </a:r>
        </a:p>
      </xdr:txBody>
    </xdr:sp>
    <xdr:clientData/>
  </xdr:twoCellAnchor>
  <xdr:twoCellAnchor>
    <xdr:from>
      <xdr:col>4</xdr:col>
      <xdr:colOff>385482</xdr:colOff>
      <xdr:row>193</xdr:row>
      <xdr:rowOff>26894</xdr:rowOff>
    </xdr:from>
    <xdr:to>
      <xdr:col>5</xdr:col>
      <xdr:colOff>179742</xdr:colOff>
      <xdr:row>194</xdr:row>
      <xdr:rowOff>72614</xdr:rowOff>
    </xdr:to>
    <xdr:sp macro="" textlink="">
      <xdr:nvSpPr>
        <xdr:cNvPr id="352" name="กล่องข้อความ 351">
          <a:extLst>
            <a:ext uri="{FF2B5EF4-FFF2-40B4-BE49-F238E27FC236}">
              <a16:creationId xmlns:a16="http://schemas.microsoft.com/office/drawing/2014/main" id="{B81FB5B6-163A-450E-B7C8-FFBC2C7CB764}"/>
            </a:ext>
          </a:extLst>
        </xdr:cNvPr>
        <xdr:cNvSpPr txBox="1"/>
      </xdr:nvSpPr>
      <xdr:spPr>
        <a:xfrm>
          <a:off x="3074894" y="43514682"/>
          <a:ext cx="466613" cy="314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accent6">
                  <a:lumMod val="75000"/>
                </a:schemeClr>
              </a:solidFill>
            </a:rPr>
            <a:t>m.</a:t>
          </a:r>
        </a:p>
      </xdr:txBody>
    </xdr:sp>
    <xdr:clientData/>
  </xdr:twoCellAnchor>
  <xdr:twoCellAnchor>
    <xdr:from>
      <xdr:col>5</xdr:col>
      <xdr:colOff>618564</xdr:colOff>
      <xdr:row>187</xdr:row>
      <xdr:rowOff>17929</xdr:rowOff>
    </xdr:from>
    <xdr:to>
      <xdr:col>6</xdr:col>
      <xdr:colOff>412824</xdr:colOff>
      <xdr:row>188</xdr:row>
      <xdr:rowOff>27790</xdr:rowOff>
    </xdr:to>
    <xdr:sp macro="" textlink="">
      <xdr:nvSpPr>
        <xdr:cNvPr id="353" name="กล่องข้อความ 352">
          <a:extLst>
            <a:ext uri="{FF2B5EF4-FFF2-40B4-BE49-F238E27FC236}">
              <a16:creationId xmlns:a16="http://schemas.microsoft.com/office/drawing/2014/main" id="{8353CD2E-E38B-4766-BD6E-54FE6D429AAD}"/>
            </a:ext>
          </a:extLst>
        </xdr:cNvPr>
        <xdr:cNvSpPr txBox="1"/>
      </xdr:nvSpPr>
      <xdr:spPr>
        <a:xfrm>
          <a:off x="3980329" y="41999647"/>
          <a:ext cx="466613" cy="278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accent6">
                  <a:lumMod val="75000"/>
                </a:schemeClr>
              </a:solidFill>
            </a:rPr>
            <a:t>m.</a:t>
          </a:r>
        </a:p>
      </xdr:txBody>
    </xdr:sp>
    <xdr:clientData/>
  </xdr:twoCellAnchor>
  <xdr:twoCellAnchor>
    <xdr:from>
      <xdr:col>7</xdr:col>
      <xdr:colOff>349622</xdr:colOff>
      <xdr:row>198</xdr:row>
      <xdr:rowOff>35859</xdr:rowOff>
    </xdr:from>
    <xdr:to>
      <xdr:col>8</xdr:col>
      <xdr:colOff>143882</xdr:colOff>
      <xdr:row>199</xdr:row>
      <xdr:rowOff>45721</xdr:rowOff>
    </xdr:to>
    <xdr:sp macro="" textlink="">
      <xdr:nvSpPr>
        <xdr:cNvPr id="354" name="กล่องข้อความ 353">
          <a:extLst>
            <a:ext uri="{FF2B5EF4-FFF2-40B4-BE49-F238E27FC236}">
              <a16:creationId xmlns:a16="http://schemas.microsoft.com/office/drawing/2014/main" id="{6E94FBD4-A76B-4D72-BAE3-E5E8BC0B658B}"/>
            </a:ext>
          </a:extLst>
        </xdr:cNvPr>
        <xdr:cNvSpPr txBox="1"/>
      </xdr:nvSpPr>
      <xdr:spPr>
        <a:xfrm>
          <a:off x="5056093" y="44653200"/>
          <a:ext cx="466613" cy="2788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-DB</a:t>
          </a:r>
        </a:p>
      </xdr:txBody>
    </xdr:sp>
    <xdr:clientData/>
  </xdr:twoCellAnchor>
  <xdr:twoCellAnchor>
    <xdr:from>
      <xdr:col>7</xdr:col>
      <xdr:colOff>340658</xdr:colOff>
      <xdr:row>191</xdr:row>
      <xdr:rowOff>35859</xdr:rowOff>
    </xdr:from>
    <xdr:to>
      <xdr:col>8</xdr:col>
      <xdr:colOff>134918</xdr:colOff>
      <xdr:row>192</xdr:row>
      <xdr:rowOff>81580</xdr:rowOff>
    </xdr:to>
    <xdr:sp macro="" textlink="">
      <xdr:nvSpPr>
        <xdr:cNvPr id="355" name="กล่องข้อความ 354">
          <a:extLst>
            <a:ext uri="{FF2B5EF4-FFF2-40B4-BE49-F238E27FC236}">
              <a16:creationId xmlns:a16="http://schemas.microsoft.com/office/drawing/2014/main" id="{73A4A15C-2EF3-473C-9C14-595DF4130537}"/>
            </a:ext>
          </a:extLst>
        </xdr:cNvPr>
        <xdr:cNvSpPr txBox="1"/>
      </xdr:nvSpPr>
      <xdr:spPr>
        <a:xfrm>
          <a:off x="5047129" y="43254706"/>
          <a:ext cx="466613" cy="314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ysClr val="windowText" lastClr="000000"/>
              </a:solidFill>
            </a:rPr>
            <a:t>-DB</a:t>
          </a:r>
        </a:p>
      </xdr:txBody>
    </xdr:sp>
    <xdr:clientData/>
  </xdr:twoCellAnchor>
  <xdr:twoCellAnchor>
    <xdr:from>
      <xdr:col>7</xdr:col>
      <xdr:colOff>340658</xdr:colOff>
      <xdr:row>196</xdr:row>
      <xdr:rowOff>35858</xdr:rowOff>
    </xdr:from>
    <xdr:to>
      <xdr:col>8</xdr:col>
      <xdr:colOff>134918</xdr:colOff>
      <xdr:row>197</xdr:row>
      <xdr:rowOff>81579</xdr:rowOff>
    </xdr:to>
    <xdr:sp macro="" textlink="">
      <xdr:nvSpPr>
        <xdr:cNvPr id="357" name="กล่องข้อความ 356">
          <a:extLst>
            <a:ext uri="{FF2B5EF4-FFF2-40B4-BE49-F238E27FC236}">
              <a16:creationId xmlns:a16="http://schemas.microsoft.com/office/drawing/2014/main" id="{5B5F0AE8-C0B5-4BDA-9141-A0C0CF4104EF}"/>
            </a:ext>
          </a:extLst>
        </xdr:cNvPr>
        <xdr:cNvSpPr txBox="1"/>
      </xdr:nvSpPr>
      <xdr:spPr>
        <a:xfrm>
          <a:off x="5047129" y="43989811"/>
          <a:ext cx="466613" cy="314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ysClr val="windowText" lastClr="000000"/>
              </a:solidFill>
            </a:rPr>
            <a:t>-DB</a:t>
          </a:r>
        </a:p>
      </xdr:txBody>
    </xdr:sp>
    <xdr:clientData/>
  </xdr:twoCellAnchor>
  <xdr:twoCellAnchor>
    <xdr:from>
      <xdr:col>7</xdr:col>
      <xdr:colOff>349623</xdr:colOff>
      <xdr:row>193</xdr:row>
      <xdr:rowOff>44823</xdr:rowOff>
    </xdr:from>
    <xdr:to>
      <xdr:col>8</xdr:col>
      <xdr:colOff>143883</xdr:colOff>
      <xdr:row>194</xdr:row>
      <xdr:rowOff>90545</xdr:rowOff>
    </xdr:to>
    <xdr:sp macro="" textlink="">
      <xdr:nvSpPr>
        <xdr:cNvPr id="358" name="กล่องข้อความ 357">
          <a:extLst>
            <a:ext uri="{FF2B5EF4-FFF2-40B4-BE49-F238E27FC236}">
              <a16:creationId xmlns:a16="http://schemas.microsoft.com/office/drawing/2014/main" id="{7DC76251-AEDA-4B44-8F8F-A6C0D81524A1}"/>
            </a:ext>
          </a:extLst>
        </xdr:cNvPr>
        <xdr:cNvSpPr txBox="1"/>
      </xdr:nvSpPr>
      <xdr:spPr>
        <a:xfrm>
          <a:off x="5056094" y="43532611"/>
          <a:ext cx="466613" cy="314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6">
                  <a:lumMod val="50000"/>
                </a:schemeClr>
              </a:solidFill>
            </a:rPr>
            <a:t>-DB</a:t>
          </a:r>
        </a:p>
      </xdr:txBody>
    </xdr:sp>
    <xdr:clientData/>
  </xdr:twoCellAnchor>
  <xdr:twoCellAnchor>
    <xdr:from>
      <xdr:col>8</xdr:col>
      <xdr:colOff>475131</xdr:colOff>
      <xdr:row>193</xdr:row>
      <xdr:rowOff>26893</xdr:rowOff>
    </xdr:from>
    <xdr:to>
      <xdr:col>9</xdr:col>
      <xdr:colOff>179297</xdr:colOff>
      <xdr:row>194</xdr:row>
      <xdr:rowOff>80681</xdr:rowOff>
    </xdr:to>
    <xdr:sp macro="" textlink="">
      <xdr:nvSpPr>
        <xdr:cNvPr id="359" name="กล่องข้อความ 358">
          <a:extLst>
            <a:ext uri="{FF2B5EF4-FFF2-40B4-BE49-F238E27FC236}">
              <a16:creationId xmlns:a16="http://schemas.microsoft.com/office/drawing/2014/main" id="{546C65E2-769F-44D9-B12C-C5D0CA12FCC1}"/>
            </a:ext>
          </a:extLst>
        </xdr:cNvPr>
        <xdr:cNvSpPr txBox="1"/>
      </xdr:nvSpPr>
      <xdr:spPr>
        <a:xfrm>
          <a:off x="5853955" y="43514681"/>
          <a:ext cx="376518" cy="322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6">
                  <a:lumMod val="50000"/>
                </a:schemeClr>
              </a:solidFill>
            </a:rPr>
            <a:t>@</a:t>
          </a:r>
        </a:p>
      </xdr:txBody>
    </xdr:sp>
    <xdr:clientData/>
  </xdr:twoCellAnchor>
  <xdr:twoCellAnchor>
    <xdr:from>
      <xdr:col>7</xdr:col>
      <xdr:colOff>17928</xdr:colOff>
      <xdr:row>193</xdr:row>
      <xdr:rowOff>0</xdr:rowOff>
    </xdr:from>
    <xdr:to>
      <xdr:col>7</xdr:col>
      <xdr:colOff>484093</xdr:colOff>
      <xdr:row>194</xdr:row>
      <xdr:rowOff>89647</xdr:rowOff>
    </xdr:to>
    <xdr:sp macro="" textlink="">
      <xdr:nvSpPr>
        <xdr:cNvPr id="360" name="กล่องข้อความ 359">
          <a:extLst>
            <a:ext uri="{FF2B5EF4-FFF2-40B4-BE49-F238E27FC236}">
              <a16:creationId xmlns:a16="http://schemas.microsoft.com/office/drawing/2014/main" id="{B9BF01FD-70D4-475E-A35B-16493F50EF5D}"/>
            </a:ext>
          </a:extLst>
        </xdr:cNvPr>
        <xdr:cNvSpPr txBox="1"/>
      </xdr:nvSpPr>
      <xdr:spPr>
        <a:xfrm>
          <a:off x="4724399" y="43487788"/>
          <a:ext cx="466165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0">
              <a:solidFill>
                <a:schemeClr val="accent6">
                  <a:lumMod val="50000"/>
                </a:schemeClr>
              </a:solidFill>
            </a:rPr>
            <a:t>ป.</a:t>
          </a:r>
          <a:endParaRPr lang="en-US" sz="1400" b="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0</xdr:colOff>
      <xdr:row>24</xdr:row>
      <xdr:rowOff>98612</xdr:rowOff>
    </xdr:from>
    <xdr:to>
      <xdr:col>3</xdr:col>
      <xdr:colOff>0</xdr:colOff>
      <xdr:row>35</xdr:row>
      <xdr:rowOff>251012</xdr:rowOff>
    </xdr:to>
    <xdr:cxnSp macro="">
      <xdr:nvCxnSpPr>
        <xdr:cNvPr id="227" name="ตัวเชื่อมต่อตรง 226">
          <a:extLst>
            <a:ext uri="{FF2B5EF4-FFF2-40B4-BE49-F238E27FC236}">
              <a16:creationId xmlns:a16="http://schemas.microsoft.com/office/drawing/2014/main" id="{44C38743-57A5-2651-0D90-B91DCEBC2AE9}"/>
            </a:ext>
          </a:extLst>
        </xdr:cNvPr>
        <xdr:cNvCxnSpPr/>
      </xdr:nvCxnSpPr>
      <xdr:spPr>
        <a:xfrm>
          <a:off x="1613647" y="5728447"/>
          <a:ext cx="0" cy="2770094"/>
        </a:xfrm>
        <a:prstGeom prst="line">
          <a:avLst/>
        </a:prstGeom>
        <a:ln w="28575">
          <a:solidFill>
            <a:schemeClr val="tx1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17929</xdr:colOff>
      <xdr:row>101</xdr:row>
      <xdr:rowOff>116541</xdr:rowOff>
    </xdr:from>
    <xdr:to>
      <xdr:col>2</xdr:col>
      <xdr:colOff>17929</xdr:colOff>
      <xdr:row>113</xdr:row>
      <xdr:rowOff>62753</xdr:rowOff>
    </xdr:to>
    <xdr:cxnSp macro="">
      <xdr:nvCxnSpPr>
        <xdr:cNvPr id="228" name="ตัวเชื่อมต่อตรง 227">
          <a:extLst>
            <a:ext uri="{FF2B5EF4-FFF2-40B4-BE49-F238E27FC236}">
              <a16:creationId xmlns:a16="http://schemas.microsoft.com/office/drawing/2014/main" id="{3B2773D2-11A3-4AD2-B715-17B3A8695CC8}"/>
            </a:ext>
          </a:extLst>
        </xdr:cNvPr>
        <xdr:cNvCxnSpPr/>
      </xdr:nvCxnSpPr>
      <xdr:spPr>
        <a:xfrm>
          <a:off x="959223" y="24500541"/>
          <a:ext cx="0" cy="2770094"/>
        </a:xfrm>
        <a:prstGeom prst="line">
          <a:avLst/>
        </a:prstGeom>
        <a:ln w="28575">
          <a:solidFill>
            <a:schemeClr val="tx1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176</xdr:row>
      <xdr:rowOff>17930</xdr:rowOff>
    </xdr:from>
    <xdr:to>
      <xdr:col>2</xdr:col>
      <xdr:colOff>0</xdr:colOff>
      <xdr:row>187</xdr:row>
      <xdr:rowOff>188259</xdr:rowOff>
    </xdr:to>
    <xdr:cxnSp macro="">
      <xdr:nvCxnSpPr>
        <xdr:cNvPr id="234" name="ตัวเชื่อมต่อตรง 233">
          <a:extLst>
            <a:ext uri="{FF2B5EF4-FFF2-40B4-BE49-F238E27FC236}">
              <a16:creationId xmlns:a16="http://schemas.microsoft.com/office/drawing/2014/main" id="{667B7951-4958-467C-8C53-C954E13E91EA}"/>
            </a:ext>
          </a:extLst>
        </xdr:cNvPr>
        <xdr:cNvCxnSpPr/>
      </xdr:nvCxnSpPr>
      <xdr:spPr>
        <a:xfrm>
          <a:off x="941294" y="42340306"/>
          <a:ext cx="0" cy="2770094"/>
        </a:xfrm>
        <a:prstGeom prst="line">
          <a:avLst/>
        </a:prstGeom>
        <a:ln w="28575">
          <a:solidFill>
            <a:schemeClr val="tx1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170328</xdr:colOff>
      <xdr:row>7</xdr:row>
      <xdr:rowOff>8965</xdr:rowOff>
    </xdr:from>
    <xdr:to>
      <xdr:col>14</xdr:col>
      <xdr:colOff>617687</xdr:colOff>
      <xdr:row>16</xdr:row>
      <xdr:rowOff>89647</xdr:rowOff>
    </xdr:to>
    <xdr:pic>
      <xdr:nvPicPr>
        <xdr:cNvPr id="236" name="รูปภาพ 235">
          <a:extLst>
            <a:ext uri="{FF2B5EF4-FFF2-40B4-BE49-F238E27FC236}">
              <a16:creationId xmlns:a16="http://schemas.microsoft.com/office/drawing/2014/main" id="{10ED4181-A7B8-4E49-93FF-77B910BC8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387" y="1649506"/>
          <a:ext cx="5153829" cy="2178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2117-D3C1-4E73-8FBE-4CD1262EEBCB}">
  <dimension ref="B1:O200"/>
  <sheetViews>
    <sheetView showRowColHeaders="0" tabSelected="1" view="pageBreakPreview" zoomScale="85" zoomScaleNormal="85" zoomScaleSheetLayoutView="85" workbookViewId="0">
      <selection activeCell="O21" sqref="O21"/>
    </sheetView>
  </sheetViews>
  <sheetFormatPr defaultColWidth="8.75" defaultRowHeight="18.75"/>
  <cols>
    <col min="1" max="1" width="3.5" style="1" customWidth="1"/>
    <col min="2" max="16384" width="8.75" style="1"/>
  </cols>
  <sheetData>
    <row r="1" spans="2:15" ht="19.5" thickBot="1"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19.5">
      <c r="B2" s="3"/>
      <c r="C2" s="3"/>
      <c r="D2" s="4"/>
      <c r="E2" s="5"/>
      <c r="F2" s="6"/>
      <c r="J2" s="5"/>
      <c r="K2" s="5"/>
      <c r="L2" s="5"/>
      <c r="M2" s="5"/>
      <c r="N2" s="5"/>
      <c r="O2" s="5"/>
    </row>
    <row r="3" spans="2:15" ht="19.5">
      <c r="B3" s="7" t="s">
        <v>93</v>
      </c>
      <c r="C3" s="8" t="s">
        <v>94</v>
      </c>
      <c r="D3" s="9"/>
      <c r="E3" s="9"/>
      <c r="F3" s="10"/>
      <c r="G3" s="11"/>
      <c r="H3" s="11"/>
      <c r="I3" s="7" t="s">
        <v>95</v>
      </c>
      <c r="J3" s="12" t="s">
        <v>94</v>
      </c>
      <c r="K3" s="13"/>
      <c r="L3" s="13"/>
      <c r="M3" s="13"/>
      <c r="N3" s="11"/>
      <c r="O3" s="11"/>
    </row>
    <row r="4" spans="2:15" ht="19.5">
      <c r="B4" s="7" t="s">
        <v>96</v>
      </c>
      <c r="C4" s="14" t="s">
        <v>94</v>
      </c>
      <c r="D4" s="15"/>
      <c r="E4" s="15"/>
      <c r="F4" s="16"/>
      <c r="G4" s="17"/>
      <c r="H4" s="17"/>
      <c r="I4" s="7" t="s">
        <v>97</v>
      </c>
      <c r="J4" s="18" t="s">
        <v>94</v>
      </c>
      <c r="K4" s="19"/>
      <c r="L4" s="19"/>
      <c r="M4" s="19"/>
      <c r="N4" s="17"/>
      <c r="O4" s="17"/>
    </row>
    <row r="5" spans="2:15" ht="19.5">
      <c r="B5" s="7" t="s">
        <v>98</v>
      </c>
      <c r="C5" s="14" t="s">
        <v>94</v>
      </c>
      <c r="D5" s="15"/>
      <c r="E5" s="15"/>
      <c r="F5" s="16"/>
      <c r="G5" s="17"/>
      <c r="H5" s="17"/>
      <c r="I5" s="7" t="s">
        <v>99</v>
      </c>
      <c r="J5" s="18" t="s">
        <v>94</v>
      </c>
      <c r="K5" s="19"/>
      <c r="L5" s="19"/>
      <c r="M5" s="19"/>
      <c r="N5" s="17"/>
      <c r="O5" s="17"/>
    </row>
    <row r="6" spans="2:15" ht="20.25" thickBot="1">
      <c r="B6" s="20"/>
      <c r="C6" s="20"/>
      <c r="D6" s="21"/>
      <c r="E6" s="20"/>
      <c r="F6" s="22"/>
      <c r="G6" s="2"/>
      <c r="H6" s="2"/>
      <c r="I6" s="2"/>
      <c r="J6" s="20"/>
      <c r="K6" s="20"/>
      <c r="L6" s="20"/>
      <c r="M6" s="20"/>
      <c r="N6" s="20"/>
      <c r="O6" s="20"/>
    </row>
    <row r="19" spans="2:14">
      <c r="F19" s="23" t="s">
        <v>1</v>
      </c>
      <c r="G19" s="69">
        <v>240</v>
      </c>
      <c r="H19" s="24" t="s">
        <v>2</v>
      </c>
    </row>
    <row r="20" spans="2:14">
      <c r="F20" s="23" t="s">
        <v>3</v>
      </c>
      <c r="G20" s="70">
        <v>4000</v>
      </c>
      <c r="H20" s="24" t="s">
        <v>2</v>
      </c>
    </row>
    <row r="21" spans="2:14" ht="21.75">
      <c r="E21" s="72" t="s">
        <v>26</v>
      </c>
      <c r="F21" s="72"/>
      <c r="G21" s="70">
        <v>20</v>
      </c>
      <c r="H21" s="24" t="s">
        <v>0</v>
      </c>
    </row>
    <row r="22" spans="2:14">
      <c r="D22" s="1" t="s">
        <v>14</v>
      </c>
      <c r="E22" s="23"/>
      <c r="F22" s="23"/>
      <c r="G22" s="25"/>
      <c r="H22" s="24"/>
    </row>
    <row r="23" spans="2:14">
      <c r="E23" s="23"/>
      <c r="F23" s="23"/>
      <c r="G23" s="25"/>
      <c r="H23" s="24"/>
    </row>
    <row r="24" spans="2:14">
      <c r="C24" s="26">
        <f>G28/2</f>
        <v>20</v>
      </c>
      <c r="D24" s="1" t="s">
        <v>12</v>
      </c>
      <c r="F24" s="23" t="s">
        <v>21</v>
      </c>
      <c r="G24" s="71">
        <v>5</v>
      </c>
      <c r="H24" s="27" t="s">
        <v>17</v>
      </c>
    </row>
    <row r="26" spans="2:14" ht="21.75">
      <c r="B26" s="75" t="s">
        <v>100</v>
      </c>
      <c r="C26" s="75"/>
      <c r="D26" s="24" t="s">
        <v>4</v>
      </c>
      <c r="E26" s="23" t="s">
        <v>5</v>
      </c>
      <c r="F26" s="69">
        <v>50</v>
      </c>
      <c r="G26" s="24" t="s">
        <v>7</v>
      </c>
      <c r="J26" s="23" t="s">
        <v>8</v>
      </c>
      <c r="K26" s="23" t="s">
        <v>5</v>
      </c>
      <c r="L26" s="69">
        <v>80</v>
      </c>
      <c r="M26" s="24" t="s">
        <v>7</v>
      </c>
    </row>
    <row r="27" spans="2:14">
      <c r="E27" s="23" t="s">
        <v>6</v>
      </c>
      <c r="F27" s="69">
        <v>25</v>
      </c>
      <c r="G27" s="24" t="s">
        <v>7</v>
      </c>
      <c r="K27" s="23" t="s">
        <v>6</v>
      </c>
      <c r="L27" s="69">
        <v>40</v>
      </c>
      <c r="M27" s="24" t="s">
        <v>7</v>
      </c>
    </row>
    <row r="28" spans="2:14">
      <c r="E28" s="24" t="s">
        <v>9</v>
      </c>
      <c r="F28" s="23" t="s">
        <v>10</v>
      </c>
      <c r="G28" s="69">
        <v>40</v>
      </c>
      <c r="H28" s="24" t="s">
        <v>12</v>
      </c>
      <c r="J28" s="24" t="s">
        <v>9</v>
      </c>
      <c r="K28" s="23" t="s">
        <v>10</v>
      </c>
      <c r="L28" s="69">
        <v>40</v>
      </c>
      <c r="M28" s="24" t="s">
        <v>12</v>
      </c>
    </row>
    <row r="29" spans="2:14">
      <c r="F29" s="23" t="s">
        <v>11</v>
      </c>
      <c r="G29" s="69">
        <v>40</v>
      </c>
      <c r="H29" s="24" t="s">
        <v>12</v>
      </c>
      <c r="K29" s="23" t="s">
        <v>11</v>
      </c>
      <c r="L29" s="69">
        <v>40</v>
      </c>
      <c r="M29" s="24" t="s">
        <v>12</v>
      </c>
    </row>
    <row r="32" spans="2:14">
      <c r="B32" s="25" t="str">
        <f>F153&amp;" "&amp;"m."</f>
        <v>1 m.</v>
      </c>
      <c r="M32" s="78" t="str">
        <f>(F54/100)&amp;" "&amp;"m."</f>
        <v>0.4 m.</v>
      </c>
      <c r="N32" s="78"/>
    </row>
    <row r="33" spans="2:14">
      <c r="M33" s="78"/>
      <c r="N33" s="78"/>
    </row>
    <row r="35" spans="2:14" ht="21.75">
      <c r="E35" s="23" t="s">
        <v>13</v>
      </c>
      <c r="F35" s="25">
        <f>G67</f>
        <v>30</v>
      </c>
      <c r="G35" s="24" t="s">
        <v>0</v>
      </c>
      <c r="K35" s="23" t="s">
        <v>13</v>
      </c>
      <c r="L35" s="25">
        <f>G67</f>
        <v>30</v>
      </c>
      <c r="M35" s="24" t="s">
        <v>0</v>
      </c>
    </row>
    <row r="36" spans="2:14" ht="21.75">
      <c r="D36" s="24" t="s">
        <v>15</v>
      </c>
      <c r="J36" s="24" t="s">
        <v>16</v>
      </c>
    </row>
    <row r="38" spans="2:14" ht="21.75">
      <c r="D38" s="24" t="s">
        <v>37</v>
      </c>
      <c r="E38" s="29">
        <f>I62</f>
        <v>1.5</v>
      </c>
      <c r="F38" s="27" t="s">
        <v>17</v>
      </c>
      <c r="J38" s="24" t="s">
        <v>40</v>
      </c>
      <c r="K38" s="29">
        <f>I61</f>
        <v>2.4</v>
      </c>
      <c r="L38" s="27" t="s">
        <v>17</v>
      </c>
    </row>
    <row r="39" spans="2:14">
      <c r="G39" s="70">
        <v>0.4</v>
      </c>
      <c r="H39" s="1" t="s">
        <v>17</v>
      </c>
    </row>
    <row r="42" spans="2:14" ht="21.75">
      <c r="B42" s="23" t="s">
        <v>28</v>
      </c>
      <c r="C42" s="24" t="str">
        <f>F60&amp;" "&amp;"m."</f>
        <v>2.5 m.</v>
      </c>
      <c r="M42" s="23" t="s">
        <v>29</v>
      </c>
      <c r="N42" s="25" t="str">
        <f>F60&amp;" "&amp;"m."</f>
        <v>2.5 m.</v>
      </c>
    </row>
    <row r="46" spans="2:14" ht="19.5">
      <c r="E46" s="23" t="s">
        <v>18</v>
      </c>
      <c r="F46" s="25">
        <f>F53</f>
        <v>3.0769230769230771</v>
      </c>
      <c r="G46" s="27" t="s">
        <v>17</v>
      </c>
    </row>
    <row r="48" spans="2:14">
      <c r="G48" s="29">
        <f>G24</f>
        <v>5</v>
      </c>
      <c r="H48" s="1" t="s">
        <v>17</v>
      </c>
    </row>
    <row r="50" spans="3:10">
      <c r="C50" s="1" t="s">
        <v>19</v>
      </c>
    </row>
    <row r="52" spans="3:10" ht="19.5">
      <c r="E52" s="24" t="s">
        <v>22</v>
      </c>
      <c r="F52" s="24" t="s">
        <v>20</v>
      </c>
      <c r="G52" s="24" t="s">
        <v>23</v>
      </c>
    </row>
    <row r="53" spans="3:10" ht="19.5">
      <c r="E53" s="23" t="s">
        <v>18</v>
      </c>
      <c r="F53" s="25">
        <f>((L26+L27)*G24)/(F26+F27+L26+L27)</f>
        <v>3.0769230769230771</v>
      </c>
      <c r="G53" s="27" t="s">
        <v>24</v>
      </c>
    </row>
    <row r="54" spans="3:10">
      <c r="C54" s="1" t="s">
        <v>71</v>
      </c>
      <c r="F54" s="69">
        <v>40</v>
      </c>
      <c r="G54" s="24" t="s">
        <v>12</v>
      </c>
    </row>
    <row r="56" spans="3:10" ht="21.75">
      <c r="C56" s="72" t="s">
        <v>25</v>
      </c>
      <c r="D56" s="72"/>
      <c r="E56" s="72"/>
      <c r="F56" s="29">
        <f>(F26+F27+L26+L27)/G21</f>
        <v>9.75</v>
      </c>
      <c r="G56" s="24" t="s">
        <v>27</v>
      </c>
    </row>
    <row r="57" spans="3:10" ht="21.75">
      <c r="C57" s="1" t="s">
        <v>30</v>
      </c>
    </row>
    <row r="58" spans="3:10" ht="21.75">
      <c r="E58" s="24" t="s">
        <v>31</v>
      </c>
      <c r="F58" s="24" t="s">
        <v>20</v>
      </c>
      <c r="G58" s="29">
        <f>F56</f>
        <v>9.75</v>
      </c>
    </row>
    <row r="59" spans="3:10" ht="19.5">
      <c r="E59" s="24" t="s">
        <v>32</v>
      </c>
      <c r="F59" s="24" t="s">
        <v>20</v>
      </c>
      <c r="G59" s="24" t="s">
        <v>33</v>
      </c>
    </row>
    <row r="60" spans="3:10">
      <c r="E60" s="23" t="s">
        <v>34</v>
      </c>
      <c r="F60" s="70">
        <v>2.5</v>
      </c>
      <c r="G60" s="24" t="s">
        <v>35</v>
      </c>
    </row>
    <row r="61" spans="3:10" ht="21.75">
      <c r="E61" s="23" t="s">
        <v>36</v>
      </c>
      <c r="F61" s="25">
        <f>(F56*F53)/(G24*F60)</f>
        <v>2.4</v>
      </c>
      <c r="G61" s="24" t="s">
        <v>17</v>
      </c>
      <c r="H61" s="23" t="s">
        <v>39</v>
      </c>
      <c r="I61" s="30">
        <v>2.4</v>
      </c>
      <c r="J61" s="24" t="s">
        <v>17</v>
      </c>
    </row>
    <row r="62" spans="3:10" ht="21.75">
      <c r="E62" s="23" t="s">
        <v>37</v>
      </c>
      <c r="F62" s="25">
        <f>(F56-(F60*I61))/F60</f>
        <v>1.5</v>
      </c>
      <c r="G62" s="24" t="s">
        <v>17</v>
      </c>
      <c r="H62" s="23" t="s">
        <v>38</v>
      </c>
      <c r="I62" s="30">
        <v>1.5</v>
      </c>
      <c r="J62" s="24" t="s">
        <v>17</v>
      </c>
    </row>
    <row r="63" spans="3:10" ht="21.75">
      <c r="C63" s="72" t="s">
        <v>41</v>
      </c>
      <c r="D63" s="72"/>
      <c r="E63" s="72"/>
      <c r="F63" s="29">
        <f>(F60*I61)+(F60*I62)</f>
        <v>9.75</v>
      </c>
      <c r="G63" s="24" t="s">
        <v>27</v>
      </c>
      <c r="H63" s="31" t="str">
        <f>IF(F63&gt;=F56,"มากกว่าพื้นที่ฐานรากที่ต้องการ OK","NO")</f>
        <v>มากกว่าพื้นที่ฐานรากที่ต้องการ OK</v>
      </c>
    </row>
    <row r="64" spans="3:10">
      <c r="C64" s="32" t="s">
        <v>42</v>
      </c>
    </row>
    <row r="65" spans="3:12">
      <c r="C65" s="72" t="s">
        <v>43</v>
      </c>
      <c r="D65" s="72"/>
      <c r="E65" s="72"/>
      <c r="F65" s="72"/>
      <c r="G65" s="33">
        <f>(1.4*F26)+(1.7*F27)</f>
        <v>112.5</v>
      </c>
      <c r="H65" s="24" t="s">
        <v>45</v>
      </c>
    </row>
    <row r="66" spans="3:12">
      <c r="C66" s="72" t="s">
        <v>44</v>
      </c>
      <c r="D66" s="72"/>
      <c r="E66" s="72"/>
      <c r="F66" s="72"/>
      <c r="G66" s="33">
        <f>(1.4*L26)+(1.7*L27)</f>
        <v>180</v>
      </c>
      <c r="H66" s="24" t="s">
        <v>45</v>
      </c>
    </row>
    <row r="67" spans="3:12" ht="21.75">
      <c r="E67" s="72" t="s">
        <v>46</v>
      </c>
      <c r="F67" s="72"/>
      <c r="G67" s="34">
        <f>(G65+G66)/((F60*I61)+(F60*I62))</f>
        <v>30</v>
      </c>
      <c r="H67" s="24" t="s">
        <v>0</v>
      </c>
    </row>
    <row r="68" spans="3:12">
      <c r="C68" s="72" t="s">
        <v>47</v>
      </c>
      <c r="D68" s="72"/>
      <c r="E68" s="72"/>
      <c r="F68" s="72"/>
      <c r="G68" s="69">
        <v>32</v>
      </c>
      <c r="H68" s="24" t="s">
        <v>12</v>
      </c>
    </row>
    <row r="69" spans="3:12">
      <c r="E69" s="1" t="s">
        <v>48</v>
      </c>
    </row>
    <row r="70" spans="3:12" ht="21.75">
      <c r="F70" s="23" t="s">
        <v>49</v>
      </c>
      <c r="G70" s="24">
        <f>G67*I62*(((F60-G39)/2)-(G68/100))</f>
        <v>32.85</v>
      </c>
      <c r="H70" s="24" t="s">
        <v>45</v>
      </c>
    </row>
    <row r="71" spans="3:12" ht="21.75">
      <c r="F71" s="35" t="s">
        <v>50</v>
      </c>
      <c r="G71" s="25">
        <f>0.85*0.53*SQRT(G19)*(I62*100)*G68/10^3</f>
        <v>33.499756751355669</v>
      </c>
      <c r="H71" s="24" t="s">
        <v>45</v>
      </c>
      <c r="I71" s="36" t="str">
        <f>IF(G71&gt;G669,"&gt; Vu OK","&lt; Vu NO")</f>
        <v>&gt; Vu OK</v>
      </c>
    </row>
    <row r="72" spans="3:12">
      <c r="E72" s="1" t="s">
        <v>51</v>
      </c>
    </row>
    <row r="73" spans="3:12" ht="21.75">
      <c r="F73" s="23" t="s">
        <v>49</v>
      </c>
      <c r="G73" s="24">
        <f>G67*I61*(((F60-G39)/2)-(G68/100))</f>
        <v>52.56</v>
      </c>
      <c r="H73" s="24" t="s">
        <v>45</v>
      </c>
    </row>
    <row r="74" spans="3:12" ht="21.75">
      <c r="F74" s="35" t="s">
        <v>50</v>
      </c>
      <c r="G74" s="25">
        <f>0.85*0.53*SQRT(G19)*I61*100*G68/10^3</f>
        <v>53.599610802169082</v>
      </c>
      <c r="H74" s="24" t="s">
        <v>45</v>
      </c>
      <c r="I74" s="36" t="str">
        <f>IF(G74&gt;G73,"&gt; Vu OK","&lt; Vu NO")</f>
        <v>&gt; Vu OK</v>
      </c>
    </row>
    <row r="76" spans="3:12">
      <c r="D76" s="1" t="s">
        <v>52</v>
      </c>
    </row>
    <row r="77" spans="3:12">
      <c r="D77" s="1" t="s">
        <v>53</v>
      </c>
    </row>
    <row r="79" spans="3:12" ht="21.75">
      <c r="D79" s="23" t="s">
        <v>37</v>
      </c>
      <c r="E79" s="29">
        <f>E38</f>
        <v>1.5</v>
      </c>
      <c r="F79" s="27" t="s">
        <v>17</v>
      </c>
      <c r="J79" s="23" t="s">
        <v>40</v>
      </c>
      <c r="K79" s="29">
        <f>K38</f>
        <v>2.4</v>
      </c>
      <c r="L79" s="27" t="s">
        <v>17</v>
      </c>
    </row>
    <row r="80" spans="3:12">
      <c r="G80" s="37"/>
    </row>
    <row r="82" spans="2:14">
      <c r="G82" s="38" t="str">
        <f>G39&amp;" "&amp;"m."</f>
        <v>0.4 m.</v>
      </c>
    </row>
    <row r="83" spans="2:14" ht="21.75">
      <c r="B83" s="23" t="s">
        <v>28</v>
      </c>
      <c r="C83" s="24" t="str">
        <f>C42</f>
        <v>2.5 m.</v>
      </c>
      <c r="G83" s="39"/>
      <c r="M83" s="23" t="s">
        <v>29</v>
      </c>
      <c r="N83" s="25" t="str">
        <f>N42</f>
        <v>2.5 m.</v>
      </c>
    </row>
    <row r="84" spans="2:14">
      <c r="G84" s="1" t="str">
        <f>(G68/100)&amp;" "&amp;"m."</f>
        <v>0.32 m.</v>
      </c>
    </row>
    <row r="87" spans="2:14" ht="21.75">
      <c r="D87" s="1" t="s">
        <v>54</v>
      </c>
      <c r="E87" s="40" t="s">
        <v>55</v>
      </c>
      <c r="F87" s="41">
        <v>3.5000000000000001E-3</v>
      </c>
      <c r="G87" s="42" t="s">
        <v>56</v>
      </c>
      <c r="H87" s="43">
        <v>1.9699999999999999E-2</v>
      </c>
    </row>
    <row r="88" spans="2:14">
      <c r="D88" s="1" t="s">
        <v>48</v>
      </c>
    </row>
    <row r="89" spans="2:14" ht="21.75">
      <c r="E89" s="23" t="s">
        <v>59</v>
      </c>
      <c r="F89" s="29">
        <f>G67*(I62/2)*((F60-G39)/2)^2</f>
        <v>24.806250000000002</v>
      </c>
      <c r="G89" s="24" t="s">
        <v>0</v>
      </c>
    </row>
    <row r="90" spans="2:14" ht="21.75">
      <c r="E90" s="23" t="s">
        <v>60</v>
      </c>
      <c r="F90" s="29">
        <f>(F89*10^5)/(0.9*I62*100*G68^2)</f>
        <v>17.9443359375</v>
      </c>
      <c r="G90" s="24" t="s">
        <v>57</v>
      </c>
    </row>
    <row r="91" spans="2:14" ht="21.75">
      <c r="E91" s="40" t="s">
        <v>58</v>
      </c>
      <c r="F91" s="43">
        <f>((0.85*G19)/G20)*(1-SQRT(1-((2*F90)/(0.85*G19))))</f>
        <v>4.7029219756392166E-3</v>
      </c>
      <c r="G91" s="44" t="s">
        <v>61</v>
      </c>
    </row>
    <row r="92" spans="2:14" ht="21.75">
      <c r="E92" s="23" t="s">
        <v>62</v>
      </c>
      <c r="F92" s="25">
        <f>F91*I62*100*G68</f>
        <v>22.57402548306824</v>
      </c>
      <c r="G92" s="24" t="s">
        <v>63</v>
      </c>
    </row>
    <row r="93" spans="2:14" ht="21.75">
      <c r="D93" s="24" t="s">
        <v>64</v>
      </c>
      <c r="E93" s="69">
        <v>8</v>
      </c>
      <c r="F93" s="24" t="s">
        <v>65</v>
      </c>
      <c r="G93" s="69">
        <v>20</v>
      </c>
      <c r="H93" s="24" t="s">
        <v>66</v>
      </c>
      <c r="I93" s="24">
        <f>(3.14/4)*(G93/10)^2*E93</f>
        <v>25.12</v>
      </c>
      <c r="J93" s="24" t="s">
        <v>63</v>
      </c>
      <c r="K93" s="36" t="str">
        <f>IF(I93&gt;F92,"&gt; As OK","&lt; As NO")</f>
        <v>&gt; As OK</v>
      </c>
    </row>
    <row r="94" spans="2:14">
      <c r="D94" s="1" t="s">
        <v>51</v>
      </c>
    </row>
    <row r="95" spans="2:14" ht="21.75">
      <c r="E95" s="23" t="s">
        <v>59</v>
      </c>
      <c r="F95" s="29">
        <f>G67*(I61/2)*((F60-G39)/2)^2</f>
        <v>39.69</v>
      </c>
      <c r="G95" s="24" t="s">
        <v>0</v>
      </c>
    </row>
    <row r="96" spans="2:14" ht="21.75">
      <c r="E96" s="23" t="s">
        <v>60</v>
      </c>
      <c r="F96" s="29">
        <f>(F95*10^5)/(0.9*I61*100*G68^2)</f>
        <v>17.9443359375</v>
      </c>
      <c r="G96" s="24" t="s">
        <v>57</v>
      </c>
    </row>
    <row r="97" spans="2:13" ht="21.75">
      <c r="E97" s="40" t="s">
        <v>58</v>
      </c>
      <c r="F97" s="43">
        <f>((0.85*G19)/G20)*(1-SQRT(1-((2*F96)/(0.85*G19))))</f>
        <v>4.7029219756392166E-3</v>
      </c>
      <c r="G97" s="44" t="s">
        <v>61</v>
      </c>
    </row>
    <row r="98" spans="2:13" ht="21.75">
      <c r="E98" s="23" t="s">
        <v>62</v>
      </c>
      <c r="F98" s="29">
        <f>F97*I61*100*G68</f>
        <v>36.118440772909182</v>
      </c>
      <c r="G98" s="24" t="s">
        <v>63</v>
      </c>
    </row>
    <row r="99" spans="2:13" ht="21.75">
      <c r="D99" s="24" t="s">
        <v>64</v>
      </c>
      <c r="E99" s="69">
        <v>12</v>
      </c>
      <c r="F99" s="24" t="s">
        <v>65</v>
      </c>
      <c r="G99" s="69">
        <v>20</v>
      </c>
      <c r="H99" s="24" t="s">
        <v>66</v>
      </c>
      <c r="I99" s="29">
        <f>(3.14/4)*(G99/10)^2*E99</f>
        <v>37.68</v>
      </c>
      <c r="J99" s="24" t="s">
        <v>63</v>
      </c>
      <c r="K99" s="36" t="str">
        <f>IF(I99&gt;F98,"&gt; As OK","&lt; As NO")</f>
        <v>&gt; As OK</v>
      </c>
    </row>
    <row r="100" spans="2:13">
      <c r="D100" s="1" t="s">
        <v>67</v>
      </c>
    </row>
    <row r="101" spans="2:13" ht="21.75">
      <c r="B101" s="75" t="s">
        <v>100</v>
      </c>
      <c r="C101" s="75"/>
      <c r="E101" s="23" t="s">
        <v>68</v>
      </c>
      <c r="F101" s="29">
        <f>0.0018*F60*100*F54</f>
        <v>18</v>
      </c>
      <c r="G101" s="24" t="s">
        <v>63</v>
      </c>
    </row>
    <row r="102" spans="2:13" ht="21.75">
      <c r="D102" s="24" t="s">
        <v>64</v>
      </c>
      <c r="E102" s="69">
        <v>9</v>
      </c>
      <c r="F102" s="24" t="s">
        <v>65</v>
      </c>
      <c r="G102" s="69">
        <v>16</v>
      </c>
      <c r="H102" s="24" t="s">
        <v>66</v>
      </c>
      <c r="I102" s="29">
        <f>(3.14/4)*(G102/10)^2*E102</f>
        <v>18.086400000000001</v>
      </c>
      <c r="J102" s="24" t="s">
        <v>63</v>
      </c>
      <c r="K102" s="36" t="str">
        <f>IF(I102&gt;F101,"&gt; As OK","&lt; As NO")</f>
        <v>&gt; As OK</v>
      </c>
    </row>
    <row r="103" spans="2:13">
      <c r="D103" s="24"/>
      <c r="E103" s="28"/>
      <c r="F103" s="24"/>
      <c r="G103" s="28"/>
      <c r="H103" s="24"/>
      <c r="I103" s="29"/>
      <c r="J103" s="24"/>
      <c r="K103" s="36"/>
    </row>
    <row r="104" spans="2:13">
      <c r="C104" s="1" t="s">
        <v>69</v>
      </c>
    </row>
    <row r="105" spans="2:13">
      <c r="C105" s="73" t="str">
        <f>I62&amp;" "&amp;"m."</f>
        <v>1.5 m.</v>
      </c>
      <c r="D105" s="73"/>
      <c r="J105" s="45" t="str">
        <f>I61&amp;" "&amp;"m."</f>
        <v>2.4 m.</v>
      </c>
    </row>
    <row r="106" spans="2:13">
      <c r="C106" s="46">
        <f>E102</f>
        <v>9</v>
      </c>
      <c r="D106" s="46" t="str">
        <f>G102&amp;" "&amp;"mm."</f>
        <v>16 mm.</v>
      </c>
      <c r="J106" s="47">
        <f>E102</f>
        <v>9</v>
      </c>
      <c r="K106" s="48" t="str">
        <f>G102&amp;" "&amp;"mm."</f>
        <v>16 mm.</v>
      </c>
    </row>
    <row r="109" spans="2:13">
      <c r="B109" s="33" t="str">
        <f>F60&amp;" "&amp;"m."</f>
        <v>2.5 m.</v>
      </c>
      <c r="L109" s="49" t="str">
        <f>F60&amp;" "&amp;"m."</f>
        <v>2.5 m.</v>
      </c>
    </row>
    <row r="112" spans="2:13">
      <c r="E112" s="50">
        <f>E93</f>
        <v>8</v>
      </c>
      <c r="F112" s="51" t="str">
        <f>G93&amp;" "&amp;"mm."</f>
        <v>20 mm.</v>
      </c>
      <c r="L112" s="50">
        <f>E99</f>
        <v>12</v>
      </c>
      <c r="M112" s="51" t="str">
        <f>G99&amp;" "&amp;"mm."</f>
        <v>20 mm.</v>
      </c>
    </row>
    <row r="115" spans="3:11">
      <c r="C115" s="32" t="s">
        <v>70</v>
      </c>
      <c r="E115" s="1" t="s">
        <v>72</v>
      </c>
    </row>
    <row r="116" spans="3:11" ht="21.75">
      <c r="D116" s="1" t="s">
        <v>54</v>
      </c>
      <c r="E116" s="40" t="s">
        <v>55</v>
      </c>
      <c r="F116" s="41">
        <v>3.5000000000000001E-3</v>
      </c>
      <c r="G116" s="42" t="s">
        <v>56</v>
      </c>
      <c r="H116" s="43">
        <v>1.9699999999999999E-2</v>
      </c>
    </row>
    <row r="117" spans="3:11">
      <c r="C117" s="72" t="s">
        <v>73</v>
      </c>
      <c r="D117" s="72"/>
      <c r="E117" s="72"/>
      <c r="F117" s="45">
        <f>G67*F60</f>
        <v>75</v>
      </c>
      <c r="G117" s="24" t="s">
        <v>74</v>
      </c>
    </row>
    <row r="118" spans="3:11">
      <c r="C118" s="23"/>
      <c r="D118" s="23"/>
      <c r="E118" s="23"/>
      <c r="F118" s="29"/>
      <c r="G118" s="24"/>
    </row>
    <row r="119" spans="3:11">
      <c r="C119" s="33">
        <f>G65</f>
        <v>112.5</v>
      </c>
      <c r="D119" s="52" t="s">
        <v>45</v>
      </c>
      <c r="E119" s="23"/>
      <c r="F119" s="29"/>
      <c r="G119" s="24"/>
      <c r="J119" s="33">
        <f>G66</f>
        <v>180</v>
      </c>
      <c r="K119" s="52" t="s">
        <v>45</v>
      </c>
    </row>
    <row r="120" spans="3:11">
      <c r="E120" s="23"/>
      <c r="F120" s="29"/>
      <c r="G120" s="24"/>
    </row>
    <row r="128" spans="3:11">
      <c r="C128" s="73" t="str">
        <f>F117&amp;" "&amp;"T/m."</f>
        <v>75 T/m.</v>
      </c>
      <c r="D128" s="73"/>
      <c r="F128" s="53" t="str">
        <f>G24&amp;" "&amp;"m."</f>
        <v>5 m.</v>
      </c>
      <c r="J128" s="45" t="str">
        <f>C128</f>
        <v>75 T/m.</v>
      </c>
    </row>
    <row r="130" spans="2:12">
      <c r="B130" s="54">
        <f>C24/100</f>
        <v>0.2</v>
      </c>
      <c r="C130" s="1" t="s">
        <v>17</v>
      </c>
      <c r="F130" s="1">
        <f>(G48+B130)-(I62/2)</f>
        <v>4.45</v>
      </c>
      <c r="G130" s="1" t="s">
        <v>17</v>
      </c>
    </row>
    <row r="131" spans="2:12">
      <c r="C131" s="74" t="str">
        <f>C105</f>
        <v>1.5 m.</v>
      </c>
      <c r="D131" s="74"/>
      <c r="J131" s="29" t="str">
        <f>J105</f>
        <v>2.4 m.</v>
      </c>
    </row>
    <row r="132" spans="2:12">
      <c r="C132" s="77" t="str">
        <f>F154&amp;" "&amp;"m."</f>
        <v>0.9 m.</v>
      </c>
      <c r="D132" s="77"/>
    </row>
    <row r="133" spans="2:12">
      <c r="J133" s="55">
        <f>F117*(K79/2)</f>
        <v>90</v>
      </c>
      <c r="K133" s="32" t="s">
        <v>7</v>
      </c>
    </row>
    <row r="134" spans="2:12">
      <c r="B134" s="55">
        <f>F117*B130</f>
        <v>15</v>
      </c>
      <c r="C134" s="32" t="s">
        <v>7</v>
      </c>
    </row>
    <row r="136" spans="2:12">
      <c r="K136" s="55">
        <f>J140+F117*(K79/2)</f>
        <v>0</v>
      </c>
      <c r="L136" s="32" t="s">
        <v>7</v>
      </c>
    </row>
    <row r="137" spans="2:12">
      <c r="E137" s="55">
        <f>B141+(F117*(E79-B130))</f>
        <v>0</v>
      </c>
      <c r="F137" s="32" t="s">
        <v>7</v>
      </c>
      <c r="L137" s="32" t="s">
        <v>101</v>
      </c>
    </row>
    <row r="140" spans="2:12">
      <c r="J140" s="55">
        <f>J133-J119</f>
        <v>-90</v>
      </c>
      <c r="K140" s="32" t="s">
        <v>7</v>
      </c>
    </row>
    <row r="141" spans="2:12">
      <c r="B141" s="55">
        <f>B134-C119</f>
        <v>-97.5</v>
      </c>
      <c r="C141" s="32" t="s">
        <v>7</v>
      </c>
    </row>
    <row r="143" spans="2:12">
      <c r="C143" s="55">
        <f>F117*B130*(B130/2)</f>
        <v>1.5</v>
      </c>
      <c r="D143" s="32" t="s">
        <v>75</v>
      </c>
    </row>
    <row r="144" spans="2:12">
      <c r="L144" s="32" t="s">
        <v>102</v>
      </c>
    </row>
    <row r="145" spans="4:11">
      <c r="J145" s="55">
        <f>(F117*I62*F130)+(F117*(I61/2)*((I61/2)/2))-(C119*5)</f>
        <v>-7.875</v>
      </c>
      <c r="K145" s="32" t="s">
        <v>75</v>
      </c>
    </row>
    <row r="149" spans="4:11">
      <c r="E149" s="55">
        <f>(F117*I62*(I62/2))-(C119*(I62-B130))</f>
        <v>-61.875</v>
      </c>
      <c r="F149" s="32" t="s">
        <v>75</v>
      </c>
    </row>
    <row r="151" spans="4:11" ht="21.75">
      <c r="E151" s="23" t="s">
        <v>89</v>
      </c>
      <c r="F151" s="70">
        <v>61.88</v>
      </c>
      <c r="G151" s="24" t="s">
        <v>75</v>
      </c>
    </row>
    <row r="152" spans="4:11">
      <c r="E152" s="23" t="s">
        <v>10</v>
      </c>
      <c r="F152" s="70">
        <v>0.4</v>
      </c>
      <c r="G152" s="24" t="s">
        <v>17</v>
      </c>
    </row>
    <row r="153" spans="4:11">
      <c r="E153" s="23" t="s">
        <v>76</v>
      </c>
      <c r="F153" s="70">
        <v>1</v>
      </c>
      <c r="G153" s="24" t="s">
        <v>17</v>
      </c>
    </row>
    <row r="154" spans="4:11" ht="21.75">
      <c r="E154" s="23" t="s">
        <v>77</v>
      </c>
      <c r="F154" s="70">
        <v>0.9</v>
      </c>
      <c r="G154" s="24" t="s">
        <v>17</v>
      </c>
    </row>
    <row r="155" spans="4:11">
      <c r="D155" s="1" t="s">
        <v>91</v>
      </c>
    </row>
    <row r="156" spans="4:11" ht="21.75">
      <c r="E156" s="23" t="s">
        <v>60</v>
      </c>
      <c r="F156" s="29">
        <f>(F151*10^5)/(0.9*F152*100*(F154*100)^2)</f>
        <v>21.220850480109736</v>
      </c>
      <c r="G156" s="24" t="s">
        <v>57</v>
      </c>
    </row>
    <row r="157" spans="4:11" ht="21.75">
      <c r="E157" s="40" t="s">
        <v>58</v>
      </c>
      <c r="F157" s="43">
        <f>((0.85*G19)/G20)*(1-SQRT(1-((2*F156)/(0.85*G19))))</f>
        <v>5.6142278598545611E-3</v>
      </c>
      <c r="G157" s="44" t="s">
        <v>61</v>
      </c>
    </row>
    <row r="158" spans="4:11" ht="21.75">
      <c r="E158" s="23" t="s">
        <v>62</v>
      </c>
      <c r="F158" s="29">
        <f>F157*F152*F154*100*100</f>
        <v>20.211220295476416</v>
      </c>
      <c r="G158" s="24" t="s">
        <v>63</v>
      </c>
    </row>
    <row r="159" spans="4:11" ht="21.75">
      <c r="D159" s="24" t="s">
        <v>64</v>
      </c>
      <c r="E159" s="56">
        <v>4</v>
      </c>
      <c r="F159" s="24" t="s">
        <v>65</v>
      </c>
      <c r="G159" s="56">
        <v>28</v>
      </c>
      <c r="H159" s="24" t="s">
        <v>66</v>
      </c>
      <c r="I159" s="29">
        <f>(3.14/4)*(G159/10)^2*E159</f>
        <v>24.617599999999999</v>
      </c>
      <c r="J159" s="24" t="s">
        <v>63</v>
      </c>
      <c r="K159" s="36" t="str">
        <f>IF(I159&gt;F158,"&gt; As OK","&lt; As NO")</f>
        <v>&gt; As OK</v>
      </c>
    </row>
    <row r="160" spans="4:11">
      <c r="D160" s="1" t="s">
        <v>92</v>
      </c>
      <c r="E160" s="57"/>
      <c r="F160" s="24"/>
      <c r="G160" s="57"/>
      <c r="H160" s="24"/>
      <c r="I160" s="29"/>
      <c r="J160" s="24"/>
      <c r="K160" s="36"/>
    </row>
    <row r="161" spans="2:13" ht="21.75">
      <c r="D161" s="24"/>
      <c r="E161" s="23" t="s">
        <v>90</v>
      </c>
      <c r="F161" s="71">
        <v>1.5</v>
      </c>
      <c r="G161" s="24" t="s">
        <v>75</v>
      </c>
      <c r="H161" s="24"/>
      <c r="I161" s="29"/>
      <c r="J161" s="24"/>
      <c r="K161" s="36"/>
    </row>
    <row r="162" spans="2:13" ht="21.75">
      <c r="D162" s="24"/>
      <c r="E162" s="23" t="s">
        <v>60</v>
      </c>
      <c r="F162" s="29">
        <f>(F161*10^5)/(0.9*F152*100*(F154*100)^2)</f>
        <v>0.51440329218106984</v>
      </c>
      <c r="G162" s="24" t="s">
        <v>57</v>
      </c>
      <c r="H162" s="24"/>
      <c r="I162" s="29"/>
      <c r="J162" s="24"/>
      <c r="K162" s="36"/>
    </row>
    <row r="163" spans="2:13" ht="21.75">
      <c r="D163" s="24"/>
      <c r="E163" s="40" t="s">
        <v>58</v>
      </c>
      <c r="F163" s="43">
        <f>((0.85*G19)/G20)*(1-SQRT(1-((2*F162)/(0.85*G19))))</f>
        <v>1.2876337212370679E-4</v>
      </c>
      <c r="G163" s="44" t="s">
        <v>61</v>
      </c>
      <c r="H163" s="24"/>
      <c r="I163" s="29"/>
      <c r="J163" s="24"/>
      <c r="K163" s="36"/>
    </row>
    <row r="164" spans="2:13" ht="21.75">
      <c r="D164" s="24"/>
      <c r="E164" s="23" t="s">
        <v>62</v>
      </c>
      <c r="F164" s="29">
        <f>F163*F152*F154*100*100</f>
        <v>0.46354813964534453</v>
      </c>
      <c r="G164" s="24" t="s">
        <v>63</v>
      </c>
      <c r="H164" s="24"/>
      <c r="I164" s="29"/>
      <c r="J164" s="24"/>
      <c r="K164" s="36"/>
    </row>
    <row r="165" spans="2:13" ht="21.75">
      <c r="D165" s="24" t="s">
        <v>64</v>
      </c>
      <c r="E165" s="56">
        <v>2</v>
      </c>
      <c r="F165" s="24" t="s">
        <v>65</v>
      </c>
      <c r="G165" s="56">
        <v>12</v>
      </c>
      <c r="H165" s="24" t="s">
        <v>66</v>
      </c>
      <c r="I165" s="29">
        <f>(3.14/4)*(G165/10)^2*E165</f>
        <v>2.2608000000000001</v>
      </c>
      <c r="J165" s="24" t="s">
        <v>63</v>
      </c>
      <c r="K165" s="36" t="str">
        <f>IF(I165&gt;F164,"&gt; As OK","&lt; As NO")</f>
        <v>&gt; As OK</v>
      </c>
    </row>
    <row r="166" spans="2:13">
      <c r="D166" s="24"/>
      <c r="E166" s="57"/>
      <c r="F166" s="24"/>
      <c r="G166" s="57"/>
      <c r="H166" s="24"/>
      <c r="I166" s="29"/>
      <c r="J166" s="24"/>
      <c r="K166" s="36"/>
    </row>
    <row r="167" spans="2:13">
      <c r="D167" s="1" t="s">
        <v>78</v>
      </c>
    </row>
    <row r="168" spans="2:13">
      <c r="D168" s="1" t="s">
        <v>79</v>
      </c>
      <c r="F168" s="25" t="str">
        <f>F154&amp;" "&amp;"m."</f>
        <v>0.9 m.</v>
      </c>
      <c r="G168" s="1" t="s">
        <v>80</v>
      </c>
    </row>
    <row r="169" spans="2:13" ht="21.75">
      <c r="E169" s="23" t="s">
        <v>49</v>
      </c>
      <c r="F169" s="25">
        <f>-B141-(F117*(B130+F154))</f>
        <v>15</v>
      </c>
      <c r="G169" s="24" t="s">
        <v>45</v>
      </c>
    </row>
    <row r="170" spans="2:13" ht="21.75">
      <c r="E170" s="35" t="s">
        <v>50</v>
      </c>
      <c r="F170" s="25">
        <f>0.85*0.53*SQRT(G19)*F152*100*F154*100/10^3</f>
        <v>25.124817563516761</v>
      </c>
      <c r="G170" s="24" t="s">
        <v>45</v>
      </c>
      <c r="H170" s="36" t="str">
        <f>IF(F170&gt;F169,"&gt; Vu OK","&lt; Vu NO")</f>
        <v>&gt; Vu OK</v>
      </c>
    </row>
    <row r="171" spans="2:13" ht="21.75">
      <c r="D171" s="1" t="s">
        <v>81</v>
      </c>
    </row>
    <row r="172" spans="2:13">
      <c r="E172" s="23" t="s">
        <v>82</v>
      </c>
      <c r="F172" s="29">
        <f>(I175*G20)/(3.5*F152*100)</f>
        <v>64.594285714285718</v>
      </c>
      <c r="G172" s="24" t="s">
        <v>12</v>
      </c>
    </row>
    <row r="173" spans="2:13">
      <c r="E173" s="23" t="s">
        <v>83</v>
      </c>
      <c r="F173" s="29">
        <f>(F154*100)/2</f>
        <v>45</v>
      </c>
      <c r="G173" s="24" t="s">
        <v>12</v>
      </c>
    </row>
    <row r="174" spans="2:13">
      <c r="E174" s="23" t="s">
        <v>82</v>
      </c>
      <c r="F174" s="29" t="s">
        <v>84</v>
      </c>
      <c r="G174" s="24" t="s">
        <v>12</v>
      </c>
    </row>
    <row r="175" spans="2:13" ht="21.75">
      <c r="D175" s="24" t="s">
        <v>64</v>
      </c>
      <c r="E175" s="56">
        <v>2</v>
      </c>
      <c r="F175" s="24" t="s">
        <v>65</v>
      </c>
      <c r="G175" s="56">
        <v>12</v>
      </c>
      <c r="H175" s="24" t="s">
        <v>66</v>
      </c>
      <c r="I175" s="29">
        <f>(3.14/4)*(G175/10)^2*E175</f>
        <v>2.2608000000000001</v>
      </c>
      <c r="J175" s="24" t="s">
        <v>63</v>
      </c>
      <c r="K175" s="58" t="s">
        <v>85</v>
      </c>
      <c r="L175" s="56">
        <v>40</v>
      </c>
      <c r="M175" s="24" t="s">
        <v>12</v>
      </c>
    </row>
    <row r="176" spans="2:13">
      <c r="B176" s="75" t="s">
        <v>100</v>
      </c>
      <c r="C176" s="75"/>
    </row>
    <row r="177" spans="2:14" ht="21">
      <c r="C177" s="33"/>
      <c r="D177" s="52"/>
      <c r="E177" s="59" t="s">
        <v>86</v>
      </c>
      <c r="F177" s="29"/>
      <c r="G177" s="24"/>
      <c r="J177" s="33"/>
      <c r="K177" s="52"/>
    </row>
    <row r="178" spans="2:14">
      <c r="E178" s="23"/>
      <c r="F178" s="29"/>
      <c r="G178" s="24"/>
    </row>
    <row r="179" spans="2:14">
      <c r="E179" s="60">
        <f>E175</f>
        <v>2</v>
      </c>
      <c r="F179" s="61" t="str">
        <f>G175&amp;" "&amp;"mm."</f>
        <v>12 mm.</v>
      </c>
      <c r="G179" s="62">
        <f>L175/100</f>
        <v>0.4</v>
      </c>
    </row>
    <row r="181" spans="2:14">
      <c r="F181" s="47">
        <f>E159</f>
        <v>4</v>
      </c>
      <c r="G181" s="48" t="str">
        <f>G159&amp;" "&amp;"mm."</f>
        <v>28 mm.</v>
      </c>
      <c r="L181" s="60"/>
      <c r="M181" s="61"/>
      <c r="N181" s="62"/>
    </row>
    <row r="183" spans="2:14">
      <c r="B183" s="25" t="str">
        <f>F153&amp;" "&amp;"m."</f>
        <v>1 m.</v>
      </c>
      <c r="L183" s="72" t="str">
        <f>(F54/100)&amp;" "&amp;"m."</f>
        <v>0.4 m.</v>
      </c>
    </row>
    <row r="184" spans="2:14">
      <c r="L184" s="72"/>
    </row>
    <row r="185" spans="2:14">
      <c r="F185" s="47">
        <f>E165</f>
        <v>2</v>
      </c>
      <c r="G185" s="48" t="str">
        <f>G165&amp;" "&amp;"mm."</f>
        <v>12 mm.</v>
      </c>
    </row>
    <row r="186" spans="2:14">
      <c r="C186" s="73"/>
      <c r="D186" s="73"/>
      <c r="F186" s="53" t="str">
        <f>F128</f>
        <v>5 m.</v>
      </c>
      <c r="J186" s="45"/>
    </row>
    <row r="188" spans="2:14" ht="21">
      <c r="E188" s="59" t="s">
        <v>86</v>
      </c>
      <c r="F188" s="39">
        <f>F152</f>
        <v>0.4</v>
      </c>
    </row>
    <row r="190" spans="2:14" ht="21">
      <c r="H190" s="63">
        <f>E159</f>
        <v>4</v>
      </c>
      <c r="I190" s="64" t="str">
        <f>G159&amp;" "&amp;"mm."</f>
        <v>28 mm.</v>
      </c>
    </row>
    <row r="192" spans="2:14" ht="21">
      <c r="H192" s="65">
        <v>2</v>
      </c>
      <c r="I192" s="66" t="s">
        <v>88</v>
      </c>
      <c r="J192" s="66"/>
    </row>
    <row r="194" spans="5:10" ht="21">
      <c r="E194" s="25">
        <f>F153</f>
        <v>1</v>
      </c>
      <c r="H194" s="67">
        <f>E175</f>
        <v>2</v>
      </c>
      <c r="I194" s="68" t="str">
        <f>G175&amp;" "&amp;"mm."</f>
        <v>12 mm.</v>
      </c>
      <c r="J194" s="68" t="str">
        <f>(L175/100)&amp;" "&amp;"m."</f>
        <v>0.4 m.</v>
      </c>
    </row>
    <row r="197" spans="5:10" ht="21">
      <c r="H197" s="65">
        <v>2</v>
      </c>
      <c r="I197" s="66" t="s">
        <v>88</v>
      </c>
      <c r="J197" s="66"/>
    </row>
    <row r="199" spans="5:10" ht="21">
      <c r="H199" s="63">
        <f>F185</f>
        <v>2</v>
      </c>
      <c r="I199" s="64" t="str">
        <f>G185</f>
        <v>12 mm.</v>
      </c>
    </row>
    <row r="200" spans="5:10" ht="23.25">
      <c r="F200" s="76" t="s">
        <v>87</v>
      </c>
      <c r="G200" s="76"/>
    </row>
  </sheetData>
  <sheetProtection algorithmName="SHA-512" hashValue="pwHIYEc18kCnuMYoidA6Q9Cd42b51dxfFlI0yANjAGDWZqlf2VBVNfQ2J+wPB+x0YRqpkhLMITTNYUr1f//GMg==" saltValue="lNLFID6R15g816Zz2v05hw==" spinCount="100000" sheet="1" objects="1" scenarios="1"/>
  <mergeCells count="19">
    <mergeCell ref="F200:G200"/>
    <mergeCell ref="C132:D132"/>
    <mergeCell ref="C186:D186"/>
    <mergeCell ref="L183:L184"/>
    <mergeCell ref="M32:N33"/>
    <mergeCell ref="B101:C101"/>
    <mergeCell ref="B176:C176"/>
    <mergeCell ref="E21:F21"/>
    <mergeCell ref="C56:E56"/>
    <mergeCell ref="C63:E63"/>
    <mergeCell ref="C128:D128"/>
    <mergeCell ref="C131:D131"/>
    <mergeCell ref="C105:D105"/>
    <mergeCell ref="C117:E117"/>
    <mergeCell ref="C68:F68"/>
    <mergeCell ref="C65:F65"/>
    <mergeCell ref="C66:F66"/>
    <mergeCell ref="E67:F67"/>
    <mergeCell ref="B26:C26"/>
  </mergeCells>
  <pageMargins left="0.27559055118110237" right="0.23622047244094491" top="0.74803149606299213" bottom="0.74803149606299213" header="0.31496062992125984" footer="0.31496062992125984"/>
  <pageSetup paperSize="9" scale="64" orientation="portrait" r:id="rId1"/>
  <rowBreaks count="3" manualBreakCount="3">
    <brk id="56" max="16383" man="1"/>
    <brk id="114" max="16383" man="1"/>
    <brk id="1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Strap_Beam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angkarn wirakeat</dc:creator>
  <cp:lastModifiedBy>Arnon Saenseeda</cp:lastModifiedBy>
  <cp:lastPrinted>2025-04-18T04:31:41Z</cp:lastPrinted>
  <dcterms:created xsi:type="dcterms:W3CDTF">2025-04-16T03:23:39Z</dcterms:created>
  <dcterms:modified xsi:type="dcterms:W3CDTF">2025-04-18T05:30:32Z</dcterms:modified>
</cp:coreProperties>
</file>