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ravi\Desktop\Courses\AI for Excel\02 - Lets LLMs Help You Be an Excel Super-User\07 - Exercise - Conquer Complex Conditional Formatting)\"/>
    </mc:Choice>
  </mc:AlternateContent>
  <xr:revisionPtr revIDLastSave="0" documentId="8_{DEA32D9F-98A2-43AC-A4CA-8FC140A044D0}" xr6:coauthVersionLast="47" xr6:coauthVersionMax="47" xr10:uidLastSave="{00000000-0000-0000-0000-000000000000}"/>
  <bookViews>
    <workbookView xWindow="-110" yWindow="-110" windowWidth="19420" windowHeight="10420" xr2:uid="{C8A44619-2AE8-49A3-AC4F-70EC59ED9F03}"/>
  </bookViews>
  <sheets>
    <sheet name="Project_Tracking_Data" sheetId="1" r:id="rId1"/>
  </sheets>
  <definedNames>
    <definedName name="_xlnm._FilterDatabase" localSheetId="0" hidden="1">Project_Tracking_Data!$A$1:$C$101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1" i="1" l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<sst xmlns="http://schemas.openxmlformats.org/spreadsheetml/2006/main" count="203" uniqueCount="101">
  <si>
    <t>Project Name</t>
  </si>
  <si>
    <t>Due Date</t>
  </si>
  <si>
    <t>Status</t>
  </si>
  <si>
    <t>HR - Analysis 49</t>
  </si>
  <si>
    <t>Not Started</t>
  </si>
  <si>
    <t>Marketing - Update 4</t>
  </si>
  <si>
    <t>In Progress</t>
  </si>
  <si>
    <t>HR - Review 49</t>
  </si>
  <si>
    <t>IT - Analysis 30</t>
  </si>
  <si>
    <t>HR - Analysis 20</t>
  </si>
  <si>
    <t>Complete</t>
  </si>
  <si>
    <t>Marketing - Review 16</t>
  </si>
  <si>
    <t>Sales - Implementation 23</t>
  </si>
  <si>
    <t>HR - Update 11</t>
  </si>
  <si>
    <t>IT - Update 30</t>
  </si>
  <si>
    <t>Finance - Migration 14</t>
  </si>
  <si>
    <t>IT - Update 5</t>
  </si>
  <si>
    <t>Marketing - Analysis 1</t>
  </si>
  <si>
    <t>Sales - Migration 45</t>
  </si>
  <si>
    <t>Sales - Analysis 6</t>
  </si>
  <si>
    <t>Marketing - Review 45</t>
  </si>
  <si>
    <t>Marketing - Analysis 4</t>
  </si>
  <si>
    <t>Sales - Review 40</t>
  </si>
  <si>
    <t>Finance - Implementation 19</t>
  </si>
  <si>
    <t>IT - Update 28</t>
  </si>
  <si>
    <t>Finance - Update 6</t>
  </si>
  <si>
    <t>Marketing - Analysis 22</t>
  </si>
  <si>
    <t>Marketing - Review 8</t>
  </si>
  <si>
    <t>Marketing - Implementation 4</t>
  </si>
  <si>
    <t>Finance - Analysis 32</t>
  </si>
  <si>
    <t>Marketing - Migration 41</t>
  </si>
  <si>
    <t>Finance - Analysis 25</t>
  </si>
  <si>
    <t>Finance - Update 44</t>
  </si>
  <si>
    <t>Sales - Update 23</t>
  </si>
  <si>
    <t>Sales - Update 31</t>
  </si>
  <si>
    <t>Marketing - Review 27</t>
  </si>
  <si>
    <t>HR - Implementation 39</t>
  </si>
  <si>
    <t>Finance - Analysis 42</t>
  </si>
  <si>
    <t>IT - Analysis 37</t>
  </si>
  <si>
    <t>Sales - Analysis 37</t>
  </si>
  <si>
    <t>IT - Update 34</t>
  </si>
  <si>
    <t>Sales - Review 21</t>
  </si>
  <si>
    <t>HR - Analysis 10</t>
  </si>
  <si>
    <t>IT - Review 37</t>
  </si>
  <si>
    <t>Sales - Update 22</t>
  </si>
  <si>
    <t>Marketing - Migration 6</t>
  </si>
  <si>
    <t>Marketing - Review 34</t>
  </si>
  <si>
    <t>IT - Review 43</t>
  </si>
  <si>
    <t>Marketing - Implementation 10</t>
  </si>
  <si>
    <t>Sales - Implementation 48</t>
  </si>
  <si>
    <t>IT - Review 46</t>
  </si>
  <si>
    <t>Finance - Implementation 33</t>
  </si>
  <si>
    <t>IT - Review 31</t>
  </si>
  <si>
    <t>Marketing - Analysis 12</t>
  </si>
  <si>
    <t>Marketing - Implementation 37</t>
  </si>
  <si>
    <t>IT - Analysis 6</t>
  </si>
  <si>
    <t>Marketing - Implementation 23</t>
  </si>
  <si>
    <t>Sales - Migration 23</t>
  </si>
  <si>
    <t>Sales - Review 24</t>
  </si>
  <si>
    <t>Finance - Implementation 20</t>
  </si>
  <si>
    <t>Marketing - Analysis 5</t>
  </si>
  <si>
    <t>HR - Update 20</t>
  </si>
  <si>
    <t>HR - Review 48</t>
  </si>
  <si>
    <t>Finance - Analysis 33</t>
  </si>
  <si>
    <t>IT - Review 11</t>
  </si>
  <si>
    <t>Finance - Implementation 45</t>
  </si>
  <si>
    <t>HR - Migration 31</t>
  </si>
  <si>
    <t>Finance - Review 34</t>
  </si>
  <si>
    <t>HR - Update 21</t>
  </si>
  <si>
    <t>Finance - Update 24</t>
  </si>
  <si>
    <t>Marketing - Review 38</t>
  </si>
  <si>
    <t>Marketing - Migration 39</t>
  </si>
  <si>
    <t>HR - Migration 4</t>
  </si>
  <si>
    <t>HR - Migration 26</t>
  </si>
  <si>
    <t>Sales - Migration 32</t>
  </si>
  <si>
    <t>HR - Migration 37</t>
  </si>
  <si>
    <t>Finance - Migration 3</t>
  </si>
  <si>
    <t>IT - Review 17</t>
  </si>
  <si>
    <t>IT - Analysis 27</t>
  </si>
  <si>
    <t>IT - Update 7</t>
  </si>
  <si>
    <t>Finance - Migration 23</t>
  </si>
  <si>
    <t>IT - Implementation 29</t>
  </si>
  <si>
    <t>IT - Review 34</t>
  </si>
  <si>
    <t>HR - Review 9</t>
  </si>
  <si>
    <t>Finance - Implementation 17</t>
  </si>
  <si>
    <t>Finance - Analysis 38</t>
  </si>
  <si>
    <t>HR - Migration 35</t>
  </si>
  <si>
    <t>IT - Analysis 44</t>
  </si>
  <si>
    <t>Finance - Implementation 15</t>
  </si>
  <si>
    <t>HR - Review 17</t>
  </si>
  <si>
    <t>Sales - Analysis 47</t>
  </si>
  <si>
    <t>Marketing - Implementation 35</t>
  </si>
  <si>
    <t>Finance - Update 37</t>
  </si>
  <si>
    <t>Finance - Update 4</t>
  </si>
  <si>
    <t>Finance - Analysis 50</t>
  </si>
  <si>
    <t>HR - Review 24</t>
  </si>
  <si>
    <t>Marketing - Implementation 39</t>
  </si>
  <si>
    <t>Sales - Review 11</t>
  </si>
  <si>
    <t>Finance - Update 35</t>
  </si>
  <si>
    <t>IT - Review 9</t>
  </si>
  <si>
    <t>Finance - Review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</si>
</sst>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4">
    <dxf>
      <fill>
        <patternFill>
          <bgColor rgb="FFFFC000"/>
        </patternFill>
      </fill>
    </dxf>
    <dxf>
      <fill>
        <patternFill>
          <bgColor rgb="FFEE0000"/>
        </patternFill>
      </fill>
    </dxf>
    <dxf>
      <fill>
        <patternFill>
          <bgColor rgb="FFFFFF00"/>
        </patternFill>
      </fill>
    </dxf>
    <dxf>
      <fill>
        <patternFill>
          <bgColor rgb="FFEE0000"/>
        </patternFill>
      </fill>
    </dxf>
    <dxf>
      <fill>
        <patternFill>
          <bgColor rgb="FFFFC000"/>
        </patternFill>
      </fill>
    </dxf>
    <dxf>
      <fill>
        <patternFill>
          <bgColor rgb="FFEE0000"/>
        </patternFill>
      </fill>
    </dxf>
    <dxf>
      <fill>
        <patternFill>
          <bgColor rgb="FFFFC000"/>
        </patternFill>
      </fill>
    </dxf>
    <dxf>
      <fill>
        <patternFill>
          <bgColor rgb="FFEE0000"/>
        </patternFill>
      </fill>
    </dxf>
    <dxf>
      <font>
        <color rgb="FFEE0000"/>
      </font>
    </dxf>
    <dxf>
      <fill>
        <patternFill>
          <bgColor rgb="FFEE0000"/>
        </patternFill>
      </fill>
    </dxf>
    <dxf>
      <fill>
        <patternFill>
          <bgColor rgb="FFFFC000"/>
        </patternFill>
      </fill>
    </dxf>
    <dxf>
      <fill>
        <patternFill>
          <bgColor rgb="FFEE0000"/>
        </patternFill>
      </fill>
    </dxf>
    <dxf>
      <font>
        <color rgb="FFEE0000"/>
      </font>
    </dxf>
    <dxf>
      <font>
        <color rgb="FFEE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29F85-71F6-4E74-B477-8196EA34B140}">
  <dimension ref="A1:C101"/>
  <sheetViews>
    <sheetView tabSelected="1" workbookViewId="0"/>
  </sheetViews>
  <sheetFormatPr defaultRowHeight="14.5" x14ac:dyDescent="0.35"/>
  <cols>
    <col min="1" max="1" width="27" bestFit="1" customWidth="1"/>
    <col min="2" max="2" width="10.08984375" bestFit="1" customWidth="1"/>
    <col min="3" max="3" width="10.36328125" bestFit="1" customWidth="1"/>
  </cols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t="s">
        <v>89</v>
      </c>
      <c r="B2" s="1">
        <f ca="1">DATE(2025,6,2)+(TODAY()-DATE(2025,1,22))</f>
        <v>45845</v>
      </c>
      <c r="C2" t="s">
        <v>6</v>
      </c>
    </row>
    <row r="3" spans="1:3" x14ac:dyDescent="0.35">
      <c r="A3" t="s">
        <v>98</v>
      </c>
      <c r="B3" s="1">
        <f ca="1">DATE(2025,7,1)+(TODAY()-DATE(2025,1,22))</f>
        <v>45874</v>
      </c>
      <c r="C3" t="s">
        <v>4</v>
      </c>
    </row>
    <row r="4" spans="1:3" x14ac:dyDescent="0.35">
      <c r="A4" t="s">
        <v>94</v>
      </c>
      <c r="B4" s="1">
        <f ca="1">DATE(2025,6,20)+(TODAY()-DATE(2025,1,22))</f>
        <v>45863</v>
      </c>
      <c r="C4" t="s">
        <v>6</v>
      </c>
    </row>
    <row r="5" spans="1:3" x14ac:dyDescent="0.35">
      <c r="A5" t="s">
        <v>91</v>
      </c>
      <c r="B5" s="1">
        <f ca="1">DATE(2025,6,12)+(TODAY()-DATE(2025,1,22))</f>
        <v>45855</v>
      </c>
      <c r="C5" t="s">
        <v>4</v>
      </c>
    </row>
    <row r="6" spans="1:3" x14ac:dyDescent="0.35">
      <c r="A6" t="s">
        <v>74</v>
      </c>
      <c r="B6" s="1">
        <f ca="1">DATE(2025,4,9)+(TODAY()-DATE(2025,1,22))</f>
        <v>45791</v>
      </c>
      <c r="C6" t="s">
        <v>6</v>
      </c>
    </row>
    <row r="7" spans="1:3" x14ac:dyDescent="0.35">
      <c r="A7" t="s">
        <v>95</v>
      </c>
      <c r="B7" s="1">
        <f ca="1">DATE(2025,6,20)+(TODAY()-DATE(2025,1,22))</f>
        <v>45863</v>
      </c>
      <c r="C7" t="s">
        <v>6</v>
      </c>
    </row>
    <row r="8" spans="1:3" x14ac:dyDescent="0.35">
      <c r="A8" t="s">
        <v>37</v>
      </c>
      <c r="B8" s="1">
        <f ca="1">DATE(2025,1,24)+(TODAY()-DATE(2025,1,22))</f>
        <v>45716</v>
      </c>
      <c r="C8" t="s">
        <v>6</v>
      </c>
    </row>
    <row r="9" spans="1:3" x14ac:dyDescent="0.35">
      <c r="A9" t="s">
        <v>5</v>
      </c>
      <c r="B9" s="1">
        <f ca="1">DATE(2024,11,13)+(TODAY()-DATE(2025,1,22))</f>
        <v>45644</v>
      </c>
      <c r="C9" t="s">
        <v>6</v>
      </c>
    </row>
    <row r="10" spans="1:3" x14ac:dyDescent="0.35">
      <c r="A10" t="s">
        <v>31</v>
      </c>
      <c r="B10" s="1">
        <f ca="1">DATE(2025,1,10)+(TODAY()-DATE(2025,1,22))</f>
        <v>45702</v>
      </c>
      <c r="C10" t="s">
        <v>4</v>
      </c>
    </row>
    <row r="11" spans="1:3" x14ac:dyDescent="0.35">
      <c r="A11" t="s">
        <v>15</v>
      </c>
      <c r="B11" s="1">
        <f ca="1">DATE(2024,12,25)+(TODAY()-DATE(2025,1,22))</f>
        <v>45686</v>
      </c>
      <c r="C11" t="s">
        <v>4</v>
      </c>
    </row>
    <row r="12" spans="1:3" x14ac:dyDescent="0.35">
      <c r="A12" t="s">
        <v>23</v>
      </c>
      <c r="B12" s="1">
        <f ca="1">DATE(2024,12,30)+(TODAY()-DATE(2025,1,22))</f>
        <v>45691</v>
      </c>
      <c r="C12" t="s">
        <v>10</v>
      </c>
    </row>
    <row r="13" spans="1:3" x14ac:dyDescent="0.35">
      <c r="A13" t="s">
        <v>45</v>
      </c>
      <c r="B13" s="1">
        <f ca="1">DATE(2025,1,26)+(TODAY()-DATE(2025,1,22))</f>
        <v>45718</v>
      </c>
      <c r="C13" t="s">
        <v>10</v>
      </c>
    </row>
    <row r="14" spans="1:3" x14ac:dyDescent="0.35">
      <c r="A14" t="s">
        <v>51</v>
      </c>
      <c r="B14" s="1">
        <f ca="1">DATE(2025,5,10)+(TODAY()-DATE(2025,1,22))</f>
        <v>45822</v>
      </c>
      <c r="C14" t="s">
        <v>6</v>
      </c>
    </row>
    <row r="15" spans="1:3" x14ac:dyDescent="0.35">
      <c r="A15" t="s">
        <v>12</v>
      </c>
      <c r="B15" s="1">
        <f ca="1">DATE(2024,12,23)+(TODAY()-DATE(2025,1,22))</f>
        <v>45684</v>
      </c>
      <c r="C15" t="s">
        <v>6</v>
      </c>
    </row>
    <row r="16" spans="1:3" x14ac:dyDescent="0.35">
      <c r="A16" t="s">
        <v>88</v>
      </c>
      <c r="B16" s="1">
        <f ca="1">DATE(2025,7,12)+(TODAY()-DATE(2025,1,22))</f>
        <v>45885</v>
      </c>
      <c r="C16" t="s">
        <v>4</v>
      </c>
    </row>
    <row r="17" spans="1:3" x14ac:dyDescent="0.35">
      <c r="A17" t="s">
        <v>14</v>
      </c>
      <c r="B17" s="1">
        <f ca="1">DATE(2024,12,24)+(TODAY()-DATE(2025,1,22))</f>
        <v>45685</v>
      </c>
      <c r="C17" t="s">
        <v>10</v>
      </c>
    </row>
    <row r="18" spans="1:3" x14ac:dyDescent="0.35">
      <c r="A18" t="s">
        <v>51</v>
      </c>
      <c r="B18" s="1">
        <f ca="1">DATE(2025,1,29)+(TODAY()-DATE(2025,1,22))</f>
        <v>45721</v>
      </c>
      <c r="C18" t="s">
        <v>10</v>
      </c>
    </row>
    <row r="19" spans="1:3" x14ac:dyDescent="0.35">
      <c r="A19" t="s">
        <v>97</v>
      </c>
      <c r="B19" s="1">
        <f ca="1">DATE(2025,6,29)+(TODAY()-DATE(2025,1,22))</f>
        <v>45872</v>
      </c>
      <c r="C19" t="s">
        <v>4</v>
      </c>
    </row>
    <row r="20" spans="1:3" x14ac:dyDescent="0.35">
      <c r="A20" t="s">
        <v>58</v>
      </c>
      <c r="B20" s="1">
        <f ca="1">DATE(2025,1,29)+(TODAY()-DATE(2025,1,22))</f>
        <v>45721</v>
      </c>
      <c r="C20" t="s">
        <v>10</v>
      </c>
    </row>
    <row r="21" spans="1:3" x14ac:dyDescent="0.35">
      <c r="A21" t="s">
        <v>26</v>
      </c>
      <c r="B21" s="1">
        <f ca="1">DATE(2024,12,31)+(TODAY()-DATE(2025,1,22))</f>
        <v>45692</v>
      </c>
      <c r="C21" t="s">
        <v>6</v>
      </c>
    </row>
    <row r="22" spans="1:3" x14ac:dyDescent="0.35">
      <c r="A22" t="s">
        <v>7</v>
      </c>
      <c r="B22" s="1">
        <f ca="1">DATE(2024,12,5)+(TODAY()-DATE(2025,1,22))</f>
        <v>45666</v>
      </c>
      <c r="C22" t="s">
        <v>4</v>
      </c>
    </row>
    <row r="23" spans="1:3" x14ac:dyDescent="0.35">
      <c r="A23" t="s">
        <v>57</v>
      </c>
      <c r="B23" s="1">
        <f ca="1">DATE(2025,1,28)+(TODAY()-DATE(2025,1,22))</f>
        <v>45720</v>
      </c>
      <c r="C23" t="s">
        <v>4</v>
      </c>
    </row>
    <row r="24" spans="1:3" x14ac:dyDescent="0.35">
      <c r="A24" t="s">
        <v>51</v>
      </c>
      <c r="B24" s="1">
        <f ca="1">DATE(2025,1,27)+(TODAY()-DATE(2025,1,22))</f>
        <v>45719</v>
      </c>
      <c r="C24" t="s">
        <v>4</v>
      </c>
    </row>
    <row r="25" spans="1:3" x14ac:dyDescent="0.35">
      <c r="A25" t="s">
        <v>28</v>
      </c>
      <c r="B25" s="1">
        <f ca="1">DATE(2024,12,31)+(TODAY()-DATE(2025,1,22))</f>
        <v>45692</v>
      </c>
      <c r="C25" t="s">
        <v>4</v>
      </c>
    </row>
    <row r="26" spans="1:3" x14ac:dyDescent="0.35">
      <c r="A26" t="s">
        <v>53</v>
      </c>
      <c r="B26" s="1">
        <f ca="1">DATE(2025,1,28)+(TODAY()-DATE(2025,1,22))</f>
        <v>45720</v>
      </c>
      <c r="C26" t="s">
        <v>6</v>
      </c>
    </row>
    <row r="27" spans="1:3" x14ac:dyDescent="0.35">
      <c r="A27" t="s">
        <v>46</v>
      </c>
      <c r="B27" s="1">
        <f ca="1">DATE(2025,1,26)+(TODAY()-DATE(2025,1,22))</f>
        <v>45718</v>
      </c>
      <c r="C27" t="s">
        <v>4</v>
      </c>
    </row>
    <row r="28" spans="1:3" x14ac:dyDescent="0.35">
      <c r="A28" t="s">
        <v>83</v>
      </c>
      <c r="B28" s="1">
        <f ca="1">DATE(2025,5,8)+(TODAY()-DATE(2025,1,22))</f>
        <v>45820</v>
      </c>
      <c r="C28" t="s">
        <v>4</v>
      </c>
    </row>
    <row r="29" spans="1:3" x14ac:dyDescent="0.35">
      <c r="A29" t="s">
        <v>100</v>
      </c>
      <c r="B29" s="1">
        <f ca="1">DATE(2025,7,5)+(TODAY()-DATE(2025,1,22))</f>
        <v>45878</v>
      </c>
      <c r="C29" t="s">
        <v>4</v>
      </c>
    </row>
    <row r="30" spans="1:3" x14ac:dyDescent="0.35">
      <c r="A30" t="s">
        <v>20</v>
      </c>
      <c r="B30" s="1">
        <f ca="1">DATE(2024,12,27)+(TODAY()-DATE(2025,1,22))</f>
        <v>45688</v>
      </c>
      <c r="C30" t="s">
        <v>6</v>
      </c>
    </row>
    <row r="31" spans="1:3" x14ac:dyDescent="0.35">
      <c r="A31" t="s">
        <v>88</v>
      </c>
      <c r="B31" s="1">
        <f ca="1">DATE(2025,5,25)+(TODAY()-DATE(2025,1,22))</f>
        <v>45837</v>
      </c>
      <c r="C31" t="s">
        <v>10</v>
      </c>
    </row>
    <row r="32" spans="1:3" x14ac:dyDescent="0.35">
      <c r="A32" t="s">
        <v>85</v>
      </c>
      <c r="B32" s="1">
        <f ca="1">DATE(2025,5,18)+(TODAY()-DATE(2025,1,22))</f>
        <v>45830</v>
      </c>
      <c r="C32" t="s">
        <v>4</v>
      </c>
    </row>
    <row r="33" spans="1:3" x14ac:dyDescent="0.35">
      <c r="A33" t="s">
        <v>69</v>
      </c>
      <c r="B33" s="1">
        <f ca="1">DATE(2025,2,28)+(TODAY()-DATE(2025,1,22))</f>
        <v>45751</v>
      </c>
      <c r="C33" t="s">
        <v>4</v>
      </c>
    </row>
    <row r="34" spans="1:3" x14ac:dyDescent="0.35">
      <c r="A34" t="s">
        <v>86</v>
      </c>
      <c r="B34" s="1">
        <f ca="1">DATE(2025,5,22)+(TODAY()-DATE(2025,1,22))</f>
        <v>45834</v>
      </c>
      <c r="C34" t="s">
        <v>6</v>
      </c>
    </row>
    <row r="35" spans="1:3" x14ac:dyDescent="0.35">
      <c r="A35" t="s">
        <v>40</v>
      </c>
      <c r="B35" s="1">
        <f ca="1">DATE(2025,1,24)+(TODAY()-DATE(2025,1,22))</f>
        <v>45716</v>
      </c>
      <c r="C35" t="s">
        <v>4</v>
      </c>
    </row>
    <row r="36" spans="1:3" x14ac:dyDescent="0.35">
      <c r="A36" t="s">
        <v>24</v>
      </c>
      <c r="B36" s="1">
        <f ca="1">DATE(2024,12,31)+(TODAY()-DATE(2025,1,22))</f>
        <v>45692</v>
      </c>
      <c r="C36" t="s">
        <v>4</v>
      </c>
    </row>
    <row r="37" spans="1:3" x14ac:dyDescent="0.35">
      <c r="A37" t="s">
        <v>22</v>
      </c>
      <c r="B37" s="1">
        <f ca="1">DATE(2024,12,30)+(TODAY()-DATE(2025,1,22))</f>
        <v>45691</v>
      </c>
      <c r="C37" t="s">
        <v>4</v>
      </c>
    </row>
    <row r="38" spans="1:3" x14ac:dyDescent="0.35">
      <c r="A38" t="s">
        <v>47</v>
      </c>
      <c r="B38" s="1">
        <f ca="1">DATE(2025,1,26)+(TODAY()-DATE(2025,1,22))</f>
        <v>45718</v>
      </c>
      <c r="C38" t="s">
        <v>6</v>
      </c>
    </row>
    <row r="39" spans="1:3" x14ac:dyDescent="0.35">
      <c r="A39" t="s">
        <v>90</v>
      </c>
      <c r="B39" s="1">
        <f ca="1">DATE(2025,6,4)+(TODAY()-DATE(2025,1,22))</f>
        <v>45847</v>
      </c>
      <c r="C39" t="s">
        <v>4</v>
      </c>
    </row>
    <row r="40" spans="1:3" x14ac:dyDescent="0.35">
      <c r="A40" t="s">
        <v>82</v>
      </c>
      <c r="B40" s="1">
        <f ca="1">DATE(2025,5,7)+(TODAY()-DATE(2025,1,22))</f>
        <v>45819</v>
      </c>
      <c r="C40" t="s">
        <v>4</v>
      </c>
    </row>
    <row r="41" spans="1:3" x14ac:dyDescent="0.35">
      <c r="A41" t="s">
        <v>11</v>
      </c>
      <c r="B41" s="1">
        <f ca="1">DATE(2024,12,22)+(TODAY()-DATE(2025,1,22))</f>
        <v>45683</v>
      </c>
      <c r="C41" t="s">
        <v>6</v>
      </c>
    </row>
    <row r="42" spans="1:3" x14ac:dyDescent="0.35">
      <c r="A42" t="s">
        <v>92</v>
      </c>
      <c r="B42" s="1">
        <f ca="1">DATE(2025,6,14)+(TODAY()-DATE(2025,1,22))</f>
        <v>45857</v>
      </c>
      <c r="C42" t="s">
        <v>4</v>
      </c>
    </row>
    <row r="43" spans="1:3" x14ac:dyDescent="0.35">
      <c r="A43" t="s">
        <v>99</v>
      </c>
      <c r="B43" s="1">
        <f ca="1">DATE(2025,7,1)+(TODAY()-DATE(2025,1,22))</f>
        <v>45874</v>
      </c>
      <c r="C43" t="s">
        <v>4</v>
      </c>
    </row>
    <row r="44" spans="1:3" x14ac:dyDescent="0.35">
      <c r="A44" t="s">
        <v>60</v>
      </c>
      <c r="B44" s="1">
        <f ca="1">DATE(2025,1,29)+(TODAY()-DATE(2025,1,22))</f>
        <v>45721</v>
      </c>
      <c r="C44" t="s">
        <v>4</v>
      </c>
    </row>
    <row r="45" spans="1:3" x14ac:dyDescent="0.35">
      <c r="A45" t="s">
        <v>49</v>
      </c>
      <c r="B45" s="1">
        <f ca="1">DATE(2025,1,26)+(TODAY()-DATE(2025,1,22))</f>
        <v>45718</v>
      </c>
      <c r="C45" t="s">
        <v>6</v>
      </c>
    </row>
    <row r="46" spans="1:3" x14ac:dyDescent="0.35">
      <c r="A46" t="s">
        <v>17</v>
      </c>
      <c r="B46" s="1">
        <f ca="1">DATE(2024,12,25)+(TODAY()-DATE(2025,1,22))</f>
        <v>45686</v>
      </c>
      <c r="C46" t="s">
        <v>4</v>
      </c>
    </row>
    <row r="47" spans="1:3" x14ac:dyDescent="0.35">
      <c r="A47" t="s">
        <v>81</v>
      </c>
      <c r="B47" s="1">
        <f ca="1">DATE(2025,5,4)+(TODAY()-DATE(2025,1,22))</f>
        <v>45816</v>
      </c>
      <c r="C47" t="s">
        <v>4</v>
      </c>
    </row>
    <row r="48" spans="1:3" x14ac:dyDescent="0.35">
      <c r="A48" t="s">
        <v>9</v>
      </c>
      <c r="B48" s="1">
        <f ca="1">DATE(2024,12,21)+(TODAY()-DATE(2025,1,22))</f>
        <v>45682</v>
      </c>
      <c r="C48" t="s">
        <v>10</v>
      </c>
    </row>
    <row r="49" spans="1:3" x14ac:dyDescent="0.35">
      <c r="A49" t="s">
        <v>43</v>
      </c>
      <c r="B49" s="1">
        <f ca="1">DATE(2025,1,25)+(TODAY()-DATE(2025,1,22))</f>
        <v>45717</v>
      </c>
      <c r="C49" t="s">
        <v>10</v>
      </c>
    </row>
    <row r="50" spans="1:3" x14ac:dyDescent="0.35">
      <c r="A50" t="s">
        <v>30</v>
      </c>
      <c r="B50" s="1">
        <f ca="1">DATE(2025,1,10)+(TODAY()-DATE(2025,1,22))</f>
        <v>45702</v>
      </c>
      <c r="C50" t="s">
        <v>10</v>
      </c>
    </row>
    <row r="51" spans="1:3" x14ac:dyDescent="0.35">
      <c r="A51" t="s">
        <v>42</v>
      </c>
      <c r="B51" s="1">
        <f ca="1">DATE(2025,1,25)+(TODAY()-DATE(2025,1,22))</f>
        <v>45717</v>
      </c>
      <c r="C51" t="s">
        <v>4</v>
      </c>
    </row>
    <row r="52" spans="1:3" x14ac:dyDescent="0.35">
      <c r="A52" t="s">
        <v>68</v>
      </c>
      <c r="B52" s="1">
        <f ca="1">DATE(2025,2,19)+(TODAY()-DATE(2025,1,22))</f>
        <v>45742</v>
      </c>
      <c r="C52" t="s">
        <v>6</v>
      </c>
    </row>
    <row r="53" spans="1:3" x14ac:dyDescent="0.35">
      <c r="A53" t="s">
        <v>48</v>
      </c>
      <c r="B53" s="1">
        <f ca="1">DATE(2025,1,26)+(TODAY()-DATE(2025,1,22))</f>
        <v>45718</v>
      </c>
      <c r="C53" t="s">
        <v>10</v>
      </c>
    </row>
    <row r="54" spans="1:3" x14ac:dyDescent="0.35">
      <c r="A54" t="s">
        <v>47</v>
      </c>
      <c r="B54" s="1">
        <f ca="1">DATE(2025,7,18)+(TODAY()-DATE(2025,1,22))</f>
        <v>45891</v>
      </c>
      <c r="C54" t="s">
        <v>4</v>
      </c>
    </row>
    <row r="55" spans="1:3" x14ac:dyDescent="0.35">
      <c r="A55" t="s">
        <v>29</v>
      </c>
      <c r="B55" s="1">
        <f ca="1">DATE(2025,1,5)+(TODAY()-DATE(2025,1,22))</f>
        <v>45697</v>
      </c>
      <c r="C55" t="s">
        <v>6</v>
      </c>
    </row>
    <row r="56" spans="1:3" x14ac:dyDescent="0.35">
      <c r="A56" t="s">
        <v>76</v>
      </c>
      <c r="B56" s="1">
        <f ca="1">DATE(2025,4,17)+(TODAY()-DATE(2025,1,22))</f>
        <v>45799</v>
      </c>
      <c r="C56" t="s">
        <v>6</v>
      </c>
    </row>
    <row r="57" spans="1:3" x14ac:dyDescent="0.35">
      <c r="A57" t="s">
        <v>27</v>
      </c>
      <c r="B57" s="1">
        <f ca="1">DATE(2024,12,31)+(TODAY()-DATE(2025,1,22))</f>
        <v>45692</v>
      </c>
      <c r="C57" t="s">
        <v>6</v>
      </c>
    </row>
    <row r="58" spans="1:3" x14ac:dyDescent="0.35">
      <c r="A58" t="s">
        <v>87</v>
      </c>
      <c r="B58" s="1">
        <f ca="1">DATE(2025,5,24)+(TODAY()-DATE(2025,1,22))</f>
        <v>45836</v>
      </c>
      <c r="C58" t="s">
        <v>4</v>
      </c>
    </row>
    <row r="59" spans="1:3" x14ac:dyDescent="0.35">
      <c r="A59" t="s">
        <v>52</v>
      </c>
      <c r="B59" s="1">
        <f ca="1">DATE(2025,1,27)+(TODAY()-DATE(2025,1,22))</f>
        <v>45719</v>
      </c>
      <c r="C59" t="s">
        <v>10</v>
      </c>
    </row>
    <row r="60" spans="1:3" x14ac:dyDescent="0.35">
      <c r="A60" t="s">
        <v>64</v>
      </c>
      <c r="B60" s="1">
        <f ca="1">DATE(2025,2,10)+(TODAY()-DATE(2025,1,22))</f>
        <v>45733</v>
      </c>
      <c r="C60" t="s">
        <v>4</v>
      </c>
    </row>
    <row r="61" spans="1:3" x14ac:dyDescent="0.35">
      <c r="A61" t="s">
        <v>8</v>
      </c>
      <c r="B61" s="1">
        <f ca="1">DATE(2024,12,18)+(TODAY()-DATE(2025,1,22))</f>
        <v>45679</v>
      </c>
      <c r="C61" t="s">
        <v>4</v>
      </c>
    </row>
    <row r="62" spans="1:3" x14ac:dyDescent="0.35">
      <c r="A62" t="s">
        <v>63</v>
      </c>
      <c r="B62" s="1">
        <f ca="1">DATE(2025,1,29)+(TODAY()-DATE(2025,1,22))</f>
        <v>45721</v>
      </c>
      <c r="C62" t="s">
        <v>4</v>
      </c>
    </row>
    <row r="63" spans="1:3" x14ac:dyDescent="0.35">
      <c r="A63" t="s">
        <v>36</v>
      </c>
      <c r="B63" s="1">
        <f ca="1">DATE(2025,1,23)+(TODAY()-DATE(2025,1,22))</f>
        <v>45715</v>
      </c>
      <c r="C63" t="s">
        <v>10</v>
      </c>
    </row>
    <row r="64" spans="1:3" x14ac:dyDescent="0.35">
      <c r="A64" t="s">
        <v>21</v>
      </c>
      <c r="B64" s="1">
        <f ca="1">DATE(2024,12,27)+(TODAY()-DATE(2025,1,22))</f>
        <v>45688</v>
      </c>
      <c r="C64" t="s">
        <v>10</v>
      </c>
    </row>
    <row r="65" spans="1:3" x14ac:dyDescent="0.35">
      <c r="A65" t="s">
        <v>3</v>
      </c>
      <c r="B65" s="1">
        <f ca="1">DATE(2024,11,2)+(TODAY()-DATE(2025,1,22))</f>
        <v>45633</v>
      </c>
      <c r="C65" t="s">
        <v>4</v>
      </c>
    </row>
    <row r="66" spans="1:3" x14ac:dyDescent="0.35">
      <c r="A66" t="s">
        <v>75</v>
      </c>
      <c r="B66" s="1">
        <f ca="1">DATE(2025,4,11)+(TODAY()-DATE(2025,1,22))</f>
        <v>45793</v>
      </c>
      <c r="C66" t="s">
        <v>4</v>
      </c>
    </row>
    <row r="67" spans="1:3" x14ac:dyDescent="0.35">
      <c r="A67" t="s">
        <v>59</v>
      </c>
      <c r="B67" s="1">
        <f ca="1">DATE(2025,1,29)+(TODAY()-DATE(2025,1,22))</f>
        <v>45721</v>
      </c>
      <c r="C67" t="s">
        <v>6</v>
      </c>
    </row>
    <row r="68" spans="1:3" x14ac:dyDescent="0.35">
      <c r="A68" t="s">
        <v>61</v>
      </c>
      <c r="B68" s="1">
        <f ca="1">DATE(2025,1,29)+(TODAY()-DATE(2025,1,22))</f>
        <v>45721</v>
      </c>
      <c r="C68" t="s">
        <v>10</v>
      </c>
    </row>
    <row r="69" spans="1:3" x14ac:dyDescent="0.35">
      <c r="A69" t="s">
        <v>72</v>
      </c>
      <c r="B69" s="1">
        <f ca="1">DATE(2025,3,5)+(TODAY()-DATE(2025,1,22))</f>
        <v>45756</v>
      </c>
      <c r="C69" t="s">
        <v>6</v>
      </c>
    </row>
    <row r="70" spans="1:3" x14ac:dyDescent="0.35">
      <c r="A70" t="s">
        <v>16</v>
      </c>
      <c r="B70" s="1">
        <f ca="1">DATE(2024,12,25)+(TODAY()-DATE(2025,1,22))</f>
        <v>45686</v>
      </c>
      <c r="C70" t="s">
        <v>4</v>
      </c>
    </row>
    <row r="71" spans="1:3" x14ac:dyDescent="0.35">
      <c r="A71" t="s">
        <v>84</v>
      </c>
      <c r="B71" s="1">
        <f ca="1">DATE(2025,5,16)+(TODAY()-DATE(2025,1,22))</f>
        <v>45828</v>
      </c>
      <c r="C71" t="s">
        <v>6</v>
      </c>
    </row>
    <row r="72" spans="1:3" x14ac:dyDescent="0.35">
      <c r="A72" t="s">
        <v>67</v>
      </c>
      <c r="B72" s="1">
        <f ca="1">DATE(2025,2,19)+(TODAY()-DATE(2025,1,22))</f>
        <v>45742</v>
      </c>
      <c r="C72" t="s">
        <v>4</v>
      </c>
    </row>
    <row r="73" spans="1:3" x14ac:dyDescent="0.35">
      <c r="A73" t="s">
        <v>19</v>
      </c>
      <c r="B73" s="1">
        <f ca="1">DATE(2024,12,26)+(TODAY()-DATE(2025,1,22))</f>
        <v>45687</v>
      </c>
      <c r="C73" t="s">
        <v>4</v>
      </c>
    </row>
    <row r="74" spans="1:3" x14ac:dyDescent="0.35">
      <c r="A74" t="s">
        <v>93</v>
      </c>
      <c r="B74" s="1">
        <f ca="1">DATE(2025,6,19)+(TODAY()-DATE(2025,1,22))</f>
        <v>45862</v>
      </c>
      <c r="C74" t="s">
        <v>4</v>
      </c>
    </row>
    <row r="75" spans="1:3" x14ac:dyDescent="0.35">
      <c r="A75" t="s">
        <v>62</v>
      </c>
      <c r="B75" s="1">
        <f ca="1">DATE(2025,1,29)+(TODAY()-DATE(2025,1,22))</f>
        <v>45721</v>
      </c>
      <c r="C75" t="s">
        <v>6</v>
      </c>
    </row>
    <row r="76" spans="1:3" x14ac:dyDescent="0.35">
      <c r="A76" t="s">
        <v>32</v>
      </c>
      <c r="B76" s="1">
        <f ca="1">DATE(2025,1,13)+(TODAY()-DATE(2025,1,22))</f>
        <v>45705</v>
      </c>
      <c r="C76" t="s">
        <v>4</v>
      </c>
    </row>
    <row r="77" spans="1:3" x14ac:dyDescent="0.35">
      <c r="A77" t="s">
        <v>50</v>
      </c>
      <c r="B77" s="1">
        <f ca="1">DATE(2025,1,26)+(TODAY()-DATE(2025,1,22))</f>
        <v>45718</v>
      </c>
      <c r="C77" t="s">
        <v>6</v>
      </c>
    </row>
    <row r="78" spans="1:3" x14ac:dyDescent="0.35">
      <c r="A78" t="s">
        <v>79</v>
      </c>
      <c r="B78" s="1">
        <f ca="1">DATE(2025,4,27)+(TODAY()-DATE(2025,1,22))</f>
        <v>45809</v>
      </c>
      <c r="C78" t="s">
        <v>4</v>
      </c>
    </row>
    <row r="79" spans="1:3" x14ac:dyDescent="0.35">
      <c r="A79" t="s">
        <v>80</v>
      </c>
      <c r="B79" s="1">
        <f ca="1">DATE(2025,5,2)+(TODAY()-DATE(2025,1,22))</f>
        <v>45814</v>
      </c>
      <c r="C79" t="s">
        <v>4</v>
      </c>
    </row>
    <row r="80" spans="1:3" x14ac:dyDescent="0.35">
      <c r="A80" t="s">
        <v>38</v>
      </c>
      <c r="B80" s="1">
        <f ca="1">DATE(2025,1,24)+(TODAY()-DATE(2025,1,22))</f>
        <v>45716</v>
      </c>
      <c r="C80" t="s">
        <v>6</v>
      </c>
    </row>
    <row r="81" spans="1:3" x14ac:dyDescent="0.35">
      <c r="A81" t="s">
        <v>96</v>
      </c>
      <c r="B81" s="1">
        <f ca="1">DATE(2025,6,21)+(TODAY()-DATE(2025,1,22))</f>
        <v>45864</v>
      </c>
      <c r="C81" t="s">
        <v>6</v>
      </c>
    </row>
    <row r="82" spans="1:3" x14ac:dyDescent="0.35">
      <c r="A82" t="s">
        <v>73</v>
      </c>
      <c r="B82" s="1">
        <f ca="1">DATE(2025,4,2)+(TODAY()-DATE(2025,1,22))</f>
        <v>45784</v>
      </c>
      <c r="C82" t="s">
        <v>6</v>
      </c>
    </row>
    <row r="83" spans="1:3" x14ac:dyDescent="0.35">
      <c r="A83" t="s">
        <v>71</v>
      </c>
      <c r="B83" s="1">
        <f ca="1">DATE(2025,3,5)+(TODAY()-DATE(2025,1,22))</f>
        <v>45756</v>
      </c>
      <c r="C83" t="s">
        <v>4</v>
      </c>
    </row>
    <row r="84" spans="1:3" x14ac:dyDescent="0.35">
      <c r="A84" t="s">
        <v>39</v>
      </c>
      <c r="B84" s="1">
        <f ca="1">DATE(2025,1,24)+(TODAY()-DATE(2025,1,22))</f>
        <v>45716</v>
      </c>
      <c r="C84" t="s">
        <v>6</v>
      </c>
    </row>
    <row r="85" spans="1:3" x14ac:dyDescent="0.35">
      <c r="A85" t="s">
        <v>78</v>
      </c>
      <c r="B85" s="1">
        <f ca="1">DATE(2025,4,25)+(TODAY()-DATE(2025,1,22))</f>
        <v>45807</v>
      </c>
      <c r="C85" t="s">
        <v>10</v>
      </c>
    </row>
    <row r="86" spans="1:3" x14ac:dyDescent="0.35">
      <c r="A86" t="s">
        <v>54</v>
      </c>
      <c r="B86" s="1">
        <f ca="1">DATE(2025,1,28)+(TODAY()-DATE(2025,1,22))</f>
        <v>45720</v>
      </c>
      <c r="C86" t="s">
        <v>4</v>
      </c>
    </row>
    <row r="87" spans="1:3" x14ac:dyDescent="0.35">
      <c r="A87" t="s">
        <v>66</v>
      </c>
      <c r="B87" s="1">
        <f ca="1">DATE(2025,2,16)+(TODAY()-DATE(2025,1,22))</f>
        <v>45739</v>
      </c>
      <c r="C87" t="s">
        <v>4</v>
      </c>
    </row>
    <row r="88" spans="1:3" x14ac:dyDescent="0.35">
      <c r="A88" t="s">
        <v>18</v>
      </c>
      <c r="B88" s="1">
        <f ca="1">DATE(2024,12,25)+(TODAY()-DATE(2025,1,22))</f>
        <v>45686</v>
      </c>
      <c r="C88" t="s">
        <v>4</v>
      </c>
    </row>
    <row r="89" spans="1:3" x14ac:dyDescent="0.35">
      <c r="A89" t="s">
        <v>13</v>
      </c>
      <c r="B89" s="1">
        <f ca="1">DATE(2024,12,23)+(TODAY()-DATE(2025,1,22))</f>
        <v>45684</v>
      </c>
      <c r="C89" t="s">
        <v>10</v>
      </c>
    </row>
    <row r="90" spans="1:3" x14ac:dyDescent="0.35">
      <c r="A90" t="s">
        <v>55</v>
      </c>
      <c r="B90" s="1">
        <f ca="1">DATE(2025,1,28)+(TODAY()-DATE(2025,1,22))</f>
        <v>45720</v>
      </c>
      <c r="C90" t="s">
        <v>6</v>
      </c>
    </row>
    <row r="91" spans="1:3" x14ac:dyDescent="0.35">
      <c r="A91" t="s">
        <v>70</v>
      </c>
      <c r="B91" s="1">
        <f ca="1">DATE(2025,3,3)+(TODAY()-DATE(2025,1,22))</f>
        <v>45754</v>
      </c>
      <c r="C91" t="s">
        <v>6</v>
      </c>
    </row>
    <row r="92" spans="1:3" x14ac:dyDescent="0.35">
      <c r="A92" t="s">
        <v>44</v>
      </c>
      <c r="B92" s="1">
        <f ca="1">DATE(2025,1,25)+(TODAY()-DATE(2025,1,22))</f>
        <v>45717</v>
      </c>
      <c r="C92" t="s">
        <v>6</v>
      </c>
    </row>
    <row r="93" spans="1:3" x14ac:dyDescent="0.35">
      <c r="A93" t="s">
        <v>34</v>
      </c>
      <c r="B93" s="1">
        <f ca="1">DATE(2025,1,15)+(TODAY()-DATE(2025,1,22))</f>
        <v>45707</v>
      </c>
      <c r="C93" t="s">
        <v>4</v>
      </c>
    </row>
    <row r="94" spans="1:3" x14ac:dyDescent="0.35">
      <c r="A94" t="s">
        <v>33</v>
      </c>
      <c r="B94" s="1">
        <f ca="1">DATE(2025,1,15)+(TODAY()-DATE(2025,1,22))</f>
        <v>45707</v>
      </c>
      <c r="C94" t="s">
        <v>4</v>
      </c>
    </row>
    <row r="95" spans="1:3" x14ac:dyDescent="0.35">
      <c r="A95" t="s">
        <v>77</v>
      </c>
      <c r="B95" s="1">
        <f ca="1">DATE(2025,4,21)+(TODAY()-DATE(2025,1,22))</f>
        <v>45803</v>
      </c>
      <c r="C95" t="s">
        <v>6</v>
      </c>
    </row>
    <row r="96" spans="1:3" x14ac:dyDescent="0.35">
      <c r="A96" t="s">
        <v>5</v>
      </c>
      <c r="B96" s="1">
        <f ca="1">DATE(2025,1,25)+(TODAY()-DATE(2025,1,22))</f>
        <v>45717</v>
      </c>
      <c r="C96" t="s">
        <v>4</v>
      </c>
    </row>
    <row r="97" spans="1:3" x14ac:dyDescent="0.35">
      <c r="A97" t="s">
        <v>25</v>
      </c>
      <c r="B97" s="1">
        <f ca="1">DATE(2024,12,31)+(TODAY()-DATE(2025,1,22))</f>
        <v>45692</v>
      </c>
      <c r="C97" t="s">
        <v>6</v>
      </c>
    </row>
    <row r="98" spans="1:3" x14ac:dyDescent="0.35">
      <c r="A98" t="s">
        <v>41</v>
      </c>
      <c r="B98" s="1">
        <f ca="1">DATE(2025,1,25)+(TODAY()-DATE(2025,1,22))</f>
        <v>45717</v>
      </c>
      <c r="C98" t="s">
        <v>6</v>
      </c>
    </row>
    <row r="99" spans="1:3" x14ac:dyDescent="0.35">
      <c r="A99" t="s">
        <v>65</v>
      </c>
      <c r="B99" s="1">
        <f ca="1">DATE(2025,2,16)+(TODAY()-DATE(2025,1,22))</f>
        <v>45739</v>
      </c>
      <c r="C99" t="s">
        <v>4</v>
      </c>
    </row>
    <row r="100" spans="1:3" x14ac:dyDescent="0.35">
      <c r="A100" t="s">
        <v>56</v>
      </c>
      <c r="B100" s="1">
        <f ca="1">DATE(2025,1,28)+(TODAY()-DATE(2025,1,22))</f>
        <v>45720</v>
      </c>
      <c r="C100" t="s">
        <v>6</v>
      </c>
    </row>
    <row r="101" spans="1:3" x14ac:dyDescent="0.35">
      <c r="A101" t="s">
        <v>35</v>
      </c>
      <c r="B101" s="1">
        <f ca="1">DATE(2025,1,22)+(TODAY()-DATE(2025,1,22))</f>
        <v>45714</v>
      </c>
      <c r="C101" t="s">
        <v>4</v>
      </c>
    </row>
  </sheetData>
  <conditionalFormatting sqref="B2:B101">
    <cfRule type="expression" dxfId="3" priority="3">
      <formula>AND(B2&lt;TODAY(), C2="Not Started")</formula>
    </cfRule>
    <cfRule type="expression" dxfId="4" priority="2">
      <formula>AND(B2&lt;TODAY(), C2="In Progress")</formula>
    </cfRule>
    <cfRule type="expression" dxfId="2" priority="1">
      <formula>AND(B2&gt;=TODAY(), B2&lt;=TODAY()+7, C2&lt;&gt;"Complete")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Project_Tracking_Data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Travis Cuzick</cp:lastModifiedBy>
  <dcterms:created xsi:type="dcterms:W3CDTF">2025-01-22T22:43:22Z</dcterms:created>
  <dcterms:modified xsi:type="dcterms:W3CDTF">2025-02-26T20:24:54Z</dcterms:modified>
</cp:coreProperties>
</file>