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770" activeTab="0"/>
  </bookViews>
  <sheets>
    <sheet name="Sheet1" sheetId="1" r:id="rId1"/>
    <sheet name="Sheet2" sheetId="2" r:id="rId2"/>
    <sheet name="Sheet3" sheetId="3" r:id="rId3"/>
  </sheets>
  <definedNames>
    <definedName name="BShearX">'Sheet1'!$U$322</definedName>
    <definedName name="BShearY">'Sheet1'!$U$334</definedName>
    <definedName name="ConStrength">'Sheet1'!$J$25</definedName>
    <definedName name="Covering">'Sheet1'!$J$37</definedName>
    <definedName name="DimH">'Sheet1'!$AB$47</definedName>
    <definedName name="Edge">'Sheet1'!$J$35</definedName>
    <definedName name="Factor">'Sheet1'!$AA$30</definedName>
    <definedName name="MeX">'Sheet1'!$AD$57</definedName>
    <definedName name="MeY">'Sheet1'!$L$57</definedName>
    <definedName name="MXXX">'Sheet1'!$AD$59</definedName>
    <definedName name="MYYY">'Sheet1'!$L$59</definedName>
    <definedName name="NumCol">'Sheet1'!$AA$25</definedName>
    <definedName name="NumPile">'Sheet1'!$AA$23</definedName>
    <definedName name="P">'Sheet1'!$AX$31</definedName>
    <definedName name="PileDim">'Sheet1'!$J$30</definedName>
    <definedName name="PileSafe">'Sheet1'!$J$31</definedName>
    <definedName name="PPP">'Sheet1'!$L$49</definedName>
    <definedName name="_xlnm.Print_Area" localSheetId="0">'Sheet1'!$B$1:$AH$492</definedName>
    <definedName name="_xlnm.Print_Titles" localSheetId="0">'Sheet1'!$1:$6</definedName>
    <definedName name="SteelStrength">'Sheet1'!$J$26</definedName>
    <definedName name="Thickness">'Sheet1'!$J$36</definedName>
    <definedName name="Weight">'Sheet1'!$AA$34</definedName>
    <definedName name="Xbar">'Sheet1'!$L$56</definedName>
    <definedName name="YBar">'Sheet1'!$AC$53</definedName>
  </definedNames>
  <calcPr fullCalcOnLoad="1"/>
</workbook>
</file>

<file path=xl/sharedStrings.xml><?xml version="1.0" encoding="utf-8"?>
<sst xmlns="http://schemas.openxmlformats.org/spreadsheetml/2006/main" count="329" uniqueCount="177">
  <si>
    <t>PILE FOUNDATION</t>
  </si>
  <si>
    <t>Column Data</t>
  </si>
  <si>
    <t>Pile Data</t>
  </si>
  <si>
    <t>=</t>
  </si>
  <si>
    <t>m.</t>
  </si>
  <si>
    <t>Dimension</t>
  </si>
  <si>
    <t>Safe Load</t>
  </si>
  <si>
    <t>KN.</t>
  </si>
  <si>
    <t xml:space="preserve">Material Data </t>
  </si>
  <si>
    <t>Footing Data</t>
  </si>
  <si>
    <t>Concrete Strength</t>
  </si>
  <si>
    <t>Mpa</t>
  </si>
  <si>
    <t>Edge Distance</t>
  </si>
  <si>
    <t>Steel Strength</t>
  </si>
  <si>
    <t>Thickness</t>
  </si>
  <si>
    <t>Covering</t>
  </si>
  <si>
    <t>Average Load Factor</t>
  </si>
  <si>
    <t>KN</t>
  </si>
  <si>
    <t>Factor</t>
  </si>
  <si>
    <t>Weight of Footing</t>
  </si>
  <si>
    <t xml:space="preserve">Number of Pile </t>
  </si>
  <si>
    <t>Pile</t>
  </si>
  <si>
    <t>Weight</t>
  </si>
  <si>
    <t>Data</t>
  </si>
  <si>
    <t>Number of Column</t>
  </si>
  <si>
    <t>Columns</t>
  </si>
  <si>
    <t>Num Col</t>
  </si>
  <si>
    <t>X-Dimension 
m.</t>
  </si>
  <si>
    <t>Y-Dimension 
m.</t>
  </si>
  <si>
    <t>Coor - X 
m.</t>
  </si>
  <si>
    <t>Coor -Y 
m.</t>
  </si>
  <si>
    <t>P service 
KN</t>
  </si>
  <si>
    <t>MX service 
KN</t>
  </si>
  <si>
    <t>MY service 
KN</t>
  </si>
  <si>
    <t>Pile Coordinate and Loading</t>
  </si>
  <si>
    <t>X-Coordinate</t>
  </si>
  <si>
    <t>Y-Coordinate</t>
  </si>
  <si>
    <t>Pile Service Loading</t>
  </si>
  <si>
    <t>Original</t>
  </si>
  <si>
    <t>Existing</t>
  </si>
  <si>
    <t>SQR X</t>
  </si>
  <si>
    <t>Total</t>
  </si>
  <si>
    <t>Status</t>
  </si>
  <si>
    <t>Deviate</t>
  </si>
  <si>
    <t xml:space="preserve"> Pile 
No</t>
  </si>
  <si>
    <t>Cg.</t>
  </si>
  <si>
    <t>Footing And Column Coordinate</t>
  </si>
  <si>
    <t>Footing Coordinate</t>
  </si>
  <si>
    <t>Conner</t>
  </si>
  <si>
    <t>Co X</t>
  </si>
  <si>
    <t>Co Y</t>
  </si>
  <si>
    <t>X1</t>
  </si>
  <si>
    <t>Y1</t>
  </si>
  <si>
    <t>X2</t>
  </si>
  <si>
    <t>Y2</t>
  </si>
  <si>
    <t>Length</t>
  </si>
  <si>
    <t>X-Neg</t>
  </si>
  <si>
    <t>X-Pos</t>
  </si>
  <si>
    <t>Y-Neg</t>
  </si>
  <si>
    <t>Y-Pos</t>
  </si>
  <si>
    <t>P/N</t>
  </si>
  <si>
    <t>F/N</t>
  </si>
  <si>
    <t>SQR Y</t>
  </si>
  <si>
    <r>
      <t>Mxd/</t>
    </r>
    <r>
      <rPr>
        <sz val="7"/>
        <rFont val="Symbol"/>
        <family val="1"/>
      </rPr>
      <t>S</t>
    </r>
    <r>
      <rPr>
        <sz val="7"/>
        <rFont val="Tahoma"/>
        <family val="2"/>
      </rPr>
      <t>x</t>
    </r>
    <r>
      <rPr>
        <vertAlign val="superscript"/>
        <sz val="7"/>
        <rFont val="Tahoma"/>
        <family val="2"/>
      </rPr>
      <t>2</t>
    </r>
  </si>
  <si>
    <r>
      <t>Myd/</t>
    </r>
    <r>
      <rPr>
        <sz val="7"/>
        <rFont val="Symbol"/>
        <family val="1"/>
      </rPr>
      <t>S</t>
    </r>
    <r>
      <rPr>
        <sz val="7"/>
        <rFont val="Tahoma"/>
        <family val="2"/>
      </rPr>
      <t>y</t>
    </r>
    <r>
      <rPr>
        <vertAlign val="superscript"/>
        <sz val="7"/>
        <rFont val="Tahoma"/>
        <family val="2"/>
      </rPr>
      <t>2</t>
    </r>
  </si>
  <si>
    <t>Cg. Of Force  X- Direction</t>
  </si>
  <si>
    <t>Column 1 Coordinate</t>
  </si>
  <si>
    <t>Column 2 Coordinate</t>
  </si>
  <si>
    <t>Column</t>
  </si>
  <si>
    <t>Column 3 Coordinate</t>
  </si>
  <si>
    <t>Column 4 Coordinate</t>
  </si>
  <si>
    <t>Calculation Center of Force</t>
  </si>
  <si>
    <t>OK</t>
  </si>
  <si>
    <t>Critical Line Coordinate Punching Column 1</t>
  </si>
  <si>
    <t>Critical Line Coordinate Punching Column 2</t>
  </si>
  <si>
    <t>Critical Line Coordinate Punching Column3</t>
  </si>
  <si>
    <t>Critical Line Coordinate Punching Column4</t>
  </si>
  <si>
    <t>Punching Shear</t>
  </si>
  <si>
    <t>1.1 Stress in Footing</t>
  </si>
  <si>
    <t>Formula</t>
  </si>
  <si>
    <t>where</t>
  </si>
  <si>
    <t>Case Edge Column</t>
  </si>
  <si>
    <t>Case Corner Column</t>
  </si>
  <si>
    <t>Case Inerior Column</t>
  </si>
  <si>
    <t>Moment X</t>
  </si>
  <si>
    <t>Moment Y</t>
  </si>
  <si>
    <t>Check Punching Shear</t>
  </si>
  <si>
    <t>column</t>
  </si>
  <si>
    <t>Load x Factor</t>
  </si>
  <si>
    <t>Critical Punching Shear Zone</t>
  </si>
  <si>
    <t>Pile No</t>
  </si>
  <si>
    <t>Load of Pile x Factor</t>
  </si>
  <si>
    <t xml:space="preserve">Reduce Factor </t>
  </si>
  <si>
    <t>Pile Reduce Load</t>
  </si>
  <si>
    <t>Shear Load</t>
  </si>
  <si>
    <t>Moment Y Due to Eccentric =</t>
  </si>
  <si>
    <t>Moment X Due to Eccentric=</t>
  </si>
  <si>
    <t>X-Direction</t>
  </si>
  <si>
    <t>b1</t>
  </si>
  <si>
    <t>b2</t>
  </si>
  <si>
    <t>j/c</t>
  </si>
  <si>
    <t>Y-Direction</t>
  </si>
  <si>
    <t>j/c'</t>
  </si>
  <si>
    <t>Shear  
Load</t>
  </si>
  <si>
    <t>Col No</t>
  </si>
  <si>
    <t>Inerior Col</t>
  </si>
  <si>
    <t>col No</t>
  </si>
  <si>
    <t>Shear due to Point Load</t>
  </si>
  <si>
    <t>Shear Due to Moment X</t>
  </si>
  <si>
    <t>Shear Due to Moment Y</t>
  </si>
  <si>
    <t>d 
m.</t>
  </si>
  <si>
    <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
m.</t>
    </r>
  </si>
  <si>
    <r>
      <t>V</t>
    </r>
    <r>
      <rPr>
        <vertAlign val="subscript"/>
        <sz val="9"/>
        <rFont val="Arial"/>
        <family val="2"/>
      </rPr>
      <t>u</t>
    </r>
    <r>
      <rPr>
        <sz val="9"/>
        <rFont val="Arial"/>
        <family val="2"/>
      </rPr>
      <t>=V/b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d 
N/mm</t>
    </r>
    <r>
      <rPr>
        <vertAlign val="superscript"/>
        <sz val="9"/>
        <rFont val="Arial"/>
        <family val="2"/>
      </rPr>
      <t>2</t>
    </r>
  </si>
  <si>
    <t>Mx x Factor 
KN-m</t>
  </si>
  <si>
    <r>
      <t>g</t>
    </r>
    <r>
      <rPr>
        <vertAlign val="subscript"/>
        <sz val="10"/>
        <rFont val="Arial"/>
        <family val="2"/>
      </rPr>
      <t>v*Mx/(J/c) 
N/mm</t>
    </r>
    <r>
      <rPr>
        <vertAlign val="superscript"/>
        <sz val="10"/>
        <rFont val="Arial"/>
        <family val="2"/>
      </rPr>
      <t>2</t>
    </r>
  </si>
  <si>
    <t>Mx y Factor 
KN-m</t>
  </si>
  <si>
    <r>
      <t>g</t>
    </r>
    <r>
      <rPr>
        <vertAlign val="subscript"/>
        <sz val="10"/>
        <rFont val="Arial"/>
        <family val="2"/>
      </rPr>
      <t>v*Mx/(J/c') 
N/mm</t>
    </r>
    <r>
      <rPr>
        <vertAlign val="super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</si>
  <si>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v*My/(J/c) 
N/mm</t>
    </r>
    <r>
      <rPr>
        <vertAlign val="superscript"/>
        <sz val="10"/>
        <rFont val="Arial"/>
        <family val="2"/>
      </rPr>
      <t>2</t>
    </r>
  </si>
  <si>
    <r>
      <t>g</t>
    </r>
    <r>
      <rPr>
        <vertAlign val="subscript"/>
        <sz val="10"/>
        <rFont val="Arial"/>
        <family val="2"/>
      </rPr>
      <t>v*My/(J/c') 
N/mm</t>
    </r>
    <r>
      <rPr>
        <vertAlign val="superscript"/>
        <sz val="10"/>
        <rFont val="Arial"/>
        <family val="2"/>
      </rPr>
      <t>2</t>
    </r>
  </si>
  <si>
    <t xml:space="preserve">1.2 Check Stress Due to Force and Allowable </t>
  </si>
  <si>
    <t>Column No</t>
  </si>
  <si>
    <t>Shear Stress</t>
  </si>
  <si>
    <t>Allawable Stress</t>
  </si>
  <si>
    <t>OK.</t>
  </si>
  <si>
    <t xml:space="preserve"> Vub =6.162</t>
  </si>
  <si>
    <t>Check Beam Shear</t>
  </si>
  <si>
    <t>Cg. Of Force  Y- Direction</t>
  </si>
  <si>
    <t>Summation of Point Load=</t>
  </si>
  <si>
    <t>Tatal Moment MY</t>
  </si>
  <si>
    <t>Total Moment MX</t>
  </si>
  <si>
    <t>KN-m</t>
  </si>
  <si>
    <t>2 Beam Shear</t>
  </si>
  <si>
    <t>2.1 Beam Shear X-Direction</t>
  </si>
  <si>
    <t>2.2 Beam Shear X-Direction</t>
  </si>
  <si>
    <t>-</t>
  </si>
  <si>
    <t xml:space="preserve">2.3 Check Beam Shear </t>
  </si>
  <si>
    <t>Stress at -d 
Mpa</t>
  </si>
  <si>
    <t>Stress at +d 
Mpa</t>
  </si>
  <si>
    <r>
      <t>b</t>
    </r>
    <r>
      <rPr>
        <vertAlign val="subscript"/>
        <sz val="10"/>
        <rFont val="Arial"/>
        <family val="2"/>
      </rPr>
      <t>0 
m.</t>
    </r>
  </si>
  <si>
    <t>Edge of Column +d 
KN</t>
  </si>
  <si>
    <t>Edge of Column -d 
KN</t>
  </si>
  <si>
    <t xml:space="preserve">Check Moment </t>
  </si>
  <si>
    <t>3 Monent Diagram</t>
  </si>
  <si>
    <t>3.1 X-Direction</t>
  </si>
  <si>
    <t>3.2 Y-Direction</t>
  </si>
  <si>
    <t xml:space="preserve">3.3 X-Direction </t>
  </si>
  <si>
    <t xml:space="preserve">Maximum Moment </t>
  </si>
  <si>
    <r>
      <t>mm</t>
    </r>
    <r>
      <rPr>
        <vertAlign val="superscript"/>
        <sz val="10"/>
        <rFont val="Arial"/>
        <family val="2"/>
      </rPr>
      <t>2</t>
    </r>
  </si>
  <si>
    <t>Provide Steel X-Direction</t>
  </si>
  <si>
    <t>DB</t>
  </si>
  <si>
    <t>(As=</t>
  </si>
  <si>
    <r>
      <t>mm</t>
    </r>
    <r>
      <rPr>
        <vertAlign val="superscript"/>
        <sz val="10"/>
        <rFont val="Arial"/>
        <family val="2"/>
      </rPr>
      <t>2)</t>
    </r>
  </si>
  <si>
    <t xml:space="preserve">3.3 Y-Direction </t>
  </si>
  <si>
    <t>Minimun Steel</t>
  </si>
  <si>
    <r>
      <t>mm</t>
    </r>
    <r>
      <rPr>
        <vertAlign val="superscript"/>
        <sz val="10"/>
        <rFont val="Tahoma"/>
        <family val="2"/>
      </rPr>
      <t>2</t>
    </r>
  </si>
  <si>
    <t xml:space="preserve">3.4 Y-Direction </t>
  </si>
  <si>
    <t xml:space="preserve">Minimum Moment </t>
  </si>
  <si>
    <t xml:space="preserve"> OK. </t>
  </si>
  <si>
    <t>Revision</t>
  </si>
  <si>
    <t>Page</t>
  </si>
  <si>
    <t>CONCRETE CALCULATION</t>
  </si>
  <si>
    <t>STRUCTURE REPORT</t>
  </si>
  <si>
    <t xml:space="preserve"> Vua =1.369</t>
  </si>
  <si>
    <t>Edge Col</t>
  </si>
  <si>
    <t>OA</t>
  </si>
  <si>
    <t>NO.K</t>
  </si>
  <si>
    <t>Va = -.008</t>
  </si>
  <si>
    <t>Vb = .082</t>
  </si>
  <si>
    <t>Vc = .172</t>
  </si>
  <si>
    <t>Vd = .082</t>
  </si>
  <si>
    <t xml:space="preserve"> Vuc =2.431</t>
  </si>
  <si>
    <t>Va = .038</t>
  </si>
  <si>
    <t>Vb = .13</t>
  </si>
  <si>
    <t>Vc = .189</t>
  </si>
  <si>
    <t>Vd = .097</t>
  </si>
  <si>
    <t xml:space="preserve"> Vub =2.51</t>
  </si>
  <si>
    <t xml:space="preserve"> Vuc =2.556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</si>
</sst>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000000"/>
  </numFmts>
  <fonts count="34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9"/>
      <name val="Courier New"/>
      <family val="3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7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9"/>
      <name val="Tahoma"/>
      <family val="2"/>
    </font>
    <font>
      <sz val="7"/>
      <name val="Symbol"/>
      <family val="1"/>
    </font>
    <font>
      <vertAlign val="superscript"/>
      <sz val="7"/>
      <name val="Tahoma"/>
      <family val="2"/>
    </font>
    <font>
      <b/>
      <sz val="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Tahoma"/>
      <family val="2"/>
    </font>
    <font>
      <sz val="10.25"/>
      <name val="Arial"/>
      <family val="0"/>
    </font>
    <font>
      <sz val="18"/>
      <color indexed="10"/>
      <name val="ABB Logo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2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 val="0"/>
        <i val="0"/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Shear X-Direction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7"/>
          <c:w val="0.914"/>
          <c:h val="0.780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Sheet2!$A$1:$A$1355</c:f>
              <c:numCache>
                <c:ptCount val="135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</c:numCache>
            </c:numRef>
          </c:xVal>
          <c:yVal>
            <c:numRef>
              <c:f>Sheet2!$B$1:$B$1355</c:f>
              <c:numCache>
                <c:ptCount val="1355"/>
                <c:pt idx="0">
                  <c:v>0</c:v>
                </c:pt>
                <c:pt idx="1">
                  <c:v>-0.4257539537217882</c:v>
                </c:pt>
                <c:pt idx="2">
                  <c:v>-0.8515079074435764</c:v>
                </c:pt>
                <c:pt idx="3">
                  <c:v>-1.2772618611653646</c:v>
                </c:pt>
                <c:pt idx="4">
                  <c:v>-1.7030158148871528</c:v>
                </c:pt>
                <c:pt idx="5">
                  <c:v>-2.128769768608941</c:v>
                </c:pt>
                <c:pt idx="6">
                  <c:v>-2.554523722330729</c:v>
                </c:pt>
                <c:pt idx="7">
                  <c:v>-2.9802776760525176</c:v>
                </c:pt>
                <c:pt idx="8">
                  <c:v>-3.4060316297743056</c:v>
                </c:pt>
                <c:pt idx="9">
                  <c:v>-3.8317855834960937</c:v>
                </c:pt>
                <c:pt idx="10">
                  <c:v>-4.257539537217882</c:v>
                </c:pt>
                <c:pt idx="11">
                  <c:v>-4.68329349093967</c:v>
                </c:pt>
                <c:pt idx="12">
                  <c:v>-5.109047444661458</c:v>
                </c:pt>
                <c:pt idx="13">
                  <c:v>-5.534801398383246</c:v>
                </c:pt>
                <c:pt idx="14">
                  <c:v>-5.960555352105035</c:v>
                </c:pt>
                <c:pt idx="15">
                  <c:v>-6.386309305826822</c:v>
                </c:pt>
                <c:pt idx="16">
                  <c:v>-6.812063259548611</c:v>
                </c:pt>
                <c:pt idx="17">
                  <c:v>-7.237817213270399</c:v>
                </c:pt>
                <c:pt idx="18">
                  <c:v>-7.663571166992187</c:v>
                </c:pt>
                <c:pt idx="19">
                  <c:v>-8.089325120713976</c:v>
                </c:pt>
                <c:pt idx="20">
                  <c:v>-8.515079074435764</c:v>
                </c:pt>
                <c:pt idx="21">
                  <c:v>-8.94083302815755</c:v>
                </c:pt>
                <c:pt idx="22">
                  <c:v>-9.36658698187934</c:v>
                </c:pt>
                <c:pt idx="23">
                  <c:v>-9.792340935601128</c:v>
                </c:pt>
                <c:pt idx="24">
                  <c:v>-10.218094889322916</c:v>
                </c:pt>
                <c:pt idx="25">
                  <c:v>-10.643848843044704</c:v>
                </c:pt>
                <c:pt idx="26">
                  <c:v>-11.069602796766493</c:v>
                </c:pt>
                <c:pt idx="27">
                  <c:v>-11.495356750488282</c:v>
                </c:pt>
                <c:pt idx="28">
                  <c:v>-11.92111070421007</c:v>
                </c:pt>
                <c:pt idx="29">
                  <c:v>-12.346864657931857</c:v>
                </c:pt>
                <c:pt idx="30">
                  <c:v>-12.772618611653645</c:v>
                </c:pt>
                <c:pt idx="31">
                  <c:v>-13.198372565375433</c:v>
                </c:pt>
                <c:pt idx="32">
                  <c:v>-13.624126519097222</c:v>
                </c:pt>
                <c:pt idx="33">
                  <c:v>-14.04988047281901</c:v>
                </c:pt>
                <c:pt idx="34">
                  <c:v>-14.475634426540799</c:v>
                </c:pt>
                <c:pt idx="35">
                  <c:v>517.7186067369249</c:v>
                </c:pt>
                <c:pt idx="36">
                  <c:v>517.2928527832031</c:v>
                </c:pt>
                <c:pt idx="37">
                  <c:v>516.8670988294814</c:v>
                </c:pt>
                <c:pt idx="38">
                  <c:v>516.4413448757596</c:v>
                </c:pt>
                <c:pt idx="39">
                  <c:v>516.0155909220377</c:v>
                </c:pt>
                <c:pt idx="40">
                  <c:v>515.5898369683159</c:v>
                </c:pt>
                <c:pt idx="41">
                  <c:v>515.1640830145942</c:v>
                </c:pt>
                <c:pt idx="42">
                  <c:v>514.7383290608724</c:v>
                </c:pt>
                <c:pt idx="43">
                  <c:v>514.3125751071506</c:v>
                </c:pt>
                <c:pt idx="44">
                  <c:v>513.8868211534289</c:v>
                </c:pt>
                <c:pt idx="45">
                  <c:v>513.461067199707</c:v>
                </c:pt>
                <c:pt idx="46">
                  <c:v>513.0353132459852</c:v>
                </c:pt>
                <c:pt idx="47">
                  <c:v>512.6095592922635</c:v>
                </c:pt>
                <c:pt idx="48">
                  <c:v>512.1838053385417</c:v>
                </c:pt>
                <c:pt idx="49">
                  <c:v>511.75805138481985</c:v>
                </c:pt>
                <c:pt idx="50">
                  <c:v>511.3322974310981</c:v>
                </c:pt>
                <c:pt idx="51">
                  <c:v>510.9065434773763</c:v>
                </c:pt>
                <c:pt idx="52">
                  <c:v>510.4807895236545</c:v>
                </c:pt>
                <c:pt idx="53">
                  <c:v>510.0550355699327</c:v>
                </c:pt>
                <c:pt idx="54">
                  <c:v>509.62928161621096</c:v>
                </c:pt>
                <c:pt idx="55">
                  <c:v>509.20352766248914</c:v>
                </c:pt>
                <c:pt idx="56">
                  <c:v>508.77777370876737</c:v>
                </c:pt>
                <c:pt idx="57">
                  <c:v>508.35201975504555</c:v>
                </c:pt>
                <c:pt idx="58">
                  <c:v>507.9262658013238</c:v>
                </c:pt>
                <c:pt idx="59">
                  <c:v>507.500511847602</c:v>
                </c:pt>
                <c:pt idx="60">
                  <c:v>507.0747578938802</c:v>
                </c:pt>
                <c:pt idx="61">
                  <c:v>506.6490039401584</c:v>
                </c:pt>
                <c:pt idx="62">
                  <c:v>506.22324998643666</c:v>
                </c:pt>
                <c:pt idx="63">
                  <c:v>505.79749603271483</c:v>
                </c:pt>
                <c:pt idx="64">
                  <c:v>505.37174207899307</c:v>
                </c:pt>
                <c:pt idx="65">
                  <c:v>504.94598812527124</c:v>
                </c:pt>
                <c:pt idx="66">
                  <c:v>504.5202341715495</c:v>
                </c:pt>
                <c:pt idx="67">
                  <c:v>504.0944802178277</c:v>
                </c:pt>
                <c:pt idx="68">
                  <c:v>503.6687262641059</c:v>
                </c:pt>
                <c:pt idx="69">
                  <c:v>503.2429723103841</c:v>
                </c:pt>
                <c:pt idx="70">
                  <c:v>502.81721835666235</c:v>
                </c:pt>
                <c:pt idx="71">
                  <c:v>502.3914644029405</c:v>
                </c:pt>
                <c:pt idx="72">
                  <c:v>501.96571044921876</c:v>
                </c:pt>
                <c:pt idx="73">
                  <c:v>501.53995649549694</c:v>
                </c:pt>
                <c:pt idx="74">
                  <c:v>501.11420254177517</c:v>
                </c:pt>
                <c:pt idx="75">
                  <c:v>500.6884485880534</c:v>
                </c:pt>
                <c:pt idx="76">
                  <c:v>500.2626946343316</c:v>
                </c:pt>
                <c:pt idx="77">
                  <c:v>499.8369406806098</c:v>
                </c:pt>
                <c:pt idx="78">
                  <c:v>499.411186726888</c:v>
                </c:pt>
                <c:pt idx="79">
                  <c:v>498.9854327731662</c:v>
                </c:pt>
                <c:pt idx="80">
                  <c:v>498.55967881944446</c:v>
                </c:pt>
                <c:pt idx="81">
                  <c:v>498.13392486572263</c:v>
                </c:pt>
                <c:pt idx="82">
                  <c:v>497.70817091200087</c:v>
                </c:pt>
                <c:pt idx="83">
                  <c:v>497.2824169582791</c:v>
                </c:pt>
                <c:pt idx="84">
                  <c:v>496.8566630045573</c:v>
                </c:pt>
                <c:pt idx="85">
                  <c:v>496.4309090508355</c:v>
                </c:pt>
                <c:pt idx="86">
                  <c:v>496.00515509711374</c:v>
                </c:pt>
                <c:pt idx="87">
                  <c:v>495.5794011433919</c:v>
                </c:pt>
                <c:pt idx="88">
                  <c:v>495.15364718967015</c:v>
                </c:pt>
                <c:pt idx="89">
                  <c:v>494.72789323594833</c:v>
                </c:pt>
                <c:pt idx="90">
                  <c:v>494.30213928222656</c:v>
                </c:pt>
                <c:pt idx="91">
                  <c:v>493.8763853285048</c:v>
                </c:pt>
                <c:pt idx="92">
                  <c:v>493.450631374783</c:v>
                </c:pt>
                <c:pt idx="93">
                  <c:v>493.0248774210612</c:v>
                </c:pt>
                <c:pt idx="94">
                  <c:v>492.5991234673394</c:v>
                </c:pt>
                <c:pt idx="95">
                  <c:v>492.1733695136176</c:v>
                </c:pt>
                <c:pt idx="96">
                  <c:v>491.74761555989585</c:v>
                </c:pt>
                <c:pt idx="97">
                  <c:v>491.321861606174</c:v>
                </c:pt>
                <c:pt idx="98">
                  <c:v>490.89610765245226</c:v>
                </c:pt>
                <c:pt idx="99">
                  <c:v>490.4703536987305</c:v>
                </c:pt>
                <c:pt idx="100">
                  <c:v>490.04459974500867</c:v>
                </c:pt>
                <c:pt idx="101">
                  <c:v>489.6188457912869</c:v>
                </c:pt>
                <c:pt idx="102">
                  <c:v>489.19309183756513</c:v>
                </c:pt>
                <c:pt idx="103">
                  <c:v>488.7673378838433</c:v>
                </c:pt>
                <c:pt idx="104">
                  <c:v>488.34158393012154</c:v>
                </c:pt>
                <c:pt idx="105">
                  <c:v>487.9158299763997</c:v>
                </c:pt>
                <c:pt idx="106">
                  <c:v>487.49007602267795</c:v>
                </c:pt>
                <c:pt idx="107">
                  <c:v>487.06432206895613</c:v>
                </c:pt>
                <c:pt idx="108">
                  <c:v>486.63856811523436</c:v>
                </c:pt>
                <c:pt idx="109">
                  <c:v>486.2128141615126</c:v>
                </c:pt>
                <c:pt idx="110">
                  <c:v>485.7870602077908</c:v>
                </c:pt>
                <c:pt idx="111">
                  <c:v>485.361306254069</c:v>
                </c:pt>
                <c:pt idx="112">
                  <c:v>484.93555230034724</c:v>
                </c:pt>
                <c:pt idx="113">
                  <c:v>484.5097983466254</c:v>
                </c:pt>
                <c:pt idx="114">
                  <c:v>484.08404439290365</c:v>
                </c:pt>
                <c:pt idx="115">
                  <c:v>572.9887958102756</c:v>
                </c:pt>
                <c:pt idx="116">
                  <c:v>572.5630418565538</c:v>
                </c:pt>
                <c:pt idx="117">
                  <c:v>572.137287902832</c:v>
                </c:pt>
                <c:pt idx="118">
                  <c:v>571.7115339491103</c:v>
                </c:pt>
                <c:pt idx="119">
                  <c:v>571.2857799953885</c:v>
                </c:pt>
                <c:pt idx="120">
                  <c:v>570.8600260416666</c:v>
                </c:pt>
                <c:pt idx="121">
                  <c:v>570.4342720879449</c:v>
                </c:pt>
                <c:pt idx="122">
                  <c:v>570.0085181342231</c:v>
                </c:pt>
                <c:pt idx="123">
                  <c:v>569.5827641805013</c:v>
                </c:pt>
                <c:pt idx="124">
                  <c:v>569.1570102267796</c:v>
                </c:pt>
                <c:pt idx="125">
                  <c:v>568.7312562730577</c:v>
                </c:pt>
                <c:pt idx="126">
                  <c:v>568.3055023193359</c:v>
                </c:pt>
                <c:pt idx="127">
                  <c:v>567.8797483656142</c:v>
                </c:pt>
                <c:pt idx="128">
                  <c:v>567.4539944118924</c:v>
                </c:pt>
                <c:pt idx="129">
                  <c:v>567.0282404581706</c:v>
                </c:pt>
                <c:pt idx="130">
                  <c:v>566.6024865044487</c:v>
                </c:pt>
                <c:pt idx="131">
                  <c:v>566.176732550727</c:v>
                </c:pt>
                <c:pt idx="132">
                  <c:v>565.7509785970052</c:v>
                </c:pt>
                <c:pt idx="133">
                  <c:v>565.3252246432834</c:v>
                </c:pt>
                <c:pt idx="134">
                  <c:v>564.8994706895617</c:v>
                </c:pt>
                <c:pt idx="135">
                  <c:v>564.4737167358398</c:v>
                </c:pt>
                <c:pt idx="136">
                  <c:v>564.047962782118</c:v>
                </c:pt>
                <c:pt idx="137">
                  <c:v>563.6222088283963</c:v>
                </c:pt>
                <c:pt idx="138">
                  <c:v>563.1964548746745</c:v>
                </c:pt>
                <c:pt idx="139">
                  <c:v>562.7707009209527</c:v>
                </c:pt>
                <c:pt idx="140">
                  <c:v>562.344946967231</c:v>
                </c:pt>
                <c:pt idx="141">
                  <c:v>561.9191930135091</c:v>
                </c:pt>
                <c:pt idx="142">
                  <c:v>561.4934390597873</c:v>
                </c:pt>
                <c:pt idx="143">
                  <c:v>561.0676851060656</c:v>
                </c:pt>
                <c:pt idx="144">
                  <c:v>560.6419311523438</c:v>
                </c:pt>
                <c:pt idx="145">
                  <c:v>560.216177198622</c:v>
                </c:pt>
                <c:pt idx="146">
                  <c:v>559.7904232449001</c:v>
                </c:pt>
                <c:pt idx="147">
                  <c:v>559.3646692911784</c:v>
                </c:pt>
                <c:pt idx="148">
                  <c:v>558.9389153374566</c:v>
                </c:pt>
                <c:pt idx="149">
                  <c:v>558.5131613837348</c:v>
                </c:pt>
                <c:pt idx="150">
                  <c:v>558.0874074300131</c:v>
                </c:pt>
                <c:pt idx="151">
                  <c:v>557.6616534762912</c:v>
                </c:pt>
                <c:pt idx="152">
                  <c:v>557.2358995225694</c:v>
                </c:pt>
                <c:pt idx="153">
                  <c:v>556.8101455688477</c:v>
                </c:pt>
                <c:pt idx="154">
                  <c:v>556.3843916151259</c:v>
                </c:pt>
                <c:pt idx="155">
                  <c:v>555.958637661404</c:v>
                </c:pt>
                <c:pt idx="156">
                  <c:v>555.5328837076822</c:v>
                </c:pt>
                <c:pt idx="157">
                  <c:v>555.1071297539605</c:v>
                </c:pt>
                <c:pt idx="158">
                  <c:v>554.6813758002387</c:v>
                </c:pt>
                <c:pt idx="159">
                  <c:v>554.255621846517</c:v>
                </c:pt>
                <c:pt idx="160">
                  <c:v>553.8298678927952</c:v>
                </c:pt>
                <c:pt idx="161">
                  <c:v>553.4041139390733</c:v>
                </c:pt>
                <c:pt idx="162">
                  <c:v>552.9783599853515</c:v>
                </c:pt>
                <c:pt idx="163">
                  <c:v>552.5526060316298</c:v>
                </c:pt>
                <c:pt idx="164">
                  <c:v>552.126852077908</c:v>
                </c:pt>
                <c:pt idx="165">
                  <c:v>551.7010981241862</c:v>
                </c:pt>
                <c:pt idx="166">
                  <c:v>551.2753441704645</c:v>
                </c:pt>
                <c:pt idx="167">
                  <c:v>550.8495902167426</c:v>
                </c:pt>
                <c:pt idx="168">
                  <c:v>550.4238362630208</c:v>
                </c:pt>
                <c:pt idx="169">
                  <c:v>549.9980823092991</c:v>
                </c:pt>
                <c:pt idx="170">
                  <c:v>549.5723283555773</c:v>
                </c:pt>
                <c:pt idx="171">
                  <c:v>549.1465744018554</c:v>
                </c:pt>
                <c:pt idx="172">
                  <c:v>548.7208204481337</c:v>
                </c:pt>
                <c:pt idx="173">
                  <c:v>548.2950664944119</c:v>
                </c:pt>
                <c:pt idx="174">
                  <c:v>547.8693125406901</c:v>
                </c:pt>
                <c:pt idx="175">
                  <c:v>-1552.5564414130317</c:v>
                </c:pt>
                <c:pt idx="176">
                  <c:v>-1552.9821953667536</c:v>
                </c:pt>
                <c:pt idx="177">
                  <c:v>-1553.4079493204752</c:v>
                </c:pt>
                <c:pt idx="178">
                  <c:v>-1553.833703274197</c:v>
                </c:pt>
                <c:pt idx="179">
                  <c:v>-1554.2594572279188</c:v>
                </c:pt>
                <c:pt idx="180">
                  <c:v>-1554.6852111816406</c:v>
                </c:pt>
                <c:pt idx="181">
                  <c:v>-1555.1109651353624</c:v>
                </c:pt>
                <c:pt idx="182">
                  <c:v>-1555.5367190890843</c:v>
                </c:pt>
                <c:pt idx="183">
                  <c:v>-1555.962473042806</c:v>
                </c:pt>
                <c:pt idx="184">
                  <c:v>-1556.3882269965277</c:v>
                </c:pt>
                <c:pt idx="185">
                  <c:v>-1556.8139809502495</c:v>
                </c:pt>
                <c:pt idx="186">
                  <c:v>-1557.2397349039713</c:v>
                </c:pt>
                <c:pt idx="187">
                  <c:v>-1557.6654888576932</c:v>
                </c:pt>
                <c:pt idx="188">
                  <c:v>-1558.091242811415</c:v>
                </c:pt>
                <c:pt idx="189">
                  <c:v>-1558.5169967651368</c:v>
                </c:pt>
                <c:pt idx="190">
                  <c:v>-1558.9427507188584</c:v>
                </c:pt>
                <c:pt idx="191">
                  <c:v>-1559.3685046725802</c:v>
                </c:pt>
                <c:pt idx="192">
                  <c:v>-1559.794258626302</c:v>
                </c:pt>
                <c:pt idx="193">
                  <c:v>-1560.2200125800239</c:v>
                </c:pt>
                <c:pt idx="194">
                  <c:v>-1560.6457665337457</c:v>
                </c:pt>
                <c:pt idx="195">
                  <c:v>-1561.0715204874675</c:v>
                </c:pt>
                <c:pt idx="196">
                  <c:v>-1561.4972744411893</c:v>
                </c:pt>
                <c:pt idx="197">
                  <c:v>-1561.923028394911</c:v>
                </c:pt>
                <c:pt idx="198">
                  <c:v>-1562.3487823486328</c:v>
                </c:pt>
                <c:pt idx="199">
                  <c:v>-1562.7745363023546</c:v>
                </c:pt>
                <c:pt idx="200">
                  <c:v>-1563.2002902560764</c:v>
                </c:pt>
                <c:pt idx="201">
                  <c:v>-1563.6260442097982</c:v>
                </c:pt>
                <c:pt idx="202">
                  <c:v>-1564.05179816352</c:v>
                </c:pt>
                <c:pt idx="203">
                  <c:v>-1564.4775521172417</c:v>
                </c:pt>
                <c:pt idx="204">
                  <c:v>-1564.9033060709635</c:v>
                </c:pt>
                <c:pt idx="205">
                  <c:v>-1565.3290600246853</c:v>
                </c:pt>
                <c:pt idx="206">
                  <c:v>-1565.7548139784071</c:v>
                </c:pt>
                <c:pt idx="207">
                  <c:v>-1566.180567932129</c:v>
                </c:pt>
                <c:pt idx="208">
                  <c:v>-1566.6063218858508</c:v>
                </c:pt>
                <c:pt idx="209">
                  <c:v>-1567.0320758395724</c:v>
                </c:pt>
                <c:pt idx="210">
                  <c:v>-1567.4578297932942</c:v>
                </c:pt>
                <c:pt idx="211">
                  <c:v>-1567.883583747016</c:v>
                </c:pt>
                <c:pt idx="212">
                  <c:v>-1568.3093377007378</c:v>
                </c:pt>
                <c:pt idx="213">
                  <c:v>-1568.7350916544597</c:v>
                </c:pt>
                <c:pt idx="214">
                  <c:v>-1569.1608456081815</c:v>
                </c:pt>
                <c:pt idx="215">
                  <c:v>-1569.5865995619033</c:v>
                </c:pt>
                <c:pt idx="216">
                  <c:v>-1570.012353515625</c:v>
                </c:pt>
                <c:pt idx="217">
                  <c:v>-1570.4381074693467</c:v>
                </c:pt>
                <c:pt idx="218">
                  <c:v>-1570.8638614230686</c:v>
                </c:pt>
                <c:pt idx="219">
                  <c:v>-1571.2896153767904</c:v>
                </c:pt>
                <c:pt idx="220">
                  <c:v>-1571.7153693305122</c:v>
                </c:pt>
                <c:pt idx="221">
                  <c:v>-1572.141123284234</c:v>
                </c:pt>
                <c:pt idx="222">
                  <c:v>-1572.5668772379559</c:v>
                </c:pt>
                <c:pt idx="223">
                  <c:v>-1572.9926311916774</c:v>
                </c:pt>
                <c:pt idx="224">
                  <c:v>-1573.4183851453993</c:v>
                </c:pt>
                <c:pt idx="225">
                  <c:v>-1573.844139099121</c:v>
                </c:pt>
                <c:pt idx="226">
                  <c:v>-1574.269893052843</c:v>
                </c:pt>
                <c:pt idx="227">
                  <c:v>-1574.6956470065647</c:v>
                </c:pt>
                <c:pt idx="228">
                  <c:v>-1575.1214009602866</c:v>
                </c:pt>
                <c:pt idx="229">
                  <c:v>-1575.5471549140082</c:v>
                </c:pt>
                <c:pt idx="230">
                  <c:v>-1575.97290886773</c:v>
                </c:pt>
                <c:pt idx="231">
                  <c:v>-1576.3986628214518</c:v>
                </c:pt>
                <c:pt idx="232">
                  <c:v>-1576.8244167751736</c:v>
                </c:pt>
                <c:pt idx="233">
                  <c:v>-1577.2501707288955</c:v>
                </c:pt>
                <c:pt idx="234">
                  <c:v>-1577.6759246826173</c:v>
                </c:pt>
                <c:pt idx="235">
                  <c:v>-119.30901506212022</c:v>
                </c:pt>
                <c:pt idx="236">
                  <c:v>-119.734769015842</c:v>
                </c:pt>
                <c:pt idx="237">
                  <c:v>-120.1605229695638</c:v>
                </c:pt>
                <c:pt idx="238">
                  <c:v>-120.58627692328558</c:v>
                </c:pt>
                <c:pt idx="239">
                  <c:v>-121.01203087700738</c:v>
                </c:pt>
                <c:pt idx="240">
                  <c:v>-121.43778483072916</c:v>
                </c:pt>
                <c:pt idx="241">
                  <c:v>-121.86353878445095</c:v>
                </c:pt>
                <c:pt idx="242">
                  <c:v>-122.28929273817273</c:v>
                </c:pt>
                <c:pt idx="243">
                  <c:v>-122.71504669189453</c:v>
                </c:pt>
                <c:pt idx="244">
                  <c:v>-123.14080064561631</c:v>
                </c:pt>
                <c:pt idx="245">
                  <c:v>-123.5665545993381</c:v>
                </c:pt>
                <c:pt idx="246">
                  <c:v>-123.99230855305989</c:v>
                </c:pt>
                <c:pt idx="247">
                  <c:v>-124.4180625067817</c:v>
                </c:pt>
                <c:pt idx="248">
                  <c:v>-124.84381646050346</c:v>
                </c:pt>
                <c:pt idx="249">
                  <c:v>-125.26957041422527</c:v>
                </c:pt>
                <c:pt idx="250">
                  <c:v>-125.69532436794705</c:v>
                </c:pt>
                <c:pt idx="251">
                  <c:v>-126.12107832166885</c:v>
                </c:pt>
                <c:pt idx="252">
                  <c:v>-126.54683227539063</c:v>
                </c:pt>
                <c:pt idx="253">
                  <c:v>-126.97258622911242</c:v>
                </c:pt>
                <c:pt idx="254">
                  <c:v>-127.3983401828342</c:v>
                </c:pt>
                <c:pt idx="255">
                  <c:v>-127.824094136556</c:v>
                </c:pt>
                <c:pt idx="256">
                  <c:v>-128.2498480902778</c:v>
                </c:pt>
                <c:pt idx="257">
                  <c:v>-128.67560204399956</c:v>
                </c:pt>
                <c:pt idx="258">
                  <c:v>-129.10135599772136</c:v>
                </c:pt>
                <c:pt idx="259">
                  <c:v>-129.52710995144315</c:v>
                </c:pt>
                <c:pt idx="260">
                  <c:v>-129.95286390516492</c:v>
                </c:pt>
                <c:pt idx="261">
                  <c:v>-130.3786178588867</c:v>
                </c:pt>
                <c:pt idx="262">
                  <c:v>-130.8043718126085</c:v>
                </c:pt>
                <c:pt idx="263">
                  <c:v>-131.23012576633027</c:v>
                </c:pt>
                <c:pt idx="264">
                  <c:v>-131.6558797200521</c:v>
                </c:pt>
                <c:pt idx="265">
                  <c:v>-132.08163367377387</c:v>
                </c:pt>
                <c:pt idx="266">
                  <c:v>-132.50738762749566</c:v>
                </c:pt>
                <c:pt idx="267">
                  <c:v>-132.93314158121746</c:v>
                </c:pt>
                <c:pt idx="268">
                  <c:v>-133.35889553493922</c:v>
                </c:pt>
                <c:pt idx="269">
                  <c:v>-133.78464948866102</c:v>
                </c:pt>
                <c:pt idx="270">
                  <c:v>-134.2104034423828</c:v>
                </c:pt>
              </c:numCache>
            </c:numRef>
          </c:yVal>
          <c:smooth val="0"/>
        </c:ser>
        <c:axId val="17444012"/>
        <c:axId val="22778381"/>
      </c:scatterChart>
      <c:valAx>
        <c:axId val="1744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crossBetween val="midCat"/>
        <c:dispUnits/>
      </c:valAx>
      <c:valAx>
        <c:axId val="2277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Shear X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Monent X-Direction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Sheet2!$D$1:$D$1530</c:f>
              <c:numCache>
                <c:ptCount val="153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</c:numCache>
            </c:numRef>
          </c:xVal>
          <c:yVal>
            <c:numRef>
              <c:f>Sheet2!$E$1:$E$1530</c:f>
              <c:numCache>
                <c:ptCount val="1530"/>
                <c:pt idx="0">
                  <c:v>0</c:v>
                </c:pt>
                <c:pt idx="1">
                  <c:v>-0.002128769768608941</c:v>
                </c:pt>
                <c:pt idx="2">
                  <c:v>-0.008515079074435763</c:v>
                </c:pt>
                <c:pt idx="3">
                  <c:v>-0.019158927917480466</c:v>
                </c:pt>
                <c:pt idx="4">
                  <c:v>-0.03406031629774305</c:v>
                </c:pt>
                <c:pt idx="5">
                  <c:v>-0.05321924421522353</c:v>
                </c:pt>
                <c:pt idx="6">
                  <c:v>-0.07663571166992186</c:v>
                </c:pt>
                <c:pt idx="7">
                  <c:v>-0.10430971866183812</c:v>
                </c:pt>
                <c:pt idx="8">
                  <c:v>-0.1362412651909722</c:v>
                </c:pt>
                <c:pt idx="9">
                  <c:v>-0.1724303512573242</c:v>
                </c:pt>
                <c:pt idx="10">
                  <c:v>-0.21287697686089413</c:v>
                </c:pt>
                <c:pt idx="11">
                  <c:v>-0.25758114200168186</c:v>
                </c:pt>
                <c:pt idx="12">
                  <c:v>-0.30654284667968745</c:v>
                </c:pt>
                <c:pt idx="13">
                  <c:v>-0.35976209089491107</c:v>
                </c:pt>
                <c:pt idx="14">
                  <c:v>-0.4172388746473525</c:v>
                </c:pt>
                <c:pt idx="15">
                  <c:v>-0.4789731979370117</c:v>
                </c:pt>
                <c:pt idx="16">
                  <c:v>-0.5449650607638888</c:v>
                </c:pt>
                <c:pt idx="17">
                  <c:v>-0.615214463127984</c:v>
                </c:pt>
                <c:pt idx="18">
                  <c:v>-0.6897214050292968</c:v>
                </c:pt>
                <c:pt idx="19">
                  <c:v>-0.7684858864678277</c:v>
                </c:pt>
                <c:pt idx="20">
                  <c:v>-0.8515079074435765</c:v>
                </c:pt>
                <c:pt idx="21">
                  <c:v>-0.9387874679565428</c:v>
                </c:pt>
                <c:pt idx="22">
                  <c:v>-1.0303245680067274</c:v>
                </c:pt>
                <c:pt idx="23">
                  <c:v>-1.1261192075941298</c:v>
                </c:pt>
                <c:pt idx="24">
                  <c:v>-1.2261713867187498</c:v>
                </c:pt>
                <c:pt idx="25">
                  <c:v>-1.330481105380588</c:v>
                </c:pt>
                <c:pt idx="26">
                  <c:v>-1.4390483635796443</c:v>
                </c:pt>
                <c:pt idx="27">
                  <c:v>-1.551873161315918</c:v>
                </c:pt>
                <c:pt idx="28">
                  <c:v>-1.66895549858941</c:v>
                </c:pt>
                <c:pt idx="29">
                  <c:v>-1.7902953754001192</c:v>
                </c:pt>
                <c:pt idx="30">
                  <c:v>-1.9158927917480468</c:v>
                </c:pt>
                <c:pt idx="31">
                  <c:v>-2.0457477476331922</c:v>
                </c:pt>
                <c:pt idx="32">
                  <c:v>-2.1798602430555554</c:v>
                </c:pt>
                <c:pt idx="33">
                  <c:v>-2.318230278015137</c:v>
                </c:pt>
                <c:pt idx="34">
                  <c:v>-2.460857852511936</c:v>
                </c:pt>
                <c:pt idx="35">
                  <c:v>-2.607742966545953</c:v>
                </c:pt>
                <c:pt idx="36">
                  <c:v>2.5673143310546633</c:v>
                </c:pt>
                <c:pt idx="37">
                  <c:v>7.73811408911809</c:v>
                </c:pt>
                <c:pt idx="38">
                  <c:v>12.904656307644299</c:v>
                </c:pt>
                <c:pt idx="39">
                  <c:v>18.06694098663329</c:v>
                </c:pt>
                <c:pt idx="40">
                  <c:v>23.224968126085066</c:v>
                </c:pt>
                <c:pt idx="41">
                  <c:v>28.37873772599962</c:v>
                </c:pt>
                <c:pt idx="42">
                  <c:v>33.52824978637693</c:v>
                </c:pt>
                <c:pt idx="43">
                  <c:v>38.67350430721705</c:v>
                </c:pt>
                <c:pt idx="44">
                  <c:v>43.81450128851995</c:v>
                </c:pt>
                <c:pt idx="45">
                  <c:v>48.95124073028563</c:v>
                </c:pt>
                <c:pt idx="46">
                  <c:v>54.0837226325141</c:v>
                </c:pt>
                <c:pt idx="47">
                  <c:v>59.21194699520535</c:v>
                </c:pt>
                <c:pt idx="48">
                  <c:v>64.33591381835934</c:v>
                </c:pt>
                <c:pt idx="49">
                  <c:v>69.45562310197616</c:v>
                </c:pt>
                <c:pt idx="50">
                  <c:v>74.57107484605575</c:v>
                </c:pt>
                <c:pt idx="51">
                  <c:v>79.68226905059814</c:v>
                </c:pt>
                <c:pt idx="52">
                  <c:v>84.78920571560329</c:v>
                </c:pt>
                <c:pt idx="53">
                  <c:v>89.89188484107123</c:v>
                </c:pt>
                <c:pt idx="54">
                  <c:v>94.99030642700195</c:v>
                </c:pt>
                <c:pt idx="55">
                  <c:v>100.08447047339547</c:v>
                </c:pt>
                <c:pt idx="56">
                  <c:v>105.17437698025175</c:v>
                </c:pt>
                <c:pt idx="57">
                  <c:v>110.26002594757082</c:v>
                </c:pt>
                <c:pt idx="58">
                  <c:v>115.3414173753526</c:v>
                </c:pt>
                <c:pt idx="59">
                  <c:v>120.41855126359724</c:v>
                </c:pt>
                <c:pt idx="60">
                  <c:v>125.49142761230466</c:v>
                </c:pt>
                <c:pt idx="61">
                  <c:v>130.56004642147485</c:v>
                </c:pt>
                <c:pt idx="62">
                  <c:v>135.62440769110782</c:v>
                </c:pt>
                <c:pt idx="63">
                  <c:v>140.6845114212036</c:v>
                </c:pt>
                <c:pt idx="64">
                  <c:v>145.74035761176214</c:v>
                </c:pt>
                <c:pt idx="65">
                  <c:v>150.79194626278345</c:v>
                </c:pt>
                <c:pt idx="66">
                  <c:v>155.83927737426757</c:v>
                </c:pt>
                <c:pt idx="67">
                  <c:v>160.88235094621447</c:v>
                </c:pt>
                <c:pt idx="68">
                  <c:v>165.92116697862414</c:v>
                </c:pt>
                <c:pt idx="69">
                  <c:v>170.95572547149658</c:v>
                </c:pt>
                <c:pt idx="70">
                  <c:v>175.9860264248318</c:v>
                </c:pt>
                <c:pt idx="71">
                  <c:v>181.0120698386298</c:v>
                </c:pt>
                <c:pt idx="72">
                  <c:v>186.0338557128906</c:v>
                </c:pt>
                <c:pt idx="73">
                  <c:v>191.05138404761416</c:v>
                </c:pt>
                <c:pt idx="74">
                  <c:v>196.06465484280054</c:v>
                </c:pt>
                <c:pt idx="75">
                  <c:v>201.0736680984497</c:v>
                </c:pt>
                <c:pt idx="76">
                  <c:v>206.07842381456163</c:v>
                </c:pt>
                <c:pt idx="77">
                  <c:v>211.07892199113633</c:v>
                </c:pt>
                <c:pt idx="78">
                  <c:v>216.0751626281738</c:v>
                </c:pt>
                <c:pt idx="79">
                  <c:v>221.06714572567412</c:v>
                </c:pt>
                <c:pt idx="80">
                  <c:v>226.05487128363717</c:v>
                </c:pt>
                <c:pt idx="81">
                  <c:v>231.038339302063</c:v>
                </c:pt>
                <c:pt idx="82">
                  <c:v>236.0175497809516</c:v>
                </c:pt>
                <c:pt idx="83">
                  <c:v>240.99250272030304</c:v>
                </c:pt>
                <c:pt idx="84">
                  <c:v>245.96319812011714</c:v>
                </c:pt>
                <c:pt idx="85">
                  <c:v>250.9296359803941</c:v>
                </c:pt>
                <c:pt idx="86">
                  <c:v>255.8918163011339</c:v>
                </c:pt>
                <c:pt idx="87">
                  <c:v>260.84973908233644</c:v>
                </c:pt>
                <c:pt idx="88">
                  <c:v>265.80340432400175</c:v>
                </c:pt>
                <c:pt idx="89">
                  <c:v>270.75281202612985</c:v>
                </c:pt>
                <c:pt idx="90">
                  <c:v>275.69796218872074</c:v>
                </c:pt>
                <c:pt idx="91">
                  <c:v>280.6388548117744</c:v>
                </c:pt>
                <c:pt idx="92">
                  <c:v>285.57548989529084</c:v>
                </c:pt>
                <c:pt idx="93">
                  <c:v>290.50786743927006</c:v>
                </c:pt>
                <c:pt idx="94">
                  <c:v>295.43598744371207</c:v>
                </c:pt>
                <c:pt idx="95">
                  <c:v>300.35984990861687</c:v>
                </c:pt>
                <c:pt idx="96">
                  <c:v>305.2794548339843</c:v>
                </c:pt>
                <c:pt idx="97">
                  <c:v>310.1948022198146</c:v>
                </c:pt>
                <c:pt idx="98">
                  <c:v>315.1058920661078</c:v>
                </c:pt>
                <c:pt idx="99">
                  <c:v>320.0127243728637</c:v>
                </c:pt>
                <c:pt idx="100">
                  <c:v>324.9152991400824</c:v>
                </c:pt>
                <c:pt idx="101">
                  <c:v>329.8136163677639</c:v>
                </c:pt>
                <c:pt idx="102">
                  <c:v>334.70767605590817</c:v>
                </c:pt>
                <c:pt idx="103">
                  <c:v>339.5974782045152</c:v>
                </c:pt>
                <c:pt idx="104">
                  <c:v>344.483022813585</c:v>
                </c:pt>
                <c:pt idx="105">
                  <c:v>349.36430988311764</c:v>
                </c:pt>
                <c:pt idx="106">
                  <c:v>354.24133941311305</c:v>
                </c:pt>
                <c:pt idx="107">
                  <c:v>359.11411140357126</c:v>
                </c:pt>
                <c:pt idx="108">
                  <c:v>363.9826258544922</c:v>
                </c:pt>
                <c:pt idx="109">
                  <c:v>368.84688276587593</c:v>
                </c:pt>
                <c:pt idx="110">
                  <c:v>373.70688213772246</c:v>
                </c:pt>
                <c:pt idx="111">
                  <c:v>378.5626239700317</c:v>
                </c:pt>
                <c:pt idx="112">
                  <c:v>383.41410826280384</c:v>
                </c:pt>
                <c:pt idx="113">
                  <c:v>388.2613350160387</c:v>
                </c:pt>
                <c:pt idx="114">
                  <c:v>393.10430422973633</c:v>
                </c:pt>
                <c:pt idx="115">
                  <c:v>457.9430159038968</c:v>
                </c:pt>
                <c:pt idx="116">
                  <c:v>463.67077509223077</c:v>
                </c:pt>
                <c:pt idx="117">
                  <c:v>469.39427674102774</c:v>
                </c:pt>
                <c:pt idx="118">
                  <c:v>475.11352085028744</c:v>
                </c:pt>
                <c:pt idx="119">
                  <c:v>480.82850742000994</c:v>
                </c:pt>
                <c:pt idx="120">
                  <c:v>486.53923645019523</c:v>
                </c:pt>
                <c:pt idx="121">
                  <c:v>492.2457079408432</c:v>
                </c:pt>
                <c:pt idx="122">
                  <c:v>497.94792189195414</c:v>
                </c:pt>
                <c:pt idx="123">
                  <c:v>503.6458783035278</c:v>
                </c:pt>
                <c:pt idx="124">
                  <c:v>509.33957717556416</c:v>
                </c:pt>
                <c:pt idx="125">
                  <c:v>515.0290185080634</c:v>
                </c:pt>
                <c:pt idx="126">
                  <c:v>520.7142023010254</c:v>
                </c:pt>
                <c:pt idx="127">
                  <c:v>526.39512855445</c:v>
                </c:pt>
                <c:pt idx="128">
                  <c:v>532.0717972683376</c:v>
                </c:pt>
                <c:pt idx="129">
                  <c:v>537.7442084426879</c:v>
                </c:pt>
                <c:pt idx="130">
                  <c:v>543.4123620775009</c:v>
                </c:pt>
                <c:pt idx="131">
                  <c:v>549.0762581727769</c:v>
                </c:pt>
                <c:pt idx="132">
                  <c:v>554.7358967285155</c:v>
                </c:pt>
                <c:pt idx="133">
                  <c:v>560.3912777447171</c:v>
                </c:pt>
                <c:pt idx="134">
                  <c:v>566.0424012213812</c:v>
                </c:pt>
                <c:pt idx="135">
                  <c:v>571.6892671585083</c:v>
                </c:pt>
                <c:pt idx="136">
                  <c:v>577.3318755560981</c:v>
                </c:pt>
                <c:pt idx="137">
                  <c:v>582.9702264141506</c:v>
                </c:pt>
                <c:pt idx="138">
                  <c:v>588.604319732666</c:v>
                </c:pt>
                <c:pt idx="139">
                  <c:v>594.2341555116441</c:v>
                </c:pt>
                <c:pt idx="140">
                  <c:v>599.8597337510851</c:v>
                </c:pt>
                <c:pt idx="141">
                  <c:v>605.4810544509886</c:v>
                </c:pt>
                <c:pt idx="142">
                  <c:v>611.0981176113552</c:v>
                </c:pt>
                <c:pt idx="143">
                  <c:v>616.7109232321843</c:v>
                </c:pt>
                <c:pt idx="144">
                  <c:v>622.3194713134765</c:v>
                </c:pt>
                <c:pt idx="145">
                  <c:v>627.9237618552313</c:v>
                </c:pt>
                <c:pt idx="146">
                  <c:v>633.5237948574489</c:v>
                </c:pt>
                <c:pt idx="147">
                  <c:v>639.1195703201294</c:v>
                </c:pt>
                <c:pt idx="148">
                  <c:v>644.7110882432725</c:v>
                </c:pt>
                <c:pt idx="149">
                  <c:v>650.2983486268785</c:v>
                </c:pt>
                <c:pt idx="150">
                  <c:v>655.8813514709472</c:v>
                </c:pt>
                <c:pt idx="151">
                  <c:v>661.4600967754787</c:v>
                </c:pt>
                <c:pt idx="152">
                  <c:v>667.0345845404731</c:v>
                </c:pt>
                <c:pt idx="153">
                  <c:v>672.6048147659301</c:v>
                </c:pt>
                <c:pt idx="154">
                  <c:v>678.1707874518501</c:v>
                </c:pt>
                <c:pt idx="155">
                  <c:v>683.7325025982326</c:v>
                </c:pt>
                <c:pt idx="156">
                  <c:v>689.289960205078</c:v>
                </c:pt>
                <c:pt idx="157">
                  <c:v>694.8431602723863</c:v>
                </c:pt>
                <c:pt idx="158">
                  <c:v>700.3921028001573</c:v>
                </c:pt>
                <c:pt idx="159">
                  <c:v>705.936787788391</c:v>
                </c:pt>
                <c:pt idx="160">
                  <c:v>711.4772152370876</c:v>
                </c:pt>
                <c:pt idx="161">
                  <c:v>717.0133851462471</c:v>
                </c:pt>
                <c:pt idx="162">
                  <c:v>722.5452975158692</c:v>
                </c:pt>
                <c:pt idx="163">
                  <c:v>728.072952345954</c:v>
                </c:pt>
                <c:pt idx="164">
                  <c:v>733.5963496365017</c:v>
                </c:pt>
                <c:pt idx="165">
                  <c:v>739.1154893875123</c:v>
                </c:pt>
                <c:pt idx="166">
                  <c:v>744.6303715989854</c:v>
                </c:pt>
                <c:pt idx="167">
                  <c:v>750.1409962709214</c:v>
                </c:pt>
                <c:pt idx="168">
                  <c:v>755.6473634033201</c:v>
                </c:pt>
                <c:pt idx="169">
                  <c:v>761.1494729961818</c:v>
                </c:pt>
                <c:pt idx="170">
                  <c:v>766.6473250495062</c:v>
                </c:pt>
                <c:pt idx="171">
                  <c:v>772.1409195632934</c:v>
                </c:pt>
                <c:pt idx="172">
                  <c:v>777.6302565375435</c:v>
                </c:pt>
                <c:pt idx="173">
                  <c:v>783.115335972256</c:v>
                </c:pt>
                <c:pt idx="174">
                  <c:v>788.5961578674315</c:v>
                </c:pt>
                <c:pt idx="175">
                  <c:v>944.0727222230698</c:v>
                </c:pt>
                <c:pt idx="176">
                  <c:v>928.5450290391709</c:v>
                </c:pt>
                <c:pt idx="177">
                  <c:v>913.0130783157349</c:v>
                </c:pt>
                <c:pt idx="178">
                  <c:v>897.4768700527615</c:v>
                </c:pt>
                <c:pt idx="179">
                  <c:v>881.9364042502509</c:v>
                </c:pt>
                <c:pt idx="180">
                  <c:v>866.3916809082029</c:v>
                </c:pt>
                <c:pt idx="181">
                  <c:v>850.8427000266179</c:v>
                </c:pt>
                <c:pt idx="182">
                  <c:v>835.2894616054957</c:v>
                </c:pt>
                <c:pt idx="183">
                  <c:v>819.7319656448364</c:v>
                </c:pt>
                <c:pt idx="184">
                  <c:v>804.1702121446395</c:v>
                </c:pt>
                <c:pt idx="185">
                  <c:v>788.6042011049055</c:v>
                </c:pt>
                <c:pt idx="186">
                  <c:v>773.0339325256346</c:v>
                </c:pt>
                <c:pt idx="187">
                  <c:v>757.459406406826</c:v>
                </c:pt>
                <c:pt idx="188">
                  <c:v>741.8806227484808</c:v>
                </c:pt>
                <c:pt idx="189">
                  <c:v>726.2975815505979</c:v>
                </c:pt>
                <c:pt idx="190">
                  <c:v>710.710282813178</c:v>
                </c:pt>
                <c:pt idx="191">
                  <c:v>695.1187265362208</c:v>
                </c:pt>
                <c:pt idx="192">
                  <c:v>679.5229127197267</c:v>
                </c:pt>
                <c:pt idx="193">
                  <c:v>663.9228413636949</c:v>
                </c:pt>
                <c:pt idx="194">
                  <c:v>648.3185124681262</c:v>
                </c:pt>
                <c:pt idx="195">
                  <c:v>632.7099260330201</c:v>
                </c:pt>
                <c:pt idx="196">
                  <c:v>617.0970820583766</c:v>
                </c:pt>
                <c:pt idx="197">
                  <c:v>601.4799805441965</c:v>
                </c:pt>
                <c:pt idx="198">
                  <c:v>585.8586214904785</c:v>
                </c:pt>
                <c:pt idx="199">
                  <c:v>570.2330048972235</c:v>
                </c:pt>
                <c:pt idx="200">
                  <c:v>554.6031307644312</c:v>
                </c:pt>
                <c:pt idx="201">
                  <c:v>538.9689990921016</c:v>
                </c:pt>
                <c:pt idx="202">
                  <c:v>523.3306098802353</c:v>
                </c:pt>
                <c:pt idx="203">
                  <c:v>507.68796312883114</c:v>
                </c:pt>
                <c:pt idx="204">
                  <c:v>492.04105883789066</c:v>
                </c:pt>
                <c:pt idx="205">
                  <c:v>476.3898970074125</c:v>
                </c:pt>
                <c:pt idx="206">
                  <c:v>460.7344776373967</c:v>
                </c:pt>
                <c:pt idx="207">
                  <c:v>445.0748007278445</c:v>
                </c:pt>
                <c:pt idx="208">
                  <c:v>429.41086627875427</c:v>
                </c:pt>
                <c:pt idx="209">
                  <c:v>413.74267429012735</c:v>
                </c:pt>
                <c:pt idx="210">
                  <c:v>398.0702247619626</c:v>
                </c:pt>
                <c:pt idx="211">
                  <c:v>382.3935176942614</c:v>
                </c:pt>
                <c:pt idx="212">
                  <c:v>366.7125530870222</c:v>
                </c:pt>
                <c:pt idx="213">
                  <c:v>351.02733094024677</c:v>
                </c:pt>
                <c:pt idx="214">
                  <c:v>335.33785125393314</c:v>
                </c:pt>
                <c:pt idx="215">
                  <c:v>319.644114028083</c:v>
                </c:pt>
                <c:pt idx="216">
                  <c:v>303.946119262695</c:v>
                </c:pt>
                <c:pt idx="217">
                  <c:v>288.24386695777065</c:v>
                </c:pt>
                <c:pt idx="218">
                  <c:v>272.5373571133079</c:v>
                </c:pt>
                <c:pt idx="219">
                  <c:v>256.82658972930915</c:v>
                </c:pt>
                <c:pt idx="220">
                  <c:v>241.11156480577222</c:v>
                </c:pt>
                <c:pt idx="221">
                  <c:v>225.39228234269882</c:v>
                </c:pt>
                <c:pt idx="222">
                  <c:v>209.66874234008748</c:v>
                </c:pt>
                <c:pt idx="223">
                  <c:v>193.9409447979396</c:v>
                </c:pt>
                <c:pt idx="224">
                  <c:v>178.20888971625402</c:v>
                </c:pt>
                <c:pt idx="225">
                  <c:v>162.4725770950315</c:v>
                </c:pt>
                <c:pt idx="226">
                  <c:v>146.7320069342715</c:v>
                </c:pt>
                <c:pt idx="227">
                  <c:v>130.98717923397479</c:v>
                </c:pt>
                <c:pt idx="228">
                  <c:v>115.23809399414034</c:v>
                </c:pt>
                <c:pt idx="229">
                  <c:v>99.48475121476895</c:v>
                </c:pt>
                <c:pt idx="230">
                  <c:v>83.7271508958603</c:v>
                </c:pt>
                <c:pt idx="231">
                  <c:v>67.96529303741448</c:v>
                </c:pt>
                <c:pt idx="232">
                  <c:v>52.19917763943165</c:v>
                </c:pt>
                <c:pt idx="233">
                  <c:v>36.42880470191068</c:v>
                </c:pt>
                <c:pt idx="234">
                  <c:v>20.654174224853662</c:v>
                </c:pt>
                <c:pt idx="235">
                  <c:v>4.875286208258444</c:v>
                </c:pt>
                <c:pt idx="236">
                  <c:v>3.680066677517061</c:v>
                </c:pt>
                <c:pt idx="237">
                  <c:v>2.4805896072386275</c:v>
                </c:pt>
                <c:pt idx="238">
                  <c:v>1.276854997422788</c:v>
                </c:pt>
                <c:pt idx="239">
                  <c:v>0.06886284806969911</c:v>
                </c:pt>
                <c:pt idx="240">
                  <c:v>-1.1433868408205825</c:v>
                </c:pt>
                <c:pt idx="241">
                  <c:v>-2.359894069247872</c:v>
                </c:pt>
                <c:pt idx="242">
                  <c:v>-3.5806588372125816</c:v>
                </c:pt>
                <c:pt idx="243">
                  <c:v>-4.805681144714541</c:v>
                </c:pt>
                <c:pt idx="244">
                  <c:v>-6.034960991753692</c:v>
                </c:pt>
                <c:pt idx="245">
                  <c:v>-7.268498378330108</c:v>
                </c:pt>
                <c:pt idx="246">
                  <c:v>-8.506293304443886</c:v>
                </c:pt>
                <c:pt idx="247">
                  <c:v>-9.748345770094517</c:v>
                </c:pt>
                <c:pt idx="248">
                  <c:v>-10.994655775282297</c:v>
                </c:pt>
                <c:pt idx="249">
                  <c:v>-12.24522332000734</c:v>
                </c:pt>
                <c:pt idx="250">
                  <c:v>-13.50004840426979</c:v>
                </c:pt>
                <c:pt idx="251">
                  <c:v>-14.759131028069731</c:v>
                </c:pt>
                <c:pt idx="252">
                  <c:v>-16.02247119140617</c:v>
                </c:pt>
                <c:pt idx="253">
                  <c:v>-17.290068894280523</c:v>
                </c:pt>
                <c:pt idx="254">
                  <c:v>-18.561924136691857</c:v>
                </c:pt>
                <c:pt idx="255">
                  <c:v>-19.8380369186402</c:v>
                </c:pt>
                <c:pt idx="256">
                  <c:v>-21.118407240125947</c:v>
                </c:pt>
                <c:pt idx="257">
                  <c:v>-22.403035101148703</c:v>
                </c:pt>
                <c:pt idx="258">
                  <c:v>-23.691920501709177</c:v>
                </c:pt>
                <c:pt idx="259">
                  <c:v>-24.985063441806346</c:v>
                </c:pt>
                <c:pt idx="260">
                  <c:v>-26.282463921440808</c:v>
                </c:pt>
                <c:pt idx="261">
                  <c:v>-27.584121940612874</c:v>
                </c:pt>
                <c:pt idx="262">
                  <c:v>-28.89003749932175</c:v>
                </c:pt>
                <c:pt idx="263">
                  <c:v>-30.200210597568258</c:v>
                </c:pt>
                <c:pt idx="264">
                  <c:v>-31.514641235351576</c:v>
                </c:pt>
                <c:pt idx="265">
                  <c:v>-32.83332941267207</c:v>
                </c:pt>
                <c:pt idx="266">
                  <c:v>-34.1562751295298</c:v>
                </c:pt>
                <c:pt idx="267">
                  <c:v>-35.483478385925196</c:v>
                </c:pt>
                <c:pt idx="268">
                  <c:v>-36.8149391818574</c:v>
                </c:pt>
                <c:pt idx="269">
                  <c:v>-38.150657517327176</c:v>
                </c:pt>
                <c:pt idx="270">
                  <c:v>-39.490633392334274</c:v>
                </c:pt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 (m.)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crossBetween val="midCat"/>
        <c:dispUnits/>
      </c:val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X (KN-m)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Shear Y-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Sheet2!$I$1:$I$14458</c:f>
              <c:numCache>
                <c:ptCount val="1445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</c:numCache>
            </c:numRef>
          </c:xVal>
          <c:yVal>
            <c:numRef>
              <c:f>Sheet2!$J$1:$J$14458</c:f>
              <c:numCache>
                <c:ptCount val="14458"/>
                <c:pt idx="0">
                  <c:v>0</c:v>
                </c:pt>
                <c:pt idx="1">
                  <c:v>-0.6050188064575196</c:v>
                </c:pt>
                <c:pt idx="2">
                  <c:v>-1.2100376129150392</c:v>
                </c:pt>
                <c:pt idx="3">
                  <c:v>-1.8150564193725585</c:v>
                </c:pt>
                <c:pt idx="4">
                  <c:v>-2.4200752258300784</c:v>
                </c:pt>
                <c:pt idx="5">
                  <c:v>-3.0250940322875977</c:v>
                </c:pt>
                <c:pt idx="6">
                  <c:v>-3.630112838745117</c:v>
                </c:pt>
                <c:pt idx="7">
                  <c:v>-4.235131645202637</c:v>
                </c:pt>
                <c:pt idx="8">
                  <c:v>-4.840150451660157</c:v>
                </c:pt>
                <c:pt idx="9">
                  <c:v>-5.445169258117676</c:v>
                </c:pt>
                <c:pt idx="10">
                  <c:v>-6.050188064575195</c:v>
                </c:pt>
                <c:pt idx="11">
                  <c:v>-6.655206871032715</c:v>
                </c:pt>
                <c:pt idx="12">
                  <c:v>-7.260225677490234</c:v>
                </c:pt>
                <c:pt idx="13">
                  <c:v>-7.865244483947754</c:v>
                </c:pt>
                <c:pt idx="14">
                  <c:v>-8.470263290405274</c:v>
                </c:pt>
                <c:pt idx="15">
                  <c:v>-9.075282096862793</c:v>
                </c:pt>
                <c:pt idx="16">
                  <c:v>-9.680300903320314</c:v>
                </c:pt>
                <c:pt idx="17">
                  <c:v>-10.285319709777832</c:v>
                </c:pt>
                <c:pt idx="18">
                  <c:v>-10.890338516235351</c:v>
                </c:pt>
                <c:pt idx="19">
                  <c:v>-11.495357322692872</c:v>
                </c:pt>
                <c:pt idx="20">
                  <c:v>-12.10037612915039</c:v>
                </c:pt>
                <c:pt idx="21">
                  <c:v>-12.70539493560791</c:v>
                </c:pt>
                <c:pt idx="22">
                  <c:v>-13.31041374206543</c:v>
                </c:pt>
                <c:pt idx="23">
                  <c:v>-13.91543254852295</c:v>
                </c:pt>
                <c:pt idx="24">
                  <c:v>-14.520451354980468</c:v>
                </c:pt>
                <c:pt idx="25">
                  <c:v>-15.125470161437988</c:v>
                </c:pt>
                <c:pt idx="26">
                  <c:v>-15.730488967895509</c:v>
                </c:pt>
                <c:pt idx="27">
                  <c:v>-16.33550777435303</c:v>
                </c:pt>
                <c:pt idx="28">
                  <c:v>-16.94052658081055</c:v>
                </c:pt>
                <c:pt idx="29">
                  <c:v>-17.545545387268064</c:v>
                </c:pt>
                <c:pt idx="30">
                  <c:v>-18.150564193725586</c:v>
                </c:pt>
                <c:pt idx="31">
                  <c:v>-18.755583000183105</c:v>
                </c:pt>
                <c:pt idx="32">
                  <c:v>-19.360601806640627</c:v>
                </c:pt>
                <c:pt idx="33">
                  <c:v>-19.965620613098146</c:v>
                </c:pt>
                <c:pt idx="34">
                  <c:v>-20.570639419555665</c:v>
                </c:pt>
                <c:pt idx="35">
                  <c:v>958.8011484146118</c:v>
                </c:pt>
                <c:pt idx="36">
                  <c:v>958.1961296081543</c:v>
                </c:pt>
                <c:pt idx="37">
                  <c:v>957.5911108016968</c:v>
                </c:pt>
                <c:pt idx="38">
                  <c:v>956.9860919952392</c:v>
                </c:pt>
                <c:pt idx="39">
                  <c:v>956.3810731887818</c:v>
                </c:pt>
                <c:pt idx="40">
                  <c:v>955.7760543823242</c:v>
                </c:pt>
                <c:pt idx="41">
                  <c:v>955.1710355758667</c:v>
                </c:pt>
                <c:pt idx="42">
                  <c:v>954.5660167694092</c:v>
                </c:pt>
                <c:pt idx="43">
                  <c:v>953.9609979629516</c:v>
                </c:pt>
                <c:pt idx="44">
                  <c:v>953.3559791564942</c:v>
                </c:pt>
                <c:pt idx="45">
                  <c:v>952.7509603500366</c:v>
                </c:pt>
                <c:pt idx="46">
                  <c:v>952.145941543579</c:v>
                </c:pt>
                <c:pt idx="47">
                  <c:v>951.5409227371216</c:v>
                </c:pt>
                <c:pt idx="48">
                  <c:v>950.935903930664</c:v>
                </c:pt>
                <c:pt idx="49">
                  <c:v>950.3308851242066</c:v>
                </c:pt>
                <c:pt idx="50">
                  <c:v>949.725866317749</c:v>
                </c:pt>
                <c:pt idx="51">
                  <c:v>949.1208475112915</c:v>
                </c:pt>
                <c:pt idx="52">
                  <c:v>948.515828704834</c:v>
                </c:pt>
                <c:pt idx="53">
                  <c:v>947.9108098983764</c:v>
                </c:pt>
                <c:pt idx="54">
                  <c:v>947.305791091919</c:v>
                </c:pt>
                <c:pt idx="55">
                  <c:v>946.7007722854614</c:v>
                </c:pt>
                <c:pt idx="56">
                  <c:v>946.0957534790039</c:v>
                </c:pt>
                <c:pt idx="57">
                  <c:v>945.4907346725464</c:v>
                </c:pt>
                <c:pt idx="58">
                  <c:v>944.8857158660888</c:v>
                </c:pt>
                <c:pt idx="59">
                  <c:v>944.2806970596314</c:v>
                </c:pt>
                <c:pt idx="60">
                  <c:v>943.6756782531738</c:v>
                </c:pt>
                <c:pt idx="61">
                  <c:v>943.0706594467163</c:v>
                </c:pt>
                <c:pt idx="62">
                  <c:v>942.4656406402588</c:v>
                </c:pt>
                <c:pt idx="63">
                  <c:v>941.8606218338012</c:v>
                </c:pt>
                <c:pt idx="64">
                  <c:v>941.2556030273438</c:v>
                </c:pt>
                <c:pt idx="65">
                  <c:v>940.6505842208862</c:v>
                </c:pt>
                <c:pt idx="66">
                  <c:v>940.0455654144287</c:v>
                </c:pt>
                <c:pt idx="67">
                  <c:v>939.4405466079712</c:v>
                </c:pt>
                <c:pt idx="68">
                  <c:v>938.8355278015136</c:v>
                </c:pt>
                <c:pt idx="69">
                  <c:v>938.2305089950562</c:v>
                </c:pt>
                <c:pt idx="70">
                  <c:v>937.6254901885986</c:v>
                </c:pt>
                <c:pt idx="71">
                  <c:v>937.0204713821411</c:v>
                </c:pt>
                <c:pt idx="72">
                  <c:v>936.4154525756836</c:v>
                </c:pt>
                <c:pt idx="73">
                  <c:v>935.810433769226</c:v>
                </c:pt>
                <c:pt idx="74">
                  <c:v>935.2054149627686</c:v>
                </c:pt>
                <c:pt idx="75">
                  <c:v>934.600396156311</c:v>
                </c:pt>
                <c:pt idx="76">
                  <c:v>933.9953773498535</c:v>
                </c:pt>
                <c:pt idx="77">
                  <c:v>933.390358543396</c:v>
                </c:pt>
                <c:pt idx="78">
                  <c:v>932.7853397369385</c:v>
                </c:pt>
                <c:pt idx="79">
                  <c:v>932.180320930481</c:v>
                </c:pt>
                <c:pt idx="80">
                  <c:v>931.5753021240234</c:v>
                </c:pt>
                <c:pt idx="81">
                  <c:v>930.9702833175659</c:v>
                </c:pt>
                <c:pt idx="82">
                  <c:v>930.3652645111084</c:v>
                </c:pt>
                <c:pt idx="83">
                  <c:v>929.7602457046509</c:v>
                </c:pt>
                <c:pt idx="84">
                  <c:v>929.1552268981934</c:v>
                </c:pt>
                <c:pt idx="85">
                  <c:v>928.5502080917358</c:v>
                </c:pt>
                <c:pt idx="86">
                  <c:v>927.9451892852783</c:v>
                </c:pt>
                <c:pt idx="87">
                  <c:v>927.3401704788208</c:v>
                </c:pt>
                <c:pt idx="88">
                  <c:v>926.7351516723633</c:v>
                </c:pt>
                <c:pt idx="89">
                  <c:v>926.1301328659058</c:v>
                </c:pt>
                <c:pt idx="90">
                  <c:v>925.5251140594482</c:v>
                </c:pt>
                <c:pt idx="91">
                  <c:v>924.9200952529907</c:v>
                </c:pt>
                <c:pt idx="92">
                  <c:v>924.3150764465332</c:v>
                </c:pt>
                <c:pt idx="93">
                  <c:v>923.7100576400757</c:v>
                </c:pt>
                <c:pt idx="94">
                  <c:v>923.1050388336182</c:v>
                </c:pt>
                <c:pt idx="95">
                  <c:v>-1177.4999799728394</c:v>
                </c:pt>
                <c:pt idx="96">
                  <c:v>-1178.104998779297</c:v>
                </c:pt>
                <c:pt idx="97">
                  <c:v>-1178.7100175857545</c:v>
                </c:pt>
                <c:pt idx="98">
                  <c:v>-1179.3150363922118</c:v>
                </c:pt>
                <c:pt idx="99">
                  <c:v>-1179.9200551986694</c:v>
                </c:pt>
                <c:pt idx="100">
                  <c:v>-1180.525074005127</c:v>
                </c:pt>
                <c:pt idx="101">
                  <c:v>-1181.1300928115845</c:v>
                </c:pt>
                <c:pt idx="102">
                  <c:v>-1181.735111618042</c:v>
                </c:pt>
                <c:pt idx="103">
                  <c:v>-1182.3401304244994</c:v>
                </c:pt>
                <c:pt idx="104">
                  <c:v>-1182.945149230957</c:v>
                </c:pt>
                <c:pt idx="105">
                  <c:v>-1183.5501680374146</c:v>
                </c:pt>
                <c:pt idx="106">
                  <c:v>-1184.1551868438721</c:v>
                </c:pt>
                <c:pt idx="107">
                  <c:v>-1184.7602056503297</c:v>
                </c:pt>
                <c:pt idx="108">
                  <c:v>-1185.365224456787</c:v>
                </c:pt>
                <c:pt idx="109">
                  <c:v>-1185.9702432632446</c:v>
                </c:pt>
                <c:pt idx="110">
                  <c:v>-1186.5752620697021</c:v>
                </c:pt>
                <c:pt idx="111">
                  <c:v>-1187.1802808761597</c:v>
                </c:pt>
                <c:pt idx="112">
                  <c:v>-1187.7852996826173</c:v>
                </c:pt>
                <c:pt idx="113">
                  <c:v>-1188.3903184890746</c:v>
                </c:pt>
                <c:pt idx="114">
                  <c:v>-1188.9953372955322</c:v>
                </c:pt>
                <c:pt idx="115">
                  <c:v>-1189.6003561019897</c:v>
                </c:pt>
                <c:pt idx="116">
                  <c:v>-1190.2053749084473</c:v>
                </c:pt>
                <c:pt idx="117">
                  <c:v>-1190.8103937149049</c:v>
                </c:pt>
                <c:pt idx="118">
                  <c:v>-1191.4154125213622</c:v>
                </c:pt>
                <c:pt idx="119">
                  <c:v>-1192.0204313278198</c:v>
                </c:pt>
                <c:pt idx="120">
                  <c:v>-1192.6254501342773</c:v>
                </c:pt>
                <c:pt idx="121">
                  <c:v>-1193.230468940735</c:v>
                </c:pt>
                <c:pt idx="122">
                  <c:v>-1193.8354877471925</c:v>
                </c:pt>
                <c:pt idx="123">
                  <c:v>-1194.4405065536498</c:v>
                </c:pt>
                <c:pt idx="124">
                  <c:v>-1195.0455253601074</c:v>
                </c:pt>
                <c:pt idx="125">
                  <c:v>-1195.650544166565</c:v>
                </c:pt>
                <c:pt idx="126">
                  <c:v>-1196.2555629730225</c:v>
                </c:pt>
                <c:pt idx="127">
                  <c:v>-1196.86058177948</c:v>
                </c:pt>
                <c:pt idx="128">
                  <c:v>-1197.4656005859374</c:v>
                </c:pt>
                <c:pt idx="129">
                  <c:v>-1198.070619392395</c:v>
                </c:pt>
                <c:pt idx="130">
                  <c:v>-1198.6756381988525</c:v>
                </c:pt>
                <c:pt idx="131">
                  <c:v>-1199.28065700531</c:v>
                </c:pt>
                <c:pt idx="132">
                  <c:v>-1199.8856758117677</c:v>
                </c:pt>
                <c:pt idx="133">
                  <c:v>-1200.490694618225</c:v>
                </c:pt>
                <c:pt idx="134">
                  <c:v>-1201.0957134246826</c:v>
                </c:pt>
                <c:pt idx="135">
                  <c:v>-1201.7007322311401</c:v>
                </c:pt>
                <c:pt idx="136">
                  <c:v>-1202.3057510375977</c:v>
                </c:pt>
                <c:pt idx="137">
                  <c:v>-1202.9107698440553</c:v>
                </c:pt>
                <c:pt idx="138">
                  <c:v>-1203.5157886505126</c:v>
                </c:pt>
                <c:pt idx="139">
                  <c:v>-1204.1208074569702</c:v>
                </c:pt>
                <c:pt idx="140">
                  <c:v>-1204.7258262634277</c:v>
                </c:pt>
                <c:pt idx="141">
                  <c:v>-1505.3308450698853</c:v>
                </c:pt>
                <c:pt idx="142">
                  <c:v>-1505.9358638763429</c:v>
                </c:pt>
                <c:pt idx="143">
                  <c:v>-1506.5408826828002</c:v>
                </c:pt>
                <c:pt idx="144">
                  <c:v>-1507.1459014892578</c:v>
                </c:pt>
                <c:pt idx="145">
                  <c:v>-1507.7509202957153</c:v>
                </c:pt>
                <c:pt idx="146">
                  <c:v>-1508.355939102173</c:v>
                </c:pt>
                <c:pt idx="147">
                  <c:v>-1508.9609579086305</c:v>
                </c:pt>
                <c:pt idx="148">
                  <c:v>-1509.5659767150878</c:v>
                </c:pt>
                <c:pt idx="149">
                  <c:v>-1510.1709955215454</c:v>
                </c:pt>
                <c:pt idx="150">
                  <c:v>-1510.776014328003</c:v>
                </c:pt>
                <c:pt idx="151">
                  <c:v>-1511.3810331344605</c:v>
                </c:pt>
                <c:pt idx="152">
                  <c:v>-1511.986051940918</c:v>
                </c:pt>
                <c:pt idx="153">
                  <c:v>-1512.5910707473754</c:v>
                </c:pt>
                <c:pt idx="154">
                  <c:v>-1513.196089553833</c:v>
                </c:pt>
                <c:pt idx="155">
                  <c:v>-113.03475093841553</c:v>
                </c:pt>
                <c:pt idx="156">
                  <c:v>-113.63976974487305</c:v>
                </c:pt>
                <c:pt idx="157">
                  <c:v>-114.24478855133057</c:v>
                </c:pt>
                <c:pt idx="158">
                  <c:v>-114.8498073577881</c:v>
                </c:pt>
                <c:pt idx="159">
                  <c:v>-115.45482616424562</c:v>
                </c:pt>
                <c:pt idx="160">
                  <c:v>-116.05984497070312</c:v>
                </c:pt>
                <c:pt idx="161">
                  <c:v>-116.66486377716065</c:v>
                </c:pt>
                <c:pt idx="162">
                  <c:v>-117.26988258361817</c:v>
                </c:pt>
                <c:pt idx="163">
                  <c:v>-117.87490139007569</c:v>
                </c:pt>
                <c:pt idx="164">
                  <c:v>-118.47992019653321</c:v>
                </c:pt>
                <c:pt idx="165">
                  <c:v>-119.08493900299074</c:v>
                </c:pt>
                <c:pt idx="166">
                  <c:v>-119.68995780944825</c:v>
                </c:pt>
                <c:pt idx="167">
                  <c:v>-120.29497661590575</c:v>
                </c:pt>
                <c:pt idx="168">
                  <c:v>-120.89999542236328</c:v>
                </c:pt>
                <c:pt idx="169">
                  <c:v>-121.5050142288208</c:v>
                </c:pt>
                <c:pt idx="170">
                  <c:v>-122.11003303527832</c:v>
                </c:pt>
                <c:pt idx="171">
                  <c:v>-122.71505184173584</c:v>
                </c:pt>
                <c:pt idx="172">
                  <c:v>-123.32007064819335</c:v>
                </c:pt>
                <c:pt idx="173">
                  <c:v>-123.92508945465087</c:v>
                </c:pt>
                <c:pt idx="174">
                  <c:v>-124.5301082611084</c:v>
                </c:pt>
                <c:pt idx="175">
                  <c:v>-125.13512706756592</c:v>
                </c:pt>
                <c:pt idx="176">
                  <c:v>-125.74014587402344</c:v>
                </c:pt>
                <c:pt idx="177">
                  <c:v>-126.34516468048096</c:v>
                </c:pt>
                <c:pt idx="178">
                  <c:v>-126.95018348693849</c:v>
                </c:pt>
                <c:pt idx="179">
                  <c:v>-127.555202293396</c:v>
                </c:pt>
                <c:pt idx="180">
                  <c:v>-128.16022109985352</c:v>
                </c:pt>
                <c:pt idx="181">
                  <c:v>-128.76523990631102</c:v>
                </c:pt>
                <c:pt idx="182">
                  <c:v>-129.37025871276856</c:v>
                </c:pt>
                <c:pt idx="183">
                  <c:v>-129.9752775192261</c:v>
                </c:pt>
                <c:pt idx="184">
                  <c:v>-130.5802963256836</c:v>
                </c:pt>
                <c:pt idx="185">
                  <c:v>-131.1853151321411</c:v>
                </c:pt>
                <c:pt idx="186">
                  <c:v>-131.79033393859862</c:v>
                </c:pt>
                <c:pt idx="187">
                  <c:v>-132.39535274505616</c:v>
                </c:pt>
                <c:pt idx="188">
                  <c:v>-133.0003715515137</c:v>
                </c:pt>
                <c:pt idx="189">
                  <c:v>-133.6053903579712</c:v>
                </c:pt>
              </c:numCache>
            </c:numRef>
          </c:yVal>
          <c:smooth val="0"/>
        </c:ser>
        <c:axId val="29550432"/>
        <c:axId val="64627297"/>
      </c:scatterChart>
      <c:val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 (m&gt;)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crossBetween val="midCat"/>
        <c:dispUnits/>
      </c:val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Shear Y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Moment Y-Direction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Sheet2!$L$1:$L$7385</c:f>
              <c:numCache>
                <c:ptCount val="7385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</c:numCache>
            </c:numRef>
          </c:xVal>
          <c:yVal>
            <c:numRef>
              <c:f>Sheet2!$M$1:$M$7385</c:f>
              <c:numCache>
                <c:ptCount val="7385"/>
                <c:pt idx="0">
                  <c:v>0</c:v>
                </c:pt>
                <c:pt idx="1">
                  <c:v>-0.003025094032287598</c:v>
                </c:pt>
                <c:pt idx="2">
                  <c:v>-0.012100376129150391</c:v>
                </c:pt>
                <c:pt idx="3">
                  <c:v>-0.027225846290588378</c:v>
                </c:pt>
                <c:pt idx="4">
                  <c:v>-0.048401504516601565</c:v>
                </c:pt>
                <c:pt idx="5">
                  <c:v>-0.07562735080718995</c:v>
                </c:pt>
                <c:pt idx="6">
                  <c:v>-0.10890338516235351</c:v>
                </c:pt>
                <c:pt idx="7">
                  <c:v>-0.1482296075820923</c:v>
                </c:pt>
                <c:pt idx="8">
                  <c:v>-0.19360601806640626</c:v>
                </c:pt>
                <c:pt idx="9">
                  <c:v>-0.2450326166152954</c:v>
                </c:pt>
                <c:pt idx="10">
                  <c:v>-0.3025094032287598</c:v>
                </c:pt>
                <c:pt idx="11">
                  <c:v>-0.3660363779067993</c:v>
                </c:pt>
                <c:pt idx="12">
                  <c:v>-0.43561354064941404</c:v>
                </c:pt>
                <c:pt idx="13">
                  <c:v>-0.511240891456604</c:v>
                </c:pt>
                <c:pt idx="14">
                  <c:v>-0.5929184303283692</c:v>
                </c:pt>
                <c:pt idx="15">
                  <c:v>-0.6806461572647095</c:v>
                </c:pt>
                <c:pt idx="16">
                  <c:v>-0.774424072265625</c:v>
                </c:pt>
                <c:pt idx="17">
                  <c:v>-0.8742521753311159</c:v>
                </c:pt>
                <c:pt idx="18">
                  <c:v>-0.9801304664611816</c:v>
                </c:pt>
                <c:pt idx="19">
                  <c:v>-1.0920589456558227</c:v>
                </c:pt>
                <c:pt idx="20">
                  <c:v>-1.2100376129150392</c:v>
                </c:pt>
                <c:pt idx="21">
                  <c:v>-1.3340664682388303</c:v>
                </c:pt>
                <c:pt idx="22">
                  <c:v>-1.4641455116271973</c:v>
                </c:pt>
                <c:pt idx="23">
                  <c:v>-1.6002747430801392</c:v>
                </c:pt>
                <c:pt idx="24">
                  <c:v>-1.7424541625976562</c:v>
                </c:pt>
                <c:pt idx="25">
                  <c:v>-1.8906837701797485</c:v>
                </c:pt>
                <c:pt idx="26">
                  <c:v>-2.044963565826416</c:v>
                </c:pt>
                <c:pt idx="27">
                  <c:v>-2.205293549537659</c:v>
                </c:pt>
                <c:pt idx="28">
                  <c:v>-2.371673721313477</c:v>
                </c:pt>
                <c:pt idx="29">
                  <c:v>-2.5441040811538693</c:v>
                </c:pt>
                <c:pt idx="30">
                  <c:v>-2.722584629058838</c:v>
                </c:pt>
                <c:pt idx="31">
                  <c:v>-2.9071153650283814</c:v>
                </c:pt>
                <c:pt idx="32">
                  <c:v>-3.0976962890625</c:v>
                </c:pt>
                <c:pt idx="33">
                  <c:v>-3.294327401161194</c:v>
                </c:pt>
                <c:pt idx="34">
                  <c:v>-3.4970087013244635</c:v>
                </c:pt>
                <c:pt idx="35">
                  <c:v>-3.7057343484353633</c:v>
                </c:pt>
                <c:pt idx="36">
                  <c:v>5.8792523040771485</c:v>
                </c:pt>
                <c:pt idx="37">
                  <c:v>15.45818888759613</c:v>
                </c:pt>
                <c:pt idx="38">
                  <c:v>25.031073375701904</c:v>
                </c:pt>
                <c:pt idx="39">
                  <c:v>34.597909583091734</c:v>
                </c:pt>
                <c:pt idx="40">
                  <c:v>44.158697509765624</c:v>
                </c:pt>
                <c:pt idx="41">
                  <c:v>53.71343143367767</c:v>
                </c:pt>
                <c:pt idx="42">
                  <c:v>63.262115169525146</c:v>
                </c:pt>
                <c:pt idx="43">
                  <c:v>72.80474871730804</c:v>
                </c:pt>
                <c:pt idx="44">
                  <c:v>82.3413397064209</c:v>
                </c:pt>
                <c:pt idx="45">
                  <c:v>91.87187287807464</c:v>
                </c:pt>
                <c:pt idx="46">
                  <c:v>101.39635586166382</c:v>
                </c:pt>
                <c:pt idx="47">
                  <c:v>110.91478865718841</c:v>
                </c:pt>
                <c:pt idx="48">
                  <c:v>120.42717126464844</c:v>
                </c:pt>
                <c:pt idx="49">
                  <c:v>129.93351131343843</c:v>
                </c:pt>
                <c:pt idx="50">
                  <c:v>139.43378591537476</c:v>
                </c:pt>
                <c:pt idx="51">
                  <c:v>148.92802558803558</c:v>
                </c:pt>
                <c:pt idx="52">
                  <c:v>158.41621507263184</c:v>
                </c:pt>
                <c:pt idx="53">
                  <c:v>167.89833911037445</c:v>
                </c:pt>
                <c:pt idx="54">
                  <c:v>177.37442821884156</c:v>
                </c:pt>
                <c:pt idx="55">
                  <c:v>186.844451880455</c:v>
                </c:pt>
                <c:pt idx="56">
                  <c:v>196.30844061279296</c:v>
                </c:pt>
                <c:pt idx="57">
                  <c:v>205.76637915706635</c:v>
                </c:pt>
                <c:pt idx="58">
                  <c:v>215.2182522544861</c:v>
                </c:pt>
                <c:pt idx="59">
                  <c:v>224.66409042263032</c:v>
                </c:pt>
                <c:pt idx="60">
                  <c:v>234.1038631439209</c:v>
                </c:pt>
                <c:pt idx="61">
                  <c:v>243.53760093593598</c:v>
                </c:pt>
                <c:pt idx="62">
                  <c:v>252.96528853988647</c:v>
                </c:pt>
                <c:pt idx="63">
                  <c:v>262.3869259557724</c:v>
                </c:pt>
                <c:pt idx="64">
                  <c:v>271.80248266601564</c:v>
                </c:pt>
                <c:pt idx="65">
                  <c:v>281.2120197057724</c:v>
                </c:pt>
                <c:pt idx="66">
                  <c:v>290.6155065574646</c:v>
                </c:pt>
                <c:pt idx="67">
                  <c:v>300.0129432210922</c:v>
                </c:pt>
                <c:pt idx="68">
                  <c:v>309.4043296966553</c:v>
                </c:pt>
                <c:pt idx="69">
                  <c:v>318.78963546657565</c:v>
                </c:pt>
                <c:pt idx="70">
                  <c:v>328.16892156600954</c:v>
                </c:pt>
                <c:pt idx="71">
                  <c:v>337.54215747737885</c:v>
                </c:pt>
                <c:pt idx="72">
                  <c:v>346.90934320068357</c:v>
                </c:pt>
                <c:pt idx="73">
                  <c:v>356.27047873592375</c:v>
                </c:pt>
                <c:pt idx="74">
                  <c:v>365.62553356552127</c:v>
                </c:pt>
                <c:pt idx="75">
                  <c:v>374.97456872463226</c:v>
                </c:pt>
                <c:pt idx="76">
                  <c:v>384.3175536956787</c:v>
                </c:pt>
                <c:pt idx="77">
                  <c:v>393.6544884786606</c:v>
                </c:pt>
                <c:pt idx="78">
                  <c:v>402.9853730735779</c:v>
                </c:pt>
                <c:pt idx="79">
                  <c:v>412.3101769628525</c:v>
                </c:pt>
                <c:pt idx="80">
                  <c:v>421.62896118164065</c:v>
                </c:pt>
                <c:pt idx="81">
                  <c:v>430.9416952123642</c:v>
                </c:pt>
                <c:pt idx="82">
                  <c:v>440.2483790550232</c:v>
                </c:pt>
                <c:pt idx="83">
                  <c:v>449.5490127096176</c:v>
                </c:pt>
                <c:pt idx="84">
                  <c:v>458.84356565856933</c:v>
                </c:pt>
                <c:pt idx="85">
                  <c:v>468.1320989370346</c:v>
                </c:pt>
                <c:pt idx="86">
                  <c:v>477.4145820274353</c:v>
                </c:pt>
                <c:pt idx="87">
                  <c:v>486.6910149297714</c:v>
                </c:pt>
                <c:pt idx="88">
                  <c:v>495.96136712646484</c:v>
                </c:pt>
                <c:pt idx="89">
                  <c:v>505.22573017024996</c:v>
                </c:pt>
                <c:pt idx="90">
                  <c:v>514.4839819908142</c:v>
                </c:pt>
                <c:pt idx="91">
                  <c:v>523.7361836233139</c:v>
                </c:pt>
                <c:pt idx="92">
                  <c:v>532.9823961029052</c:v>
                </c:pt>
                <c:pt idx="93">
                  <c:v>542.2224973592758</c:v>
                </c:pt>
                <c:pt idx="94">
                  <c:v>551.456609462738</c:v>
                </c:pt>
                <c:pt idx="95">
                  <c:v>710.6846103429795</c:v>
                </c:pt>
                <c:pt idx="96">
                  <c:v>698.9065610351563</c:v>
                </c:pt>
                <c:pt idx="97">
                  <c:v>687.1225225744247</c:v>
                </c:pt>
                <c:pt idx="98">
                  <c:v>675.3323728904725</c:v>
                </c:pt>
                <c:pt idx="99">
                  <c:v>663.5362340536118</c:v>
                </c:pt>
                <c:pt idx="100">
                  <c:v>651.7339839935303</c:v>
                </c:pt>
                <c:pt idx="101">
                  <c:v>639.9256837453842</c:v>
                </c:pt>
                <c:pt idx="102">
                  <c:v>628.1113943443298</c:v>
                </c:pt>
                <c:pt idx="103">
                  <c:v>616.2909937200546</c:v>
                </c:pt>
                <c:pt idx="104">
                  <c:v>604.4646039428711</c:v>
                </c:pt>
                <c:pt idx="105">
                  <c:v>592.6321029424668</c:v>
                </c:pt>
                <c:pt idx="106">
                  <c:v>580.7935517539978</c:v>
                </c:pt>
                <c:pt idx="107">
                  <c:v>568.9490114126205</c:v>
                </c:pt>
                <c:pt idx="108">
                  <c:v>557.0983598480225</c:v>
                </c:pt>
                <c:pt idx="109">
                  <c:v>545.241719130516</c:v>
                </c:pt>
                <c:pt idx="110">
                  <c:v>533.3789671897888</c:v>
                </c:pt>
                <c:pt idx="111">
                  <c:v>521.510165060997</c:v>
                </c:pt>
                <c:pt idx="112">
                  <c:v>509.63537377929686</c:v>
                </c:pt>
                <c:pt idx="113">
                  <c:v>497.7544712743759</c:v>
                </c:pt>
                <c:pt idx="114">
                  <c:v>485.8675796165466</c:v>
                </c:pt>
                <c:pt idx="115">
                  <c:v>473.9745767354965</c:v>
                </c:pt>
                <c:pt idx="116">
                  <c:v>462.07552366638186</c:v>
                </c:pt>
                <c:pt idx="117">
                  <c:v>450.1704814443588</c:v>
                </c:pt>
                <c:pt idx="118">
                  <c:v>438.259327999115</c:v>
                </c:pt>
                <c:pt idx="119">
                  <c:v>426.3421854009628</c:v>
                </c:pt>
                <c:pt idx="120">
                  <c:v>414.41893157958987</c:v>
                </c:pt>
                <c:pt idx="121">
                  <c:v>402.48962757015227</c:v>
                </c:pt>
                <c:pt idx="122">
                  <c:v>390.5543344078064</c:v>
                </c:pt>
                <c:pt idx="123">
                  <c:v>378.6129300222397</c:v>
                </c:pt>
                <c:pt idx="124">
                  <c:v>366.66553648376464</c:v>
                </c:pt>
                <c:pt idx="125">
                  <c:v>354.7120317220688</c:v>
                </c:pt>
                <c:pt idx="126">
                  <c:v>342.75247677230834</c:v>
                </c:pt>
                <c:pt idx="127">
                  <c:v>330.7869326696396</c:v>
                </c:pt>
                <c:pt idx="128">
                  <c:v>318.81527734375</c:v>
                </c:pt>
                <c:pt idx="129">
                  <c:v>306.83763286495207</c:v>
                </c:pt>
                <c:pt idx="130">
                  <c:v>294.8538771629334</c:v>
                </c:pt>
                <c:pt idx="131">
                  <c:v>282.86407127285</c:v>
                </c:pt>
                <c:pt idx="132">
                  <c:v>270.8682762298584</c:v>
                </c:pt>
                <c:pt idx="133">
                  <c:v>258.8663699636459</c:v>
                </c:pt>
                <c:pt idx="134">
                  <c:v>246.85847454452514</c:v>
                </c:pt>
                <c:pt idx="135">
                  <c:v>234.8444679021835</c:v>
                </c:pt>
                <c:pt idx="136">
                  <c:v>222.82441107177732</c:v>
                </c:pt>
                <c:pt idx="137">
                  <c:v>210.79836508846282</c:v>
                </c:pt>
                <c:pt idx="138">
                  <c:v>198.76620788192747</c:v>
                </c:pt>
                <c:pt idx="139">
                  <c:v>186.7280615224838</c:v>
                </c:pt>
                <c:pt idx="140">
                  <c:v>174.68386497497556</c:v>
                </c:pt>
                <c:pt idx="141">
                  <c:v>207.63349616909028</c:v>
                </c:pt>
                <c:pt idx="142">
                  <c:v>192.57719924545287</c:v>
                </c:pt>
                <c:pt idx="143">
                  <c:v>177.51485213375094</c:v>
                </c:pt>
                <c:pt idx="144">
                  <c:v>162.44633276367188</c:v>
                </c:pt>
                <c:pt idx="145">
                  <c:v>147.37188527584075</c:v>
                </c:pt>
                <c:pt idx="146">
                  <c:v>132.2913875999451</c:v>
                </c:pt>
                <c:pt idx="147">
                  <c:v>117.2047176656723</c:v>
                </c:pt>
                <c:pt idx="148">
                  <c:v>102.11211961364747</c:v>
                </c:pt>
                <c:pt idx="149">
                  <c:v>87.01347137355805</c:v>
                </c:pt>
                <c:pt idx="150">
                  <c:v>71.90877294540405</c:v>
                </c:pt>
                <c:pt idx="151">
                  <c:v>56.79790225887298</c:v>
                </c:pt>
                <c:pt idx="152">
                  <c:v>41.681103454589845</c:v>
                </c:pt>
                <c:pt idx="153">
                  <c:v>26.558254462242132</c:v>
                </c:pt>
                <c:pt idx="154">
                  <c:v>11.429233211517342</c:v>
                </c:pt>
                <c:pt idx="155">
                  <c:v>-3.7055940866470394</c:v>
                </c:pt>
                <c:pt idx="156">
                  <c:v>-4.839025283813484</c:v>
                </c:pt>
                <c:pt idx="157">
                  <c:v>-5.978506669044492</c:v>
                </c:pt>
                <c:pt idx="158">
                  <c:v>-7.123916172027606</c:v>
                </c:pt>
                <c:pt idx="159">
                  <c:v>-8.275375863075269</c:v>
                </c:pt>
                <c:pt idx="160">
                  <c:v>-9.433007812500009</c:v>
                </c:pt>
                <c:pt idx="161">
                  <c:v>-10.596689949989326</c:v>
                </c:pt>
                <c:pt idx="162">
                  <c:v>-11.766300205230735</c:v>
                </c:pt>
                <c:pt idx="163">
                  <c:v>-12.941960648536693</c:v>
                </c:pt>
                <c:pt idx="164">
                  <c:v>-14.123793350219742</c:v>
                </c:pt>
                <c:pt idx="165">
                  <c:v>-15.311676239967369</c:v>
                </c:pt>
                <c:pt idx="166">
                  <c:v>-16.505487247467045</c:v>
                </c:pt>
                <c:pt idx="167">
                  <c:v>-17.705470513343812</c:v>
                </c:pt>
                <c:pt idx="168">
                  <c:v>-18.911381896972642</c:v>
                </c:pt>
                <c:pt idx="169">
                  <c:v>-20.123465538978564</c:v>
                </c:pt>
                <c:pt idx="170">
                  <c:v>-21.341477298736564</c:v>
                </c:pt>
                <c:pt idx="171">
                  <c:v>-22.56566131687164</c:v>
                </c:pt>
                <c:pt idx="172">
                  <c:v>-23.79577345275878</c:v>
                </c:pt>
                <c:pt idx="173">
                  <c:v>-25.03193577671051</c:v>
                </c:pt>
                <c:pt idx="174">
                  <c:v>-26.274392429351806</c:v>
                </c:pt>
                <c:pt idx="175">
                  <c:v>-27.522655129432678</c:v>
                </c:pt>
                <c:pt idx="176">
                  <c:v>-28.776968017578128</c:v>
                </c:pt>
                <c:pt idx="177">
                  <c:v>-30.037453164100654</c:v>
                </c:pt>
                <c:pt idx="178">
                  <c:v>-31.303988498687744</c:v>
                </c:pt>
                <c:pt idx="179">
                  <c:v>-32.57645195102691</c:v>
                </c:pt>
                <c:pt idx="180">
                  <c:v>-33.85496559143067</c:v>
                </c:pt>
                <c:pt idx="181">
                  <c:v>-35.13965149021149</c:v>
                </c:pt>
                <c:pt idx="182">
                  <c:v>-36.43026550674439</c:v>
                </c:pt>
                <c:pt idx="183">
                  <c:v>-37.72705178165437</c:v>
                </c:pt>
                <c:pt idx="184">
                  <c:v>-39.02988824462891</c:v>
                </c:pt>
                <c:pt idx="185">
                  <c:v>-40.33865282535554</c:v>
                </c:pt>
                <c:pt idx="186">
                  <c:v>-41.65346759414675</c:v>
                </c:pt>
                <c:pt idx="187">
                  <c:v>-42.97445462131502</c:v>
                </c:pt>
                <c:pt idx="188">
                  <c:v>-44.30149183654787</c:v>
                </c:pt>
                <c:pt idx="189">
                  <c:v>-45.63445716953278</c:v>
                </c:pt>
              </c:numCache>
            </c:numRef>
          </c:yVal>
          <c:smooth val="0"/>
        </c:ser>
        <c:axId val="44774762"/>
        <c:axId val="319675"/>
      </c:scatterChart>
      <c:val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 (m.)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75"/>
        <c:crosses val="autoZero"/>
        <c:crossBetween val="midCat"/>
        <c:dispUnits/>
      </c:valAx>
      <c:valAx>
        <c:axId val="31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Y (KN-m)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74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7.emf" /><Relationship Id="rId4" Type="http://schemas.openxmlformats.org/officeDocument/2006/relationships/image" Target="../media/image1.emf" /><Relationship Id="rId5" Type="http://schemas.openxmlformats.org/officeDocument/2006/relationships/image" Target="../media/image18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7.emf" /><Relationship Id="rId9" Type="http://schemas.openxmlformats.org/officeDocument/2006/relationships/image" Target="../media/image20.emf" /><Relationship Id="rId10" Type="http://schemas.openxmlformats.org/officeDocument/2006/relationships/image" Target="../media/image19.emf" /><Relationship Id="rId11" Type="http://schemas.openxmlformats.org/officeDocument/2006/relationships/image" Target="../media/image15.emf" /><Relationship Id="rId12" Type="http://schemas.openxmlformats.org/officeDocument/2006/relationships/image" Target="../media/image6.emf" /><Relationship Id="rId13" Type="http://schemas.openxmlformats.org/officeDocument/2006/relationships/image" Target="../media/image11.emf" /><Relationship Id="rId14" Type="http://schemas.openxmlformats.org/officeDocument/2006/relationships/image" Target="../media/image8.emf" /><Relationship Id="rId15" Type="http://schemas.openxmlformats.org/officeDocument/2006/relationships/image" Target="../media/image9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6.emf" /><Relationship Id="rId19" Type="http://schemas.openxmlformats.org/officeDocument/2006/relationships/image" Target="../media/image11.emf" /><Relationship Id="rId20" Type="http://schemas.openxmlformats.org/officeDocument/2006/relationships/image" Target="../media/image8.emf" /><Relationship Id="rId21" Type="http://schemas.openxmlformats.org/officeDocument/2006/relationships/image" Target="../media/image9.emf" /><Relationship Id="rId22" Type="http://schemas.openxmlformats.org/officeDocument/2006/relationships/image" Target="../media/image7.emf" /><Relationship Id="rId23" Type="http://schemas.openxmlformats.org/officeDocument/2006/relationships/image" Target="../media/image15.emf" /><Relationship Id="rId24" Type="http://schemas.openxmlformats.org/officeDocument/2006/relationships/image" Target="../media/image4.emf" /><Relationship Id="rId25" Type="http://schemas.openxmlformats.org/officeDocument/2006/relationships/image" Target="../media/image13.emf" /><Relationship Id="rId26" Type="http://schemas.openxmlformats.org/officeDocument/2006/relationships/image" Target="../media/image21.emf" /><Relationship Id="rId27" Type="http://schemas.openxmlformats.org/officeDocument/2006/relationships/image" Target="../media/image5.emf" /><Relationship Id="rId28" Type="http://schemas.openxmlformats.org/officeDocument/2006/relationships/image" Target="../media/image12.emf" /><Relationship Id="rId29" Type="http://schemas.openxmlformats.org/officeDocument/2006/relationships/image" Target="../media/image14.emf" /><Relationship Id="rId30" Type="http://schemas.openxmlformats.org/officeDocument/2006/relationships/image" Target="../media/image10.emf" /><Relationship Id="rId31" Type="http://schemas.openxmlformats.org/officeDocument/2006/relationships/image" Target="../media/image22.emf" /><Relationship Id="rId32" Type="http://schemas.openxmlformats.org/officeDocument/2006/relationships/image" Target="../media/image22.emf" /><Relationship Id="rId33" Type="http://schemas.openxmlformats.org/officeDocument/2006/relationships/image" Target="../media/image22.emf" /><Relationship Id="rId34" Type="http://schemas.openxmlformats.org/officeDocument/2006/relationships/image" Target="../media/image26.emf" /><Relationship Id="rId35" Type="http://schemas.openxmlformats.org/officeDocument/2006/relationships/image" Target="../media/image23.emf" /><Relationship Id="rId36" Type="http://schemas.openxmlformats.org/officeDocument/2006/relationships/image" Target="../media/image24.emf" /><Relationship Id="rId37" Type="http://schemas.openxmlformats.org/officeDocument/2006/relationships/image" Target="../media/image27.emf" /><Relationship Id="rId38" Type="http://schemas.openxmlformats.org/officeDocument/2006/relationships/image" Target="../media/image25.emf" /><Relationship Id="rId39" Type="http://schemas.openxmlformats.org/officeDocument/2006/relationships/image" Target="../media/image31.emf" /><Relationship Id="rId40" Type="http://schemas.openxmlformats.org/officeDocument/2006/relationships/image" Target="../media/image28.emf" /><Relationship Id="rId41" Type="http://schemas.openxmlformats.org/officeDocument/2006/relationships/image" Target="../media/image32.emf" /><Relationship Id="rId42" Type="http://schemas.openxmlformats.org/officeDocument/2006/relationships/image" Target="../media/image29.emf" /><Relationship Id="rId43" Type="http://schemas.openxmlformats.org/officeDocument/2006/relationships/image" Target="../media/image30.emf" /><Relationship Id="rId44" Type="http://schemas.openxmlformats.org/officeDocument/2006/relationships/image" Target="../media/image33.emf" /><Relationship Id="rId45" Type="http://schemas.openxmlformats.org/officeDocument/2006/relationships/image" Target="../media/image34.emf" /><Relationship Id="rId46" Type="http://schemas.openxmlformats.org/officeDocument/2006/relationships/image" Target="../media/image33.emf" /><Relationship Id="rId47" Type="http://schemas.openxmlformats.org/officeDocument/2006/relationships/image" Target="../media/image34.emf" /><Relationship Id="rId48" Type="http://schemas.openxmlformats.org/officeDocument/2006/relationships/image" Target="../media/image36.emf" /><Relationship Id="rId49" Type="http://schemas.openxmlformats.org/officeDocument/2006/relationships/image" Target="../media/image37.emf" /><Relationship Id="rId50" Type="http://schemas.openxmlformats.org/officeDocument/2006/relationships/image" Target="../media/image33.emf" /><Relationship Id="rId51" Type="http://schemas.openxmlformats.org/officeDocument/2006/relationships/image" Target="../media/image34.emf" /><Relationship Id="rId52" Type="http://schemas.openxmlformats.org/officeDocument/2006/relationships/image" Target="../media/image33.emf" /><Relationship Id="rId53" Type="http://schemas.openxmlformats.org/officeDocument/2006/relationships/image" Target="../media/image34.emf" /><Relationship Id="rId54" Type="http://schemas.openxmlformats.org/officeDocument/2006/relationships/image" Target="../media/image35.emf" /><Relationship Id="rId55" Type="http://schemas.openxmlformats.org/officeDocument/2006/relationships/image" Target="../media/image37.emf" /><Relationship Id="rId56" Type="http://schemas.openxmlformats.org/officeDocument/2006/relationships/image" Target="../media/image16.emf" /><Relationship Id="rId5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141</xdr:row>
      <xdr:rowOff>47625</xdr:rowOff>
    </xdr:from>
    <xdr:to>
      <xdr:col>19</xdr:col>
      <xdr:colOff>161925</xdr:colOff>
      <xdr:row>152</xdr:row>
      <xdr:rowOff>19050</xdr:rowOff>
    </xdr:to>
    <xdr:grpSp>
      <xdr:nvGrpSpPr>
        <xdr:cNvPr id="1" name="Group 683"/>
        <xdr:cNvGrpSpPr>
          <a:grpSpLocks/>
        </xdr:cNvGrpSpPr>
      </xdr:nvGrpSpPr>
      <xdr:grpSpPr>
        <a:xfrm>
          <a:off x="762000" y="25736550"/>
          <a:ext cx="2857500" cy="1752600"/>
          <a:chOff x="135" y="2588"/>
          <a:chExt cx="308" cy="184"/>
        </a:xfrm>
        <a:solidFill>
          <a:srgbClr val="FFFFFF"/>
        </a:solidFill>
      </xdr:grpSpPr>
      <xdr:grpSp>
        <xdr:nvGrpSpPr>
          <xdr:cNvPr id="2" name="Group 660"/>
          <xdr:cNvGrpSpPr>
            <a:grpSpLocks/>
          </xdr:cNvGrpSpPr>
        </xdr:nvGrpSpPr>
        <xdr:grpSpPr>
          <a:xfrm>
            <a:off x="171" y="2588"/>
            <a:ext cx="142" cy="146"/>
            <a:chOff x="189" y="2585"/>
            <a:chExt cx="142" cy="146"/>
          </a:xfrm>
          <a:solidFill>
            <a:srgbClr val="FFFFFF"/>
          </a:solidFill>
        </xdr:grpSpPr>
        <xdr:sp>
          <xdr:nvSpPr>
            <xdr:cNvPr id="3" name="Rectangle 657"/>
            <xdr:cNvSpPr>
              <a:spLocks/>
            </xdr:cNvSpPr>
          </xdr:nvSpPr>
          <xdr:spPr>
            <a:xfrm>
              <a:off x="189" y="2717"/>
              <a:ext cx="142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659"/>
            <xdr:cNvSpPr>
              <a:spLocks/>
            </xdr:cNvSpPr>
          </xdr:nvSpPr>
          <xdr:spPr>
            <a:xfrm>
              <a:off x="249" y="2585"/>
              <a:ext cx="64" cy="47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661"/>
          <xdr:cNvSpPr>
            <a:spLocks/>
          </xdr:cNvSpPr>
        </xdr:nvSpPr>
        <xdr:spPr>
          <a:xfrm flipH="1">
            <a:off x="146" y="2745"/>
            <a:ext cx="2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62"/>
          <xdr:cNvSpPr>
            <a:spLocks/>
          </xdr:cNvSpPr>
        </xdr:nvSpPr>
        <xdr:spPr>
          <a:xfrm flipH="1">
            <a:off x="285" y="2746"/>
            <a:ext cx="2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63"/>
          <xdr:cNvSpPr>
            <a:spLocks/>
          </xdr:cNvSpPr>
        </xdr:nvSpPr>
        <xdr:spPr>
          <a:xfrm>
            <a:off x="151" y="2769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70"/>
          <xdr:cNvSpPr>
            <a:spLocks/>
          </xdr:cNvSpPr>
        </xdr:nvSpPr>
        <xdr:spPr>
          <a:xfrm flipH="1">
            <a:off x="157" y="267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672"/>
          <xdr:cNvSpPr>
            <a:spLocks/>
          </xdr:cNvSpPr>
        </xdr:nvSpPr>
        <xdr:spPr>
          <a:xfrm>
            <a:off x="151" y="2656"/>
            <a:ext cx="23" cy="35"/>
          </a:xfrm>
          <a:prstGeom prst="curved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682"/>
          <xdr:cNvGrpSpPr>
            <a:grpSpLocks/>
          </xdr:cNvGrpSpPr>
        </xdr:nvGrpSpPr>
        <xdr:grpSpPr>
          <a:xfrm>
            <a:off x="343" y="2669"/>
            <a:ext cx="100" cy="67"/>
            <a:chOff x="349" y="2654"/>
            <a:chExt cx="100" cy="67"/>
          </a:xfrm>
          <a:solidFill>
            <a:srgbClr val="FFFFFF"/>
          </a:solidFill>
        </xdr:grpSpPr>
        <xdr:sp>
          <xdr:nvSpPr>
            <xdr:cNvPr id="13" name="Line 665"/>
            <xdr:cNvSpPr>
              <a:spLocks/>
            </xdr:cNvSpPr>
          </xdr:nvSpPr>
          <xdr:spPr>
            <a:xfrm>
              <a:off x="421" y="2654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666"/>
            <xdr:cNvSpPr>
              <a:spLocks/>
            </xdr:cNvSpPr>
          </xdr:nvSpPr>
          <xdr:spPr>
            <a:xfrm>
              <a:off x="353" y="2721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667"/>
            <xdr:cNvSpPr>
              <a:spLocks/>
            </xdr:cNvSpPr>
          </xdr:nvSpPr>
          <xdr:spPr>
            <a:xfrm>
              <a:off x="371" y="2689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668"/>
            <xdr:cNvSpPr>
              <a:spLocks/>
            </xdr:cNvSpPr>
          </xdr:nvSpPr>
          <xdr:spPr>
            <a:xfrm flipV="1">
              <a:off x="349" y="2689"/>
              <a:ext cx="34" cy="3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669"/>
            <xdr:cNvSpPr>
              <a:spLocks/>
            </xdr:cNvSpPr>
          </xdr:nvSpPr>
          <xdr:spPr>
            <a:xfrm flipV="1">
              <a:off x="382" y="2654"/>
              <a:ext cx="39" cy="34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680"/>
            <xdr:cNvSpPr>
              <a:spLocks/>
            </xdr:cNvSpPr>
          </xdr:nvSpPr>
          <xdr:spPr>
            <a:xfrm flipV="1">
              <a:off x="384" y="2655"/>
              <a:ext cx="64" cy="6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85725</xdr:colOff>
      <xdr:row>169</xdr:row>
      <xdr:rowOff>76200</xdr:rowOff>
    </xdr:from>
    <xdr:to>
      <xdr:col>18</xdr:col>
      <xdr:colOff>142875</xdr:colOff>
      <xdr:row>179</xdr:row>
      <xdr:rowOff>0</xdr:rowOff>
    </xdr:to>
    <xdr:grpSp>
      <xdr:nvGrpSpPr>
        <xdr:cNvPr id="22" name="Group 733"/>
        <xdr:cNvGrpSpPr>
          <a:grpSpLocks/>
        </xdr:cNvGrpSpPr>
      </xdr:nvGrpSpPr>
      <xdr:grpSpPr>
        <a:xfrm>
          <a:off x="523875" y="30299025"/>
          <a:ext cx="2857500" cy="1543050"/>
          <a:chOff x="55" y="2998"/>
          <a:chExt cx="308" cy="162"/>
        </a:xfrm>
        <a:solidFill>
          <a:srgbClr val="FFFFFF"/>
        </a:solidFill>
      </xdr:grpSpPr>
      <xdr:grpSp>
        <xdr:nvGrpSpPr>
          <xdr:cNvPr id="23" name="Group 727"/>
          <xdr:cNvGrpSpPr>
            <a:grpSpLocks/>
          </xdr:cNvGrpSpPr>
        </xdr:nvGrpSpPr>
        <xdr:grpSpPr>
          <a:xfrm>
            <a:off x="55" y="2998"/>
            <a:ext cx="308" cy="162"/>
            <a:chOff x="55" y="2998"/>
            <a:chExt cx="308" cy="162"/>
          </a:xfrm>
          <a:solidFill>
            <a:srgbClr val="FFFFFF"/>
          </a:solidFill>
        </xdr:grpSpPr>
        <xdr:sp>
          <xdr:nvSpPr>
            <xdr:cNvPr id="24" name="Rectangle 707"/>
            <xdr:cNvSpPr>
              <a:spLocks/>
            </xdr:cNvSpPr>
          </xdr:nvSpPr>
          <xdr:spPr>
            <a:xfrm>
              <a:off x="91" y="3108"/>
              <a:ext cx="142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708"/>
            <xdr:cNvSpPr>
              <a:spLocks/>
            </xdr:cNvSpPr>
          </xdr:nvSpPr>
          <xdr:spPr>
            <a:xfrm>
              <a:off x="168" y="2998"/>
              <a:ext cx="64" cy="47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709"/>
            <xdr:cNvSpPr>
              <a:spLocks/>
            </xdr:cNvSpPr>
          </xdr:nvSpPr>
          <xdr:spPr>
            <a:xfrm flipH="1">
              <a:off x="66" y="3133"/>
              <a:ext cx="21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710"/>
            <xdr:cNvSpPr>
              <a:spLocks/>
            </xdr:cNvSpPr>
          </xdr:nvSpPr>
          <xdr:spPr>
            <a:xfrm flipH="1">
              <a:off x="205" y="3134"/>
              <a:ext cx="21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711"/>
            <xdr:cNvSpPr>
              <a:spLocks/>
            </xdr:cNvSpPr>
          </xdr:nvSpPr>
          <xdr:spPr>
            <a:xfrm>
              <a:off x="71" y="3157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712"/>
            <xdr:cNvSpPr>
              <a:spLocks/>
            </xdr:cNvSpPr>
          </xdr:nvSpPr>
          <xdr:spPr>
            <a:xfrm flipH="1">
              <a:off x="77" y="3064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713"/>
            <xdr:cNvSpPr>
              <a:spLocks/>
            </xdr:cNvSpPr>
          </xdr:nvSpPr>
          <xdr:spPr>
            <a:xfrm>
              <a:off x="71" y="3044"/>
              <a:ext cx="23" cy="35"/>
            </a:xfrm>
            <a:prstGeom prst="curvedDownArrow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3" name="Group 716"/>
            <xdr:cNvGrpSpPr>
              <a:grpSpLocks/>
            </xdr:cNvGrpSpPr>
          </xdr:nvGrpSpPr>
          <xdr:grpSpPr>
            <a:xfrm>
              <a:off x="263" y="3057"/>
              <a:ext cx="100" cy="67"/>
              <a:chOff x="349" y="2654"/>
              <a:chExt cx="100" cy="67"/>
            </a:xfrm>
            <a:solidFill>
              <a:srgbClr val="FFFFFF"/>
            </a:solidFill>
          </xdr:grpSpPr>
          <xdr:sp>
            <xdr:nvSpPr>
              <xdr:cNvPr id="34" name="Line 717"/>
              <xdr:cNvSpPr>
                <a:spLocks/>
              </xdr:cNvSpPr>
            </xdr:nvSpPr>
            <xdr:spPr>
              <a:xfrm>
                <a:off x="421" y="2654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718"/>
              <xdr:cNvSpPr>
                <a:spLocks/>
              </xdr:cNvSpPr>
            </xdr:nvSpPr>
            <xdr:spPr>
              <a:xfrm>
                <a:off x="353" y="2721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719"/>
              <xdr:cNvSpPr>
                <a:spLocks/>
              </xdr:cNvSpPr>
            </xdr:nvSpPr>
            <xdr:spPr>
              <a:xfrm>
                <a:off x="371" y="2689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Line 720"/>
              <xdr:cNvSpPr>
                <a:spLocks/>
              </xdr:cNvSpPr>
            </xdr:nvSpPr>
            <xdr:spPr>
              <a:xfrm flipV="1">
                <a:off x="349" y="2689"/>
                <a:ext cx="34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Line 721"/>
              <xdr:cNvSpPr>
                <a:spLocks/>
              </xdr:cNvSpPr>
            </xdr:nvSpPr>
            <xdr:spPr>
              <a:xfrm flipV="1">
                <a:off x="382" y="2654"/>
                <a:ext cx="39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724"/>
              <xdr:cNvSpPr>
                <a:spLocks/>
              </xdr:cNvSpPr>
            </xdr:nvSpPr>
            <xdr:spPr>
              <a:xfrm flipV="1">
                <a:off x="384" y="2655"/>
                <a:ext cx="64" cy="6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104775</xdr:colOff>
      <xdr:row>154</xdr:row>
      <xdr:rowOff>85725</xdr:rowOff>
    </xdr:from>
    <xdr:to>
      <xdr:col>19</xdr:col>
      <xdr:colOff>123825</xdr:colOff>
      <xdr:row>165</xdr:row>
      <xdr:rowOff>66675</xdr:rowOff>
    </xdr:to>
    <xdr:grpSp>
      <xdr:nvGrpSpPr>
        <xdr:cNvPr id="44" name="Group 734"/>
        <xdr:cNvGrpSpPr>
          <a:grpSpLocks/>
        </xdr:cNvGrpSpPr>
      </xdr:nvGrpSpPr>
      <xdr:grpSpPr>
        <a:xfrm>
          <a:off x="723900" y="27879675"/>
          <a:ext cx="2857500" cy="1762125"/>
          <a:chOff x="76" y="2744"/>
          <a:chExt cx="308" cy="185"/>
        </a:xfrm>
        <a:solidFill>
          <a:srgbClr val="FFFFFF"/>
        </a:solidFill>
      </xdr:grpSpPr>
      <xdr:grpSp>
        <xdr:nvGrpSpPr>
          <xdr:cNvPr id="45" name="Group 726"/>
          <xdr:cNvGrpSpPr>
            <a:grpSpLocks/>
          </xdr:cNvGrpSpPr>
        </xdr:nvGrpSpPr>
        <xdr:grpSpPr>
          <a:xfrm>
            <a:off x="76" y="2744"/>
            <a:ext cx="308" cy="185"/>
            <a:chOff x="76" y="2744"/>
            <a:chExt cx="308" cy="185"/>
          </a:xfrm>
          <a:solidFill>
            <a:srgbClr val="FFFFFF"/>
          </a:solidFill>
        </xdr:grpSpPr>
        <xdr:sp>
          <xdr:nvSpPr>
            <xdr:cNvPr id="46" name="Rectangle 686"/>
            <xdr:cNvSpPr>
              <a:spLocks/>
            </xdr:cNvSpPr>
          </xdr:nvSpPr>
          <xdr:spPr>
            <a:xfrm>
              <a:off x="112" y="2877"/>
              <a:ext cx="142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Rectangle 687"/>
            <xdr:cNvSpPr>
              <a:spLocks/>
            </xdr:cNvSpPr>
          </xdr:nvSpPr>
          <xdr:spPr>
            <a:xfrm>
              <a:off x="210" y="2744"/>
              <a:ext cx="64" cy="47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688"/>
            <xdr:cNvSpPr>
              <a:spLocks/>
            </xdr:cNvSpPr>
          </xdr:nvSpPr>
          <xdr:spPr>
            <a:xfrm flipH="1">
              <a:off x="87" y="2902"/>
              <a:ext cx="21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689"/>
            <xdr:cNvSpPr>
              <a:spLocks/>
            </xdr:cNvSpPr>
          </xdr:nvSpPr>
          <xdr:spPr>
            <a:xfrm flipH="1">
              <a:off x="226" y="2903"/>
              <a:ext cx="21" cy="2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690"/>
            <xdr:cNvSpPr>
              <a:spLocks/>
            </xdr:cNvSpPr>
          </xdr:nvSpPr>
          <xdr:spPr>
            <a:xfrm>
              <a:off x="92" y="2926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691"/>
            <xdr:cNvSpPr>
              <a:spLocks/>
            </xdr:cNvSpPr>
          </xdr:nvSpPr>
          <xdr:spPr>
            <a:xfrm flipH="1">
              <a:off x="98" y="2833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692"/>
            <xdr:cNvSpPr>
              <a:spLocks/>
            </xdr:cNvSpPr>
          </xdr:nvSpPr>
          <xdr:spPr>
            <a:xfrm>
              <a:off x="92" y="2813"/>
              <a:ext cx="23" cy="35"/>
            </a:xfrm>
            <a:prstGeom prst="curvedDownArrow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5" name="Group 695"/>
            <xdr:cNvGrpSpPr>
              <a:grpSpLocks/>
            </xdr:cNvGrpSpPr>
          </xdr:nvGrpSpPr>
          <xdr:grpSpPr>
            <a:xfrm>
              <a:off x="284" y="2826"/>
              <a:ext cx="100" cy="67"/>
              <a:chOff x="349" y="2654"/>
              <a:chExt cx="100" cy="67"/>
            </a:xfrm>
            <a:solidFill>
              <a:srgbClr val="FFFFFF"/>
            </a:solidFill>
          </xdr:grpSpPr>
          <xdr:sp>
            <xdr:nvSpPr>
              <xdr:cNvPr id="56" name="Line 696"/>
              <xdr:cNvSpPr>
                <a:spLocks/>
              </xdr:cNvSpPr>
            </xdr:nvSpPr>
            <xdr:spPr>
              <a:xfrm>
                <a:off x="421" y="2654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7" name="Line 697"/>
              <xdr:cNvSpPr>
                <a:spLocks/>
              </xdr:cNvSpPr>
            </xdr:nvSpPr>
            <xdr:spPr>
              <a:xfrm>
                <a:off x="353" y="2721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Line 698"/>
              <xdr:cNvSpPr>
                <a:spLocks/>
              </xdr:cNvSpPr>
            </xdr:nvSpPr>
            <xdr:spPr>
              <a:xfrm>
                <a:off x="371" y="2689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699"/>
              <xdr:cNvSpPr>
                <a:spLocks/>
              </xdr:cNvSpPr>
            </xdr:nvSpPr>
            <xdr:spPr>
              <a:xfrm flipV="1">
                <a:off x="349" y="2689"/>
                <a:ext cx="34" cy="3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700"/>
              <xdr:cNvSpPr>
                <a:spLocks/>
              </xdr:cNvSpPr>
            </xdr:nvSpPr>
            <xdr:spPr>
              <a:xfrm flipV="1">
                <a:off x="382" y="2654"/>
                <a:ext cx="39" cy="34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Line 703"/>
              <xdr:cNvSpPr>
                <a:spLocks/>
              </xdr:cNvSpPr>
            </xdr:nvSpPr>
            <xdr:spPr>
              <a:xfrm flipV="1">
                <a:off x="384" y="2655"/>
                <a:ext cx="64" cy="6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142875</xdr:colOff>
      <xdr:row>277</xdr:row>
      <xdr:rowOff>114300</xdr:rowOff>
    </xdr:from>
    <xdr:to>
      <xdr:col>29</xdr:col>
      <xdr:colOff>76200</xdr:colOff>
      <xdr:row>294</xdr:row>
      <xdr:rowOff>95250</xdr:rowOff>
    </xdr:to>
    <xdr:graphicFrame>
      <xdr:nvGraphicFramePr>
        <xdr:cNvPr id="66" name="Chart 283"/>
        <xdr:cNvGraphicFramePr/>
      </xdr:nvGraphicFramePr>
      <xdr:xfrm>
        <a:off x="762000" y="49615725"/>
        <a:ext cx="4724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365</xdr:row>
      <xdr:rowOff>114300</xdr:rowOff>
    </xdr:from>
    <xdr:to>
      <xdr:col>30</xdr:col>
      <xdr:colOff>9525</xdr:colOff>
      <xdr:row>382</xdr:row>
      <xdr:rowOff>95250</xdr:rowOff>
    </xdr:to>
    <xdr:graphicFrame>
      <xdr:nvGraphicFramePr>
        <xdr:cNvPr id="67" name="Chart 284"/>
        <xdr:cNvGraphicFramePr/>
      </xdr:nvGraphicFramePr>
      <xdr:xfrm>
        <a:off x="933450" y="6534150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297</xdr:row>
      <xdr:rowOff>57150</xdr:rowOff>
    </xdr:from>
    <xdr:to>
      <xdr:col>29</xdr:col>
      <xdr:colOff>85725</xdr:colOff>
      <xdr:row>314</xdr:row>
      <xdr:rowOff>38100</xdr:rowOff>
    </xdr:to>
    <xdr:graphicFrame>
      <xdr:nvGraphicFramePr>
        <xdr:cNvPr id="68" name="Chart 285"/>
        <xdr:cNvGraphicFramePr/>
      </xdr:nvGraphicFramePr>
      <xdr:xfrm>
        <a:off x="771525" y="52749450"/>
        <a:ext cx="47244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385</xdr:row>
      <xdr:rowOff>76200</xdr:rowOff>
    </xdr:from>
    <xdr:to>
      <xdr:col>30</xdr:col>
      <xdr:colOff>38100</xdr:colOff>
      <xdr:row>402</xdr:row>
      <xdr:rowOff>57150</xdr:rowOff>
    </xdr:to>
    <xdr:graphicFrame>
      <xdr:nvGraphicFramePr>
        <xdr:cNvPr id="69" name="Chart 286"/>
        <xdr:cNvGraphicFramePr/>
      </xdr:nvGraphicFramePr>
      <xdr:xfrm>
        <a:off x="914400" y="68541900"/>
        <a:ext cx="47244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vmlDrawing" Target="../drawings/vmlDrawing1.vml" /><Relationship Id="rId59" Type="http://schemas.openxmlformats.org/officeDocument/2006/relationships/drawing" Target="../drawings/drawing1.xml" /><Relationship Id="rId6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92"/>
  <sheetViews>
    <sheetView tabSelected="1" workbookViewId="0" topLeftCell="A43">
      <selection activeCell="D10" sqref="D10"/>
    </sheetView>
  </sheetViews>
  <sheetFormatPr defaultColWidth="9.140625" defaultRowHeight="12.75"/>
  <cols>
    <col min="1" max="1" width="1.1484375" style="0" customWidth="1"/>
    <col min="2" max="5" width="2.7109375" style="0" customWidth="1"/>
    <col min="6" max="6" width="3.421875" style="0" customWidth="1"/>
    <col min="7" max="9" width="2.7109375" style="0" customWidth="1"/>
    <col min="10" max="10" width="3.28125" style="0" customWidth="1"/>
    <col min="11" max="11" width="2.7109375" style="0" customWidth="1"/>
    <col min="12" max="12" width="2.421875" style="0" customWidth="1"/>
    <col min="13" max="13" width="2.28125" style="0" customWidth="1"/>
    <col min="14" max="14" width="2.7109375" style="0" customWidth="1"/>
    <col min="15" max="15" width="3.57421875" style="0" customWidth="1"/>
    <col min="16" max="16" width="2.57421875" style="0" customWidth="1"/>
    <col min="17" max="18" width="2.7109375" style="0" customWidth="1"/>
    <col min="19" max="19" width="3.28125" style="0" customWidth="1"/>
    <col min="20" max="20" width="2.7109375" style="0" customWidth="1"/>
    <col min="21" max="21" width="2.8515625" style="0" customWidth="1"/>
    <col min="22" max="22" width="2.57421875" style="0" customWidth="1"/>
    <col min="23" max="23" width="3.140625" style="0" customWidth="1"/>
    <col min="24" max="24" width="4.8515625" style="0" customWidth="1"/>
    <col min="25" max="25" width="2.7109375" style="0" customWidth="1"/>
    <col min="26" max="26" width="2.28125" style="0" customWidth="1"/>
    <col min="27" max="29" width="2.7109375" style="0" customWidth="1"/>
    <col min="30" max="30" width="2.8515625" style="0" customWidth="1"/>
    <col min="31" max="31" width="3.140625" style="0" customWidth="1"/>
    <col min="32" max="33" width="2.140625" style="0" customWidth="1"/>
    <col min="34" max="34" width="2.00390625" style="0" customWidth="1"/>
    <col min="35" max="169" width="3.28125" style="0" customWidth="1"/>
  </cols>
  <sheetData>
    <row r="1" spans="1:34" ht="22.5">
      <c r="A1" s="18"/>
      <c r="B1" s="30"/>
      <c r="C1" s="31"/>
      <c r="D1" s="3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4"/>
      <c r="AD1" s="25"/>
      <c r="AE1" s="25"/>
      <c r="AF1" s="25"/>
      <c r="AG1" s="25"/>
      <c r="AH1" s="26"/>
    </row>
    <row r="2" spans="1:34" ht="13.5">
      <c r="A2" s="19"/>
      <c r="B2" s="4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7" t="s">
        <v>159</v>
      </c>
      <c r="AD2" s="21"/>
      <c r="AE2" s="21"/>
      <c r="AF2" s="21"/>
      <c r="AG2" s="1"/>
      <c r="AH2" s="28"/>
    </row>
    <row r="3" spans="1:34" ht="13.5">
      <c r="A3" s="19"/>
      <c r="B3" s="4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32"/>
      <c r="AG3" s="1"/>
      <c r="AH3" s="28"/>
    </row>
    <row r="4" spans="1:34" ht="13.5">
      <c r="A4" s="19"/>
      <c r="B4" s="183" t="s">
        <v>160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27" t="s">
        <v>158</v>
      </c>
      <c r="AD4" s="22"/>
      <c r="AE4" s="23"/>
      <c r="AF4" s="46" t="s">
        <v>164</v>
      </c>
      <c r="AG4" s="1"/>
      <c r="AH4" s="28"/>
    </row>
    <row r="5" spans="1:34" ht="13.5">
      <c r="A5" s="19"/>
      <c r="B5" s="185" t="s">
        <v>161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2"/>
      <c r="AD5" s="3"/>
      <c r="AE5" s="3"/>
      <c r="AF5" s="3"/>
      <c r="AG5" s="3"/>
      <c r="AH5" s="29"/>
    </row>
    <row r="6" spans="1:34" ht="13.5">
      <c r="A6" s="19"/>
      <c r="B6" s="4"/>
      <c r="C6" s="20"/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8"/>
    </row>
    <row r="7" spans="1:34" ht="4.5" customHeight="1">
      <c r="A7" s="5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28"/>
    </row>
    <row r="8" spans="2:34" ht="12.75">
      <c r="B8" s="187" t="s">
        <v>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9"/>
    </row>
    <row r="9" spans="2:34" ht="12.75"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8"/>
    </row>
    <row r="10" spans="2:34" ht="12.75">
      <c r="B10" s="32"/>
      <c r="C10" s="12"/>
      <c r="D10" s="4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8"/>
    </row>
    <row r="11" spans="2:34" ht="12.75"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28"/>
    </row>
    <row r="12" spans="2:34" ht="12.75">
      <c r="B12" s="3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28"/>
    </row>
    <row r="13" spans="2:34" ht="12.75">
      <c r="B13" s="3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28"/>
    </row>
    <row r="14" spans="2:34" ht="12.75"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8"/>
    </row>
    <row r="15" spans="2:34" ht="12.75">
      <c r="B15" s="3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8"/>
    </row>
    <row r="16" spans="2:34" ht="12.75">
      <c r="B16" s="3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8"/>
    </row>
    <row r="17" spans="2:34" ht="21.75" customHeight="1"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8"/>
    </row>
    <row r="18" spans="2:34" ht="53.25" customHeight="1">
      <c r="B18" s="3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8"/>
    </row>
    <row r="19" spans="2:34" ht="12.75">
      <c r="B19" s="3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8"/>
    </row>
    <row r="20" spans="2:34" ht="12.75">
      <c r="B20" s="3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8"/>
    </row>
    <row r="21" spans="2:34" ht="12.75">
      <c r="B21" s="187" t="s">
        <v>23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9"/>
    </row>
    <row r="22" spans="2:34" ht="12.75">
      <c r="B22" s="3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8"/>
    </row>
    <row r="23" spans="2:34" ht="12.75">
      <c r="B23" s="33" t="s">
        <v>8</v>
      </c>
      <c r="C23" s="6"/>
      <c r="D23" s="6"/>
      <c r="E23" s="6"/>
      <c r="F23" s="6"/>
      <c r="G23" s="5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10" t="s">
        <v>20</v>
      </c>
      <c r="T23" s="5"/>
      <c r="U23" s="5"/>
      <c r="V23" s="5"/>
      <c r="W23" s="5"/>
      <c r="X23" s="5"/>
      <c r="Y23" s="5"/>
      <c r="Z23" s="5" t="s">
        <v>3</v>
      </c>
      <c r="AA23" s="123">
        <v>4</v>
      </c>
      <c r="AB23" s="123"/>
      <c r="AC23" s="123"/>
      <c r="AD23" s="5" t="s">
        <v>21</v>
      </c>
      <c r="AE23" s="5"/>
      <c r="AF23" s="5"/>
      <c r="AG23" s="12"/>
      <c r="AH23" s="28"/>
    </row>
    <row r="24" spans="2:34" ht="12.75">
      <c r="B24" s="34"/>
      <c r="C24" s="6"/>
      <c r="D24" s="6"/>
      <c r="E24" s="6"/>
      <c r="F24" s="6"/>
      <c r="G24" s="5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5"/>
      <c r="AG24" s="12"/>
      <c r="AH24" s="28"/>
    </row>
    <row r="25" spans="2:34" ht="12.75">
      <c r="B25" s="34"/>
      <c r="C25" s="9" t="s">
        <v>10</v>
      </c>
      <c r="D25" s="5"/>
      <c r="E25" s="6"/>
      <c r="F25" s="6"/>
      <c r="G25" s="5"/>
      <c r="H25" s="7"/>
      <c r="I25" s="7" t="s">
        <v>3</v>
      </c>
      <c r="J25" s="123">
        <v>30</v>
      </c>
      <c r="K25" s="123"/>
      <c r="L25" s="123"/>
      <c r="M25" s="5" t="s">
        <v>11</v>
      </c>
      <c r="N25" s="5"/>
      <c r="O25" s="5"/>
      <c r="P25" s="5"/>
      <c r="Q25" s="5"/>
      <c r="R25" s="5"/>
      <c r="S25" s="35" t="s">
        <v>24</v>
      </c>
      <c r="T25" s="12"/>
      <c r="U25" s="12"/>
      <c r="V25" s="12"/>
      <c r="W25" s="12"/>
      <c r="X25" s="12"/>
      <c r="Y25" s="12"/>
      <c r="Z25" s="12" t="s">
        <v>3</v>
      </c>
      <c r="AA25" s="136">
        <v>2</v>
      </c>
      <c r="AB25" s="136"/>
      <c r="AC25" s="136"/>
      <c r="AD25" s="12" t="s">
        <v>25</v>
      </c>
      <c r="AE25" s="12"/>
      <c r="AF25" s="5"/>
      <c r="AG25" s="12"/>
      <c r="AH25" s="28"/>
    </row>
    <row r="26" spans="2:34" ht="12.75">
      <c r="B26" s="34"/>
      <c r="C26" s="9" t="s">
        <v>13</v>
      </c>
      <c r="D26" s="5"/>
      <c r="E26" s="6"/>
      <c r="F26" s="6"/>
      <c r="G26" s="5"/>
      <c r="H26" s="7"/>
      <c r="I26" s="7" t="s">
        <v>3</v>
      </c>
      <c r="J26" s="123">
        <v>390</v>
      </c>
      <c r="K26" s="123"/>
      <c r="L26" s="123"/>
      <c r="M26" s="5" t="s">
        <v>11</v>
      </c>
      <c r="N26" s="5"/>
      <c r="O26" s="5"/>
      <c r="P26" s="5"/>
      <c r="Q26" s="5"/>
      <c r="R26" s="5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8"/>
    </row>
    <row r="27" spans="2:34" ht="12.75">
      <c r="B27" s="34"/>
      <c r="C27" s="6"/>
      <c r="D27" s="6"/>
      <c r="E27" s="6"/>
      <c r="F27" s="6"/>
      <c r="G27" s="5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2"/>
      <c r="AF27" s="12"/>
      <c r="AG27" s="12"/>
      <c r="AH27" s="28"/>
    </row>
    <row r="28" spans="2:34" ht="12.75">
      <c r="B28" s="33" t="s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2"/>
      <c r="O28" s="5"/>
      <c r="P28" s="5"/>
      <c r="Q28" s="5"/>
      <c r="R28" s="5"/>
      <c r="S28" s="10" t="s">
        <v>16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2"/>
      <c r="AG28" s="12"/>
      <c r="AH28" s="28"/>
    </row>
    <row r="29" spans="2:54" ht="12.75">
      <c r="B29" s="3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2"/>
      <c r="AG29" s="12"/>
      <c r="AH29" s="28"/>
      <c r="AP29" s="10"/>
      <c r="AQ29" s="6"/>
      <c r="AR29" s="6"/>
      <c r="AS29" s="6"/>
      <c r="AT29" s="6"/>
      <c r="AU29" s="5"/>
      <c r="AV29" s="7"/>
      <c r="AW29" s="7"/>
      <c r="AX29" s="7"/>
      <c r="AY29" s="7"/>
      <c r="AZ29" s="5"/>
      <c r="BA29" s="5"/>
      <c r="BB29" s="5"/>
    </row>
    <row r="30" spans="2:54" ht="12.75">
      <c r="B30" s="34"/>
      <c r="C30" s="5" t="s">
        <v>5</v>
      </c>
      <c r="D30" s="5"/>
      <c r="E30" s="5"/>
      <c r="F30" s="5"/>
      <c r="G30" s="5"/>
      <c r="H30" s="5"/>
      <c r="I30" s="5" t="s">
        <v>3</v>
      </c>
      <c r="J30" s="123">
        <v>0.35</v>
      </c>
      <c r="K30" s="123"/>
      <c r="L30" s="123"/>
      <c r="M30" s="5" t="s">
        <v>4</v>
      </c>
      <c r="N30" s="12"/>
      <c r="O30" s="5"/>
      <c r="P30" s="5"/>
      <c r="Q30" s="5"/>
      <c r="R30" s="5"/>
      <c r="S30" s="5"/>
      <c r="T30" s="5" t="s">
        <v>18</v>
      </c>
      <c r="U30" s="5"/>
      <c r="V30" s="5"/>
      <c r="W30" s="5"/>
      <c r="X30" s="5"/>
      <c r="Y30" s="5"/>
      <c r="Z30" s="5" t="s">
        <v>3</v>
      </c>
      <c r="AA30" s="129">
        <v>1.5</v>
      </c>
      <c r="AB30" s="129"/>
      <c r="AC30" s="129"/>
      <c r="AD30" s="5"/>
      <c r="AE30" s="5"/>
      <c r="AF30" s="12"/>
      <c r="AG30" s="12"/>
      <c r="AH30" s="28"/>
      <c r="AP30" s="5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2:54" ht="12.75">
      <c r="B31" s="34"/>
      <c r="C31" s="5" t="s">
        <v>6</v>
      </c>
      <c r="D31" s="5"/>
      <c r="E31" s="5"/>
      <c r="F31" s="5"/>
      <c r="G31" s="5"/>
      <c r="H31" s="5"/>
      <c r="I31" s="5" t="s">
        <v>3</v>
      </c>
      <c r="J31" s="123">
        <v>350</v>
      </c>
      <c r="K31" s="123"/>
      <c r="L31" s="123"/>
      <c r="M31" s="5" t="s">
        <v>7</v>
      </c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12"/>
      <c r="AG31" s="12"/>
      <c r="AH31" s="28"/>
      <c r="AP31" s="5"/>
      <c r="AQ31" s="9"/>
      <c r="AR31" s="6"/>
      <c r="AS31" s="6"/>
      <c r="AT31" s="6"/>
      <c r="AU31" s="5"/>
      <c r="AV31" s="7"/>
      <c r="AW31" s="7"/>
      <c r="AX31" s="123"/>
      <c r="AY31" s="123"/>
      <c r="AZ31" s="123"/>
      <c r="BA31" s="5"/>
      <c r="BB31" s="5"/>
    </row>
    <row r="32" spans="2:54" ht="42.75" customHeight="1"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5"/>
      <c r="P32" s="5"/>
      <c r="Q32" s="5"/>
      <c r="R32" s="5"/>
      <c r="S32" s="10" t="s">
        <v>19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12"/>
      <c r="AG32" s="12"/>
      <c r="AH32" s="28"/>
      <c r="AP32" s="5"/>
      <c r="AQ32" s="9"/>
      <c r="AR32" s="6"/>
      <c r="AS32" s="6"/>
      <c r="AT32" s="6"/>
      <c r="AU32" s="5"/>
      <c r="AV32" s="7"/>
      <c r="AW32" s="7"/>
      <c r="AX32" s="123"/>
      <c r="AY32" s="123"/>
      <c r="AZ32" s="123"/>
      <c r="BA32" s="5"/>
      <c r="BB32" s="5"/>
    </row>
    <row r="33" spans="2:54" ht="12.75">
      <c r="B33" s="33" t="s">
        <v>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2"/>
      <c r="AG33" s="12"/>
      <c r="AH33" s="28"/>
      <c r="AP33" s="5"/>
      <c r="AQ33" s="9"/>
      <c r="AR33" s="6"/>
      <c r="AS33" s="6"/>
      <c r="AT33" s="6"/>
      <c r="AU33" s="5"/>
      <c r="AV33" s="7"/>
      <c r="AW33" s="7"/>
      <c r="AX33" s="123"/>
      <c r="AY33" s="123"/>
      <c r="AZ33" s="123"/>
      <c r="BA33" s="5"/>
      <c r="BB33" s="5"/>
    </row>
    <row r="34" spans="2:34" ht="12.75">
      <c r="B34" s="3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2"/>
      <c r="O34" s="12"/>
      <c r="P34" s="5"/>
      <c r="Q34" s="5"/>
      <c r="R34" s="5"/>
      <c r="S34" s="5"/>
      <c r="T34" s="5" t="s">
        <v>22</v>
      </c>
      <c r="U34" s="5"/>
      <c r="V34" s="5"/>
      <c r="W34" s="5"/>
      <c r="X34" s="5"/>
      <c r="Y34" s="5"/>
      <c r="Z34" s="5" t="s">
        <v>3</v>
      </c>
      <c r="AA34" s="59">
        <v>76.63571166992188</v>
      </c>
      <c r="AB34" s="59"/>
      <c r="AC34" s="59"/>
      <c r="AD34" s="5" t="s">
        <v>17</v>
      </c>
      <c r="AE34" s="5"/>
      <c r="AF34" s="12"/>
      <c r="AG34" s="12"/>
      <c r="AH34" s="28"/>
    </row>
    <row r="35" spans="2:34" ht="12.75">
      <c r="B35" s="34"/>
      <c r="C35" s="5" t="s">
        <v>12</v>
      </c>
      <c r="D35" s="5"/>
      <c r="E35" s="5"/>
      <c r="F35" s="5"/>
      <c r="G35" s="5"/>
      <c r="H35" s="5"/>
      <c r="I35" s="5" t="s">
        <v>3</v>
      </c>
      <c r="J35" s="123">
        <v>0.35</v>
      </c>
      <c r="K35" s="123"/>
      <c r="L35" s="123"/>
      <c r="M35" s="5" t="s">
        <v>4</v>
      </c>
      <c r="N35" s="12"/>
      <c r="O35" s="12"/>
      <c r="P35" s="5"/>
      <c r="Q35" s="5"/>
      <c r="R35" s="5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5"/>
      <c r="AF35" s="12"/>
      <c r="AG35" s="12"/>
      <c r="AH35" s="28"/>
    </row>
    <row r="36" spans="2:34" ht="12.75">
      <c r="B36" s="34"/>
      <c r="C36" s="5" t="s">
        <v>14</v>
      </c>
      <c r="D36" s="5"/>
      <c r="E36" s="5"/>
      <c r="F36" s="5"/>
      <c r="G36" s="5"/>
      <c r="H36" s="5"/>
      <c r="I36" s="5" t="s">
        <v>3</v>
      </c>
      <c r="J36" s="123">
        <v>0.7</v>
      </c>
      <c r="K36" s="123"/>
      <c r="L36" s="123"/>
      <c r="M36" s="5" t="s">
        <v>4</v>
      </c>
      <c r="N36" s="12"/>
      <c r="O36" s="12"/>
      <c r="P36" s="5"/>
      <c r="Q36" s="5"/>
      <c r="R36" s="5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5"/>
      <c r="AF36" s="12"/>
      <c r="AG36" s="12"/>
      <c r="AH36" s="28"/>
    </row>
    <row r="37" spans="2:34" ht="12.75">
      <c r="B37" s="34"/>
      <c r="C37" s="5" t="s">
        <v>15</v>
      </c>
      <c r="D37" s="5"/>
      <c r="E37" s="5"/>
      <c r="F37" s="5"/>
      <c r="G37" s="5"/>
      <c r="H37" s="5"/>
      <c r="I37" s="5" t="s">
        <v>3</v>
      </c>
      <c r="J37" s="123">
        <v>0.075</v>
      </c>
      <c r="K37" s="123"/>
      <c r="L37" s="123"/>
      <c r="M37" s="5" t="s">
        <v>4</v>
      </c>
      <c r="N37" s="12"/>
      <c r="O37" s="12"/>
      <c r="P37" s="5"/>
      <c r="Q37" s="5"/>
      <c r="R37" s="5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"/>
      <c r="AF37" s="12"/>
      <c r="AG37" s="12"/>
      <c r="AH37" s="28"/>
    </row>
    <row r="38" spans="2:34" ht="33" customHeight="1"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5"/>
      <c r="P38" s="5"/>
      <c r="Q38" s="5"/>
      <c r="R38" s="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"/>
      <c r="AF38" s="12"/>
      <c r="AG38" s="12"/>
      <c r="AH38" s="28"/>
    </row>
    <row r="39" spans="2:34" ht="12.75">
      <c r="B39" s="3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5"/>
      <c r="P39" s="5"/>
      <c r="Q39" s="5"/>
      <c r="R39" s="5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"/>
      <c r="AF39" s="12"/>
      <c r="AG39" s="12"/>
      <c r="AH39" s="28"/>
    </row>
    <row r="40" spans="2:34" ht="12.75">
      <c r="B40" s="33" t="s">
        <v>1</v>
      </c>
      <c r="C40" s="6"/>
      <c r="D40" s="6"/>
      <c r="E40" s="6"/>
      <c r="F40" s="6"/>
      <c r="G40" s="5"/>
      <c r="H40" s="7"/>
      <c r="I40" s="7"/>
      <c r="J40" s="7"/>
      <c r="K40" s="7"/>
      <c r="L40" s="5"/>
      <c r="M40" s="5"/>
      <c r="N40" s="12"/>
      <c r="O40" s="5"/>
      <c r="P40" s="5"/>
      <c r="Q40" s="5"/>
      <c r="R40" s="5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5"/>
      <c r="AF40" s="12"/>
      <c r="AG40" s="12"/>
      <c r="AH40" s="28"/>
    </row>
    <row r="41" spans="2:34" ht="12.75">
      <c r="B41" s="34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12"/>
      <c r="AG41" s="12"/>
      <c r="AH41" s="28"/>
    </row>
    <row r="42" spans="2:34" ht="28.5" customHeight="1">
      <c r="B42" s="32"/>
      <c r="C42" s="131" t="s">
        <v>26</v>
      </c>
      <c r="D42" s="132"/>
      <c r="E42" s="133"/>
      <c r="F42" s="110" t="s">
        <v>27</v>
      </c>
      <c r="G42" s="111"/>
      <c r="H42" s="111"/>
      <c r="I42" s="111"/>
      <c r="J42" s="110" t="s">
        <v>28</v>
      </c>
      <c r="K42" s="111"/>
      <c r="L42" s="111"/>
      <c r="M42" s="111"/>
      <c r="N42" s="137" t="s">
        <v>29</v>
      </c>
      <c r="O42" s="138"/>
      <c r="P42" s="138"/>
      <c r="Q42" s="137" t="s">
        <v>30</v>
      </c>
      <c r="R42" s="138"/>
      <c r="S42" s="138"/>
      <c r="T42" s="134" t="s">
        <v>31</v>
      </c>
      <c r="U42" s="135"/>
      <c r="V42" s="135"/>
      <c r="W42" s="134" t="s">
        <v>32</v>
      </c>
      <c r="X42" s="135"/>
      <c r="Y42" s="135"/>
      <c r="Z42" s="135"/>
      <c r="AA42" s="134" t="s">
        <v>33</v>
      </c>
      <c r="AB42" s="135"/>
      <c r="AC42" s="135"/>
      <c r="AD42" s="135"/>
      <c r="AE42" s="5"/>
      <c r="AF42" s="12"/>
      <c r="AG42" s="12"/>
      <c r="AH42" s="28"/>
    </row>
    <row r="43" spans="2:34" ht="12.75">
      <c r="B43" s="34"/>
      <c r="C43" s="130">
        <v>1</v>
      </c>
      <c r="D43" s="130"/>
      <c r="E43" s="130"/>
      <c r="F43" s="127">
        <v>0.6</v>
      </c>
      <c r="G43" s="127"/>
      <c r="H43" s="127"/>
      <c r="I43" s="127"/>
      <c r="J43" s="127">
        <v>0.6</v>
      </c>
      <c r="K43" s="127"/>
      <c r="L43" s="127"/>
      <c r="M43" s="127"/>
      <c r="N43" s="77">
        <v>0</v>
      </c>
      <c r="O43" s="77"/>
      <c r="P43" s="77"/>
      <c r="Q43" s="77">
        <v>0</v>
      </c>
      <c r="R43" s="77"/>
      <c r="S43" s="77"/>
      <c r="T43" s="77">
        <v>1400</v>
      </c>
      <c r="U43" s="77"/>
      <c r="V43" s="77"/>
      <c r="W43" s="77">
        <v>100</v>
      </c>
      <c r="X43" s="77"/>
      <c r="Y43" s="77"/>
      <c r="Z43" s="77"/>
      <c r="AA43" s="77">
        <v>100</v>
      </c>
      <c r="AB43" s="77"/>
      <c r="AC43" s="77"/>
      <c r="AD43" s="77"/>
      <c r="AE43" s="5"/>
      <c r="AF43" s="12"/>
      <c r="AG43" s="12"/>
      <c r="AH43" s="28"/>
    </row>
    <row r="44" spans="2:34" ht="12.75">
      <c r="B44" s="32"/>
      <c r="C44" s="130">
        <v>2</v>
      </c>
      <c r="D44" s="130"/>
      <c r="E44" s="130"/>
      <c r="F44" s="127">
        <v>0.3</v>
      </c>
      <c r="G44" s="127"/>
      <c r="H44" s="127"/>
      <c r="I44" s="127"/>
      <c r="J44" s="127">
        <v>0.9</v>
      </c>
      <c r="K44" s="127"/>
      <c r="L44" s="127"/>
      <c r="M44" s="127"/>
      <c r="N44" s="77">
        <v>-0.6</v>
      </c>
      <c r="O44" s="77"/>
      <c r="P44" s="77"/>
      <c r="Q44" s="77">
        <v>0.46</v>
      </c>
      <c r="R44" s="77"/>
      <c r="S44" s="77"/>
      <c r="T44" s="77">
        <v>200</v>
      </c>
      <c r="U44" s="77"/>
      <c r="V44" s="77"/>
      <c r="W44" s="77">
        <v>30</v>
      </c>
      <c r="X44" s="77"/>
      <c r="Y44" s="77"/>
      <c r="Z44" s="77"/>
      <c r="AA44" s="77">
        <v>40</v>
      </c>
      <c r="AB44" s="77"/>
      <c r="AC44" s="77"/>
      <c r="AD44" s="77"/>
      <c r="AE44" s="12"/>
      <c r="AF44" s="12"/>
      <c r="AG44" s="12"/>
      <c r="AH44" s="28"/>
    </row>
    <row r="45" spans="2:34" ht="12.75">
      <c r="B45" s="32"/>
      <c r="C45" s="130"/>
      <c r="D45" s="130"/>
      <c r="E45" s="130"/>
      <c r="F45" s="127"/>
      <c r="G45" s="127"/>
      <c r="H45" s="127"/>
      <c r="I45" s="127"/>
      <c r="J45" s="127"/>
      <c r="K45" s="127"/>
      <c r="L45" s="127"/>
      <c r="M45" s="12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12"/>
      <c r="AF45" s="12"/>
      <c r="AG45" s="12"/>
      <c r="AH45" s="28"/>
    </row>
    <row r="46" spans="2:34" ht="12.75">
      <c r="B46" s="43"/>
      <c r="C46" s="130"/>
      <c r="D46" s="130"/>
      <c r="E46" s="130"/>
      <c r="F46" s="127"/>
      <c r="G46" s="127"/>
      <c r="H46" s="127"/>
      <c r="I46" s="127"/>
      <c r="J46" s="127"/>
      <c r="K46" s="127"/>
      <c r="L46" s="127"/>
      <c r="M46" s="12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44"/>
      <c r="AF46" s="44"/>
      <c r="AG46" s="44"/>
      <c r="AH46" s="29"/>
    </row>
    <row r="47" spans="2:34" ht="12.75">
      <c r="B47" s="32"/>
      <c r="C47" s="36" t="s">
        <v>71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28"/>
    </row>
    <row r="48" spans="2:34" ht="12.75">
      <c r="B48" s="3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28"/>
    </row>
    <row r="49" spans="2:34" ht="12.75">
      <c r="B49" s="32"/>
      <c r="C49" s="12"/>
      <c r="D49" s="12" t="s">
        <v>127</v>
      </c>
      <c r="E49" s="12"/>
      <c r="F49" s="12"/>
      <c r="G49" s="12"/>
      <c r="H49" s="12"/>
      <c r="I49" s="12"/>
      <c r="J49" s="12"/>
      <c r="K49" s="12"/>
      <c r="L49" s="74">
        <f>SUM(T43:V46)</f>
        <v>1600</v>
      </c>
      <c r="M49" s="74"/>
      <c r="N49" s="74"/>
      <c r="O49" s="12" t="s">
        <v>17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8"/>
    </row>
    <row r="50" spans="2:34" ht="12.75">
      <c r="B50" s="32"/>
      <c r="C50" s="12"/>
      <c r="D50" s="12" t="s">
        <v>65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 t="s">
        <v>126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8"/>
    </row>
    <row r="51" spans="2:36" ht="12.75">
      <c r="B51" s="3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8"/>
      <c r="AI51" s="12"/>
      <c r="AJ51" s="12"/>
    </row>
    <row r="52" spans="2:36" ht="12.75">
      <c r="B52" s="3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28"/>
      <c r="AI52" s="12"/>
      <c r="AJ52" s="12"/>
    </row>
    <row r="53" spans="2:36" ht="12.75">
      <c r="B53" s="32"/>
      <c r="C53" s="12"/>
      <c r="D53" s="12"/>
      <c r="E53" s="12"/>
      <c r="F53" s="12"/>
      <c r="G53" s="12"/>
      <c r="H53" s="12"/>
      <c r="I53" s="12"/>
      <c r="J53" s="12"/>
      <c r="K53" s="12" t="s">
        <v>3</v>
      </c>
      <c r="L53" s="56">
        <f>($T$43*$N$43+$T$44*$N$44+$T$45*$N$45+$T$46*$N$46)/SUM($T$43:$V$46)-$I$90</f>
        <v>0.12499999999999999</v>
      </c>
      <c r="M53" s="56"/>
      <c r="N53" s="56"/>
      <c r="O53" s="12" t="s">
        <v>4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56">
        <f>(T43*Q43+T44*Q44+T45*Q45+T46*Q46)/SUM(T43:V46)-$R$90</f>
        <v>0.0575</v>
      </c>
      <c r="AD53" s="56"/>
      <c r="AE53" s="56"/>
      <c r="AF53" s="12" t="s">
        <v>4</v>
      </c>
      <c r="AG53" s="12"/>
      <c r="AH53" s="28"/>
      <c r="AI53" s="12"/>
      <c r="AJ53" s="12"/>
    </row>
    <row r="54" spans="2:36" ht="12.75">
      <c r="B54" s="3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8"/>
      <c r="S54" s="128"/>
      <c r="T54" s="128"/>
      <c r="U54" s="128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28"/>
      <c r="AI54" s="12"/>
      <c r="AJ54" s="12"/>
    </row>
    <row r="55" spans="2:36" ht="12.75">
      <c r="B55" s="3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8"/>
      <c r="AI55" s="12"/>
      <c r="AJ55" s="12"/>
    </row>
    <row r="56" spans="2:36" ht="12.75">
      <c r="B56" s="32"/>
      <c r="C56" s="12"/>
      <c r="D56" s="12"/>
      <c r="E56" s="12"/>
      <c r="F56" s="12"/>
      <c r="G56" s="12"/>
      <c r="H56" s="12"/>
      <c r="I56" s="12"/>
      <c r="J56" s="12"/>
      <c r="K56" s="12"/>
      <c r="L56" s="128"/>
      <c r="M56" s="128"/>
      <c r="N56" s="128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8"/>
      <c r="AI56" s="12"/>
      <c r="AJ56" s="12"/>
    </row>
    <row r="57" spans="2:34" ht="12.75">
      <c r="B57" s="32"/>
      <c r="C57" s="12" t="s">
        <v>95</v>
      </c>
      <c r="D57" s="12"/>
      <c r="E57" s="12"/>
      <c r="F57" s="12"/>
      <c r="G57" s="12"/>
      <c r="H57" s="12"/>
      <c r="I57" s="12"/>
      <c r="J57" s="12"/>
      <c r="K57" s="12"/>
      <c r="L57" s="75">
        <f>PPP*$L$53</f>
        <v>199.99999999999997</v>
      </c>
      <c r="M57" s="75"/>
      <c r="N57" s="75"/>
      <c r="O57" s="12" t="s">
        <v>130</v>
      </c>
      <c r="P57" s="12"/>
      <c r="Q57" s="12"/>
      <c r="R57" s="12"/>
      <c r="S57" s="12"/>
      <c r="T57" s="12"/>
      <c r="U57" s="12" t="s">
        <v>96</v>
      </c>
      <c r="V57" s="12"/>
      <c r="W57" s="12"/>
      <c r="X57" s="12"/>
      <c r="Y57" s="12"/>
      <c r="Z57" s="12"/>
      <c r="AA57" s="12"/>
      <c r="AB57" s="12"/>
      <c r="AC57" s="12"/>
      <c r="AD57" s="75">
        <f>PPP*YBar</f>
        <v>92</v>
      </c>
      <c r="AE57" s="75"/>
      <c r="AF57" s="75"/>
      <c r="AG57" s="45" t="s">
        <v>130</v>
      </c>
      <c r="AH57" s="28"/>
    </row>
    <row r="58" spans="2:34" ht="12.75">
      <c r="B58" s="3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45"/>
      <c r="AH58" s="28"/>
    </row>
    <row r="59" spans="2:44" ht="12.75">
      <c r="B59" s="32"/>
      <c r="C59" s="12" t="s">
        <v>128</v>
      </c>
      <c r="D59" s="12"/>
      <c r="E59" s="12"/>
      <c r="F59" s="12"/>
      <c r="G59" s="12"/>
      <c r="H59" s="12"/>
      <c r="I59" s="12"/>
      <c r="J59" s="12"/>
      <c r="K59" s="12" t="s">
        <v>3</v>
      </c>
      <c r="L59" s="76">
        <f>SUM($AA$43:$AD$46)+$L$57</f>
        <v>340</v>
      </c>
      <c r="M59" s="76"/>
      <c r="N59" s="76"/>
      <c r="O59" s="12" t="s">
        <v>130</v>
      </c>
      <c r="P59" s="12"/>
      <c r="Q59" s="12"/>
      <c r="R59" s="12"/>
      <c r="S59" s="12"/>
      <c r="T59" s="12"/>
      <c r="U59" s="12" t="s">
        <v>129</v>
      </c>
      <c r="V59" s="12"/>
      <c r="W59" s="12"/>
      <c r="X59" s="12"/>
      <c r="Y59" s="12"/>
      <c r="Z59" s="12"/>
      <c r="AA59" s="12"/>
      <c r="AB59" s="12"/>
      <c r="AC59" s="12" t="s">
        <v>3</v>
      </c>
      <c r="AD59" s="76">
        <f>SUM($W$43:$Z$46)+$AD$57</f>
        <v>222</v>
      </c>
      <c r="AE59" s="76"/>
      <c r="AF59" s="76"/>
      <c r="AG59" s="45" t="s">
        <v>130</v>
      </c>
      <c r="AH59" s="28"/>
      <c r="AR59" s="14"/>
    </row>
    <row r="60" spans="2:34" ht="12.75">
      <c r="B60" s="3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28"/>
    </row>
    <row r="61" spans="1:34" ht="15">
      <c r="A61" s="13"/>
      <c r="B61" s="114" t="s">
        <v>34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6"/>
    </row>
    <row r="62" spans="1:34" ht="12.75">
      <c r="A62" s="13"/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38"/>
    </row>
    <row r="63" spans="1:34" ht="12.75">
      <c r="A63" s="8"/>
      <c r="B63" s="34"/>
      <c r="C63" s="110" t="s">
        <v>44</v>
      </c>
      <c r="D63" s="111"/>
      <c r="E63" s="111" t="s">
        <v>35</v>
      </c>
      <c r="F63" s="111"/>
      <c r="G63" s="111"/>
      <c r="H63" s="111"/>
      <c r="I63" s="111"/>
      <c r="J63" s="111"/>
      <c r="K63" s="111"/>
      <c r="L63" s="111"/>
      <c r="M63" s="111"/>
      <c r="N63" s="111" t="s">
        <v>36</v>
      </c>
      <c r="O63" s="111"/>
      <c r="P63" s="111"/>
      <c r="Q63" s="111"/>
      <c r="R63" s="111"/>
      <c r="S63" s="111"/>
      <c r="T63" s="111"/>
      <c r="U63" s="111"/>
      <c r="V63" s="111"/>
      <c r="W63" s="118" t="s">
        <v>37</v>
      </c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20"/>
    </row>
    <row r="64" spans="1:34" ht="12.75">
      <c r="A64" s="8"/>
      <c r="B64" s="34"/>
      <c r="C64" s="111"/>
      <c r="D64" s="111"/>
      <c r="E64" s="112" t="s">
        <v>38</v>
      </c>
      <c r="F64" s="112"/>
      <c r="G64" s="112" t="s">
        <v>43</v>
      </c>
      <c r="H64" s="112"/>
      <c r="I64" s="112" t="s">
        <v>39</v>
      </c>
      <c r="J64" s="112"/>
      <c r="K64" s="112" t="s">
        <v>40</v>
      </c>
      <c r="L64" s="112"/>
      <c r="M64" s="112"/>
      <c r="N64" s="112" t="s">
        <v>38</v>
      </c>
      <c r="O64" s="112"/>
      <c r="P64" s="112" t="s">
        <v>43</v>
      </c>
      <c r="Q64" s="112"/>
      <c r="R64" s="112" t="s">
        <v>39</v>
      </c>
      <c r="S64" s="112"/>
      <c r="T64" s="112" t="s">
        <v>62</v>
      </c>
      <c r="U64" s="112"/>
      <c r="V64" s="112"/>
      <c r="W64" s="112" t="s">
        <v>60</v>
      </c>
      <c r="X64" s="112"/>
      <c r="Y64" s="112" t="s">
        <v>61</v>
      </c>
      <c r="Z64" s="112"/>
      <c r="AA64" s="112" t="s">
        <v>63</v>
      </c>
      <c r="AB64" s="112"/>
      <c r="AC64" s="112" t="s">
        <v>64</v>
      </c>
      <c r="AD64" s="112"/>
      <c r="AE64" s="112" t="s">
        <v>41</v>
      </c>
      <c r="AF64" s="112"/>
      <c r="AG64" s="117" t="s">
        <v>42</v>
      </c>
      <c r="AH64" s="117"/>
    </row>
    <row r="65" spans="2:45" ht="12.75">
      <c r="B65" s="32"/>
      <c r="C65" s="106">
        <v>1</v>
      </c>
      <c r="D65" s="106"/>
      <c r="E65" s="107">
        <v>-0.6</v>
      </c>
      <c r="F65" s="107"/>
      <c r="G65" s="107"/>
      <c r="H65" s="107"/>
      <c r="I65" s="100">
        <v>-0.6</v>
      </c>
      <c r="J65" s="100"/>
      <c r="K65" s="100">
        <v>0.36</v>
      </c>
      <c r="L65" s="100"/>
      <c r="M65" s="100"/>
      <c r="N65" s="109">
        <v>-0.6</v>
      </c>
      <c r="O65" s="109"/>
      <c r="P65" s="109"/>
      <c r="Q65" s="109"/>
      <c r="R65" s="113">
        <v>-0.6</v>
      </c>
      <c r="S65" s="113"/>
      <c r="T65" s="100">
        <v>0.36</v>
      </c>
      <c r="U65" s="100"/>
      <c r="V65" s="100"/>
      <c r="W65" s="100">
        <v>400</v>
      </c>
      <c r="X65" s="100"/>
      <c r="Y65" s="100">
        <v>19.15892791748047</v>
      </c>
      <c r="Z65" s="100"/>
      <c r="AA65" s="121">
        <v>-92.5</v>
      </c>
      <c r="AB65" s="121"/>
      <c r="AC65" s="100">
        <v>-67.10526315789474</v>
      </c>
      <c r="AD65" s="100"/>
      <c r="AE65" s="100">
        <v>259.55366475958573</v>
      </c>
      <c r="AF65" s="100"/>
      <c r="AG65" s="105" t="s">
        <v>72</v>
      </c>
      <c r="AH65" s="105"/>
      <c r="AL65" s="73"/>
      <c r="AM65" s="73"/>
      <c r="AQ65" s="73"/>
      <c r="AR65" s="73"/>
      <c r="AS65" s="73"/>
    </row>
    <row r="66" spans="2:45" ht="12.75">
      <c r="B66" s="32"/>
      <c r="C66" s="106">
        <v>2</v>
      </c>
      <c r="D66" s="106"/>
      <c r="E66" s="107">
        <v>0.6</v>
      </c>
      <c r="F66" s="107"/>
      <c r="G66" s="107"/>
      <c r="H66" s="107"/>
      <c r="I66" s="100">
        <v>0.6</v>
      </c>
      <c r="J66" s="100"/>
      <c r="K66" s="100">
        <v>0.36</v>
      </c>
      <c r="L66" s="100"/>
      <c r="M66" s="100"/>
      <c r="N66" s="109">
        <v>-0.6</v>
      </c>
      <c r="O66" s="109"/>
      <c r="P66" s="109"/>
      <c r="Q66" s="109"/>
      <c r="R66" s="113">
        <v>-0.6</v>
      </c>
      <c r="S66" s="113"/>
      <c r="T66" s="100">
        <v>0.36</v>
      </c>
      <c r="U66" s="100"/>
      <c r="V66" s="100"/>
      <c r="W66" s="100">
        <v>400</v>
      </c>
      <c r="X66" s="100"/>
      <c r="Y66" s="100">
        <v>19.15892791748047</v>
      </c>
      <c r="Z66" s="100"/>
      <c r="AA66" s="121">
        <v>-92.5</v>
      </c>
      <c r="AB66" s="121"/>
      <c r="AC66" s="100">
        <v>67.10526315789474</v>
      </c>
      <c r="AD66" s="100"/>
      <c r="AE66" s="100">
        <v>393.7641910753752</v>
      </c>
      <c r="AF66" s="100"/>
      <c r="AG66" s="105" t="s">
        <v>165</v>
      </c>
      <c r="AH66" s="105"/>
      <c r="AL66" s="73"/>
      <c r="AM66" s="73"/>
      <c r="AQ66" s="73"/>
      <c r="AR66" s="73"/>
      <c r="AS66" s="73"/>
    </row>
    <row r="67" spans="2:45" ht="12.75">
      <c r="B67" s="32"/>
      <c r="C67" s="106">
        <v>3</v>
      </c>
      <c r="D67" s="106"/>
      <c r="E67" s="107">
        <v>0.6</v>
      </c>
      <c r="F67" s="107"/>
      <c r="G67" s="107"/>
      <c r="H67" s="107"/>
      <c r="I67" s="100">
        <v>0.6</v>
      </c>
      <c r="J67" s="100"/>
      <c r="K67" s="100">
        <v>0.36</v>
      </c>
      <c r="L67" s="100"/>
      <c r="M67" s="100"/>
      <c r="N67" s="109">
        <v>0.6</v>
      </c>
      <c r="O67" s="109"/>
      <c r="P67" s="109"/>
      <c r="Q67" s="109"/>
      <c r="R67" s="113">
        <v>0.6</v>
      </c>
      <c r="S67" s="113"/>
      <c r="T67" s="100">
        <v>0.36</v>
      </c>
      <c r="U67" s="100"/>
      <c r="V67" s="100"/>
      <c r="W67" s="100">
        <v>400</v>
      </c>
      <c r="X67" s="100"/>
      <c r="Y67" s="100">
        <v>19.15892791748047</v>
      </c>
      <c r="Z67" s="100"/>
      <c r="AA67" s="121">
        <v>92.5</v>
      </c>
      <c r="AB67" s="121"/>
      <c r="AC67" s="100">
        <v>67.10526315789474</v>
      </c>
      <c r="AD67" s="100"/>
      <c r="AE67" s="100">
        <v>578.7641910753753</v>
      </c>
      <c r="AF67" s="100"/>
      <c r="AG67" s="105" t="s">
        <v>165</v>
      </c>
      <c r="AH67" s="105"/>
      <c r="AL67" s="73"/>
      <c r="AM67" s="73"/>
      <c r="AQ67" s="73"/>
      <c r="AR67" s="73"/>
      <c r="AS67" s="73"/>
    </row>
    <row r="68" spans="2:45" ht="12.75">
      <c r="B68" s="32"/>
      <c r="C68" s="106">
        <v>4</v>
      </c>
      <c r="D68" s="106"/>
      <c r="E68" s="107">
        <v>-1.4</v>
      </c>
      <c r="F68" s="107"/>
      <c r="G68" s="107"/>
      <c r="H68" s="107"/>
      <c r="I68" s="100">
        <v>-1.4</v>
      </c>
      <c r="J68" s="100"/>
      <c r="K68" s="100">
        <v>1.96</v>
      </c>
      <c r="L68" s="100"/>
      <c r="M68" s="100"/>
      <c r="N68" s="109">
        <v>0.6</v>
      </c>
      <c r="O68" s="109"/>
      <c r="P68" s="109"/>
      <c r="Q68" s="109"/>
      <c r="R68" s="113">
        <v>0.6</v>
      </c>
      <c r="S68" s="113"/>
      <c r="T68" s="100">
        <v>0.36</v>
      </c>
      <c r="U68" s="100"/>
      <c r="V68" s="100"/>
      <c r="W68" s="100">
        <v>400</v>
      </c>
      <c r="X68" s="100"/>
      <c r="Y68" s="100">
        <v>19.15892791748047</v>
      </c>
      <c r="Z68" s="100"/>
      <c r="AA68" s="121">
        <v>92.5</v>
      </c>
      <c r="AB68" s="121"/>
      <c r="AC68" s="100">
        <v>-156.57894736842104</v>
      </c>
      <c r="AD68" s="100"/>
      <c r="AE68" s="100">
        <v>355.0799805490594</v>
      </c>
      <c r="AF68" s="100"/>
      <c r="AG68" s="105" t="s">
        <v>165</v>
      </c>
      <c r="AH68" s="105"/>
      <c r="AL68" s="16"/>
      <c r="AM68" s="16"/>
      <c r="AQ68" s="16"/>
      <c r="AR68" s="16"/>
      <c r="AS68" s="16"/>
    </row>
    <row r="69" spans="2:39" ht="12.75">
      <c r="B69" s="32"/>
      <c r="C69" s="106"/>
      <c r="D69" s="106"/>
      <c r="E69" s="107"/>
      <c r="F69" s="107"/>
      <c r="G69" s="107"/>
      <c r="H69" s="107"/>
      <c r="I69" s="100"/>
      <c r="J69" s="100"/>
      <c r="K69" s="100"/>
      <c r="L69" s="100"/>
      <c r="M69" s="100"/>
      <c r="N69" s="109"/>
      <c r="O69" s="109"/>
      <c r="P69" s="109"/>
      <c r="Q69" s="109"/>
      <c r="R69" s="113"/>
      <c r="S69" s="113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5"/>
      <c r="AH69" s="105"/>
      <c r="AL69" s="16"/>
      <c r="AM69" s="16"/>
    </row>
    <row r="70" spans="2:39" ht="12.75">
      <c r="B70" s="32"/>
      <c r="C70" s="106"/>
      <c r="D70" s="106"/>
      <c r="E70" s="107"/>
      <c r="F70" s="107"/>
      <c r="G70" s="107"/>
      <c r="H70" s="107"/>
      <c r="I70" s="100"/>
      <c r="J70" s="100"/>
      <c r="K70" s="100"/>
      <c r="L70" s="100"/>
      <c r="M70" s="100"/>
      <c r="N70" s="109"/>
      <c r="O70" s="109"/>
      <c r="P70" s="109"/>
      <c r="Q70" s="109"/>
      <c r="R70" s="113"/>
      <c r="S70" s="113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5"/>
      <c r="AH70" s="105"/>
      <c r="AL70" s="73"/>
      <c r="AM70" s="73"/>
    </row>
    <row r="71" spans="2:34" ht="12.75">
      <c r="B71" s="32"/>
      <c r="C71" s="106"/>
      <c r="D71" s="106"/>
      <c r="E71" s="107"/>
      <c r="F71" s="107"/>
      <c r="G71" s="107"/>
      <c r="H71" s="107"/>
      <c r="I71" s="100"/>
      <c r="J71" s="100"/>
      <c r="K71" s="100"/>
      <c r="L71" s="100"/>
      <c r="M71" s="100"/>
      <c r="N71" s="107"/>
      <c r="O71" s="107"/>
      <c r="P71" s="107"/>
      <c r="Q71" s="107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5"/>
      <c r="AH71" s="105"/>
    </row>
    <row r="72" spans="2:34" ht="12.75">
      <c r="B72" s="32"/>
      <c r="C72" s="106"/>
      <c r="D72" s="106"/>
      <c r="E72" s="107"/>
      <c r="F72" s="107"/>
      <c r="G72" s="107"/>
      <c r="H72" s="107"/>
      <c r="I72" s="100"/>
      <c r="J72" s="100"/>
      <c r="K72" s="100"/>
      <c r="L72" s="100"/>
      <c r="M72" s="100"/>
      <c r="N72" s="107"/>
      <c r="O72" s="107"/>
      <c r="P72" s="107"/>
      <c r="Q72" s="107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5"/>
      <c r="AH72" s="105"/>
    </row>
    <row r="73" spans="2:45" ht="12.75">
      <c r="B73" s="32"/>
      <c r="C73" s="106"/>
      <c r="D73" s="106"/>
      <c r="E73" s="107"/>
      <c r="F73" s="107"/>
      <c r="G73" s="107"/>
      <c r="H73" s="107"/>
      <c r="I73" s="100"/>
      <c r="J73" s="100"/>
      <c r="K73" s="100"/>
      <c r="L73" s="100"/>
      <c r="M73" s="100"/>
      <c r="N73" s="107"/>
      <c r="O73" s="107"/>
      <c r="P73" s="107"/>
      <c r="Q73" s="107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5"/>
      <c r="AH73" s="105"/>
      <c r="AL73" s="73"/>
      <c r="AM73" s="73"/>
      <c r="AN73" s="73"/>
      <c r="AO73" s="73"/>
      <c r="AP73" s="73"/>
      <c r="AQ73" s="73"/>
      <c r="AR73" s="73"/>
      <c r="AS73" s="73"/>
    </row>
    <row r="74" spans="2:42" ht="12.75">
      <c r="B74" s="32"/>
      <c r="C74" s="106"/>
      <c r="D74" s="106"/>
      <c r="E74" s="107"/>
      <c r="F74" s="107"/>
      <c r="G74" s="107"/>
      <c r="H74" s="107"/>
      <c r="I74" s="100"/>
      <c r="J74" s="100"/>
      <c r="K74" s="100"/>
      <c r="L74" s="100"/>
      <c r="M74" s="100"/>
      <c r="N74" s="107"/>
      <c r="O74" s="107"/>
      <c r="P74" s="107"/>
      <c r="Q74" s="107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5"/>
      <c r="AH74" s="105"/>
      <c r="AN74" s="72"/>
      <c r="AO74" s="72"/>
      <c r="AP74" s="72"/>
    </row>
    <row r="75" spans="2:34" ht="12.75">
      <c r="B75" s="32"/>
      <c r="C75" s="106"/>
      <c r="D75" s="106"/>
      <c r="E75" s="107"/>
      <c r="F75" s="107"/>
      <c r="G75" s="107"/>
      <c r="H75" s="107"/>
      <c r="I75" s="100"/>
      <c r="J75" s="100"/>
      <c r="K75" s="100"/>
      <c r="L75" s="100"/>
      <c r="M75" s="100"/>
      <c r="N75" s="107"/>
      <c r="O75" s="107"/>
      <c r="P75" s="107"/>
      <c r="Q75" s="107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5"/>
      <c r="AH75" s="105"/>
    </row>
    <row r="76" spans="2:34" ht="12.75">
      <c r="B76" s="32"/>
      <c r="C76" s="106"/>
      <c r="D76" s="106"/>
      <c r="E76" s="107"/>
      <c r="F76" s="107"/>
      <c r="G76" s="107"/>
      <c r="H76" s="107"/>
      <c r="I76" s="100"/>
      <c r="J76" s="100"/>
      <c r="K76" s="100"/>
      <c r="L76" s="100"/>
      <c r="M76" s="100"/>
      <c r="N76" s="107"/>
      <c r="O76" s="107"/>
      <c r="P76" s="107"/>
      <c r="Q76" s="107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5"/>
      <c r="AH76" s="105"/>
    </row>
    <row r="77" spans="2:48" ht="12.75">
      <c r="B77" s="32"/>
      <c r="C77" s="106"/>
      <c r="D77" s="106"/>
      <c r="E77" s="107"/>
      <c r="F77" s="107"/>
      <c r="G77" s="107"/>
      <c r="H77" s="107"/>
      <c r="I77" s="100"/>
      <c r="J77" s="100"/>
      <c r="K77" s="100"/>
      <c r="L77" s="100"/>
      <c r="M77" s="100"/>
      <c r="N77" s="107"/>
      <c r="O77" s="107"/>
      <c r="P77" s="107"/>
      <c r="Q77" s="107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5"/>
      <c r="AH77" s="10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</row>
    <row r="78" spans="2:34" ht="12.75">
      <c r="B78" s="32"/>
      <c r="C78" s="106"/>
      <c r="D78" s="106"/>
      <c r="E78" s="107"/>
      <c r="F78" s="107"/>
      <c r="G78" s="107"/>
      <c r="H78" s="107"/>
      <c r="I78" s="100"/>
      <c r="J78" s="100"/>
      <c r="K78" s="100"/>
      <c r="L78" s="100"/>
      <c r="M78" s="100"/>
      <c r="N78" s="107"/>
      <c r="O78" s="107"/>
      <c r="P78" s="107"/>
      <c r="Q78" s="107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5"/>
      <c r="AH78" s="105"/>
    </row>
    <row r="79" spans="2:34" ht="12.75">
      <c r="B79" s="32"/>
      <c r="C79" s="106"/>
      <c r="D79" s="106"/>
      <c r="E79" s="107"/>
      <c r="F79" s="107"/>
      <c r="G79" s="107"/>
      <c r="H79" s="107"/>
      <c r="I79" s="100"/>
      <c r="J79" s="100"/>
      <c r="K79" s="100"/>
      <c r="L79" s="100"/>
      <c r="M79" s="100"/>
      <c r="N79" s="107"/>
      <c r="O79" s="107"/>
      <c r="P79" s="107"/>
      <c r="Q79" s="107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5"/>
      <c r="AH79" s="105"/>
    </row>
    <row r="80" spans="2:40" ht="12.75">
      <c r="B80" s="32"/>
      <c r="C80" s="106"/>
      <c r="D80" s="106"/>
      <c r="E80" s="107"/>
      <c r="F80" s="107"/>
      <c r="G80" s="107"/>
      <c r="H80" s="107"/>
      <c r="I80" s="100"/>
      <c r="J80" s="100"/>
      <c r="K80" s="100"/>
      <c r="L80" s="100"/>
      <c r="M80" s="100"/>
      <c r="N80" s="107"/>
      <c r="O80" s="107"/>
      <c r="P80" s="107"/>
      <c r="Q80" s="107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5"/>
      <c r="AH80" s="105"/>
      <c r="AL80" s="72"/>
      <c r="AM80" s="72"/>
      <c r="AN80" s="72"/>
    </row>
    <row r="81" spans="2:40" ht="12.75">
      <c r="B81" s="32"/>
      <c r="C81" s="106"/>
      <c r="D81" s="106"/>
      <c r="E81" s="107"/>
      <c r="F81" s="107"/>
      <c r="G81" s="107"/>
      <c r="H81" s="107"/>
      <c r="I81" s="100"/>
      <c r="J81" s="100"/>
      <c r="K81" s="100"/>
      <c r="L81" s="100"/>
      <c r="M81" s="100"/>
      <c r="N81" s="107"/>
      <c r="O81" s="107"/>
      <c r="P81" s="107"/>
      <c r="Q81" s="107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5"/>
      <c r="AH81" s="105"/>
      <c r="AL81" s="72"/>
      <c r="AM81" s="72"/>
      <c r="AN81" s="72"/>
    </row>
    <row r="82" spans="2:34" ht="12.75">
      <c r="B82" s="32"/>
      <c r="C82" s="106"/>
      <c r="D82" s="106"/>
      <c r="E82" s="107"/>
      <c r="F82" s="107"/>
      <c r="G82" s="107"/>
      <c r="H82" s="107"/>
      <c r="I82" s="100"/>
      <c r="J82" s="100"/>
      <c r="K82" s="100"/>
      <c r="L82" s="100"/>
      <c r="M82" s="100"/>
      <c r="N82" s="107"/>
      <c r="O82" s="107"/>
      <c r="P82" s="107"/>
      <c r="Q82" s="107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5"/>
      <c r="AH82" s="105"/>
    </row>
    <row r="83" spans="2:34" ht="12.75">
      <c r="B83" s="32"/>
      <c r="C83" s="106"/>
      <c r="D83" s="106"/>
      <c r="E83" s="107"/>
      <c r="F83" s="107"/>
      <c r="G83" s="107"/>
      <c r="H83" s="107"/>
      <c r="I83" s="100"/>
      <c r="J83" s="100"/>
      <c r="K83" s="100"/>
      <c r="L83" s="100"/>
      <c r="M83" s="100"/>
      <c r="N83" s="107"/>
      <c r="O83" s="107"/>
      <c r="P83" s="107"/>
      <c r="Q83" s="107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5"/>
      <c r="AH83" s="105"/>
    </row>
    <row r="84" spans="2:34" ht="12.75">
      <c r="B84" s="32"/>
      <c r="C84" s="106"/>
      <c r="D84" s="106"/>
      <c r="E84" s="107"/>
      <c r="F84" s="107"/>
      <c r="G84" s="107"/>
      <c r="H84" s="107"/>
      <c r="I84" s="100"/>
      <c r="J84" s="100"/>
      <c r="K84" s="100"/>
      <c r="L84" s="100"/>
      <c r="M84" s="100"/>
      <c r="N84" s="107"/>
      <c r="O84" s="107"/>
      <c r="P84" s="107"/>
      <c r="Q84" s="107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5"/>
      <c r="AH84" s="105"/>
    </row>
    <row r="85" spans="2:34" ht="12.75">
      <c r="B85" s="32"/>
      <c r="C85" s="106"/>
      <c r="D85" s="106"/>
      <c r="E85" s="107"/>
      <c r="F85" s="107"/>
      <c r="G85" s="107"/>
      <c r="H85" s="107"/>
      <c r="I85" s="100"/>
      <c r="J85" s="100"/>
      <c r="K85" s="100"/>
      <c r="L85" s="100"/>
      <c r="M85" s="100"/>
      <c r="N85" s="107"/>
      <c r="O85" s="107"/>
      <c r="P85" s="107"/>
      <c r="Q85" s="107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5"/>
      <c r="AH85" s="105"/>
    </row>
    <row r="86" spans="2:34" ht="12.75">
      <c r="B86" s="32"/>
      <c r="C86" s="106"/>
      <c r="D86" s="106"/>
      <c r="E86" s="107"/>
      <c r="F86" s="107"/>
      <c r="G86" s="107"/>
      <c r="H86" s="107"/>
      <c r="I86" s="100"/>
      <c r="J86" s="100"/>
      <c r="K86" s="100"/>
      <c r="L86" s="100"/>
      <c r="M86" s="100"/>
      <c r="N86" s="107"/>
      <c r="O86" s="107"/>
      <c r="P86" s="107"/>
      <c r="Q86" s="107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5"/>
      <c r="AH86" s="105"/>
    </row>
    <row r="87" spans="2:34" ht="12.75">
      <c r="B87" s="32"/>
      <c r="C87" s="106"/>
      <c r="D87" s="106"/>
      <c r="E87" s="107"/>
      <c r="F87" s="107"/>
      <c r="G87" s="107"/>
      <c r="H87" s="107"/>
      <c r="I87" s="100"/>
      <c r="J87" s="100"/>
      <c r="K87" s="100"/>
      <c r="L87" s="100"/>
      <c r="M87" s="100"/>
      <c r="N87" s="107"/>
      <c r="O87" s="107"/>
      <c r="P87" s="107"/>
      <c r="Q87" s="107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5"/>
      <c r="AH87" s="105"/>
    </row>
    <row r="88" spans="2:34" ht="12.75">
      <c r="B88" s="32"/>
      <c r="C88" s="106"/>
      <c r="D88" s="106"/>
      <c r="E88" s="107"/>
      <c r="F88" s="107"/>
      <c r="G88" s="107"/>
      <c r="H88" s="107"/>
      <c r="I88" s="100"/>
      <c r="J88" s="100"/>
      <c r="K88" s="100"/>
      <c r="L88" s="100"/>
      <c r="M88" s="100"/>
      <c r="N88" s="107"/>
      <c r="O88" s="107"/>
      <c r="P88" s="107"/>
      <c r="Q88" s="107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5"/>
      <c r="AH88" s="105"/>
    </row>
    <row r="89" spans="2:34" ht="12.75">
      <c r="B89" s="32"/>
      <c r="C89" s="106"/>
      <c r="D89" s="106"/>
      <c r="E89" s="107"/>
      <c r="F89" s="107"/>
      <c r="G89" s="107"/>
      <c r="H89" s="107"/>
      <c r="I89" s="100"/>
      <c r="J89" s="100"/>
      <c r="K89" s="100"/>
      <c r="L89" s="100"/>
      <c r="M89" s="100"/>
      <c r="N89" s="107"/>
      <c r="O89" s="107"/>
      <c r="P89" s="107"/>
      <c r="Q89" s="107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5"/>
      <c r="AH89" s="105"/>
    </row>
    <row r="90" spans="2:34" ht="12.75">
      <c r="B90" s="32"/>
      <c r="C90" s="106" t="s">
        <v>45</v>
      </c>
      <c r="D90" s="106"/>
      <c r="E90" s="107">
        <f>SUM(E65:F89)</f>
        <v>-0.7999999999999999</v>
      </c>
      <c r="F90" s="107"/>
      <c r="G90" s="107">
        <f>SUM(G65:H89)</f>
        <v>0</v>
      </c>
      <c r="H90" s="107"/>
      <c r="I90" s="108">
        <f>SUM(I65:J89)/NumPile</f>
        <v>-0.19999999999999998</v>
      </c>
      <c r="J90" s="108"/>
      <c r="K90" s="107"/>
      <c r="L90" s="107"/>
      <c r="M90" s="107"/>
      <c r="N90" s="107">
        <f>SUM(N65:O89)</f>
        <v>0</v>
      </c>
      <c r="O90" s="107"/>
      <c r="P90" s="107">
        <f>SUM(P65:Q89)</f>
        <v>0</v>
      </c>
      <c r="Q90" s="107"/>
      <c r="R90" s="108">
        <f>SUM(R65:S89)/NumPile</f>
        <v>0</v>
      </c>
      <c r="S90" s="108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1"/>
      <c r="AH90" s="101"/>
    </row>
    <row r="91" spans="2:34" ht="12.75">
      <c r="B91" s="32"/>
      <c r="C91" s="102" t="s">
        <v>41</v>
      </c>
      <c r="D91" s="102"/>
      <c r="E91" s="102"/>
      <c r="F91" s="102"/>
      <c r="G91" s="102"/>
      <c r="H91" s="102"/>
      <c r="I91" s="102"/>
      <c r="J91" s="102"/>
      <c r="K91" s="103">
        <f>SUM(K65:M90)</f>
        <v>3.04</v>
      </c>
      <c r="L91" s="103"/>
      <c r="M91" s="103"/>
      <c r="N91" s="102"/>
      <c r="O91" s="102"/>
      <c r="P91" s="102"/>
      <c r="Q91" s="102"/>
      <c r="R91" s="102"/>
      <c r="S91" s="102"/>
      <c r="T91" s="103">
        <f>SUM(T65:V90)</f>
        <v>1.44</v>
      </c>
      <c r="U91" s="103"/>
      <c r="V91" s="103"/>
      <c r="W91" s="97">
        <f>SUM(W65:X90)</f>
        <v>1600</v>
      </c>
      <c r="X91" s="97"/>
      <c r="Y91" s="98">
        <f>SUM(Y65:Z90)</f>
        <v>76.63571166992188</v>
      </c>
      <c r="Z91" s="98"/>
      <c r="AA91" s="97">
        <f>SUM(AA65:AB90)</f>
        <v>0</v>
      </c>
      <c r="AB91" s="97"/>
      <c r="AC91" s="97">
        <f>SUM(AC65:AD90)</f>
        <v>-89.4736842105263</v>
      </c>
      <c r="AD91" s="97"/>
      <c r="AE91" s="98">
        <f>SUM(AE65:AF90)</f>
        <v>1587.1620274593956</v>
      </c>
      <c r="AF91" s="98"/>
      <c r="AG91" s="104"/>
      <c r="AH91" s="104"/>
    </row>
    <row r="92" spans="2:34" ht="14.25" customHeight="1">
      <c r="B92" s="3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28"/>
    </row>
    <row r="93" spans="2:34" ht="30.75" customHeight="1"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29"/>
    </row>
    <row r="94" spans="2:34" ht="12.75" customHeight="1">
      <c r="B94" s="124" t="s">
        <v>46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6"/>
    </row>
    <row r="95" spans="2:53" ht="12.75">
      <c r="B95" s="3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39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2:53" ht="12.75">
      <c r="B96" s="3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8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2:53" ht="12.75">
      <c r="B97" s="32"/>
      <c r="C97" s="12"/>
      <c r="D97" s="5"/>
      <c r="E97" s="111" t="s">
        <v>47</v>
      </c>
      <c r="F97" s="111"/>
      <c r="G97" s="111"/>
      <c r="H97" s="111"/>
      <c r="I97" s="111"/>
      <c r="J97" s="111"/>
      <c r="K97" s="111"/>
      <c r="L97" s="111"/>
      <c r="M97" s="111"/>
      <c r="N97" s="5"/>
      <c r="O97" s="144" t="s">
        <v>68</v>
      </c>
      <c r="P97" s="144"/>
      <c r="Q97" s="144"/>
      <c r="R97" s="143" t="s">
        <v>66</v>
      </c>
      <c r="S97" s="143"/>
      <c r="T97" s="143"/>
      <c r="U97" s="143"/>
      <c r="V97" s="143"/>
      <c r="W97" s="143"/>
      <c r="X97" s="143" t="s">
        <v>67</v>
      </c>
      <c r="Y97" s="143"/>
      <c r="Z97" s="143"/>
      <c r="AA97" s="143"/>
      <c r="AB97" s="143"/>
      <c r="AC97" s="143"/>
      <c r="AD97" s="5"/>
      <c r="AE97" s="5"/>
      <c r="AF97" s="5"/>
      <c r="AG97" s="5"/>
      <c r="AH97" s="39"/>
      <c r="AK97" s="12"/>
      <c r="AL97" s="55"/>
      <c r="AM97" s="55"/>
      <c r="AN97" s="55"/>
      <c r="AO97" s="55"/>
      <c r="AP97" s="55"/>
      <c r="AQ97" s="55"/>
      <c r="AR97" s="55"/>
      <c r="AS97" s="55"/>
      <c r="AT97" s="55"/>
      <c r="AU97" s="12"/>
      <c r="AV97" s="12"/>
      <c r="AW97" s="12"/>
      <c r="AX97" s="12"/>
      <c r="AY97" s="12"/>
      <c r="AZ97" s="12"/>
      <c r="BA97" s="12"/>
    </row>
    <row r="98" spans="2:53" ht="12.75">
      <c r="B98" s="32"/>
      <c r="C98" s="12"/>
      <c r="D98" s="5"/>
      <c r="E98" s="99" t="s">
        <v>48</v>
      </c>
      <c r="F98" s="99"/>
      <c r="G98" s="99"/>
      <c r="H98" s="99" t="s">
        <v>49</v>
      </c>
      <c r="I98" s="99"/>
      <c r="J98" s="99"/>
      <c r="K98" s="99" t="s">
        <v>50</v>
      </c>
      <c r="L98" s="99"/>
      <c r="M98" s="99"/>
      <c r="N98" s="5"/>
      <c r="O98" s="99" t="s">
        <v>48</v>
      </c>
      <c r="P98" s="99"/>
      <c r="Q98" s="99"/>
      <c r="R98" s="99" t="s">
        <v>49</v>
      </c>
      <c r="S98" s="99"/>
      <c r="T98" s="99"/>
      <c r="U98" s="99" t="s">
        <v>50</v>
      </c>
      <c r="V98" s="99"/>
      <c r="W98" s="99"/>
      <c r="X98" s="99" t="s">
        <v>49</v>
      </c>
      <c r="Y98" s="99"/>
      <c r="Z98" s="99"/>
      <c r="AA98" s="99" t="s">
        <v>50</v>
      </c>
      <c r="AB98" s="99"/>
      <c r="AC98" s="99"/>
      <c r="AD98" s="12"/>
      <c r="AE98" s="12"/>
      <c r="AF98" s="12"/>
      <c r="AG98" s="12"/>
      <c r="AH98" s="28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2:53" ht="12.75">
      <c r="B99" s="32"/>
      <c r="C99" s="12"/>
      <c r="D99" s="5"/>
      <c r="E99" s="99">
        <v>1</v>
      </c>
      <c r="F99" s="99"/>
      <c r="G99" s="99"/>
      <c r="H99" s="127">
        <v>-0.95</v>
      </c>
      <c r="I99" s="127"/>
      <c r="J99" s="127"/>
      <c r="K99" s="127">
        <v>-0.949999988079071</v>
      </c>
      <c r="L99" s="127"/>
      <c r="M99" s="127"/>
      <c r="N99" s="5"/>
      <c r="O99" s="99">
        <v>1</v>
      </c>
      <c r="P99" s="99"/>
      <c r="Q99" s="99"/>
      <c r="R99" s="99">
        <v>-0.3</v>
      </c>
      <c r="S99" s="99"/>
      <c r="T99" s="99"/>
      <c r="U99" s="99">
        <v>-0.30000001192092896</v>
      </c>
      <c r="V99" s="99"/>
      <c r="W99" s="99"/>
      <c r="X99" s="99">
        <v>-0.75</v>
      </c>
      <c r="Y99" s="99"/>
      <c r="Z99" s="99"/>
      <c r="AA99" s="99">
        <v>0.009999999776482582</v>
      </c>
      <c r="AB99" s="99"/>
      <c r="AC99" s="99"/>
      <c r="AD99" s="12"/>
      <c r="AE99" s="12"/>
      <c r="AF99" s="12"/>
      <c r="AG99" s="12"/>
      <c r="AH99" s="28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2:53" ht="12.75">
      <c r="B100" s="32"/>
      <c r="C100" s="12"/>
      <c r="D100" s="5"/>
      <c r="E100" s="99">
        <v>2</v>
      </c>
      <c r="F100" s="99"/>
      <c r="G100" s="99"/>
      <c r="H100" s="127">
        <v>0.95</v>
      </c>
      <c r="I100" s="127"/>
      <c r="J100" s="127"/>
      <c r="K100" s="127">
        <v>-0.949999988079071</v>
      </c>
      <c r="L100" s="127"/>
      <c r="M100" s="127"/>
      <c r="N100" s="5"/>
      <c r="O100" s="99">
        <v>2</v>
      </c>
      <c r="P100" s="99"/>
      <c r="Q100" s="99"/>
      <c r="R100" s="99">
        <v>0.3</v>
      </c>
      <c r="S100" s="99"/>
      <c r="T100" s="99"/>
      <c r="U100" s="99">
        <v>-0.30000001192092896</v>
      </c>
      <c r="V100" s="99"/>
      <c r="W100" s="99"/>
      <c r="X100" s="99">
        <v>-0.45</v>
      </c>
      <c r="Y100" s="99"/>
      <c r="Z100" s="99"/>
      <c r="AA100" s="99">
        <v>0.009999999776482582</v>
      </c>
      <c r="AB100" s="99"/>
      <c r="AC100" s="99"/>
      <c r="AD100" s="12"/>
      <c r="AE100" s="12"/>
      <c r="AF100" s="12"/>
      <c r="AG100" s="12"/>
      <c r="AH100" s="28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2:53" ht="12.75">
      <c r="B101" s="32"/>
      <c r="C101" s="12"/>
      <c r="D101" s="5"/>
      <c r="E101" s="99">
        <v>3</v>
      </c>
      <c r="F101" s="99"/>
      <c r="G101" s="99"/>
      <c r="H101" s="127">
        <v>0.95</v>
      </c>
      <c r="I101" s="127"/>
      <c r="J101" s="127"/>
      <c r="K101" s="127">
        <v>-0.949999988079071</v>
      </c>
      <c r="L101" s="127"/>
      <c r="M101" s="127"/>
      <c r="N101" s="5"/>
      <c r="O101" s="99">
        <v>3</v>
      </c>
      <c r="P101" s="99"/>
      <c r="Q101" s="99"/>
      <c r="R101" s="99">
        <v>0.3</v>
      </c>
      <c r="S101" s="99"/>
      <c r="T101" s="99"/>
      <c r="U101" s="99">
        <v>0.30000001192092896</v>
      </c>
      <c r="V101" s="99"/>
      <c r="W101" s="99"/>
      <c r="X101" s="99">
        <v>-0.45</v>
      </c>
      <c r="Y101" s="99"/>
      <c r="Z101" s="99"/>
      <c r="AA101" s="99">
        <v>0.9100000262260437</v>
      </c>
      <c r="AB101" s="99"/>
      <c r="AC101" s="99"/>
      <c r="AD101" s="12"/>
      <c r="AE101" s="12"/>
      <c r="AF101" s="12"/>
      <c r="AG101" s="12"/>
      <c r="AH101" s="28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2:53" ht="12.75">
      <c r="B102" s="32"/>
      <c r="C102" s="12"/>
      <c r="D102" s="5"/>
      <c r="E102" s="99">
        <v>4</v>
      </c>
      <c r="F102" s="99"/>
      <c r="G102" s="99"/>
      <c r="H102" s="127">
        <v>0.95</v>
      </c>
      <c r="I102" s="127"/>
      <c r="J102" s="127"/>
      <c r="K102" s="127">
        <v>0.949999988079071</v>
      </c>
      <c r="L102" s="127"/>
      <c r="M102" s="127"/>
      <c r="N102" s="5"/>
      <c r="O102" s="99">
        <v>4</v>
      </c>
      <c r="P102" s="99"/>
      <c r="Q102" s="99"/>
      <c r="R102" s="99">
        <v>-0.3</v>
      </c>
      <c r="S102" s="99"/>
      <c r="T102" s="99"/>
      <c r="U102" s="99">
        <v>0.30000001192092896</v>
      </c>
      <c r="V102" s="99"/>
      <c r="W102" s="99"/>
      <c r="X102" s="99">
        <v>-0.75</v>
      </c>
      <c r="Y102" s="99"/>
      <c r="Z102" s="99"/>
      <c r="AA102" s="99">
        <v>0.9100000262260437</v>
      </c>
      <c r="AB102" s="99"/>
      <c r="AC102" s="99"/>
      <c r="AD102" s="12"/>
      <c r="AE102" s="12"/>
      <c r="AF102" s="12"/>
      <c r="AG102" s="12"/>
      <c r="AH102" s="28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2:53" ht="12.75">
      <c r="B103" s="32"/>
      <c r="C103" s="12"/>
      <c r="D103" s="5"/>
      <c r="E103" s="99">
        <v>5</v>
      </c>
      <c r="F103" s="99"/>
      <c r="G103" s="99"/>
      <c r="H103" s="127">
        <v>0.95</v>
      </c>
      <c r="I103" s="127"/>
      <c r="J103" s="127"/>
      <c r="K103" s="127">
        <v>0.949999988079071</v>
      </c>
      <c r="L103" s="127"/>
      <c r="M103" s="12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39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2:53" ht="12.75">
      <c r="B104" s="32"/>
      <c r="C104" s="12"/>
      <c r="D104" s="5"/>
      <c r="E104" s="99">
        <v>6</v>
      </c>
      <c r="F104" s="99"/>
      <c r="G104" s="99"/>
      <c r="H104" s="127">
        <v>-1.75</v>
      </c>
      <c r="I104" s="127"/>
      <c r="J104" s="127"/>
      <c r="K104" s="127">
        <v>0.949999988079071</v>
      </c>
      <c r="L104" s="127"/>
      <c r="M104" s="127"/>
      <c r="N104" s="5"/>
      <c r="O104" s="144" t="s">
        <v>68</v>
      </c>
      <c r="P104" s="144"/>
      <c r="Q104" s="144"/>
      <c r="R104" s="143" t="s">
        <v>69</v>
      </c>
      <c r="S104" s="143"/>
      <c r="T104" s="143"/>
      <c r="U104" s="143"/>
      <c r="V104" s="143"/>
      <c r="W104" s="143"/>
      <c r="X104" s="143" t="s">
        <v>70</v>
      </c>
      <c r="Y104" s="143"/>
      <c r="Z104" s="143"/>
      <c r="AA104" s="143"/>
      <c r="AB104" s="143"/>
      <c r="AC104" s="143"/>
      <c r="AD104" s="12"/>
      <c r="AE104" s="12"/>
      <c r="AF104" s="12"/>
      <c r="AG104" s="12"/>
      <c r="AH104" s="28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2:53" ht="12.75">
      <c r="B105" s="32"/>
      <c r="C105" s="12"/>
      <c r="D105" s="5"/>
      <c r="E105" s="99">
        <v>7</v>
      </c>
      <c r="F105" s="99"/>
      <c r="G105" s="99"/>
      <c r="H105" s="127">
        <v>-1.7499999761581422</v>
      </c>
      <c r="I105" s="127"/>
      <c r="J105" s="127"/>
      <c r="K105" s="127">
        <v>0.949999988079071</v>
      </c>
      <c r="L105" s="127"/>
      <c r="M105" s="127"/>
      <c r="N105" s="5"/>
      <c r="O105" s="99" t="s">
        <v>48</v>
      </c>
      <c r="P105" s="99"/>
      <c r="Q105" s="99"/>
      <c r="R105" s="99" t="s">
        <v>49</v>
      </c>
      <c r="S105" s="99"/>
      <c r="T105" s="99"/>
      <c r="U105" s="99" t="s">
        <v>50</v>
      </c>
      <c r="V105" s="99"/>
      <c r="W105" s="99"/>
      <c r="X105" s="99" t="s">
        <v>49</v>
      </c>
      <c r="Y105" s="99"/>
      <c r="Z105" s="99"/>
      <c r="AA105" s="99" t="s">
        <v>50</v>
      </c>
      <c r="AB105" s="99"/>
      <c r="AC105" s="99"/>
      <c r="AD105" s="12"/>
      <c r="AE105" s="12"/>
      <c r="AF105" s="12"/>
      <c r="AG105" s="12"/>
      <c r="AH105" s="28"/>
      <c r="AK105" s="12"/>
      <c r="AL105" s="12"/>
      <c r="AM105" s="12"/>
      <c r="AN105" s="59"/>
      <c r="AO105" s="59"/>
      <c r="AP105" s="59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2:53" ht="12.75">
      <c r="B106" s="32"/>
      <c r="C106" s="12"/>
      <c r="D106" s="5"/>
      <c r="E106" s="99">
        <v>8</v>
      </c>
      <c r="F106" s="99"/>
      <c r="G106" s="99"/>
      <c r="H106" s="127">
        <v>-1.7499999761581422</v>
      </c>
      <c r="I106" s="127"/>
      <c r="J106" s="127"/>
      <c r="K106" s="127">
        <v>0.2500000298023224</v>
      </c>
      <c r="L106" s="127"/>
      <c r="M106" s="127"/>
      <c r="N106" s="5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12"/>
      <c r="AE106" s="12"/>
      <c r="AF106" s="12"/>
      <c r="AG106" s="12"/>
      <c r="AH106" s="28"/>
      <c r="AK106" s="12"/>
      <c r="AL106" s="12"/>
      <c r="AM106" s="12"/>
      <c r="AN106" s="59"/>
      <c r="AO106" s="59"/>
      <c r="AP106" s="59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2:53" ht="12.75">
      <c r="B107" s="32"/>
      <c r="C107" s="12"/>
      <c r="D107" s="5"/>
      <c r="E107" s="7"/>
      <c r="F107" s="7"/>
      <c r="G107" s="7"/>
      <c r="H107" s="7"/>
      <c r="I107" s="7"/>
      <c r="J107" s="7"/>
      <c r="K107" s="6"/>
      <c r="L107" s="6"/>
      <c r="M107" s="6"/>
      <c r="N107" s="5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12"/>
      <c r="AE107" s="12"/>
      <c r="AF107" s="12"/>
      <c r="AG107" s="12"/>
      <c r="AH107" s="28"/>
      <c r="AK107" s="12"/>
      <c r="AL107" s="12"/>
      <c r="AM107" s="12"/>
      <c r="AN107" s="59"/>
      <c r="AO107" s="59"/>
      <c r="AP107" s="59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2:53" ht="12.75">
      <c r="B108" s="32"/>
      <c r="C108" s="12"/>
      <c r="D108" s="5"/>
      <c r="E108" s="7"/>
      <c r="F108" s="7"/>
      <c r="G108" s="7"/>
      <c r="H108" s="7"/>
      <c r="I108" s="7"/>
      <c r="J108" s="7"/>
      <c r="K108" s="6"/>
      <c r="L108" s="6"/>
      <c r="M108" s="6"/>
      <c r="N108" s="5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12"/>
      <c r="AE108" s="12"/>
      <c r="AF108" s="12"/>
      <c r="AG108" s="12"/>
      <c r="AH108" s="28"/>
      <c r="AK108" s="12"/>
      <c r="AL108" s="12"/>
      <c r="AM108" s="12"/>
      <c r="AN108" s="59"/>
      <c r="AO108" s="59"/>
      <c r="AP108" s="59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2:53" ht="12.75">
      <c r="B109" s="32"/>
      <c r="C109" s="12"/>
      <c r="D109" s="5"/>
      <c r="E109" s="7"/>
      <c r="F109" s="7"/>
      <c r="G109" s="7"/>
      <c r="H109" s="7"/>
      <c r="I109" s="7"/>
      <c r="J109" s="7"/>
      <c r="K109" s="6"/>
      <c r="L109" s="6"/>
      <c r="M109" s="6"/>
      <c r="N109" s="5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12"/>
      <c r="AE109" s="12"/>
      <c r="AF109" s="12"/>
      <c r="AG109" s="12"/>
      <c r="AH109" s="28"/>
      <c r="AK109" s="12"/>
      <c r="AL109" s="12"/>
      <c r="AM109" s="12"/>
      <c r="AN109" s="59"/>
      <c r="AO109" s="59"/>
      <c r="AP109" s="59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2:53" ht="12.75">
      <c r="B110" s="32"/>
      <c r="C110" s="12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8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2:53" ht="12.75">
      <c r="B111" s="32"/>
      <c r="C111" s="12"/>
      <c r="D111" s="111" t="s">
        <v>73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5"/>
      <c r="T111" s="111" t="s">
        <v>74</v>
      </c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2:53" ht="12.75">
      <c r="B112" s="32"/>
      <c r="C112" s="12"/>
      <c r="D112" s="117" t="s">
        <v>77</v>
      </c>
      <c r="E112" s="117"/>
      <c r="F112" s="117"/>
      <c r="G112" s="117"/>
      <c r="H112" s="99" t="s">
        <v>51</v>
      </c>
      <c r="I112" s="99"/>
      <c r="J112" s="99" t="s">
        <v>52</v>
      </c>
      <c r="K112" s="99"/>
      <c r="L112" s="99" t="s">
        <v>53</v>
      </c>
      <c r="M112" s="99"/>
      <c r="N112" s="99" t="s">
        <v>54</v>
      </c>
      <c r="O112" s="99"/>
      <c r="P112" s="99" t="s">
        <v>55</v>
      </c>
      <c r="Q112" s="99"/>
      <c r="R112" s="99"/>
      <c r="S112" s="5"/>
      <c r="T112" s="117" t="s">
        <v>77</v>
      </c>
      <c r="U112" s="117"/>
      <c r="V112" s="117"/>
      <c r="W112" s="117"/>
      <c r="X112" s="99" t="s">
        <v>51</v>
      </c>
      <c r="Y112" s="99"/>
      <c r="Z112" s="99" t="s">
        <v>52</v>
      </c>
      <c r="AA112" s="99"/>
      <c r="AB112" s="99" t="s">
        <v>53</v>
      </c>
      <c r="AC112" s="99"/>
      <c r="AD112" s="99" t="s">
        <v>54</v>
      </c>
      <c r="AE112" s="99"/>
      <c r="AF112" s="99" t="s">
        <v>55</v>
      </c>
      <c r="AG112" s="99"/>
      <c r="AH112" s="99"/>
      <c r="AK112" s="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12"/>
    </row>
    <row r="113" spans="2:53" ht="12.75">
      <c r="B113" s="32"/>
      <c r="C113" s="5"/>
      <c r="D113" s="99" t="s">
        <v>58</v>
      </c>
      <c r="E113" s="99"/>
      <c r="F113" s="99"/>
      <c r="G113" s="99"/>
      <c r="H113" s="146">
        <v>-0.6124999985098838</v>
      </c>
      <c r="I113" s="146"/>
      <c r="J113" s="146">
        <v>-0.612500011920929</v>
      </c>
      <c r="K113" s="146"/>
      <c r="L113" s="146">
        <v>0.6124999985098838</v>
      </c>
      <c r="M113" s="146"/>
      <c r="N113" s="146">
        <v>-0.612500011920929</v>
      </c>
      <c r="O113" s="146"/>
      <c r="P113" s="146">
        <v>1.2249999970197676</v>
      </c>
      <c r="Q113" s="146"/>
      <c r="R113" s="146"/>
      <c r="S113" s="5"/>
      <c r="T113" s="99" t="s">
        <v>58</v>
      </c>
      <c r="U113" s="99"/>
      <c r="V113" s="99"/>
      <c r="W113" s="99"/>
      <c r="X113" s="146">
        <v>-1.062499998509884</v>
      </c>
      <c r="Y113" s="146"/>
      <c r="Z113" s="146">
        <v>-0.30250000953674316</v>
      </c>
      <c r="AA113" s="146"/>
      <c r="AB113" s="146">
        <v>-0.1375000014901161</v>
      </c>
      <c r="AC113" s="146"/>
      <c r="AD113" s="146">
        <v>-0.30250000953674316</v>
      </c>
      <c r="AE113" s="146"/>
      <c r="AF113" s="146">
        <v>0.9249999970197679</v>
      </c>
      <c r="AG113" s="146"/>
      <c r="AH113" s="146"/>
      <c r="AK113" s="5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12"/>
    </row>
    <row r="114" spans="2:53" ht="12.75">
      <c r="B114" s="32"/>
      <c r="C114" s="5"/>
      <c r="D114" s="99" t="s">
        <v>57</v>
      </c>
      <c r="E114" s="99"/>
      <c r="F114" s="99"/>
      <c r="G114" s="99"/>
      <c r="H114" s="146">
        <v>0.6124999985098838</v>
      </c>
      <c r="I114" s="146"/>
      <c r="J114" s="147">
        <v>-0.612500011920929</v>
      </c>
      <c r="K114" s="148"/>
      <c r="L114" s="146">
        <v>0.6124999985098838</v>
      </c>
      <c r="M114" s="146"/>
      <c r="N114" s="146">
        <v>0.612500011920929</v>
      </c>
      <c r="O114" s="146"/>
      <c r="P114" s="146">
        <v>1.225000023841858</v>
      </c>
      <c r="Q114" s="146"/>
      <c r="R114" s="146"/>
      <c r="S114" s="5"/>
      <c r="T114" s="99" t="s">
        <v>57</v>
      </c>
      <c r="U114" s="99"/>
      <c r="V114" s="99"/>
      <c r="W114" s="99"/>
      <c r="X114" s="146">
        <v>-0.1375000014901161</v>
      </c>
      <c r="Y114" s="146"/>
      <c r="Z114" s="147">
        <v>-0.30250000953674316</v>
      </c>
      <c r="AA114" s="148"/>
      <c r="AB114" s="146">
        <v>-0.1375000014901161</v>
      </c>
      <c r="AC114" s="146"/>
      <c r="AD114" s="146">
        <v>0.949999988079071</v>
      </c>
      <c r="AE114" s="146"/>
      <c r="AF114" s="146">
        <v>1.2524999976158142</v>
      </c>
      <c r="AG114" s="146"/>
      <c r="AH114" s="146"/>
      <c r="AK114" s="5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139"/>
      <c r="AY114" s="139"/>
      <c r="AZ114" s="139"/>
      <c r="BA114" s="12"/>
    </row>
    <row r="115" spans="2:53" ht="12.75">
      <c r="B115" s="32"/>
      <c r="C115" s="5"/>
      <c r="D115" s="99" t="s">
        <v>59</v>
      </c>
      <c r="E115" s="99"/>
      <c r="F115" s="99"/>
      <c r="G115" s="99"/>
      <c r="H115" s="147">
        <v>0.6124999985098838</v>
      </c>
      <c r="I115" s="148"/>
      <c r="J115" s="146">
        <v>0.612500011920929</v>
      </c>
      <c r="K115" s="146"/>
      <c r="L115" s="146">
        <v>-0.6124999985098838</v>
      </c>
      <c r="M115" s="146"/>
      <c r="N115" s="146">
        <v>0.612500011920929</v>
      </c>
      <c r="O115" s="146"/>
      <c r="P115" s="146">
        <v>1.2249999970197676</v>
      </c>
      <c r="Q115" s="146"/>
      <c r="R115" s="146"/>
      <c r="S115" s="5"/>
      <c r="T115" s="99" t="s">
        <v>59</v>
      </c>
      <c r="U115" s="99"/>
      <c r="V115" s="99"/>
      <c r="W115" s="99"/>
      <c r="X115" s="147">
        <v>-0.1375000014901161</v>
      </c>
      <c r="Y115" s="148"/>
      <c r="Z115" s="146">
        <v>0.949999988079071</v>
      </c>
      <c r="AA115" s="146"/>
      <c r="AB115" s="146">
        <v>-1.062499998509884</v>
      </c>
      <c r="AC115" s="146"/>
      <c r="AD115" s="146">
        <v>0.949999988079071</v>
      </c>
      <c r="AE115" s="146"/>
      <c r="AF115" s="146">
        <v>0</v>
      </c>
      <c r="AG115" s="146"/>
      <c r="AH115" s="146"/>
      <c r="AK115" s="5"/>
      <c r="AL115" s="59"/>
      <c r="AM115" s="59"/>
      <c r="AN115" s="59"/>
      <c r="AO115" s="59"/>
      <c r="AP115" s="59"/>
      <c r="AQ115" s="59"/>
      <c r="AR115" s="140"/>
      <c r="AS115" s="140"/>
      <c r="AT115" s="59"/>
      <c r="AU115" s="59"/>
      <c r="AV115" s="139"/>
      <c r="AW115" s="139"/>
      <c r="AX115" s="139"/>
      <c r="AY115" s="139"/>
      <c r="AZ115" s="139"/>
      <c r="BA115" s="12"/>
    </row>
    <row r="116" spans="2:53" ht="12.75">
      <c r="B116" s="32"/>
      <c r="C116" s="5"/>
      <c r="D116" s="99" t="s">
        <v>56</v>
      </c>
      <c r="E116" s="99"/>
      <c r="F116" s="99"/>
      <c r="G116" s="99"/>
      <c r="H116" s="146">
        <v>-0.6124999985098838</v>
      </c>
      <c r="I116" s="146"/>
      <c r="J116" s="146">
        <v>0.612500011920929</v>
      </c>
      <c r="K116" s="146"/>
      <c r="L116" s="146">
        <v>-0.6124999985098838</v>
      </c>
      <c r="M116" s="146"/>
      <c r="N116" s="146">
        <v>-0.612500011920929</v>
      </c>
      <c r="O116" s="146"/>
      <c r="P116" s="146">
        <v>1.225000023841858</v>
      </c>
      <c r="Q116" s="146"/>
      <c r="R116" s="146"/>
      <c r="S116" s="5"/>
      <c r="T116" s="99" t="s">
        <v>56</v>
      </c>
      <c r="U116" s="99"/>
      <c r="V116" s="99"/>
      <c r="W116" s="99"/>
      <c r="X116" s="146">
        <v>-1.062499998509884</v>
      </c>
      <c r="Y116" s="146"/>
      <c r="Z116" s="146">
        <v>0.949999988079071</v>
      </c>
      <c r="AA116" s="146"/>
      <c r="AB116" s="146">
        <v>-1.062499998509884</v>
      </c>
      <c r="AC116" s="146"/>
      <c r="AD116" s="146">
        <v>-0.30250000953674316</v>
      </c>
      <c r="AE116" s="146"/>
      <c r="AF116" s="146">
        <v>1.2524999976158142</v>
      </c>
      <c r="AG116" s="146"/>
      <c r="AH116" s="146"/>
      <c r="AK116" s="5"/>
      <c r="AL116" s="59"/>
      <c r="AM116" s="59"/>
      <c r="AN116" s="59"/>
      <c r="AO116" s="59"/>
      <c r="AP116" s="140"/>
      <c r="AQ116" s="140"/>
      <c r="AR116" s="59"/>
      <c r="AS116" s="59"/>
      <c r="AT116" s="139"/>
      <c r="AU116" s="139"/>
      <c r="AV116" s="59"/>
      <c r="AW116" s="59"/>
      <c r="AX116" s="139"/>
      <c r="AY116" s="139"/>
      <c r="AZ116" s="139"/>
      <c r="BA116" s="12"/>
    </row>
    <row r="117" spans="2:53" ht="12.75">
      <c r="B117" s="3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40"/>
      <c r="AG117" s="40"/>
      <c r="AH117" s="41"/>
      <c r="AK117" s="5"/>
      <c r="AL117" s="59"/>
      <c r="AM117" s="59"/>
      <c r="AN117" s="59"/>
      <c r="AO117" s="59"/>
      <c r="AP117" s="139"/>
      <c r="AQ117" s="139"/>
      <c r="AR117" s="59"/>
      <c r="AS117" s="59"/>
      <c r="AT117" s="139"/>
      <c r="AU117" s="139"/>
      <c r="AV117" s="59"/>
      <c r="AW117" s="59"/>
      <c r="AX117" s="139"/>
      <c r="AY117" s="139"/>
      <c r="AZ117" s="139"/>
      <c r="BA117" s="12"/>
    </row>
    <row r="118" spans="2:53" ht="12.75">
      <c r="B118" s="32"/>
      <c r="C118" s="12"/>
      <c r="D118" s="111" t="s">
        <v>75</v>
      </c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2"/>
      <c r="T118" s="111" t="s">
        <v>76</v>
      </c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12"/>
    </row>
    <row r="119" spans="2:53" ht="12.75">
      <c r="B119" s="32"/>
      <c r="C119" s="12"/>
      <c r="D119" s="117" t="s">
        <v>77</v>
      </c>
      <c r="E119" s="117"/>
      <c r="F119" s="117"/>
      <c r="G119" s="117"/>
      <c r="H119" s="99" t="s">
        <v>51</v>
      </c>
      <c r="I119" s="99"/>
      <c r="J119" s="99" t="s">
        <v>52</v>
      </c>
      <c r="K119" s="99"/>
      <c r="L119" s="99" t="s">
        <v>53</v>
      </c>
      <c r="M119" s="99"/>
      <c r="N119" s="99" t="s">
        <v>54</v>
      </c>
      <c r="O119" s="99"/>
      <c r="P119" s="99" t="s">
        <v>55</v>
      </c>
      <c r="Q119" s="99"/>
      <c r="R119" s="99"/>
      <c r="S119" s="12"/>
      <c r="T119" s="117" t="s">
        <v>77</v>
      </c>
      <c r="U119" s="117"/>
      <c r="V119" s="117"/>
      <c r="W119" s="117"/>
      <c r="X119" s="99" t="s">
        <v>51</v>
      </c>
      <c r="Y119" s="99"/>
      <c r="Z119" s="99" t="s">
        <v>52</v>
      </c>
      <c r="AA119" s="99"/>
      <c r="AB119" s="99" t="s">
        <v>53</v>
      </c>
      <c r="AC119" s="99"/>
      <c r="AD119" s="99" t="s">
        <v>54</v>
      </c>
      <c r="AE119" s="99"/>
      <c r="AF119" s="99" t="s">
        <v>55</v>
      </c>
      <c r="AG119" s="99"/>
      <c r="AH119" s="99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</row>
    <row r="120" spans="2:53" ht="12.75">
      <c r="B120" s="32"/>
      <c r="C120" s="12"/>
      <c r="D120" s="99" t="s">
        <v>58</v>
      </c>
      <c r="E120" s="99"/>
      <c r="F120" s="99"/>
      <c r="G120" s="99"/>
      <c r="H120" s="146"/>
      <c r="I120" s="146"/>
      <c r="J120" s="146"/>
      <c r="K120" s="146"/>
      <c r="L120" s="146"/>
      <c r="M120" s="146"/>
      <c r="N120" s="146"/>
      <c r="O120" s="146"/>
      <c r="P120" s="127"/>
      <c r="Q120" s="127"/>
      <c r="R120" s="127"/>
      <c r="S120" s="12"/>
      <c r="T120" s="99" t="s">
        <v>58</v>
      </c>
      <c r="U120" s="99"/>
      <c r="V120" s="99"/>
      <c r="W120" s="99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</row>
    <row r="121" spans="2:53" ht="12.75">
      <c r="B121" s="32"/>
      <c r="C121" s="12"/>
      <c r="D121" s="99" t="s">
        <v>57</v>
      </c>
      <c r="E121" s="99"/>
      <c r="F121" s="99"/>
      <c r="G121" s="99"/>
      <c r="H121" s="146"/>
      <c r="I121" s="146"/>
      <c r="J121" s="147"/>
      <c r="K121" s="148"/>
      <c r="L121" s="146"/>
      <c r="M121" s="146"/>
      <c r="N121" s="146"/>
      <c r="O121" s="146"/>
      <c r="P121" s="127"/>
      <c r="Q121" s="127"/>
      <c r="R121" s="127"/>
      <c r="S121" s="12"/>
      <c r="T121" s="99" t="s">
        <v>57</v>
      </c>
      <c r="U121" s="99"/>
      <c r="V121" s="99"/>
      <c r="W121" s="99"/>
      <c r="X121" s="146"/>
      <c r="Y121" s="146"/>
      <c r="Z121" s="147"/>
      <c r="AA121" s="148"/>
      <c r="AB121" s="146"/>
      <c r="AC121" s="146"/>
      <c r="AD121" s="146"/>
      <c r="AE121" s="146"/>
      <c r="AF121" s="146"/>
      <c r="AG121" s="146"/>
      <c r="AH121" s="146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2:53" ht="12.75">
      <c r="B122" s="32"/>
      <c r="C122" s="12"/>
      <c r="D122" s="99" t="s">
        <v>59</v>
      </c>
      <c r="E122" s="99"/>
      <c r="F122" s="99"/>
      <c r="G122" s="99"/>
      <c r="H122" s="147"/>
      <c r="I122" s="148"/>
      <c r="J122" s="146"/>
      <c r="K122" s="146"/>
      <c r="L122" s="146"/>
      <c r="M122" s="146"/>
      <c r="N122" s="146"/>
      <c r="O122" s="146"/>
      <c r="P122" s="127"/>
      <c r="Q122" s="127"/>
      <c r="R122" s="127"/>
      <c r="S122" s="12"/>
      <c r="T122" s="99" t="s">
        <v>59</v>
      </c>
      <c r="U122" s="99"/>
      <c r="V122" s="99"/>
      <c r="W122" s="99"/>
      <c r="X122" s="147"/>
      <c r="Y122" s="148"/>
      <c r="Z122" s="146"/>
      <c r="AA122" s="146"/>
      <c r="AB122" s="146"/>
      <c r="AC122" s="146"/>
      <c r="AD122" s="146"/>
      <c r="AE122" s="146"/>
      <c r="AF122" s="146"/>
      <c r="AG122" s="146"/>
      <c r="AH122" s="146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</row>
    <row r="123" spans="2:53" ht="12.75">
      <c r="B123" s="32"/>
      <c r="C123" s="12"/>
      <c r="D123" s="99" t="s">
        <v>56</v>
      </c>
      <c r="E123" s="99"/>
      <c r="F123" s="99"/>
      <c r="G123" s="99"/>
      <c r="H123" s="146"/>
      <c r="I123" s="146"/>
      <c r="J123" s="146"/>
      <c r="K123" s="146"/>
      <c r="L123" s="146"/>
      <c r="M123" s="146"/>
      <c r="N123" s="146"/>
      <c r="O123" s="146"/>
      <c r="P123" s="127"/>
      <c r="Q123" s="127"/>
      <c r="R123" s="127"/>
      <c r="S123" s="12"/>
      <c r="T123" s="99" t="s">
        <v>56</v>
      </c>
      <c r="U123" s="99"/>
      <c r="V123" s="99"/>
      <c r="W123" s="99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</row>
    <row r="124" spans="2:53" ht="12.75">
      <c r="B124" s="3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28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</row>
    <row r="125" spans="2:53" ht="15.75">
      <c r="B125" s="60" t="s">
        <v>86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</row>
    <row r="126" spans="2:53" ht="12.75">
      <c r="B126" s="3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28"/>
      <c r="AK126" s="12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12"/>
    </row>
    <row r="127" spans="2:53" ht="12.75">
      <c r="B127" s="32"/>
      <c r="C127" s="36" t="s">
        <v>78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28"/>
      <c r="AK127" s="12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12"/>
    </row>
    <row r="128" spans="2:53" ht="12.75">
      <c r="B128" s="3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28"/>
      <c r="AK128" s="12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139"/>
      <c r="AY128" s="139"/>
      <c r="AZ128" s="139"/>
      <c r="BA128" s="12"/>
    </row>
    <row r="129" spans="2:53" ht="12.75">
      <c r="B129" s="32"/>
      <c r="C129" s="12"/>
      <c r="D129" s="12"/>
      <c r="E129" s="12"/>
      <c r="F129" s="12" t="s">
        <v>79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28"/>
      <c r="AK129" s="12"/>
      <c r="AL129" s="59"/>
      <c r="AM129" s="59"/>
      <c r="AN129" s="59"/>
      <c r="AO129" s="59"/>
      <c r="AP129" s="59"/>
      <c r="AQ129" s="59"/>
      <c r="AR129" s="140"/>
      <c r="AS129" s="140"/>
      <c r="AT129" s="59"/>
      <c r="AU129" s="59"/>
      <c r="AV129" s="139"/>
      <c r="AW129" s="139"/>
      <c r="AX129" s="139"/>
      <c r="AY129" s="139"/>
      <c r="AZ129" s="139"/>
      <c r="BA129" s="12"/>
    </row>
    <row r="130" spans="2:53" ht="12.75">
      <c r="B130" s="3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28"/>
      <c r="AK130" s="12"/>
      <c r="AL130" s="59"/>
      <c r="AM130" s="59"/>
      <c r="AN130" s="59"/>
      <c r="AO130" s="59"/>
      <c r="AP130" s="140"/>
      <c r="AQ130" s="140"/>
      <c r="AR130" s="59"/>
      <c r="AS130" s="59"/>
      <c r="AT130" s="139"/>
      <c r="AU130" s="139"/>
      <c r="AV130" s="59"/>
      <c r="AW130" s="59"/>
      <c r="AX130" s="139"/>
      <c r="AY130" s="139"/>
      <c r="AZ130" s="139"/>
      <c r="BA130" s="12"/>
    </row>
    <row r="131" spans="2:53" ht="12.75">
      <c r="B131" s="3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28"/>
      <c r="AK131" s="12"/>
      <c r="AL131" s="59"/>
      <c r="AM131" s="59"/>
      <c r="AN131" s="59"/>
      <c r="AO131" s="59"/>
      <c r="AP131" s="139"/>
      <c r="AQ131" s="139"/>
      <c r="AR131" s="59"/>
      <c r="AS131" s="59"/>
      <c r="AT131" s="139"/>
      <c r="AU131" s="139"/>
      <c r="AV131" s="59"/>
      <c r="AW131" s="59"/>
      <c r="AX131" s="139"/>
      <c r="AY131" s="139"/>
      <c r="AZ131" s="139"/>
      <c r="BA131" s="12"/>
    </row>
    <row r="132" spans="2:53" ht="12.75">
      <c r="B132" s="3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28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</row>
    <row r="133" spans="2:53" ht="12.75">
      <c r="B133" s="3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28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</row>
    <row r="134" spans="2:53" ht="12.75">
      <c r="B134" s="3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28"/>
      <c r="AK134" s="12"/>
      <c r="AL134" s="12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</row>
    <row r="135" spans="2:53" ht="92.25" customHeight="1"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29"/>
      <c r="AK135" s="12"/>
      <c r="AL135" s="12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2:53" ht="12.75">
      <c r="B136" s="3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28"/>
      <c r="AK136" s="12"/>
      <c r="AL136" s="12"/>
      <c r="AM136" s="59"/>
      <c r="AN136" s="59"/>
      <c r="AO136" s="59"/>
      <c r="AP136" s="59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</row>
    <row r="137" spans="2:53" ht="12.75">
      <c r="B137" s="3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28"/>
      <c r="AK137" s="12"/>
      <c r="AL137" s="12"/>
      <c r="AM137" s="59"/>
      <c r="AN137" s="59"/>
      <c r="AO137" s="59"/>
      <c r="AP137" s="59"/>
      <c r="AQ137" s="141"/>
      <c r="AR137" s="141"/>
      <c r="AS137" s="142"/>
      <c r="AT137" s="142"/>
      <c r="AU137" s="141"/>
      <c r="AV137" s="141"/>
      <c r="AW137" s="141"/>
      <c r="AX137" s="141"/>
      <c r="AY137" s="141"/>
      <c r="AZ137" s="141"/>
      <c r="BA137" s="141"/>
    </row>
    <row r="138" spans="2:53" ht="12.75">
      <c r="B138" s="32"/>
      <c r="C138" s="12"/>
      <c r="D138" s="12"/>
      <c r="E138" s="12"/>
      <c r="F138" s="12" t="s">
        <v>80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28"/>
      <c r="AK138" s="12"/>
      <c r="AL138" s="12"/>
      <c r="AM138" s="59"/>
      <c r="AN138" s="59"/>
      <c r="AO138" s="59"/>
      <c r="AP138" s="59"/>
      <c r="AQ138" s="142"/>
      <c r="AR138" s="142"/>
      <c r="AS138" s="141"/>
      <c r="AT138" s="141"/>
      <c r="AU138" s="141"/>
      <c r="AV138" s="141"/>
      <c r="AW138" s="141"/>
      <c r="AX138" s="141"/>
      <c r="AY138" s="141"/>
      <c r="AZ138" s="141"/>
      <c r="BA138" s="141"/>
    </row>
    <row r="139" spans="2:53" ht="12.75">
      <c r="B139" s="3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28"/>
      <c r="AK139" s="12"/>
      <c r="AL139" s="12"/>
      <c r="AM139" s="59"/>
      <c r="AN139" s="59"/>
      <c r="AO139" s="59"/>
      <c r="AP139" s="59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</row>
    <row r="140" spans="2:53" ht="12.75">
      <c r="B140" s="3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28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</row>
    <row r="141" spans="2:53" ht="12.75">
      <c r="B141" s="3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28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</row>
    <row r="142" spans="2:34" ht="12.75">
      <c r="B142" s="32"/>
      <c r="C142" s="12"/>
      <c r="D142" s="12"/>
      <c r="E142" s="12"/>
      <c r="F142" s="12" t="s">
        <v>82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28"/>
    </row>
    <row r="143" spans="2:34" ht="12.75">
      <c r="B143" s="3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28"/>
    </row>
    <row r="144" spans="2:34" ht="12.75">
      <c r="B144" s="3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28"/>
    </row>
    <row r="145" spans="2:34" ht="12.75">
      <c r="B145" s="3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28"/>
    </row>
    <row r="146" spans="2:34" ht="12.75">
      <c r="B146" s="3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28"/>
    </row>
    <row r="147" spans="2:34" ht="12.75">
      <c r="B147" s="3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28"/>
    </row>
    <row r="148" spans="2:34" ht="12.75">
      <c r="B148" s="3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28"/>
    </row>
    <row r="149" spans="2:34" ht="12.75">
      <c r="B149" s="3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28"/>
    </row>
    <row r="150" spans="2:34" ht="12.75">
      <c r="B150" s="3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28"/>
    </row>
    <row r="151" spans="2:34" ht="12.75">
      <c r="B151" s="3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28"/>
    </row>
    <row r="152" spans="2:34" ht="12.75">
      <c r="B152" s="3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28"/>
    </row>
    <row r="153" spans="2:34" ht="12.75">
      <c r="B153" s="3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28"/>
    </row>
    <row r="154" spans="2:34" ht="12.75">
      <c r="B154" s="3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28"/>
    </row>
    <row r="155" spans="2:34" ht="12.75">
      <c r="B155" s="32"/>
      <c r="C155" s="12"/>
      <c r="D155" s="12"/>
      <c r="E155" s="12"/>
      <c r="F155" s="12" t="s">
        <v>81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 t="s">
        <v>84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28"/>
    </row>
    <row r="156" spans="2:34" ht="12.75">
      <c r="B156" s="3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28"/>
    </row>
    <row r="157" spans="2:34" ht="12.75">
      <c r="B157" s="3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28"/>
    </row>
    <row r="158" spans="2:34" ht="12.75">
      <c r="B158" s="3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28"/>
    </row>
    <row r="159" spans="2:34" ht="12.75">
      <c r="B159" s="3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28"/>
    </row>
    <row r="160" spans="2:34" ht="12.75">
      <c r="B160" s="3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28"/>
    </row>
    <row r="161" spans="2:34" ht="12.75">
      <c r="B161" s="3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28"/>
    </row>
    <row r="162" spans="2:34" ht="12.75">
      <c r="B162" s="3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 t="s">
        <v>85</v>
      </c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28"/>
    </row>
    <row r="163" spans="2:34" ht="12.75">
      <c r="B163" s="3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28"/>
    </row>
    <row r="164" spans="2:34" ht="12.75">
      <c r="B164" s="3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28"/>
    </row>
    <row r="165" spans="2:34" ht="12.75">
      <c r="B165" s="3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28"/>
    </row>
    <row r="166" spans="2:34" ht="12.75">
      <c r="B166" s="3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28"/>
    </row>
    <row r="167" spans="2:34" ht="12.75">
      <c r="B167" s="3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28"/>
    </row>
    <row r="168" spans="2:34" ht="12.75">
      <c r="B168" s="32"/>
      <c r="C168" s="12"/>
      <c r="D168" s="12"/>
      <c r="E168" s="12"/>
      <c r="F168" s="12" t="s">
        <v>83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28"/>
    </row>
    <row r="169" spans="2:34" ht="12.75">
      <c r="B169" s="3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28"/>
    </row>
    <row r="170" spans="2:34" ht="12.75">
      <c r="B170" s="3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28"/>
    </row>
    <row r="171" spans="2:34" ht="12.75">
      <c r="B171" s="3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28"/>
    </row>
    <row r="172" spans="2:34" ht="12.75">
      <c r="B172" s="3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28"/>
    </row>
    <row r="173" spans="2:34" ht="12.75">
      <c r="B173" s="3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28"/>
    </row>
    <row r="174" spans="2:34" ht="12.75">
      <c r="B174" s="3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28"/>
    </row>
    <row r="175" spans="2:34" ht="12.75">
      <c r="B175" s="3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28"/>
    </row>
    <row r="176" spans="2:34" ht="12.75">
      <c r="B176" s="3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28"/>
    </row>
    <row r="177" spans="2:34" ht="12.75">
      <c r="B177" s="3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28"/>
    </row>
    <row r="178" spans="2:34" ht="12.75">
      <c r="B178" s="3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28"/>
    </row>
    <row r="179" spans="2:34" ht="12.75">
      <c r="B179" s="3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28"/>
    </row>
    <row r="180" spans="2:34" ht="56.25" customHeight="1">
      <c r="B180" s="43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29"/>
    </row>
    <row r="181" spans="2:34" ht="12.75">
      <c r="B181" s="3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28"/>
    </row>
    <row r="182" spans="2:34" ht="13.5" thickBot="1">
      <c r="B182" s="3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28"/>
    </row>
    <row r="183" spans="2:34" ht="12.75">
      <c r="B183" s="84" t="s">
        <v>87</v>
      </c>
      <c r="C183" s="85"/>
      <c r="D183" s="86"/>
      <c r="E183" s="90" t="s">
        <v>88</v>
      </c>
      <c r="F183" s="91"/>
      <c r="G183" s="91"/>
      <c r="H183" s="92"/>
      <c r="I183" s="69" t="s">
        <v>89</v>
      </c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</row>
    <row r="184" spans="2:34" ht="13.5" thickBot="1">
      <c r="B184" s="87"/>
      <c r="C184" s="88"/>
      <c r="D184" s="89"/>
      <c r="E184" s="93"/>
      <c r="F184" s="94"/>
      <c r="G184" s="94"/>
      <c r="H184" s="95"/>
      <c r="I184" s="96" t="s">
        <v>90</v>
      </c>
      <c r="J184" s="96"/>
      <c r="K184" s="96"/>
      <c r="L184" s="96" t="s">
        <v>91</v>
      </c>
      <c r="M184" s="96"/>
      <c r="N184" s="96"/>
      <c r="O184" s="96"/>
      <c r="P184" s="96"/>
      <c r="Q184" s="96"/>
      <c r="R184" s="96"/>
      <c r="S184" s="96" t="s">
        <v>92</v>
      </c>
      <c r="T184" s="96"/>
      <c r="U184" s="96"/>
      <c r="V184" s="96"/>
      <c r="W184" s="96"/>
      <c r="X184" s="96" t="s">
        <v>93</v>
      </c>
      <c r="Y184" s="96"/>
      <c r="Z184" s="96"/>
      <c r="AA184" s="96"/>
      <c r="AB184" s="96"/>
      <c r="AC184" s="96"/>
      <c r="AD184" s="96" t="s">
        <v>94</v>
      </c>
      <c r="AE184" s="96"/>
      <c r="AF184" s="96"/>
      <c r="AG184" s="96"/>
      <c r="AH184" s="96"/>
    </row>
    <row r="185" spans="2:34" ht="12.75">
      <c r="B185" s="69">
        <v>1</v>
      </c>
      <c r="C185" s="69"/>
      <c r="D185" s="69"/>
      <c r="E185" s="83">
        <v>2100</v>
      </c>
      <c r="F185" s="83"/>
      <c r="G185" s="83"/>
      <c r="H185" s="83"/>
      <c r="I185" s="69">
        <v>1</v>
      </c>
      <c r="J185" s="69"/>
      <c r="K185" s="69"/>
      <c r="L185" s="69">
        <v>389.3304748535156</v>
      </c>
      <c r="M185" s="69"/>
      <c r="N185" s="69"/>
      <c r="O185" s="69"/>
      <c r="P185" s="69"/>
      <c r="Q185" s="69"/>
      <c r="R185" s="69"/>
      <c r="S185" s="69">
        <v>1</v>
      </c>
      <c r="T185" s="69"/>
      <c r="U185" s="69"/>
      <c r="V185" s="69"/>
      <c r="W185" s="69"/>
      <c r="X185" s="69">
        <v>389.3304748535156</v>
      </c>
      <c r="Y185" s="69"/>
      <c r="Z185" s="69"/>
      <c r="AA185" s="69"/>
      <c r="AB185" s="69"/>
      <c r="AC185" s="69"/>
      <c r="AD185" s="69">
        <v>251.876953125</v>
      </c>
      <c r="AE185" s="69"/>
      <c r="AF185" s="69"/>
      <c r="AG185" s="69"/>
      <c r="AH185" s="69"/>
    </row>
    <row r="186" spans="2:34" ht="12.75">
      <c r="B186" s="48"/>
      <c r="C186" s="48"/>
      <c r="D186" s="48"/>
      <c r="E186" s="77"/>
      <c r="F186" s="77"/>
      <c r="G186" s="77"/>
      <c r="H186" s="77"/>
      <c r="I186" s="48">
        <v>2</v>
      </c>
      <c r="J186" s="48"/>
      <c r="K186" s="48"/>
      <c r="L186" s="48">
        <v>590.6462860107422</v>
      </c>
      <c r="M186" s="48"/>
      <c r="N186" s="48"/>
      <c r="O186" s="48"/>
      <c r="P186" s="48"/>
      <c r="Q186" s="48"/>
      <c r="R186" s="48"/>
      <c r="S186" s="48">
        <v>1</v>
      </c>
      <c r="T186" s="48"/>
      <c r="U186" s="48"/>
      <c r="V186" s="48"/>
      <c r="W186" s="48"/>
      <c r="X186" s="48">
        <v>590.6462860107422</v>
      </c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</row>
    <row r="187" spans="2:34" ht="12.75">
      <c r="B187" s="48"/>
      <c r="C187" s="48"/>
      <c r="D187" s="48"/>
      <c r="E187" s="77"/>
      <c r="F187" s="77"/>
      <c r="G187" s="77"/>
      <c r="H187" s="77"/>
      <c r="I187" s="48">
        <v>3</v>
      </c>
      <c r="J187" s="48"/>
      <c r="K187" s="48"/>
      <c r="L187" s="48">
        <v>868.1463317871094</v>
      </c>
      <c r="M187" s="48"/>
      <c r="N187" s="48"/>
      <c r="O187" s="48"/>
      <c r="P187" s="48"/>
      <c r="Q187" s="48"/>
      <c r="R187" s="48"/>
      <c r="S187" s="48">
        <v>1</v>
      </c>
      <c r="T187" s="48"/>
      <c r="U187" s="48"/>
      <c r="V187" s="48"/>
      <c r="W187" s="48"/>
      <c r="X187" s="48">
        <v>868.1463317871094</v>
      </c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</row>
    <row r="188" spans="2:34" ht="12.75">
      <c r="B188" s="48"/>
      <c r="C188" s="48"/>
      <c r="D188" s="48"/>
      <c r="E188" s="77"/>
      <c r="F188" s="77"/>
      <c r="G188" s="77"/>
      <c r="H188" s="77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</row>
    <row r="189" spans="2:34" ht="12.75">
      <c r="B189" s="48"/>
      <c r="C189" s="48"/>
      <c r="D189" s="48"/>
      <c r="E189" s="77"/>
      <c r="F189" s="77"/>
      <c r="G189" s="77"/>
      <c r="H189" s="77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</row>
    <row r="190" spans="2:34" ht="13.5" thickBot="1">
      <c r="B190" s="63"/>
      <c r="C190" s="63"/>
      <c r="D190" s="63"/>
      <c r="E190" s="79"/>
      <c r="F190" s="79"/>
      <c r="G190" s="79"/>
      <c r="H190" s="79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</row>
    <row r="191" spans="2:34" ht="12.75">
      <c r="B191" s="69">
        <v>2</v>
      </c>
      <c r="C191" s="69"/>
      <c r="D191" s="69"/>
      <c r="E191" s="83">
        <v>300</v>
      </c>
      <c r="F191" s="83"/>
      <c r="G191" s="83"/>
      <c r="H191" s="83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>
        <v>300</v>
      </c>
      <c r="AE191" s="69"/>
      <c r="AF191" s="69"/>
      <c r="AG191" s="69"/>
      <c r="AH191" s="69"/>
    </row>
    <row r="192" spans="2:34" ht="12.75">
      <c r="B192" s="48"/>
      <c r="C192" s="48"/>
      <c r="D192" s="48"/>
      <c r="E192" s="77"/>
      <c r="F192" s="77"/>
      <c r="G192" s="77"/>
      <c r="H192" s="77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</row>
    <row r="193" spans="2:34" ht="12.75">
      <c r="B193" s="48"/>
      <c r="C193" s="48"/>
      <c r="D193" s="48"/>
      <c r="E193" s="77"/>
      <c r="F193" s="77"/>
      <c r="G193" s="77"/>
      <c r="H193" s="77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</row>
    <row r="194" spans="2:34" ht="12.75">
      <c r="B194" s="48"/>
      <c r="C194" s="48"/>
      <c r="D194" s="48"/>
      <c r="E194" s="77"/>
      <c r="F194" s="77"/>
      <c r="G194" s="77"/>
      <c r="H194" s="77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</row>
    <row r="195" spans="2:34" ht="12.75">
      <c r="B195" s="48"/>
      <c r="C195" s="48"/>
      <c r="D195" s="48"/>
      <c r="E195" s="77"/>
      <c r="F195" s="77"/>
      <c r="G195" s="77"/>
      <c r="H195" s="77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</row>
    <row r="196" spans="2:34" ht="13.5" thickBot="1">
      <c r="B196" s="63"/>
      <c r="C196" s="63"/>
      <c r="D196" s="63"/>
      <c r="E196" s="79"/>
      <c r="F196" s="79"/>
      <c r="G196" s="79"/>
      <c r="H196" s="79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</row>
    <row r="197" spans="2:34" ht="12.75">
      <c r="B197" s="69"/>
      <c r="C197" s="69"/>
      <c r="D197" s="69"/>
      <c r="E197" s="83"/>
      <c r="F197" s="83"/>
      <c r="G197" s="83"/>
      <c r="H197" s="83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82"/>
      <c r="T197" s="82"/>
      <c r="U197" s="82"/>
      <c r="V197" s="82"/>
      <c r="W197" s="82"/>
      <c r="X197" s="81"/>
      <c r="Y197" s="81"/>
      <c r="Z197" s="81"/>
      <c r="AA197" s="81"/>
      <c r="AB197" s="81"/>
      <c r="AC197" s="81"/>
      <c r="AD197" s="69"/>
      <c r="AE197" s="69"/>
      <c r="AF197" s="69"/>
      <c r="AG197" s="69"/>
      <c r="AH197" s="69"/>
    </row>
    <row r="198" spans="2:34" ht="12.75">
      <c r="B198" s="48"/>
      <c r="C198" s="48"/>
      <c r="D198" s="48"/>
      <c r="E198" s="77"/>
      <c r="F198" s="77"/>
      <c r="G198" s="77"/>
      <c r="H198" s="77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</row>
    <row r="199" spans="2:34" ht="12.75">
      <c r="B199" s="48"/>
      <c r="C199" s="48"/>
      <c r="D199" s="48"/>
      <c r="E199" s="77"/>
      <c r="F199" s="77"/>
      <c r="G199" s="77"/>
      <c r="H199" s="77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</row>
    <row r="200" spans="2:34" ht="12.75">
      <c r="B200" s="48"/>
      <c r="C200" s="48"/>
      <c r="D200" s="48"/>
      <c r="E200" s="77"/>
      <c r="F200" s="77"/>
      <c r="G200" s="77"/>
      <c r="H200" s="77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</row>
    <row r="201" spans="2:34" ht="12.75">
      <c r="B201" s="48"/>
      <c r="C201" s="48"/>
      <c r="D201" s="48"/>
      <c r="E201" s="77"/>
      <c r="F201" s="77"/>
      <c r="G201" s="77"/>
      <c r="H201" s="77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</row>
    <row r="202" spans="2:75" ht="13.5" thickBot="1">
      <c r="B202" s="63"/>
      <c r="C202" s="63"/>
      <c r="D202" s="63"/>
      <c r="E202" s="79"/>
      <c r="F202" s="79"/>
      <c r="G202" s="79"/>
      <c r="H202" s="79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</row>
    <row r="203" spans="2:75" ht="12.75">
      <c r="B203" s="78"/>
      <c r="C203" s="78"/>
      <c r="D203" s="78"/>
      <c r="E203" s="80"/>
      <c r="F203" s="80"/>
      <c r="G203" s="80"/>
      <c r="H203" s="80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</row>
    <row r="204" spans="2:75" ht="12.75">
      <c r="B204" s="48"/>
      <c r="C204" s="48"/>
      <c r="D204" s="48"/>
      <c r="E204" s="77"/>
      <c r="F204" s="77"/>
      <c r="G204" s="77"/>
      <c r="H204" s="77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L204" s="12"/>
      <c r="AM204" s="151"/>
      <c r="AN204" s="151"/>
      <c r="AO204" s="151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</row>
    <row r="205" spans="2:75" ht="12.75">
      <c r="B205" s="48"/>
      <c r="C205" s="48"/>
      <c r="D205" s="48"/>
      <c r="E205" s="77"/>
      <c r="F205" s="77"/>
      <c r="G205" s="77"/>
      <c r="H205" s="77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L205" s="12"/>
      <c r="AM205" s="151"/>
      <c r="AN205" s="151"/>
      <c r="AO205" s="151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</row>
    <row r="206" spans="2:75" ht="12.75">
      <c r="B206" s="48"/>
      <c r="C206" s="48"/>
      <c r="D206" s="48"/>
      <c r="E206" s="77"/>
      <c r="F206" s="77"/>
      <c r="G206" s="77"/>
      <c r="H206" s="77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L206" s="12"/>
      <c r="AM206" s="52"/>
      <c r="AN206" s="52"/>
      <c r="AO206" s="5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</row>
    <row r="207" spans="2:75" ht="12.75">
      <c r="B207" s="48"/>
      <c r="C207" s="48"/>
      <c r="D207" s="48"/>
      <c r="E207" s="77"/>
      <c r="F207" s="77"/>
      <c r="G207" s="77"/>
      <c r="H207" s="77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L207" s="12"/>
      <c r="AM207" s="52"/>
      <c r="AN207" s="52"/>
      <c r="AO207" s="5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</row>
    <row r="208" spans="2:75" ht="13.5" thickBot="1">
      <c r="B208" s="63"/>
      <c r="C208" s="63"/>
      <c r="D208" s="63"/>
      <c r="E208" s="79"/>
      <c r="F208" s="79"/>
      <c r="G208" s="79"/>
      <c r="H208" s="79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L208" s="12"/>
      <c r="AM208" s="52"/>
      <c r="AN208" s="52"/>
      <c r="AO208" s="5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</row>
    <row r="209" spans="2:75" ht="12.75">
      <c r="B209" s="3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28"/>
      <c r="AL209" s="12"/>
      <c r="AM209" s="52"/>
      <c r="AN209" s="52"/>
      <c r="AO209" s="5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</row>
    <row r="210" spans="2:75" ht="12.75">
      <c r="B210" s="3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28"/>
      <c r="AL210" s="12"/>
      <c r="AM210" s="52"/>
      <c r="AN210" s="52"/>
      <c r="AO210" s="5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</row>
    <row r="211" spans="2:75" ht="12.75">
      <c r="B211" s="3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28"/>
      <c r="AL211" s="12"/>
      <c r="AM211" s="52"/>
      <c r="AN211" s="52"/>
      <c r="AO211" s="5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</row>
    <row r="212" spans="2:75" ht="13.5" thickBot="1">
      <c r="B212" s="3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28"/>
      <c r="AL212" s="12"/>
      <c r="AM212" s="52"/>
      <c r="AN212" s="52"/>
      <c r="AO212" s="5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</row>
    <row r="213" spans="2:75" ht="12.75">
      <c r="B213" s="153" t="s">
        <v>104</v>
      </c>
      <c r="C213" s="153"/>
      <c r="D213" s="156" t="s">
        <v>103</v>
      </c>
      <c r="E213" s="69"/>
      <c r="F213" s="69"/>
      <c r="G213" s="173" t="s">
        <v>42</v>
      </c>
      <c r="H213" s="173"/>
      <c r="I213" s="173"/>
      <c r="J213" s="173"/>
      <c r="K213" s="69" t="s">
        <v>97</v>
      </c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 t="s">
        <v>101</v>
      </c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L213" s="15"/>
      <c r="AM213" s="52"/>
      <c r="AN213" s="52"/>
      <c r="AO213" s="52"/>
      <c r="AP213" s="15"/>
      <c r="AQ213" s="15"/>
      <c r="AR213" s="52"/>
      <c r="AS213" s="52"/>
      <c r="AT213" s="52"/>
      <c r="AU213" s="52"/>
      <c r="AV213" s="52"/>
      <c r="AW213" s="5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</row>
    <row r="214" spans="2:75" ht="13.5" thickBot="1">
      <c r="B214" s="154"/>
      <c r="C214" s="154"/>
      <c r="D214" s="96"/>
      <c r="E214" s="96"/>
      <c r="F214" s="96"/>
      <c r="G214" s="174"/>
      <c r="H214" s="174"/>
      <c r="I214" s="174"/>
      <c r="J214" s="174"/>
      <c r="K214" s="96" t="s">
        <v>98</v>
      </c>
      <c r="L214" s="96"/>
      <c r="M214" s="96" t="s">
        <v>99</v>
      </c>
      <c r="N214" s="96"/>
      <c r="O214" s="96"/>
      <c r="P214" s="96"/>
      <c r="Q214" s="96" t="s">
        <v>100</v>
      </c>
      <c r="R214" s="96"/>
      <c r="S214" s="96"/>
      <c r="T214" s="96" t="s">
        <v>102</v>
      </c>
      <c r="U214" s="96"/>
      <c r="V214" s="96"/>
      <c r="W214" s="96" t="s">
        <v>98</v>
      </c>
      <c r="X214" s="96"/>
      <c r="Y214" s="96" t="s">
        <v>99</v>
      </c>
      <c r="Z214" s="96"/>
      <c r="AA214" s="96"/>
      <c r="AB214" s="96"/>
      <c r="AC214" s="96" t="s">
        <v>100</v>
      </c>
      <c r="AD214" s="96"/>
      <c r="AE214" s="96"/>
      <c r="AF214" s="96" t="s">
        <v>102</v>
      </c>
      <c r="AG214" s="96"/>
      <c r="AH214" s="96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</row>
    <row r="215" spans="2:75" ht="12.75">
      <c r="B215" s="84">
        <v>1</v>
      </c>
      <c r="C215" s="86"/>
      <c r="D215" s="84">
        <v>251.876953125</v>
      </c>
      <c r="E215" s="85"/>
      <c r="F215" s="86"/>
      <c r="G215" s="84" t="s">
        <v>105</v>
      </c>
      <c r="H215" s="85"/>
      <c r="I215" s="85"/>
      <c r="J215" s="86"/>
      <c r="K215" s="157">
        <v>1.225000023841858</v>
      </c>
      <c r="L215" s="158"/>
      <c r="M215" s="157">
        <v>1.225000023841858</v>
      </c>
      <c r="N215" s="158"/>
      <c r="O215" s="161">
        <v>0.4</v>
      </c>
      <c r="P215" s="162"/>
      <c r="Q215" s="84">
        <v>1.3319010734558105</v>
      </c>
      <c r="R215" s="85"/>
      <c r="S215" s="86"/>
      <c r="T215" s="84">
        <v>1.3319010734558105</v>
      </c>
      <c r="U215" s="85"/>
      <c r="V215" s="86"/>
      <c r="W215" s="157">
        <v>1.225000023841858</v>
      </c>
      <c r="X215" s="158"/>
      <c r="Y215" s="157">
        <v>1.225000023841858</v>
      </c>
      <c r="Z215" s="158"/>
      <c r="AA215" s="161">
        <v>0.4000000059604645</v>
      </c>
      <c r="AB215" s="162"/>
      <c r="AC215" s="84">
        <v>1.3319010734558105</v>
      </c>
      <c r="AD215" s="85"/>
      <c r="AE215" s="86"/>
      <c r="AF215" s="84">
        <v>1.3319010734558105</v>
      </c>
      <c r="AG215" s="85"/>
      <c r="AH215" s="86"/>
      <c r="AL215" s="12"/>
      <c r="AM215" s="12"/>
      <c r="AN215" s="12"/>
      <c r="AO215" s="12"/>
      <c r="AP215" s="12"/>
      <c r="AQ215" s="12"/>
      <c r="AR215" s="12"/>
      <c r="AS215" s="12"/>
      <c r="AT215" s="12"/>
      <c r="AU215" s="1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12"/>
      <c r="BW215" s="12"/>
    </row>
    <row r="216" spans="2:75" ht="13.5" thickBot="1">
      <c r="B216" s="87"/>
      <c r="C216" s="89"/>
      <c r="D216" s="87"/>
      <c r="E216" s="88"/>
      <c r="F216" s="89"/>
      <c r="G216" s="87"/>
      <c r="H216" s="88"/>
      <c r="I216" s="88"/>
      <c r="J216" s="89"/>
      <c r="K216" s="159"/>
      <c r="L216" s="160"/>
      <c r="M216" s="159"/>
      <c r="N216" s="160"/>
      <c r="O216" s="163"/>
      <c r="P216" s="164"/>
      <c r="Q216" s="87"/>
      <c r="R216" s="88"/>
      <c r="S216" s="89"/>
      <c r="T216" s="87"/>
      <c r="U216" s="88"/>
      <c r="V216" s="89"/>
      <c r="W216" s="159"/>
      <c r="X216" s="160"/>
      <c r="Y216" s="159"/>
      <c r="Z216" s="160"/>
      <c r="AA216" s="163"/>
      <c r="AB216" s="164"/>
      <c r="AC216" s="87"/>
      <c r="AD216" s="88"/>
      <c r="AE216" s="89"/>
      <c r="AF216" s="87"/>
      <c r="AG216" s="88"/>
      <c r="AH216" s="89"/>
      <c r="AL216" s="12"/>
      <c r="AM216" s="12"/>
      <c r="AN216" s="12"/>
      <c r="AO216" s="12"/>
      <c r="AP216" s="12"/>
      <c r="AQ216" s="12"/>
      <c r="AR216" s="12"/>
      <c r="AS216" s="12"/>
      <c r="AT216" s="1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12"/>
      <c r="BW216" s="12"/>
    </row>
    <row r="217" spans="2:75" ht="12.75">
      <c r="B217" s="84">
        <v>2</v>
      </c>
      <c r="C217" s="86"/>
      <c r="D217" s="84">
        <v>300</v>
      </c>
      <c r="E217" s="85"/>
      <c r="F217" s="86"/>
      <c r="G217" s="84" t="s">
        <v>163</v>
      </c>
      <c r="H217" s="85"/>
      <c r="I217" s="85"/>
      <c r="J217" s="86"/>
      <c r="K217" s="157">
        <v>1.252500057220459</v>
      </c>
      <c r="L217" s="158"/>
      <c r="M217" s="157">
        <v>0.925000011920929</v>
      </c>
      <c r="N217" s="158"/>
      <c r="O217" s="161">
        <v>0.43686047765285063</v>
      </c>
      <c r="P217" s="162"/>
      <c r="Q217" s="84">
        <v>0.9209894021235433</v>
      </c>
      <c r="R217" s="85"/>
      <c r="S217" s="86"/>
      <c r="T217" s="84">
        <v>0.5297539718976104</v>
      </c>
      <c r="U217" s="85"/>
      <c r="V217" s="86"/>
      <c r="W217" s="157">
        <v>0.925000011920929</v>
      </c>
      <c r="X217" s="158"/>
      <c r="Y217" s="157">
        <v>1.252500057220459</v>
      </c>
      <c r="Z217" s="158"/>
      <c r="AA217" s="161">
        <v>0.36423802375793457</v>
      </c>
      <c r="AB217" s="162"/>
      <c r="AC217" s="84">
        <v>0.7974664101196878</v>
      </c>
      <c r="AD217" s="85"/>
      <c r="AE217" s="86"/>
      <c r="AF217" s="84">
        <v>0.3387629985809326</v>
      </c>
      <c r="AG217" s="85"/>
      <c r="AH217" s="86"/>
      <c r="AL217" s="12"/>
      <c r="AM217" s="12"/>
      <c r="AN217" s="12"/>
      <c r="AO217" s="12"/>
      <c r="AP217" s="12"/>
      <c r="AQ217" s="12"/>
      <c r="AR217" s="12"/>
      <c r="AS217" s="12"/>
      <c r="AT217" s="1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12"/>
      <c r="BW217" s="12"/>
    </row>
    <row r="218" spans="2:75" ht="13.5" thickBot="1">
      <c r="B218" s="87"/>
      <c r="C218" s="89"/>
      <c r="D218" s="87"/>
      <c r="E218" s="88"/>
      <c r="F218" s="89"/>
      <c r="G218" s="87"/>
      <c r="H218" s="88"/>
      <c r="I218" s="88"/>
      <c r="J218" s="89"/>
      <c r="K218" s="159"/>
      <c r="L218" s="160"/>
      <c r="M218" s="159"/>
      <c r="N218" s="160"/>
      <c r="O218" s="163"/>
      <c r="P218" s="164"/>
      <c r="Q218" s="87"/>
      <c r="R218" s="88"/>
      <c r="S218" s="89"/>
      <c r="T218" s="87"/>
      <c r="U218" s="88"/>
      <c r="V218" s="89"/>
      <c r="W218" s="159"/>
      <c r="X218" s="160"/>
      <c r="Y218" s="159"/>
      <c r="Z218" s="160"/>
      <c r="AA218" s="163"/>
      <c r="AB218" s="164"/>
      <c r="AC218" s="87"/>
      <c r="AD218" s="88"/>
      <c r="AE218" s="89"/>
      <c r="AF218" s="87"/>
      <c r="AG218" s="88"/>
      <c r="AH218" s="89"/>
      <c r="AL218" s="12"/>
      <c r="AM218" s="12"/>
      <c r="AN218" s="12"/>
      <c r="AO218" s="12"/>
      <c r="AP218" s="12"/>
      <c r="AQ218" s="12"/>
      <c r="AR218" s="12"/>
      <c r="AS218" s="12"/>
      <c r="AT218" s="1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12"/>
      <c r="BW218" s="12"/>
    </row>
    <row r="219" spans="2:75" ht="12.75">
      <c r="B219" s="84"/>
      <c r="C219" s="86"/>
      <c r="D219" s="84"/>
      <c r="E219" s="85"/>
      <c r="F219" s="86"/>
      <c r="G219" s="84"/>
      <c r="H219" s="85"/>
      <c r="I219" s="85"/>
      <c r="J219" s="86"/>
      <c r="K219" s="157"/>
      <c r="L219" s="158"/>
      <c r="M219" s="157"/>
      <c r="N219" s="158"/>
      <c r="O219" s="161"/>
      <c r="P219" s="162"/>
      <c r="Q219" s="84"/>
      <c r="R219" s="85"/>
      <c r="S219" s="86"/>
      <c r="T219" s="84"/>
      <c r="U219" s="85"/>
      <c r="V219" s="86"/>
      <c r="W219" s="157"/>
      <c r="X219" s="158"/>
      <c r="Y219" s="157"/>
      <c r="Z219" s="158"/>
      <c r="AA219" s="161"/>
      <c r="AB219" s="162"/>
      <c r="AC219" s="84"/>
      <c r="AD219" s="85"/>
      <c r="AE219" s="86"/>
      <c r="AF219" s="84"/>
      <c r="AG219" s="85"/>
      <c r="AH219" s="86"/>
      <c r="AL219" s="12"/>
      <c r="AM219" s="12"/>
      <c r="AN219" s="12"/>
      <c r="AO219" s="12"/>
      <c r="AP219" s="12"/>
      <c r="AQ219" s="12"/>
      <c r="AR219" s="12"/>
      <c r="AS219" s="12"/>
      <c r="AT219" s="1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12"/>
      <c r="BW219" s="12"/>
    </row>
    <row r="220" spans="2:75" ht="13.5" thickBot="1">
      <c r="B220" s="87"/>
      <c r="C220" s="89"/>
      <c r="D220" s="87"/>
      <c r="E220" s="88"/>
      <c r="F220" s="89"/>
      <c r="G220" s="87"/>
      <c r="H220" s="88"/>
      <c r="I220" s="88"/>
      <c r="J220" s="89"/>
      <c r="K220" s="159"/>
      <c r="L220" s="160"/>
      <c r="M220" s="159"/>
      <c r="N220" s="160"/>
      <c r="O220" s="163"/>
      <c r="P220" s="164"/>
      <c r="Q220" s="87"/>
      <c r="R220" s="88"/>
      <c r="S220" s="89"/>
      <c r="T220" s="87"/>
      <c r="U220" s="88"/>
      <c r="V220" s="89"/>
      <c r="W220" s="159"/>
      <c r="X220" s="160"/>
      <c r="Y220" s="159"/>
      <c r="Z220" s="160"/>
      <c r="AA220" s="163"/>
      <c r="AB220" s="164"/>
      <c r="AC220" s="87"/>
      <c r="AD220" s="88"/>
      <c r="AE220" s="89"/>
      <c r="AF220" s="87"/>
      <c r="AG220" s="88"/>
      <c r="AH220" s="89"/>
      <c r="AL220" s="12"/>
      <c r="AM220" s="12"/>
      <c r="AN220" s="12"/>
      <c r="AO220" s="12"/>
      <c r="AP220" s="12"/>
      <c r="AQ220" s="12"/>
      <c r="AR220" s="12"/>
      <c r="AS220" s="12"/>
      <c r="AT220" s="1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12"/>
      <c r="BW220" s="12"/>
    </row>
    <row r="221" spans="2:75" ht="12.75">
      <c r="B221" s="84"/>
      <c r="C221" s="86"/>
      <c r="D221" s="84"/>
      <c r="E221" s="85"/>
      <c r="F221" s="86"/>
      <c r="G221" s="84"/>
      <c r="H221" s="85"/>
      <c r="I221" s="85"/>
      <c r="J221" s="86"/>
      <c r="K221" s="157"/>
      <c r="L221" s="158"/>
      <c r="M221" s="157"/>
      <c r="N221" s="158"/>
      <c r="O221" s="161"/>
      <c r="P221" s="162"/>
      <c r="Q221" s="84"/>
      <c r="R221" s="85"/>
      <c r="S221" s="86"/>
      <c r="T221" s="84"/>
      <c r="U221" s="85"/>
      <c r="V221" s="86"/>
      <c r="W221" s="157"/>
      <c r="X221" s="158"/>
      <c r="Y221" s="157"/>
      <c r="Z221" s="158"/>
      <c r="AA221" s="161"/>
      <c r="AB221" s="162"/>
      <c r="AC221" s="84"/>
      <c r="AD221" s="85"/>
      <c r="AE221" s="86"/>
      <c r="AF221" s="84"/>
      <c r="AG221" s="85"/>
      <c r="AH221" s="86"/>
      <c r="AL221" s="12"/>
      <c r="AM221" s="12"/>
      <c r="AN221" s="12"/>
      <c r="AO221" s="12"/>
      <c r="AP221" s="12"/>
      <c r="AQ221" s="12"/>
      <c r="AR221" s="12"/>
      <c r="AS221" s="12"/>
      <c r="AT221" s="1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12"/>
      <c r="BW221" s="12"/>
    </row>
    <row r="222" spans="2:75" ht="13.5" thickBot="1">
      <c r="B222" s="87"/>
      <c r="C222" s="89"/>
      <c r="D222" s="87"/>
      <c r="E222" s="88"/>
      <c r="F222" s="89"/>
      <c r="G222" s="87"/>
      <c r="H222" s="88"/>
      <c r="I222" s="88"/>
      <c r="J222" s="89"/>
      <c r="K222" s="159"/>
      <c r="L222" s="160"/>
      <c r="M222" s="159"/>
      <c r="N222" s="160"/>
      <c r="O222" s="163"/>
      <c r="P222" s="164"/>
      <c r="Q222" s="87"/>
      <c r="R222" s="88"/>
      <c r="S222" s="89"/>
      <c r="T222" s="87"/>
      <c r="U222" s="88"/>
      <c r="V222" s="89"/>
      <c r="W222" s="159"/>
      <c r="X222" s="160"/>
      <c r="Y222" s="159"/>
      <c r="Z222" s="160"/>
      <c r="AA222" s="163"/>
      <c r="AB222" s="164"/>
      <c r="AC222" s="87"/>
      <c r="AD222" s="88"/>
      <c r="AE222" s="89"/>
      <c r="AF222" s="87"/>
      <c r="AG222" s="88"/>
      <c r="AH222" s="89"/>
      <c r="AL222" s="12"/>
      <c r="AM222" s="12"/>
      <c r="AN222" s="12"/>
      <c r="AO222" s="12"/>
      <c r="AP222" s="12"/>
      <c r="AQ222" s="12"/>
      <c r="AR222" s="12"/>
      <c r="AS222" s="12"/>
      <c r="AT222" s="1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12"/>
      <c r="BW222" s="12"/>
    </row>
    <row r="223" spans="2:75" ht="12.75">
      <c r="B223" s="3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28"/>
      <c r="AL223" s="12"/>
      <c r="AM223" s="12"/>
      <c r="AN223" s="12"/>
      <c r="AO223" s="12"/>
      <c r="AP223" s="12"/>
      <c r="AQ223" s="12"/>
      <c r="AR223" s="12"/>
      <c r="AS223" s="12"/>
      <c r="AT223" s="1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12"/>
      <c r="BW223" s="12"/>
    </row>
    <row r="224" spans="2:75" ht="12.75">
      <c r="B224" s="3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28"/>
      <c r="AL224" s="12"/>
      <c r="AM224" s="12"/>
      <c r="AN224" s="12"/>
      <c r="AO224" s="12"/>
      <c r="AP224" s="12"/>
      <c r="AQ224" s="12"/>
      <c r="AR224" s="12"/>
      <c r="AS224" s="12"/>
      <c r="AT224" s="1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12"/>
      <c r="BW224" s="12"/>
    </row>
    <row r="225" spans="2:75" ht="48.75" customHeight="1">
      <c r="B225" s="43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29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</row>
    <row r="226" spans="2:75" ht="13.5" thickBot="1">
      <c r="B226" s="3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28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</row>
    <row r="227" spans="2:75" ht="12.75">
      <c r="B227" s="173" t="s">
        <v>106</v>
      </c>
      <c r="C227" s="173"/>
      <c r="D227" s="173"/>
      <c r="E227" s="69" t="s">
        <v>107</v>
      </c>
      <c r="F227" s="69"/>
      <c r="G227" s="69"/>
      <c r="H227" s="69"/>
      <c r="I227" s="69"/>
      <c r="J227" s="69"/>
      <c r="K227" s="69"/>
      <c r="L227" s="69"/>
      <c r="M227" s="69"/>
      <c r="N227" s="69"/>
      <c r="O227" s="69" t="s">
        <v>108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 t="s">
        <v>109</v>
      </c>
      <c r="Z227" s="69"/>
      <c r="AA227" s="69"/>
      <c r="AB227" s="69"/>
      <c r="AC227" s="69"/>
      <c r="AD227" s="69"/>
      <c r="AE227" s="69"/>
      <c r="AF227" s="69"/>
      <c r="AG227" s="69"/>
      <c r="AH227" s="69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</row>
    <row r="228" spans="2:75" ht="15.75" customHeight="1">
      <c r="B228" s="170"/>
      <c r="C228" s="170"/>
      <c r="D228" s="170"/>
      <c r="E228" s="179" t="s">
        <v>94</v>
      </c>
      <c r="F228" s="179"/>
      <c r="G228" s="179"/>
      <c r="H228" s="175" t="s">
        <v>111</v>
      </c>
      <c r="I228" s="176"/>
      <c r="J228" s="169" t="s">
        <v>110</v>
      </c>
      <c r="K228" s="170"/>
      <c r="L228" s="167" t="s">
        <v>112</v>
      </c>
      <c r="M228" s="168"/>
      <c r="N228" s="168"/>
      <c r="O228" s="169" t="s">
        <v>113</v>
      </c>
      <c r="P228" s="170"/>
      <c r="Q228" s="170"/>
      <c r="R228" s="170"/>
      <c r="S228" s="171" t="s">
        <v>114</v>
      </c>
      <c r="T228" s="172"/>
      <c r="U228" s="172"/>
      <c r="V228" s="171" t="s">
        <v>116</v>
      </c>
      <c r="W228" s="172"/>
      <c r="X228" s="172"/>
      <c r="Y228" s="169" t="s">
        <v>115</v>
      </c>
      <c r="Z228" s="170"/>
      <c r="AA228" s="170"/>
      <c r="AB228" s="170"/>
      <c r="AC228" s="171" t="s">
        <v>117</v>
      </c>
      <c r="AD228" s="172"/>
      <c r="AE228" s="172"/>
      <c r="AF228" s="171" t="s">
        <v>118</v>
      </c>
      <c r="AG228" s="172"/>
      <c r="AH228" s="17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</row>
    <row r="229" spans="2:34" ht="12.75">
      <c r="B229" s="170"/>
      <c r="C229" s="170"/>
      <c r="D229" s="170"/>
      <c r="E229" s="179"/>
      <c r="F229" s="179"/>
      <c r="G229" s="179"/>
      <c r="H229" s="177"/>
      <c r="I229" s="178"/>
      <c r="J229" s="170"/>
      <c r="K229" s="170"/>
      <c r="L229" s="168"/>
      <c r="M229" s="168"/>
      <c r="N229" s="168"/>
      <c r="O229" s="170"/>
      <c r="P229" s="170"/>
      <c r="Q229" s="170"/>
      <c r="R229" s="170"/>
      <c r="S229" s="172"/>
      <c r="T229" s="172"/>
      <c r="U229" s="172"/>
      <c r="V229" s="172"/>
      <c r="W229" s="172"/>
      <c r="X229" s="172"/>
      <c r="Y229" s="170"/>
      <c r="Z229" s="170"/>
      <c r="AA229" s="170"/>
      <c r="AB229" s="170"/>
      <c r="AC229" s="172"/>
      <c r="AD229" s="172"/>
      <c r="AE229" s="172"/>
      <c r="AF229" s="172"/>
      <c r="AG229" s="172"/>
      <c r="AH229" s="172"/>
    </row>
    <row r="230" spans="2:34" ht="12.75">
      <c r="B230" s="48">
        <v>1</v>
      </c>
      <c r="C230" s="48"/>
      <c r="D230" s="48"/>
      <c r="E230" s="48">
        <v>251.876953125</v>
      </c>
      <c r="F230" s="48"/>
      <c r="G230" s="48"/>
      <c r="H230" s="48">
        <v>4.900000095367432</v>
      </c>
      <c r="I230" s="48"/>
      <c r="J230" s="48">
        <v>0.625</v>
      </c>
      <c r="K230" s="48"/>
      <c r="L230" s="48">
        <v>0.08224553614854813</v>
      </c>
      <c r="M230" s="48"/>
      <c r="N230" s="48"/>
      <c r="O230" s="48">
        <v>150</v>
      </c>
      <c r="P230" s="48"/>
      <c r="Q230" s="48"/>
      <c r="R230" s="48"/>
      <c r="S230" s="48">
        <v>0.04504839075196575</v>
      </c>
      <c r="T230" s="48"/>
      <c r="U230" s="48"/>
      <c r="V230" s="48">
        <v>0.04504839075196575</v>
      </c>
      <c r="W230" s="48"/>
      <c r="X230" s="48"/>
      <c r="Y230" s="48">
        <v>150</v>
      </c>
      <c r="Z230" s="48"/>
      <c r="AA230" s="48"/>
      <c r="AB230" s="48"/>
      <c r="AC230" s="48">
        <v>0.04504839142323909</v>
      </c>
      <c r="AD230" s="48"/>
      <c r="AE230" s="48"/>
      <c r="AF230" s="48">
        <v>0.04504839142323909</v>
      </c>
      <c r="AG230" s="48"/>
      <c r="AH230" s="48"/>
    </row>
    <row r="231" spans="2:34" ht="12.75">
      <c r="B231" s="48">
        <v>2</v>
      </c>
      <c r="C231" s="48"/>
      <c r="D231" s="48"/>
      <c r="E231" s="48">
        <v>300</v>
      </c>
      <c r="F231" s="48"/>
      <c r="G231" s="48"/>
      <c r="H231" s="48">
        <v>3.430000066757202</v>
      </c>
      <c r="I231" s="48"/>
      <c r="J231" s="48">
        <v>0.625</v>
      </c>
      <c r="K231" s="48"/>
      <c r="L231" s="48">
        <v>0.13994169235229492</v>
      </c>
      <c r="M231" s="48"/>
      <c r="N231" s="48"/>
      <c r="O231" s="48">
        <v>45</v>
      </c>
      <c r="P231" s="48"/>
      <c r="Q231" s="48"/>
      <c r="R231" s="48"/>
      <c r="S231" s="48">
        <v>0.021345220095965033</v>
      </c>
      <c r="T231" s="48"/>
      <c r="U231" s="48"/>
      <c r="V231" s="48">
        <v>0.03710915356417161</v>
      </c>
      <c r="W231" s="48"/>
      <c r="X231" s="48"/>
      <c r="Y231" s="48">
        <v>60</v>
      </c>
      <c r="Z231" s="48"/>
      <c r="AA231" s="48"/>
      <c r="AB231" s="48"/>
      <c r="AC231" s="48">
        <v>0.02740464193619901</v>
      </c>
      <c r="AD231" s="48"/>
      <c r="AE231" s="48"/>
      <c r="AF231" s="48">
        <v>0.06451200844550013</v>
      </c>
      <c r="AG231" s="48"/>
      <c r="AH231" s="48"/>
    </row>
    <row r="232" spans="2:34" ht="12.7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</row>
    <row r="233" spans="2:34" ht="13.5" thickBot="1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</row>
    <row r="234" spans="2:34" ht="12.75">
      <c r="B234" s="3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28"/>
    </row>
    <row r="235" spans="2:34" ht="12.75">
      <c r="B235" s="32"/>
      <c r="C235" s="36" t="s">
        <v>119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28"/>
    </row>
    <row r="236" spans="2:34" ht="12.75">
      <c r="B236" s="3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28"/>
    </row>
    <row r="237" spans="2:34" ht="12.75">
      <c r="B237" s="32"/>
      <c r="C237" s="12" t="s">
        <v>80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28"/>
    </row>
    <row r="238" spans="2:34" ht="12.75">
      <c r="B238" s="3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28"/>
    </row>
    <row r="239" spans="2:34" ht="12.75">
      <c r="B239" s="3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28"/>
    </row>
    <row r="240" spans="2:34" ht="12.75">
      <c r="B240" s="3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28"/>
    </row>
    <row r="241" spans="2:34" ht="12.75">
      <c r="B241" s="3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28"/>
    </row>
    <row r="242" spans="2:34" ht="12.75">
      <c r="B242" s="3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28"/>
    </row>
    <row r="243" spans="2:34" ht="12.75">
      <c r="B243" s="3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28"/>
    </row>
    <row r="244" spans="2:34" ht="12.75">
      <c r="B244" s="3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28"/>
    </row>
    <row r="245" spans="2:34" ht="12.75">
      <c r="B245" s="3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28"/>
    </row>
    <row r="246" spans="2:34" ht="12.75">
      <c r="B246" s="3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28"/>
    </row>
    <row r="247" spans="2:34" ht="12.75">
      <c r="B247" s="3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28"/>
    </row>
    <row r="248" spans="2:34" ht="12.75">
      <c r="B248" s="3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28"/>
    </row>
    <row r="249" spans="2:34" ht="12.75">
      <c r="B249" s="3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28"/>
    </row>
    <row r="250" spans="2:34" ht="12.75">
      <c r="B250" s="3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28"/>
    </row>
    <row r="251" spans="2:34" ht="13.5" thickBot="1">
      <c r="B251" s="3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28"/>
    </row>
    <row r="252" spans="2:34" ht="13.5" thickBot="1">
      <c r="B252" s="32"/>
      <c r="C252" s="12"/>
      <c r="D252" s="12"/>
      <c r="E252" s="12"/>
      <c r="F252" s="165" t="s">
        <v>120</v>
      </c>
      <c r="G252" s="66"/>
      <c r="H252" s="66"/>
      <c r="I252" s="66"/>
      <c r="J252" s="66" t="s">
        <v>121</v>
      </c>
      <c r="K252" s="66"/>
      <c r="L252" s="66"/>
      <c r="M252" s="66"/>
      <c r="N252" s="66"/>
      <c r="O252" s="66"/>
      <c r="P252" s="66"/>
      <c r="Q252" s="66"/>
      <c r="R252" s="66" t="s">
        <v>122</v>
      </c>
      <c r="S252" s="66"/>
      <c r="T252" s="66"/>
      <c r="U252" s="66"/>
      <c r="V252" s="66"/>
      <c r="W252" s="66"/>
      <c r="X252" s="66"/>
      <c r="Y252" s="66"/>
      <c r="Z252" s="66" t="s">
        <v>42</v>
      </c>
      <c r="AA252" s="66"/>
      <c r="AB252" s="166"/>
      <c r="AC252" s="12"/>
      <c r="AD252" s="12"/>
      <c r="AE252" s="12"/>
      <c r="AF252" s="12"/>
      <c r="AG252" s="12"/>
      <c r="AH252" s="28"/>
    </row>
    <row r="253" spans="2:34" ht="12.75">
      <c r="B253" s="32"/>
      <c r="C253" s="12"/>
      <c r="D253" s="12"/>
      <c r="E253" s="12"/>
      <c r="F253" s="149">
        <v>1</v>
      </c>
      <c r="G253" s="69"/>
      <c r="H253" s="69"/>
      <c r="I253" s="69"/>
      <c r="J253" s="69" t="s">
        <v>166</v>
      </c>
      <c r="K253" s="69"/>
      <c r="L253" s="69"/>
      <c r="M253" s="69"/>
      <c r="N253" s="69"/>
      <c r="O253" s="69"/>
      <c r="P253" s="69"/>
      <c r="Q253" s="69"/>
      <c r="R253" s="69" t="s">
        <v>162</v>
      </c>
      <c r="S253" s="69"/>
      <c r="T253" s="69"/>
      <c r="U253" s="69"/>
      <c r="V253" s="69"/>
      <c r="W253" s="69"/>
      <c r="X253" s="69"/>
      <c r="Y253" s="69"/>
      <c r="Z253" s="70" t="s">
        <v>123</v>
      </c>
      <c r="AA253" s="70"/>
      <c r="AB253" s="71"/>
      <c r="AC253" s="12"/>
      <c r="AD253" s="12"/>
      <c r="AE253" s="12"/>
      <c r="AF253" s="12"/>
      <c r="AG253" s="12"/>
      <c r="AH253" s="28"/>
    </row>
    <row r="254" spans="2:34" ht="12.75">
      <c r="B254" s="32"/>
      <c r="C254" s="12"/>
      <c r="D254" s="12"/>
      <c r="E254" s="12"/>
      <c r="F254" s="150"/>
      <c r="G254" s="48"/>
      <c r="H254" s="48"/>
      <c r="I254" s="48"/>
      <c r="J254" s="48" t="s">
        <v>167</v>
      </c>
      <c r="K254" s="48"/>
      <c r="L254" s="48"/>
      <c r="M254" s="48"/>
      <c r="N254" s="48"/>
      <c r="O254" s="48"/>
      <c r="P254" s="48"/>
      <c r="Q254" s="48"/>
      <c r="R254" s="48" t="s">
        <v>124</v>
      </c>
      <c r="S254" s="48"/>
      <c r="T254" s="48"/>
      <c r="U254" s="48"/>
      <c r="V254" s="48"/>
      <c r="W254" s="48"/>
      <c r="X254" s="48"/>
      <c r="Y254" s="48"/>
      <c r="Z254" s="49"/>
      <c r="AA254" s="49"/>
      <c r="AB254" s="64"/>
      <c r="AC254" s="12"/>
      <c r="AD254" s="12"/>
      <c r="AE254" s="12"/>
      <c r="AF254" s="12"/>
      <c r="AG254" s="12"/>
      <c r="AH254" s="28"/>
    </row>
    <row r="255" spans="2:34" ht="12.75">
      <c r="B255" s="32"/>
      <c r="C255" s="12"/>
      <c r="D255" s="12"/>
      <c r="E255" s="12"/>
      <c r="F255" s="150"/>
      <c r="G255" s="48"/>
      <c r="H255" s="48"/>
      <c r="I255" s="48"/>
      <c r="J255" s="48" t="s">
        <v>168</v>
      </c>
      <c r="K255" s="48"/>
      <c r="L255" s="48"/>
      <c r="M255" s="48"/>
      <c r="N255" s="48"/>
      <c r="O255" s="48"/>
      <c r="P255" s="48"/>
      <c r="Q255" s="48"/>
      <c r="R255" s="48" t="s">
        <v>170</v>
      </c>
      <c r="S255" s="48"/>
      <c r="T255" s="48"/>
      <c r="U255" s="48"/>
      <c r="V255" s="48"/>
      <c r="W255" s="48"/>
      <c r="X255" s="48"/>
      <c r="Y255" s="48"/>
      <c r="Z255" s="49"/>
      <c r="AA255" s="49"/>
      <c r="AB255" s="64"/>
      <c r="AC255" s="12"/>
      <c r="AD255" s="12"/>
      <c r="AE255" s="12"/>
      <c r="AF255" s="12"/>
      <c r="AG255" s="12"/>
      <c r="AH255" s="28"/>
    </row>
    <row r="256" spans="2:34" ht="13.5" thickBot="1">
      <c r="B256" s="32"/>
      <c r="C256" s="12"/>
      <c r="D256" s="12"/>
      <c r="E256" s="12"/>
      <c r="F256" s="155"/>
      <c r="G256" s="63"/>
      <c r="H256" s="63"/>
      <c r="I256" s="63"/>
      <c r="J256" s="63" t="s">
        <v>169</v>
      </c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50"/>
      <c r="AA256" s="50"/>
      <c r="AB256" s="47"/>
      <c r="AC256" s="12"/>
      <c r="AD256" s="12"/>
      <c r="AE256" s="12"/>
      <c r="AF256" s="12"/>
      <c r="AG256" s="12"/>
      <c r="AH256" s="28"/>
    </row>
    <row r="257" spans="2:34" ht="12.75">
      <c r="B257" s="32"/>
      <c r="C257" s="12"/>
      <c r="D257" s="12"/>
      <c r="E257" s="12"/>
      <c r="F257" s="149">
        <v>2</v>
      </c>
      <c r="G257" s="69"/>
      <c r="H257" s="69"/>
      <c r="I257" s="69"/>
      <c r="J257" s="69" t="s">
        <v>171</v>
      </c>
      <c r="K257" s="69"/>
      <c r="L257" s="69"/>
      <c r="M257" s="69"/>
      <c r="N257" s="69"/>
      <c r="O257" s="69"/>
      <c r="P257" s="69"/>
      <c r="Q257" s="69"/>
      <c r="R257" s="69" t="s">
        <v>162</v>
      </c>
      <c r="S257" s="69"/>
      <c r="T257" s="69"/>
      <c r="U257" s="69"/>
      <c r="V257" s="69"/>
      <c r="W257" s="69"/>
      <c r="X257" s="69"/>
      <c r="Y257" s="69"/>
      <c r="Z257" s="70" t="s">
        <v>123</v>
      </c>
      <c r="AA257" s="70"/>
      <c r="AB257" s="71"/>
      <c r="AC257" s="12"/>
      <c r="AD257" s="12"/>
      <c r="AE257" s="12"/>
      <c r="AF257" s="12"/>
      <c r="AG257" s="12"/>
      <c r="AH257" s="28"/>
    </row>
    <row r="258" spans="2:34" ht="12.75">
      <c r="B258" s="32"/>
      <c r="C258" s="12"/>
      <c r="D258" s="12"/>
      <c r="E258" s="12"/>
      <c r="F258" s="150"/>
      <c r="G258" s="48"/>
      <c r="H258" s="48"/>
      <c r="I258" s="48"/>
      <c r="J258" s="48" t="s">
        <v>172</v>
      </c>
      <c r="K258" s="48"/>
      <c r="L258" s="48"/>
      <c r="M258" s="48"/>
      <c r="N258" s="48"/>
      <c r="O258" s="48"/>
      <c r="P258" s="48"/>
      <c r="Q258" s="48"/>
      <c r="R258" s="48" t="s">
        <v>175</v>
      </c>
      <c r="S258" s="48"/>
      <c r="T258" s="48"/>
      <c r="U258" s="48"/>
      <c r="V258" s="48"/>
      <c r="W258" s="48"/>
      <c r="X258" s="48"/>
      <c r="Y258" s="48"/>
      <c r="Z258" s="49"/>
      <c r="AA258" s="49"/>
      <c r="AB258" s="64"/>
      <c r="AC258" s="12"/>
      <c r="AD258" s="12"/>
      <c r="AE258" s="12"/>
      <c r="AF258" s="12"/>
      <c r="AG258" s="12"/>
      <c r="AH258" s="28"/>
    </row>
    <row r="259" spans="2:34" ht="12.75">
      <c r="B259" s="32"/>
      <c r="C259" s="12"/>
      <c r="D259" s="12"/>
      <c r="E259" s="12"/>
      <c r="F259" s="150"/>
      <c r="G259" s="48"/>
      <c r="H259" s="48"/>
      <c r="I259" s="48"/>
      <c r="J259" s="48" t="s">
        <v>173</v>
      </c>
      <c r="K259" s="48"/>
      <c r="L259" s="48"/>
      <c r="M259" s="48"/>
      <c r="N259" s="48"/>
      <c r="O259" s="48"/>
      <c r="P259" s="48"/>
      <c r="Q259" s="48"/>
      <c r="R259" s="48" t="s">
        <v>176</v>
      </c>
      <c r="S259" s="48"/>
      <c r="T259" s="48"/>
      <c r="U259" s="48"/>
      <c r="V259" s="48"/>
      <c r="W259" s="48"/>
      <c r="X259" s="48"/>
      <c r="Y259" s="48"/>
      <c r="Z259" s="49"/>
      <c r="AA259" s="49"/>
      <c r="AB259" s="64"/>
      <c r="AC259" s="12"/>
      <c r="AD259" s="12"/>
      <c r="AE259" s="12"/>
      <c r="AF259" s="12"/>
      <c r="AG259" s="12"/>
      <c r="AH259" s="28"/>
    </row>
    <row r="260" spans="2:34" ht="13.5" thickBot="1">
      <c r="B260" s="32"/>
      <c r="C260" s="12"/>
      <c r="D260" s="12"/>
      <c r="E260" s="12"/>
      <c r="F260" s="155"/>
      <c r="G260" s="63"/>
      <c r="H260" s="63"/>
      <c r="I260" s="63"/>
      <c r="J260" s="63" t="s">
        <v>174</v>
      </c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50"/>
      <c r="AA260" s="50"/>
      <c r="AB260" s="47"/>
      <c r="AC260" s="12"/>
      <c r="AD260" s="12"/>
      <c r="AE260" s="12"/>
      <c r="AF260" s="12"/>
      <c r="AG260" s="12"/>
      <c r="AH260" s="28"/>
    </row>
    <row r="261" spans="2:34" ht="12.75">
      <c r="B261" s="32"/>
      <c r="C261" s="12"/>
      <c r="D261" s="12"/>
      <c r="E261" s="12"/>
      <c r="F261" s="14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70"/>
      <c r="AA261" s="70"/>
      <c r="AB261" s="71"/>
      <c r="AC261" s="12"/>
      <c r="AD261" s="12"/>
      <c r="AE261" s="12"/>
      <c r="AF261" s="12"/>
      <c r="AG261" s="12"/>
      <c r="AH261" s="28"/>
    </row>
    <row r="262" spans="2:34" ht="12.75">
      <c r="B262" s="32"/>
      <c r="C262" s="12"/>
      <c r="D262" s="12"/>
      <c r="E262" s="12"/>
      <c r="F262" s="150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9"/>
      <c r="AA262" s="49"/>
      <c r="AB262" s="64"/>
      <c r="AC262" s="12"/>
      <c r="AD262" s="12"/>
      <c r="AE262" s="12"/>
      <c r="AF262" s="12"/>
      <c r="AG262" s="12"/>
      <c r="AH262" s="28"/>
    </row>
    <row r="263" spans="2:34" ht="12.75">
      <c r="B263" s="32"/>
      <c r="C263" s="12"/>
      <c r="D263" s="12"/>
      <c r="E263" s="12"/>
      <c r="F263" s="150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9"/>
      <c r="AA263" s="49"/>
      <c r="AB263" s="64"/>
      <c r="AC263" s="12"/>
      <c r="AD263" s="12"/>
      <c r="AE263" s="12"/>
      <c r="AF263" s="12"/>
      <c r="AG263" s="12"/>
      <c r="AH263" s="28"/>
    </row>
    <row r="264" spans="2:34" ht="13.5" thickBot="1">
      <c r="B264" s="32"/>
      <c r="C264" s="12"/>
      <c r="D264" s="12"/>
      <c r="E264" s="12"/>
      <c r="F264" s="155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50"/>
      <c r="AA264" s="50"/>
      <c r="AB264" s="47"/>
      <c r="AC264" s="12"/>
      <c r="AD264" s="12"/>
      <c r="AE264" s="12"/>
      <c r="AF264" s="12"/>
      <c r="AG264" s="12"/>
      <c r="AH264" s="28"/>
    </row>
    <row r="265" spans="2:34" ht="12.75">
      <c r="B265" s="32"/>
      <c r="C265" s="12"/>
      <c r="D265" s="12"/>
      <c r="E265" s="12"/>
      <c r="F265" s="180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181"/>
      <c r="AA265" s="181"/>
      <c r="AB265" s="182"/>
      <c r="AC265" s="12"/>
      <c r="AD265" s="12"/>
      <c r="AE265" s="12"/>
      <c r="AF265" s="12"/>
      <c r="AG265" s="12"/>
      <c r="AH265" s="28"/>
    </row>
    <row r="266" spans="2:34" ht="12.75">
      <c r="B266" s="32"/>
      <c r="C266" s="12"/>
      <c r="D266" s="12"/>
      <c r="E266" s="12"/>
      <c r="F266" s="150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9"/>
      <c r="AA266" s="49"/>
      <c r="AB266" s="64"/>
      <c r="AC266" s="12"/>
      <c r="AD266" s="12"/>
      <c r="AE266" s="12"/>
      <c r="AF266" s="12"/>
      <c r="AG266" s="12"/>
      <c r="AH266" s="28"/>
    </row>
    <row r="267" spans="2:34" ht="12.75">
      <c r="B267" s="32"/>
      <c r="C267" s="12"/>
      <c r="D267" s="12"/>
      <c r="E267" s="12"/>
      <c r="F267" s="150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9"/>
      <c r="AA267" s="49"/>
      <c r="AB267" s="64"/>
      <c r="AC267" s="12"/>
      <c r="AD267" s="12"/>
      <c r="AE267" s="12"/>
      <c r="AF267" s="12"/>
      <c r="AG267" s="12"/>
      <c r="AH267" s="28"/>
    </row>
    <row r="268" spans="2:34" ht="13.5" thickBot="1">
      <c r="B268" s="32"/>
      <c r="C268" s="12"/>
      <c r="D268" s="12"/>
      <c r="E268" s="12"/>
      <c r="F268" s="155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50"/>
      <c r="AA268" s="50"/>
      <c r="AB268" s="47"/>
      <c r="AC268" s="12"/>
      <c r="AD268" s="12"/>
      <c r="AE268" s="12"/>
      <c r="AF268" s="12"/>
      <c r="AG268" s="12"/>
      <c r="AH268" s="28"/>
    </row>
    <row r="269" spans="2:34" ht="65.25" customHeight="1">
      <c r="B269" s="43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29"/>
    </row>
    <row r="270" spans="2:34" ht="12.75">
      <c r="B270" s="3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28"/>
    </row>
    <row r="271" spans="2:34" ht="0.75" customHeight="1">
      <c r="B271" s="3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28"/>
    </row>
    <row r="272" spans="2:34" ht="12.75">
      <c r="B272" s="3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28"/>
    </row>
    <row r="273" spans="2:34" ht="15.75">
      <c r="B273" s="60" t="s">
        <v>125</v>
      </c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2"/>
    </row>
    <row r="274" spans="2:34" ht="12.75">
      <c r="B274" s="3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28"/>
    </row>
    <row r="275" spans="2:34" ht="12.75">
      <c r="B275" s="32"/>
      <c r="C275" s="12"/>
      <c r="D275" s="12" t="s">
        <v>131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28"/>
    </row>
    <row r="276" spans="2:34" ht="12.75">
      <c r="B276" s="3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28"/>
    </row>
    <row r="277" spans="2:34" ht="12.75">
      <c r="B277" s="32"/>
      <c r="C277" s="12"/>
      <c r="D277" s="12"/>
      <c r="E277" s="12"/>
      <c r="F277" s="12" t="s">
        <v>132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28"/>
    </row>
    <row r="278" spans="2:34" ht="12.75">
      <c r="B278" s="3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28"/>
    </row>
    <row r="279" spans="2:34" ht="12.75">
      <c r="B279" s="3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28"/>
    </row>
    <row r="280" spans="2:34" ht="12.75">
      <c r="B280" s="3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28"/>
    </row>
    <row r="281" spans="2:34" ht="12.75">
      <c r="B281" s="3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28"/>
    </row>
    <row r="282" spans="2:34" ht="12.75">
      <c r="B282" s="3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28"/>
    </row>
    <row r="283" spans="2:34" ht="12.75">
      <c r="B283" s="3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28"/>
    </row>
    <row r="284" spans="2:34" ht="12.75">
      <c r="B284" s="3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28"/>
    </row>
    <row r="285" spans="2:34" ht="12.75">
      <c r="B285" s="3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28"/>
    </row>
    <row r="286" spans="2:34" ht="12.75">
      <c r="B286" s="3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28"/>
    </row>
    <row r="287" spans="2:34" ht="12.75">
      <c r="B287" s="3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28"/>
    </row>
    <row r="288" spans="2:34" ht="12.75">
      <c r="B288" s="3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28"/>
    </row>
    <row r="289" spans="2:34" ht="12.75">
      <c r="B289" s="3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28"/>
    </row>
    <row r="290" spans="2:34" ht="12.75">
      <c r="B290" s="3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28"/>
    </row>
    <row r="291" spans="2:34" ht="12.75">
      <c r="B291" s="3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28"/>
    </row>
    <row r="292" spans="2:34" ht="12.75">
      <c r="B292" s="3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28"/>
    </row>
    <row r="293" spans="2:34" ht="12.75">
      <c r="B293" s="3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28"/>
    </row>
    <row r="294" spans="2:34" ht="12.75">
      <c r="B294" s="3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28"/>
    </row>
    <row r="295" spans="2:34" ht="12.75">
      <c r="B295" s="3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28"/>
    </row>
    <row r="296" spans="2:34" ht="12.75">
      <c r="B296" s="32"/>
      <c r="C296" s="12"/>
      <c r="D296" s="12"/>
      <c r="E296" s="12"/>
      <c r="F296" s="12" t="s">
        <v>133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28"/>
    </row>
    <row r="297" spans="2:34" ht="9" customHeight="1">
      <c r="B297" s="3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28"/>
    </row>
    <row r="298" spans="2:34" ht="12.75">
      <c r="B298" s="3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28"/>
    </row>
    <row r="299" spans="2:34" ht="12.75">
      <c r="B299" s="3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28"/>
    </row>
    <row r="300" spans="2:34" ht="12.75">
      <c r="B300" s="3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28"/>
    </row>
    <row r="301" spans="2:34" ht="12.75">
      <c r="B301" s="3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28"/>
    </row>
    <row r="302" spans="2:34" ht="12.75">
      <c r="B302" s="3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28"/>
    </row>
    <row r="303" spans="2:34" ht="12.75">
      <c r="B303" s="3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28"/>
    </row>
    <row r="304" spans="2:34" ht="12.75">
      <c r="B304" s="3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28"/>
    </row>
    <row r="305" spans="2:34" ht="12.75">
      <c r="B305" s="3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28"/>
    </row>
    <row r="306" spans="2:34" ht="12.75">
      <c r="B306" s="3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28"/>
    </row>
    <row r="307" spans="2:34" ht="12.75">
      <c r="B307" s="3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28"/>
    </row>
    <row r="308" spans="2:34" ht="12.75">
      <c r="B308" s="3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28"/>
    </row>
    <row r="309" spans="2:34" ht="12.75">
      <c r="B309" s="3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28"/>
    </row>
    <row r="310" spans="2:34" ht="12.75">
      <c r="B310" s="3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28"/>
    </row>
    <row r="311" spans="2:34" ht="12.75">
      <c r="B311" s="3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28"/>
    </row>
    <row r="312" spans="2:34" ht="12.75">
      <c r="B312" s="3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28"/>
    </row>
    <row r="313" spans="2:34" ht="12.75">
      <c r="B313" s="3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28"/>
    </row>
    <row r="314" spans="2:34" ht="12.75">
      <c r="B314" s="3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28"/>
    </row>
    <row r="315" spans="2:34" ht="59.25" customHeight="1">
      <c r="B315" s="43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29"/>
    </row>
    <row r="316" spans="2:34" ht="12.75">
      <c r="B316" s="3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28"/>
    </row>
    <row r="317" spans="2:34" ht="12.75">
      <c r="B317" s="3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28"/>
    </row>
    <row r="318" spans="2:34" ht="12.75">
      <c r="B318" s="32"/>
      <c r="C318" s="12"/>
      <c r="D318" s="12"/>
      <c r="E318" s="12"/>
      <c r="F318" s="12" t="s">
        <v>135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28"/>
    </row>
    <row r="319" spans="2:34" ht="12.75">
      <c r="B319" s="3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28"/>
    </row>
    <row r="320" spans="2:34" ht="12.75">
      <c r="B320" s="32"/>
      <c r="C320" s="12"/>
      <c r="D320" s="12"/>
      <c r="E320" s="12"/>
      <c r="F320" s="12"/>
      <c r="G320" s="12" t="s">
        <v>97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28"/>
    </row>
    <row r="321" spans="2:34" ht="12.75">
      <c r="B321" s="3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28"/>
    </row>
    <row r="322" spans="2:34" ht="12.75">
      <c r="B322" s="3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56">
        <f>1/6*0.75*ConStrength^0.5</f>
        <v>0.6846531968814576</v>
      </c>
      <c r="V322" s="56"/>
      <c r="W322" s="56"/>
      <c r="X322" s="12"/>
      <c r="Y322" s="12" t="s">
        <v>11</v>
      </c>
      <c r="Z322" s="12"/>
      <c r="AA322" s="12"/>
      <c r="AB322" s="12"/>
      <c r="AC322" s="12"/>
      <c r="AD322" s="12"/>
      <c r="AE322" s="12"/>
      <c r="AF322" s="12"/>
      <c r="AG322" s="12"/>
      <c r="AH322" s="28"/>
    </row>
    <row r="323" spans="2:34" ht="13.5" thickBot="1">
      <c r="B323" s="3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28"/>
    </row>
    <row r="324" spans="2:34" ht="27.75" customHeight="1" thickBot="1">
      <c r="B324" s="67" t="s">
        <v>104</v>
      </c>
      <c r="C324" s="67"/>
      <c r="D324" s="67"/>
      <c r="E324" s="65" t="s">
        <v>140</v>
      </c>
      <c r="F324" s="66"/>
      <c r="G324" s="66"/>
      <c r="H324" s="66"/>
      <c r="I324" s="66"/>
      <c r="J324" s="66"/>
      <c r="K324" s="65" t="s">
        <v>139</v>
      </c>
      <c r="L324" s="66"/>
      <c r="M324" s="66"/>
      <c r="N324" s="66"/>
      <c r="O324" s="66"/>
      <c r="P324" s="66"/>
      <c r="Q324" s="65" t="s">
        <v>138</v>
      </c>
      <c r="R324" s="66"/>
      <c r="S324" s="66"/>
      <c r="T324" s="65" t="s">
        <v>110</v>
      </c>
      <c r="U324" s="66"/>
      <c r="V324" s="66"/>
      <c r="W324" s="65" t="s">
        <v>136</v>
      </c>
      <c r="X324" s="66"/>
      <c r="Y324" s="66"/>
      <c r="Z324" s="66"/>
      <c r="AA324" s="65" t="s">
        <v>137</v>
      </c>
      <c r="AB324" s="66"/>
      <c r="AC324" s="66"/>
      <c r="AD324" s="66"/>
      <c r="AE324" s="67" t="s">
        <v>42</v>
      </c>
      <c r="AF324" s="67"/>
      <c r="AG324" s="68"/>
      <c r="AH324" s="28"/>
    </row>
    <row r="325" spans="2:34" ht="12.75">
      <c r="B325" s="69">
        <v>1</v>
      </c>
      <c r="C325" s="69"/>
      <c r="D325" s="69"/>
      <c r="E325" s="69">
        <v>497.70817091200087</v>
      </c>
      <c r="F325" s="69"/>
      <c r="G325" s="69"/>
      <c r="H325" s="69"/>
      <c r="I325" s="69"/>
      <c r="J325" s="69"/>
      <c r="K325" s="69">
        <v>-132.93314158121746</v>
      </c>
      <c r="L325" s="69"/>
      <c r="M325" s="69"/>
      <c r="N325" s="69"/>
      <c r="O325" s="69"/>
      <c r="P325" s="69"/>
      <c r="Q325" s="69">
        <v>1.899999976158142</v>
      </c>
      <c r="R325" s="69"/>
      <c r="S325" s="69"/>
      <c r="T325" s="69">
        <v>0.625</v>
      </c>
      <c r="U325" s="69"/>
      <c r="V325" s="69"/>
      <c r="W325" s="69">
        <v>0.4191226755009814</v>
      </c>
      <c r="X325" s="69"/>
      <c r="Y325" s="69"/>
      <c r="Z325" s="69"/>
      <c r="AA325" s="69">
        <v>-0.11194369957836511</v>
      </c>
      <c r="AB325" s="69"/>
      <c r="AC325" s="69"/>
      <c r="AD325" s="69"/>
      <c r="AE325" s="70" t="s">
        <v>157</v>
      </c>
      <c r="AF325" s="70"/>
      <c r="AG325" s="71"/>
      <c r="AH325" s="28"/>
    </row>
    <row r="326" spans="2:34" ht="12.75">
      <c r="B326" s="48">
        <v>2</v>
      </c>
      <c r="C326" s="48"/>
      <c r="D326" s="48"/>
      <c r="E326" s="48">
        <v>516.8670988294814</v>
      </c>
      <c r="F326" s="48"/>
      <c r="G326" s="48"/>
      <c r="H326" s="48"/>
      <c r="I326" s="48"/>
      <c r="J326" s="48"/>
      <c r="K326" s="48">
        <v>-1559.794258626302</v>
      </c>
      <c r="L326" s="48"/>
      <c r="M326" s="48"/>
      <c r="N326" s="48"/>
      <c r="O326" s="48"/>
      <c r="P326" s="48"/>
      <c r="Q326" s="48">
        <v>1.899999976158142</v>
      </c>
      <c r="R326" s="48"/>
      <c r="S326" s="48"/>
      <c r="T326" s="48">
        <v>0.625</v>
      </c>
      <c r="U326" s="48"/>
      <c r="V326" s="48"/>
      <c r="W326" s="48">
        <v>0.4352565097392074</v>
      </c>
      <c r="X326" s="48"/>
      <c r="Y326" s="48"/>
      <c r="Z326" s="48"/>
      <c r="AA326" s="48">
        <v>-1.3135109711150659</v>
      </c>
      <c r="AB326" s="48"/>
      <c r="AC326" s="48"/>
      <c r="AD326" s="48"/>
      <c r="AE326" s="49" t="s">
        <v>157</v>
      </c>
      <c r="AF326" s="49"/>
      <c r="AG326" s="64"/>
      <c r="AH326" s="28"/>
    </row>
    <row r="327" spans="2:34" ht="12.7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9"/>
      <c r="AF327" s="49"/>
      <c r="AG327" s="64"/>
      <c r="AH327" s="28"/>
    </row>
    <row r="328" spans="2:34" ht="13.5" thickBot="1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50"/>
      <c r="AF328" s="50"/>
      <c r="AG328" s="47"/>
      <c r="AH328" s="28"/>
    </row>
    <row r="329" spans="2:34" ht="12.75">
      <c r="B329" s="3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28"/>
    </row>
    <row r="330" spans="2:34" ht="12.75">
      <c r="B330" s="3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28"/>
    </row>
    <row r="331" spans="2:34" ht="12.75">
      <c r="B331" s="3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28"/>
    </row>
    <row r="332" spans="2:34" ht="12.75">
      <c r="B332" s="32"/>
      <c r="C332" s="12"/>
      <c r="D332" s="12"/>
      <c r="E332" s="12"/>
      <c r="F332" s="12"/>
      <c r="G332" s="12" t="s">
        <v>101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28"/>
    </row>
    <row r="333" spans="2:34" ht="12.75">
      <c r="B333" s="3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28"/>
    </row>
    <row r="334" spans="2:34" ht="12.75">
      <c r="B334" s="3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56">
        <f>1/6*0.75*ConStrength^0.5</f>
        <v>0.6846531968814576</v>
      </c>
      <c r="V334" s="56"/>
      <c r="W334" s="56"/>
      <c r="X334" s="12"/>
      <c r="Y334" s="12" t="s">
        <v>11</v>
      </c>
      <c r="Z334" s="12"/>
      <c r="AA334" s="12"/>
      <c r="AB334" s="12"/>
      <c r="AC334" s="12"/>
      <c r="AD334" s="12"/>
      <c r="AE334" s="12"/>
      <c r="AF334" s="12"/>
      <c r="AG334" s="12"/>
      <c r="AH334" s="28"/>
    </row>
    <row r="335" spans="2:34" ht="13.5" thickBot="1">
      <c r="B335" s="3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28"/>
    </row>
    <row r="336" spans="2:34" ht="30" customHeight="1" thickBot="1">
      <c r="B336" s="67" t="s">
        <v>104</v>
      </c>
      <c r="C336" s="67"/>
      <c r="D336" s="67"/>
      <c r="E336" s="65" t="s">
        <v>140</v>
      </c>
      <c r="F336" s="66"/>
      <c r="G336" s="66"/>
      <c r="H336" s="66"/>
      <c r="I336" s="66"/>
      <c r="J336" s="66"/>
      <c r="K336" s="65" t="s">
        <v>139</v>
      </c>
      <c r="L336" s="66"/>
      <c r="M336" s="66"/>
      <c r="N336" s="66"/>
      <c r="O336" s="66"/>
      <c r="P336" s="66"/>
      <c r="Q336" s="65" t="s">
        <v>138</v>
      </c>
      <c r="R336" s="66"/>
      <c r="S336" s="66"/>
      <c r="T336" s="65" t="s">
        <v>110</v>
      </c>
      <c r="U336" s="66"/>
      <c r="V336" s="66"/>
      <c r="W336" s="65" t="s">
        <v>136</v>
      </c>
      <c r="X336" s="66"/>
      <c r="Y336" s="66"/>
      <c r="Z336" s="66"/>
      <c r="AA336" s="65" t="s">
        <v>137</v>
      </c>
      <c r="AB336" s="66"/>
      <c r="AC336" s="66"/>
      <c r="AD336" s="66"/>
      <c r="AE336" s="67" t="s">
        <v>42</v>
      </c>
      <c r="AF336" s="67"/>
      <c r="AG336" s="68"/>
      <c r="AH336" s="28"/>
    </row>
    <row r="337" spans="2:34" ht="12.75">
      <c r="B337" s="69">
        <v>1</v>
      </c>
      <c r="C337" s="69"/>
      <c r="D337" s="69"/>
      <c r="E337" s="69">
        <v>-1.2100375890731812</v>
      </c>
      <c r="F337" s="69"/>
      <c r="G337" s="69"/>
      <c r="H337" s="69"/>
      <c r="I337" s="69"/>
      <c r="J337" s="69"/>
      <c r="K337" s="69">
        <v>-132.39535522460938</v>
      </c>
      <c r="L337" s="69"/>
      <c r="M337" s="69"/>
      <c r="N337" s="69"/>
      <c r="O337" s="69"/>
      <c r="P337" s="69"/>
      <c r="Q337" s="69">
        <v>2.7</v>
      </c>
      <c r="R337" s="69"/>
      <c r="S337" s="69"/>
      <c r="T337" s="69">
        <v>0.625</v>
      </c>
      <c r="U337" s="69"/>
      <c r="V337" s="69"/>
      <c r="W337" s="69">
        <v>0.2949381753552598</v>
      </c>
      <c r="X337" s="69"/>
      <c r="Y337" s="69"/>
      <c r="Z337" s="69"/>
      <c r="AA337" s="69">
        <v>-0.07877519501109183</v>
      </c>
      <c r="AB337" s="69"/>
      <c r="AC337" s="69"/>
      <c r="AD337" s="69"/>
      <c r="AE337" s="70" t="s">
        <v>157</v>
      </c>
      <c r="AF337" s="70"/>
      <c r="AG337" s="71"/>
      <c r="AH337" s="28"/>
    </row>
    <row r="338" spans="2:34" ht="12.75">
      <c r="B338" s="48">
        <v>2</v>
      </c>
      <c r="C338" s="48"/>
      <c r="D338" s="48"/>
      <c r="E338" s="48">
        <v>-19.965620040893555</v>
      </c>
      <c r="F338" s="48"/>
      <c r="G338" s="48"/>
      <c r="H338" s="48"/>
      <c r="I338" s="48"/>
      <c r="J338" s="48"/>
      <c r="K338" s="48">
        <v>0</v>
      </c>
      <c r="L338" s="48"/>
      <c r="M338" s="48"/>
      <c r="N338" s="48"/>
      <c r="O338" s="48"/>
      <c r="P338" s="48"/>
      <c r="Q338" s="48">
        <v>2.7</v>
      </c>
      <c r="R338" s="48"/>
      <c r="S338" s="48"/>
      <c r="T338" s="48">
        <v>0.625</v>
      </c>
      <c r="U338" s="48"/>
      <c r="V338" s="48"/>
      <c r="W338" s="48">
        <v>0.3062916141211741</v>
      </c>
      <c r="X338" s="48"/>
      <c r="Y338" s="48"/>
      <c r="Z338" s="48"/>
      <c r="AA338" s="48">
        <v>-0.9243225236304011</v>
      </c>
      <c r="AB338" s="48"/>
      <c r="AC338" s="48"/>
      <c r="AD338" s="48"/>
      <c r="AE338" s="49" t="s">
        <v>157</v>
      </c>
      <c r="AF338" s="49"/>
      <c r="AG338" s="64"/>
      <c r="AH338" s="28"/>
    </row>
    <row r="339" spans="2:34" ht="12.7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9"/>
      <c r="AF339" s="49"/>
      <c r="AG339" s="64"/>
      <c r="AH339" s="28"/>
    </row>
    <row r="340" spans="2:34" ht="13.5" thickBot="1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50"/>
      <c r="AF340" s="50"/>
      <c r="AG340" s="47"/>
      <c r="AH340" s="28"/>
    </row>
    <row r="341" spans="2:34" ht="12.75">
      <c r="B341" s="3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28"/>
    </row>
    <row r="342" spans="2:34" ht="12.75">
      <c r="B342" s="3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28"/>
    </row>
    <row r="343" spans="2:34" ht="12.75">
      <c r="B343" s="3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28"/>
    </row>
    <row r="344" spans="2:34" ht="12.75">
      <c r="B344" s="3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28"/>
    </row>
    <row r="345" spans="2:34" ht="12.75">
      <c r="B345" s="3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28"/>
    </row>
    <row r="346" spans="2:34" ht="12.75">
      <c r="B346" s="3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28"/>
    </row>
    <row r="347" spans="2:34" ht="12.75">
      <c r="B347" s="3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28"/>
    </row>
    <row r="348" spans="2:34" ht="12.75">
      <c r="B348" s="3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28"/>
    </row>
    <row r="349" spans="2:34" ht="12.75">
      <c r="B349" s="3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28"/>
    </row>
    <row r="350" spans="2:34" ht="12.75">
      <c r="B350" s="3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28"/>
    </row>
    <row r="351" spans="2:34" ht="12.75">
      <c r="B351" s="3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28"/>
    </row>
    <row r="352" spans="2:34" ht="12.75">
      <c r="B352" s="3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28"/>
    </row>
    <row r="353" spans="2:34" ht="12.75">
      <c r="B353" s="3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28"/>
    </row>
    <row r="354" spans="2:34" ht="12.75">
      <c r="B354" s="3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28"/>
    </row>
    <row r="355" spans="2:34" ht="12.75">
      <c r="B355" s="3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28"/>
    </row>
    <row r="356" spans="2:34" ht="75.75" customHeight="1">
      <c r="B356" s="43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29"/>
    </row>
    <row r="357" spans="2:34" ht="10.5" customHeight="1">
      <c r="B357" s="3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28"/>
    </row>
    <row r="358" spans="2:34" ht="12.75" hidden="1">
      <c r="B358" s="3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28"/>
    </row>
    <row r="359" spans="2:34" ht="12.75" hidden="1">
      <c r="B359" s="3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28"/>
    </row>
    <row r="360" spans="2:34" ht="12.75">
      <c r="B360" s="3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28"/>
    </row>
    <row r="361" spans="2:34" ht="15.75">
      <c r="B361" s="60" t="s">
        <v>141</v>
      </c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2"/>
    </row>
    <row r="362" spans="2:34" ht="12.75">
      <c r="B362" s="3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28"/>
    </row>
    <row r="363" spans="2:34" ht="12.75">
      <c r="B363" s="32"/>
      <c r="C363" s="12"/>
      <c r="D363" s="12" t="s">
        <v>142</v>
      </c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28"/>
    </row>
    <row r="364" spans="2:34" ht="12.75">
      <c r="B364" s="3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28"/>
    </row>
    <row r="365" spans="2:34" ht="12.75">
      <c r="B365" s="32"/>
      <c r="C365" s="12"/>
      <c r="D365" s="12"/>
      <c r="E365" s="12" t="s">
        <v>143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28"/>
    </row>
    <row r="366" spans="2:34" ht="12.75">
      <c r="B366" s="3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28"/>
    </row>
    <row r="367" spans="2:34" ht="12.75">
      <c r="B367" s="3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28"/>
    </row>
    <row r="368" spans="2:34" ht="12.75">
      <c r="B368" s="3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28"/>
    </row>
    <row r="369" spans="2:34" ht="12.75">
      <c r="B369" s="3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28"/>
    </row>
    <row r="370" spans="2:34" ht="12.75">
      <c r="B370" s="3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28"/>
    </row>
    <row r="371" spans="2:34" ht="12.75">
      <c r="B371" s="3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28"/>
    </row>
    <row r="372" spans="2:34" ht="12.75">
      <c r="B372" s="3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28"/>
    </row>
    <row r="373" spans="2:34" ht="12.75">
      <c r="B373" s="3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28"/>
    </row>
    <row r="374" spans="2:34" ht="12.75">
      <c r="B374" s="3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28"/>
    </row>
    <row r="375" spans="2:34" ht="12.75">
      <c r="B375" s="3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28"/>
    </row>
    <row r="376" spans="2:34" ht="12.75">
      <c r="B376" s="3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28"/>
    </row>
    <row r="377" spans="2:34" ht="12.75">
      <c r="B377" s="3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28"/>
    </row>
    <row r="378" spans="2:34" ht="12.75">
      <c r="B378" s="3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28"/>
    </row>
    <row r="379" spans="2:34" ht="12.75">
      <c r="B379" s="3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28"/>
    </row>
    <row r="380" spans="2:34" ht="12.75">
      <c r="B380" s="3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28"/>
    </row>
    <row r="381" spans="2:34" ht="12.75">
      <c r="B381" s="3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28"/>
    </row>
    <row r="382" spans="2:34" ht="12.75">
      <c r="B382" s="3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28"/>
    </row>
    <row r="383" spans="2:34" ht="12.75">
      <c r="B383" s="3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28"/>
    </row>
    <row r="384" spans="2:34" ht="12.75">
      <c r="B384" s="3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28"/>
    </row>
    <row r="385" spans="2:34" ht="12.75">
      <c r="B385" s="32"/>
      <c r="C385" s="12"/>
      <c r="D385" s="12"/>
      <c r="E385" s="12" t="s">
        <v>144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28"/>
    </row>
    <row r="386" spans="2:34" ht="12.75">
      <c r="B386" s="3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28"/>
    </row>
    <row r="387" spans="2:34" ht="12.75">
      <c r="B387" s="3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28"/>
    </row>
    <row r="388" spans="2:34" ht="12.75">
      <c r="B388" s="3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28"/>
    </row>
    <row r="389" spans="2:34" ht="12.75">
      <c r="B389" s="3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28"/>
    </row>
    <row r="390" spans="2:34" ht="12.75">
      <c r="B390" s="3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28"/>
    </row>
    <row r="391" spans="2:34" ht="12.75">
      <c r="B391" s="3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28"/>
    </row>
    <row r="392" spans="2:34" ht="12.75">
      <c r="B392" s="3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28"/>
    </row>
    <row r="393" spans="2:34" ht="12.75">
      <c r="B393" s="3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28"/>
    </row>
    <row r="394" spans="2:34" ht="12.75">
      <c r="B394" s="3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28"/>
    </row>
    <row r="395" spans="2:34" ht="12.75">
      <c r="B395" s="3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28"/>
    </row>
    <row r="396" spans="2:34" ht="12.75">
      <c r="B396" s="3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28"/>
    </row>
    <row r="397" spans="2:34" ht="12.75">
      <c r="B397" s="3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28"/>
    </row>
    <row r="398" spans="2:34" ht="12.75">
      <c r="B398" s="3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28"/>
    </row>
    <row r="399" spans="2:34" ht="12.75">
      <c r="B399" s="3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28"/>
    </row>
    <row r="400" spans="2:34" ht="12.75">
      <c r="B400" s="3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28"/>
    </row>
    <row r="401" spans="2:34" ht="12.75">
      <c r="B401" s="3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28"/>
    </row>
    <row r="402" spans="2:34" ht="12.75">
      <c r="B402" s="3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28"/>
    </row>
    <row r="403" spans="2:34" ht="58.5" customHeight="1">
      <c r="B403" s="43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29"/>
    </row>
    <row r="404" spans="2:34" ht="12.75">
      <c r="B404" s="3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28"/>
    </row>
    <row r="405" spans="2:34" ht="12.75">
      <c r="B405" s="3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28"/>
    </row>
    <row r="406" spans="2:34" ht="12.75">
      <c r="B406" s="32"/>
      <c r="C406" s="12"/>
      <c r="D406" s="12"/>
      <c r="E406" s="58" t="s">
        <v>145</v>
      </c>
      <c r="F406" s="58"/>
      <c r="G406" s="58"/>
      <c r="H406" s="58"/>
      <c r="I406" s="58"/>
      <c r="J406" s="58"/>
      <c r="K406" s="58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28"/>
    </row>
    <row r="407" spans="2:34" ht="12.75">
      <c r="B407" s="3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28"/>
    </row>
    <row r="408" spans="2:34" ht="12.75">
      <c r="B408" s="32"/>
      <c r="C408" s="12"/>
      <c r="D408" s="12"/>
      <c r="E408" s="12"/>
      <c r="F408" s="12" t="s">
        <v>146</v>
      </c>
      <c r="G408" s="12"/>
      <c r="H408" s="12"/>
      <c r="I408" s="12"/>
      <c r="J408" s="12"/>
      <c r="K408" s="12"/>
      <c r="L408" s="12"/>
      <c r="M408" s="12" t="s">
        <v>3</v>
      </c>
      <c r="N408" s="56">
        <v>944.0727222230698</v>
      </c>
      <c r="O408" s="56"/>
      <c r="P408" s="56"/>
      <c r="Q408" s="56"/>
      <c r="R408" s="12"/>
      <c r="S408" s="12" t="s">
        <v>130</v>
      </c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28"/>
    </row>
    <row r="409" spans="2:34" ht="12.75">
      <c r="B409" s="3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28"/>
    </row>
    <row r="410" spans="2:34" ht="12.75">
      <c r="B410" s="3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52"/>
      <c r="O410" s="52"/>
      <c r="P410" s="52"/>
      <c r="Q410" s="52"/>
      <c r="R410" s="12"/>
      <c r="S410" s="12" t="s">
        <v>3</v>
      </c>
      <c r="T410" s="52">
        <v>1.4133486545135852</v>
      </c>
      <c r="U410" s="52"/>
      <c r="V410" s="52"/>
      <c r="W410" s="52"/>
      <c r="X410" s="12" t="s">
        <v>11</v>
      </c>
      <c r="Y410" s="12"/>
      <c r="Z410" s="12"/>
      <c r="AA410" s="12"/>
      <c r="AB410" s="12"/>
      <c r="AC410" s="12"/>
      <c r="AD410" s="12"/>
      <c r="AE410" s="12"/>
      <c r="AF410" s="12"/>
      <c r="AG410" s="12"/>
      <c r="AH410" s="28"/>
    </row>
    <row r="411" spans="2:34" ht="12.75">
      <c r="B411" s="3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28"/>
    </row>
    <row r="412" spans="2:34" ht="12.75">
      <c r="B412" s="3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28"/>
    </row>
    <row r="413" spans="2:34" ht="14.25">
      <c r="B413" s="3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 t="s">
        <v>3</v>
      </c>
      <c r="T413" s="52">
        <v>8606.930800894084</v>
      </c>
      <c r="U413" s="52"/>
      <c r="V413" s="52"/>
      <c r="W413" s="52"/>
      <c r="X413" s="12" t="s">
        <v>147</v>
      </c>
      <c r="Y413" s="12"/>
      <c r="Z413" s="12"/>
      <c r="AA413" s="12"/>
      <c r="AB413" s="12"/>
      <c r="AC413" s="12"/>
      <c r="AD413" s="12"/>
      <c r="AE413" s="12"/>
      <c r="AF413" s="12"/>
      <c r="AG413" s="12"/>
      <c r="AH413" s="28"/>
    </row>
    <row r="414" spans="2:34" ht="12.75">
      <c r="B414" s="3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28"/>
    </row>
    <row r="415" spans="2:34" ht="12.75">
      <c r="B415" s="3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28"/>
    </row>
    <row r="416" spans="2:34" ht="14.25">
      <c r="B416" s="32"/>
      <c r="C416" s="12"/>
      <c r="D416" s="12"/>
      <c r="E416" s="12"/>
      <c r="F416" s="12"/>
      <c r="G416" s="5" t="s">
        <v>153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 t="s">
        <v>3</v>
      </c>
      <c r="T416" s="59">
        <v>2659.999966621399</v>
      </c>
      <c r="U416" s="59"/>
      <c r="V416" s="59"/>
      <c r="W416" s="5" t="s">
        <v>154</v>
      </c>
      <c r="X416" s="5"/>
      <c r="Y416" s="12"/>
      <c r="Z416" s="12"/>
      <c r="AA416" s="12"/>
      <c r="AB416" s="12"/>
      <c r="AC416" s="12"/>
      <c r="AD416" s="12"/>
      <c r="AE416" s="12"/>
      <c r="AF416" s="12"/>
      <c r="AG416" s="12"/>
      <c r="AH416" s="28"/>
    </row>
    <row r="417" spans="2:34" ht="12.75">
      <c r="B417" s="3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28"/>
    </row>
    <row r="418" spans="2:34" ht="14.25">
      <c r="B418" s="32"/>
      <c r="C418" s="12"/>
      <c r="D418" s="12"/>
      <c r="E418" s="12"/>
      <c r="F418" s="12"/>
      <c r="G418" s="5" t="s">
        <v>148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 t="s">
        <v>3</v>
      </c>
      <c r="T418" s="53">
        <v>54</v>
      </c>
      <c r="U418" s="53"/>
      <c r="V418" s="12" t="s">
        <v>134</v>
      </c>
      <c r="W418" s="42" t="s">
        <v>149</v>
      </c>
      <c r="X418" s="57">
        <v>20</v>
      </c>
      <c r="Y418" s="57"/>
      <c r="Z418" s="42" t="s">
        <v>150</v>
      </c>
      <c r="AA418" s="42"/>
      <c r="AB418" s="51">
        <f>T418*3.14159*(X418/2)^2</f>
        <v>16964.586</v>
      </c>
      <c r="AC418" s="51"/>
      <c r="AD418" s="51"/>
      <c r="AE418" s="12" t="s">
        <v>151</v>
      </c>
      <c r="AF418" s="10"/>
      <c r="AG418" s="53" t="str">
        <f>IF(T413&lt;=AB418,IF(AB418&gt;=T416," OK.","No K."))</f>
        <v> OK.</v>
      </c>
      <c r="AH418" s="54"/>
    </row>
    <row r="419" spans="2:34" ht="12.75">
      <c r="B419" s="3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28"/>
    </row>
    <row r="420" spans="2:34" ht="12.75" hidden="1">
      <c r="B420" s="32"/>
      <c r="C420" s="12"/>
      <c r="D420" s="12"/>
      <c r="E420" s="58" t="s">
        <v>152</v>
      </c>
      <c r="F420" s="58"/>
      <c r="G420" s="58"/>
      <c r="H420" s="58"/>
      <c r="I420" s="58"/>
      <c r="J420" s="58"/>
      <c r="K420" s="58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28"/>
    </row>
    <row r="421" spans="2:34" ht="12.75">
      <c r="B421" s="3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28"/>
    </row>
    <row r="422" spans="2:34" ht="12.75">
      <c r="B422" s="32"/>
      <c r="C422" s="12"/>
      <c r="D422" s="12"/>
      <c r="E422" s="12"/>
      <c r="F422" s="12" t="s">
        <v>156</v>
      </c>
      <c r="G422" s="12"/>
      <c r="H422" s="12"/>
      <c r="I422" s="12"/>
      <c r="J422" s="12"/>
      <c r="K422" s="12"/>
      <c r="L422" s="12"/>
      <c r="M422" s="12" t="s">
        <v>3</v>
      </c>
      <c r="N422" s="56">
        <v>-39.490633392334274</v>
      </c>
      <c r="O422" s="56"/>
      <c r="P422" s="56"/>
      <c r="Q422" s="56"/>
      <c r="R422" s="12"/>
      <c r="S422" s="12" t="s">
        <v>130</v>
      </c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28"/>
    </row>
    <row r="423" spans="2:34" ht="12.75">
      <c r="B423" s="3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28"/>
    </row>
    <row r="424" spans="2:34" ht="12.75">
      <c r="B424" s="3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52"/>
      <c r="O424" s="52"/>
      <c r="P424" s="52"/>
      <c r="Q424" s="52"/>
      <c r="R424" s="12"/>
      <c r="S424" s="12" t="s">
        <v>3</v>
      </c>
      <c r="T424" s="52">
        <v>0.05912048114208401</v>
      </c>
      <c r="U424" s="52"/>
      <c r="V424" s="52"/>
      <c r="W424" s="52"/>
      <c r="X424" s="12" t="s">
        <v>11</v>
      </c>
      <c r="Y424" s="12"/>
      <c r="Z424" s="12"/>
      <c r="AA424" s="12"/>
      <c r="AB424" s="12"/>
      <c r="AC424" s="12"/>
      <c r="AD424" s="12"/>
      <c r="AE424" s="12"/>
      <c r="AF424" s="12"/>
      <c r="AG424" s="12"/>
      <c r="AH424" s="28"/>
    </row>
    <row r="425" spans="2:34" ht="12.75">
      <c r="B425" s="3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28"/>
    </row>
    <row r="426" spans="2:34" ht="12.75">
      <c r="B426" s="3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28"/>
    </row>
    <row r="427" spans="2:34" ht="14.25">
      <c r="B427" s="3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 t="s">
        <v>3</v>
      </c>
      <c r="T427" s="52">
        <v>360.0285665397968</v>
      </c>
      <c r="U427" s="52"/>
      <c r="V427" s="52"/>
      <c r="W427" s="52"/>
      <c r="X427" s="12" t="s">
        <v>147</v>
      </c>
      <c r="Y427" s="12"/>
      <c r="Z427" s="12"/>
      <c r="AA427" s="12"/>
      <c r="AB427" s="12"/>
      <c r="AC427" s="12"/>
      <c r="AD427" s="12"/>
      <c r="AE427" s="12"/>
      <c r="AF427" s="12"/>
      <c r="AG427" s="12"/>
      <c r="AH427" s="28"/>
    </row>
    <row r="428" spans="2:34" ht="12.75">
      <c r="B428" s="3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28"/>
    </row>
    <row r="429" spans="2:34" ht="12.75">
      <c r="B429" s="3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28"/>
    </row>
    <row r="430" spans="2:34" ht="14.25">
      <c r="B430" s="32"/>
      <c r="C430" s="12"/>
      <c r="D430" s="12"/>
      <c r="E430" s="12"/>
      <c r="F430" s="12"/>
      <c r="G430" s="5" t="s">
        <v>153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 t="s">
        <v>3</v>
      </c>
      <c r="T430" s="59">
        <v>2659.999966621399</v>
      </c>
      <c r="U430" s="59"/>
      <c r="V430" s="59"/>
      <c r="W430" s="5" t="s">
        <v>154</v>
      </c>
      <c r="X430" s="5"/>
      <c r="Y430" s="12"/>
      <c r="Z430" s="12"/>
      <c r="AA430" s="12"/>
      <c r="AB430" s="12"/>
      <c r="AC430" s="12"/>
      <c r="AD430" s="12"/>
      <c r="AE430" s="12"/>
      <c r="AF430" s="12"/>
      <c r="AG430" s="12"/>
      <c r="AH430" s="28"/>
    </row>
    <row r="431" spans="2:34" ht="12.75">
      <c r="B431" s="3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28"/>
    </row>
    <row r="432" spans="2:34" ht="14.25">
      <c r="B432" s="32"/>
      <c r="C432" s="12"/>
      <c r="D432" s="12"/>
      <c r="E432" s="12"/>
      <c r="F432" s="12"/>
      <c r="G432" s="5" t="s">
        <v>148</v>
      </c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 t="s">
        <v>3</v>
      </c>
      <c r="T432" s="53">
        <v>54</v>
      </c>
      <c r="U432" s="53"/>
      <c r="V432" s="12" t="s">
        <v>134</v>
      </c>
      <c r="W432" s="42" t="s">
        <v>149</v>
      </c>
      <c r="X432" s="57">
        <v>20</v>
      </c>
      <c r="Y432" s="57"/>
      <c r="Z432" s="42" t="s">
        <v>150</v>
      </c>
      <c r="AA432" s="42"/>
      <c r="AB432" s="51">
        <f>T432*3.14159*(X432/2)^2</f>
        <v>16964.586</v>
      </c>
      <c r="AC432" s="51"/>
      <c r="AD432" s="51"/>
      <c r="AE432" s="12" t="s">
        <v>151</v>
      </c>
      <c r="AF432" s="10"/>
      <c r="AG432" s="53" t="str">
        <f>IF(T427&lt;=AB432,IF(AB432&gt;=T430," OK.","No K."))</f>
        <v> OK.</v>
      </c>
      <c r="AH432" s="54"/>
    </row>
    <row r="433" spans="2:34" ht="12.75">
      <c r="B433" s="3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28"/>
    </row>
    <row r="434" spans="2:34" ht="12.75">
      <c r="B434" s="32"/>
      <c r="C434" s="12"/>
      <c r="D434" s="12"/>
      <c r="E434" s="58" t="s">
        <v>155</v>
      </c>
      <c r="F434" s="58"/>
      <c r="G434" s="58"/>
      <c r="H434" s="58"/>
      <c r="I434" s="58"/>
      <c r="J434" s="58"/>
      <c r="K434" s="58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28"/>
    </row>
    <row r="435" spans="2:34" ht="12.75">
      <c r="B435" s="3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28"/>
    </row>
    <row r="436" spans="2:34" ht="12.75">
      <c r="B436" s="32"/>
      <c r="C436" s="12"/>
      <c r="D436" s="12"/>
      <c r="E436" s="12"/>
      <c r="F436" s="12" t="s">
        <v>146</v>
      </c>
      <c r="G436" s="12"/>
      <c r="H436" s="12"/>
      <c r="I436" s="12"/>
      <c r="J436" s="12"/>
      <c r="K436" s="12"/>
      <c r="L436" s="12"/>
      <c r="M436" s="12" t="s">
        <v>3</v>
      </c>
      <c r="N436" s="56">
        <v>710.6846103429795</v>
      </c>
      <c r="O436" s="56"/>
      <c r="P436" s="56"/>
      <c r="Q436" s="56"/>
      <c r="R436" s="12"/>
      <c r="S436" s="12" t="s">
        <v>130</v>
      </c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28"/>
    </row>
    <row r="437" spans="2:34" ht="12.75">
      <c r="B437" s="3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28"/>
    </row>
    <row r="438" spans="2:34" ht="12.75">
      <c r="B438" s="3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52"/>
      <c r="O438" s="52"/>
      <c r="P438" s="52"/>
      <c r="Q438" s="52"/>
      <c r="R438" s="12"/>
      <c r="S438" s="12" t="s">
        <v>3</v>
      </c>
      <c r="T438" s="52">
        <v>0.7487047746823158</v>
      </c>
      <c r="U438" s="52"/>
      <c r="V438" s="52"/>
      <c r="W438" s="52"/>
      <c r="X438" s="12" t="s">
        <v>11</v>
      </c>
      <c r="Y438" s="12"/>
      <c r="Z438" s="12"/>
      <c r="AA438" s="12"/>
      <c r="AB438" s="12"/>
      <c r="AC438" s="12"/>
      <c r="AD438" s="12"/>
      <c r="AE438" s="12"/>
      <c r="AF438" s="12"/>
      <c r="AG438" s="12"/>
      <c r="AH438" s="28"/>
    </row>
    <row r="439" spans="2:34" ht="12.75">
      <c r="B439" s="3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28"/>
    </row>
    <row r="440" spans="2:34" ht="12.75">
      <c r="B440" s="3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28"/>
    </row>
    <row r="441" spans="2:34" ht="14.25">
      <c r="B441" s="3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 t="s">
        <v>3</v>
      </c>
      <c r="T441" s="52">
        <v>6479.175934750808</v>
      </c>
      <c r="U441" s="52"/>
      <c r="V441" s="52"/>
      <c r="W441" s="52"/>
      <c r="X441" s="12" t="s">
        <v>147</v>
      </c>
      <c r="Y441" s="12"/>
      <c r="Z441" s="12"/>
      <c r="AA441" s="12"/>
      <c r="AB441" s="12"/>
      <c r="AC441" s="12"/>
      <c r="AD441" s="12"/>
      <c r="AE441" s="12"/>
      <c r="AF441" s="12"/>
      <c r="AG441" s="12"/>
      <c r="AH441" s="28"/>
    </row>
    <row r="442" spans="2:34" ht="12.75">
      <c r="B442" s="3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28"/>
    </row>
    <row r="443" spans="2:34" ht="12.75">
      <c r="B443" s="3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28"/>
    </row>
    <row r="444" spans="2:34" ht="14.25">
      <c r="B444" s="32"/>
      <c r="C444" s="12"/>
      <c r="D444" s="12"/>
      <c r="E444" s="12"/>
      <c r="F444" s="12"/>
      <c r="G444" s="5" t="s">
        <v>153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 t="s">
        <v>3</v>
      </c>
      <c r="T444" s="55">
        <v>3780</v>
      </c>
      <c r="U444" s="55"/>
      <c r="V444" s="55"/>
      <c r="W444" s="5" t="s">
        <v>154</v>
      </c>
      <c r="X444" s="5"/>
      <c r="Y444" s="12"/>
      <c r="Z444" s="12"/>
      <c r="AA444" s="12"/>
      <c r="AB444" s="12"/>
      <c r="AC444" s="12"/>
      <c r="AD444" s="12"/>
      <c r="AE444" s="12"/>
      <c r="AF444" s="12"/>
      <c r="AG444" s="12"/>
      <c r="AH444" s="28"/>
    </row>
    <row r="445" spans="2:34" ht="12.75">
      <c r="B445" s="3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28"/>
    </row>
    <row r="446" spans="2:34" ht="14.25">
      <c r="B446" s="32"/>
      <c r="C446" s="12"/>
      <c r="D446" s="12"/>
      <c r="E446" s="12"/>
      <c r="F446" s="12"/>
      <c r="G446" s="5" t="s">
        <v>148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 t="s">
        <v>3</v>
      </c>
      <c r="T446" s="53">
        <v>22</v>
      </c>
      <c r="U446" s="53"/>
      <c r="V446" s="12" t="s">
        <v>134</v>
      </c>
      <c r="W446" s="42" t="s">
        <v>149</v>
      </c>
      <c r="X446" s="57">
        <v>20</v>
      </c>
      <c r="Y446" s="57"/>
      <c r="Z446" s="42" t="s">
        <v>150</v>
      </c>
      <c r="AA446" s="42"/>
      <c r="AB446" s="51">
        <f>T446*3.14159*(X446/2)^2</f>
        <v>6911.4980000000005</v>
      </c>
      <c r="AC446" s="51"/>
      <c r="AD446" s="51"/>
      <c r="AE446" s="12" t="s">
        <v>151</v>
      </c>
      <c r="AF446" s="10"/>
      <c r="AG446" s="53" t="str">
        <f>IF(T441&lt;=AB446,IF(AB446&gt;=T444," OK.","No K."))</f>
        <v> OK.</v>
      </c>
      <c r="AH446" s="54"/>
    </row>
    <row r="447" spans="2:34" ht="12.75">
      <c r="B447" s="3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28"/>
    </row>
    <row r="448" spans="2:34" ht="55.5" customHeight="1">
      <c r="B448" s="43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29"/>
    </row>
    <row r="449" spans="2:34" ht="12.75">
      <c r="B449" s="3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28"/>
    </row>
    <row r="450" spans="2:34" ht="12.75">
      <c r="B450" s="3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28"/>
    </row>
    <row r="451" spans="2:34" ht="12.75">
      <c r="B451" s="3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28"/>
    </row>
    <row r="452" spans="2:34" ht="12.75">
      <c r="B452" s="32"/>
      <c r="C452" s="12"/>
      <c r="D452" s="12"/>
      <c r="E452" s="12"/>
      <c r="F452" s="12" t="s">
        <v>156</v>
      </c>
      <c r="G452" s="12"/>
      <c r="H452" s="12"/>
      <c r="I452" s="12"/>
      <c r="J452" s="12"/>
      <c r="K452" s="12"/>
      <c r="L452" s="12"/>
      <c r="M452" s="12" t="s">
        <v>3</v>
      </c>
      <c r="N452" s="56">
        <v>-45.634456634521484</v>
      </c>
      <c r="O452" s="56"/>
      <c r="P452" s="56"/>
      <c r="Q452" s="56"/>
      <c r="R452" s="12"/>
      <c r="S452" s="12" t="s">
        <v>130</v>
      </c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28"/>
    </row>
    <row r="453" spans="2:34" ht="12.75">
      <c r="B453" s="3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28"/>
    </row>
    <row r="454" spans="2:34" ht="12.75">
      <c r="B454" s="3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52"/>
      <c r="O454" s="52"/>
      <c r="P454" s="52"/>
      <c r="Q454" s="52"/>
      <c r="R454" s="12"/>
      <c r="S454" s="12" t="s">
        <v>3</v>
      </c>
      <c r="T454" s="52">
        <v>0.048075806166409454</v>
      </c>
      <c r="U454" s="52"/>
      <c r="V454" s="52"/>
      <c r="W454" s="52"/>
      <c r="X454" s="12" t="s">
        <v>11</v>
      </c>
      <c r="Y454" s="12"/>
      <c r="Z454" s="12"/>
      <c r="AA454" s="12"/>
      <c r="AB454" s="12"/>
      <c r="AC454" s="12"/>
      <c r="AD454" s="12"/>
      <c r="AE454" s="12"/>
      <c r="AF454" s="12"/>
      <c r="AG454" s="12"/>
      <c r="AH454" s="28"/>
    </row>
    <row r="455" spans="2:34" ht="12.75">
      <c r="B455" s="3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28"/>
    </row>
    <row r="456" spans="2:34" ht="12.75">
      <c r="B456" s="3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28"/>
    </row>
    <row r="457" spans="2:34" ht="14.25">
      <c r="B457" s="3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 t="s">
        <v>3</v>
      </c>
      <c r="T457" s="52">
        <v>416.0406302862346</v>
      </c>
      <c r="U457" s="52"/>
      <c r="V457" s="52"/>
      <c r="W457" s="52"/>
      <c r="X457" s="12" t="s">
        <v>147</v>
      </c>
      <c r="Y457" s="12"/>
      <c r="Z457" s="12"/>
      <c r="AA457" s="12"/>
      <c r="AB457" s="12"/>
      <c r="AC457" s="12"/>
      <c r="AD457" s="12"/>
      <c r="AE457" s="12"/>
      <c r="AF457" s="12"/>
      <c r="AG457" s="12"/>
      <c r="AH457" s="28"/>
    </row>
    <row r="458" spans="2:34" ht="12.75">
      <c r="B458" s="3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28"/>
    </row>
    <row r="459" spans="2:34" ht="12.75">
      <c r="B459" s="3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28"/>
    </row>
    <row r="460" spans="2:34" ht="14.25">
      <c r="B460" s="32"/>
      <c r="C460" s="12"/>
      <c r="D460" s="12"/>
      <c r="E460" s="12"/>
      <c r="F460" s="12"/>
      <c r="G460" s="5" t="s">
        <v>153</v>
      </c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 t="s">
        <v>3</v>
      </c>
      <c r="T460" s="55">
        <v>3780</v>
      </c>
      <c r="U460" s="55"/>
      <c r="V460" s="55"/>
      <c r="W460" s="5" t="s">
        <v>154</v>
      </c>
      <c r="X460" s="5"/>
      <c r="Y460" s="12"/>
      <c r="Z460" s="12"/>
      <c r="AA460" s="12"/>
      <c r="AB460" s="12"/>
      <c r="AC460" s="12"/>
      <c r="AD460" s="12"/>
      <c r="AE460" s="12"/>
      <c r="AF460" s="12"/>
      <c r="AG460" s="12"/>
      <c r="AH460" s="28"/>
    </row>
    <row r="461" spans="2:34" ht="12.75">
      <c r="B461" s="3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28"/>
    </row>
    <row r="462" spans="2:34" ht="14.25">
      <c r="B462" s="32"/>
      <c r="C462" s="12"/>
      <c r="D462" s="12"/>
      <c r="E462" s="12"/>
      <c r="F462" s="12"/>
      <c r="G462" s="5" t="s">
        <v>148</v>
      </c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 t="s">
        <v>3</v>
      </c>
      <c r="T462" s="53">
        <v>11</v>
      </c>
      <c r="U462" s="53"/>
      <c r="V462" s="12" t="s">
        <v>134</v>
      </c>
      <c r="W462" s="42" t="s">
        <v>149</v>
      </c>
      <c r="X462" s="57">
        <v>20</v>
      </c>
      <c r="Y462" s="57"/>
      <c r="Z462" s="42" t="s">
        <v>150</v>
      </c>
      <c r="AA462" s="42"/>
      <c r="AB462" s="51">
        <f>T462*3.14159*(X462/2)^2</f>
        <v>3455.7490000000003</v>
      </c>
      <c r="AC462" s="51"/>
      <c r="AD462" s="51"/>
      <c r="AE462" s="12" t="s">
        <v>151</v>
      </c>
      <c r="AF462" s="10"/>
      <c r="AG462" s="53" t="str">
        <f>IF(T457&lt;=AB462,IF(AB462&gt;=T460," OK.","No K."))</f>
        <v>No K.</v>
      </c>
      <c r="AH462" s="54"/>
    </row>
    <row r="463" spans="2:34" ht="12.75">
      <c r="B463" s="3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28"/>
    </row>
    <row r="464" spans="2:34" ht="12.75">
      <c r="B464" s="3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28"/>
    </row>
    <row r="465" spans="2:34" ht="12.75">
      <c r="B465" s="3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28"/>
    </row>
    <row r="466" spans="2:34" ht="12.75">
      <c r="B466" s="3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28"/>
    </row>
    <row r="467" spans="2:34" ht="12.75">
      <c r="B467" s="3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28"/>
    </row>
    <row r="468" spans="2:34" ht="12.75">
      <c r="B468" s="3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28"/>
    </row>
    <row r="469" spans="2:34" ht="12.75">
      <c r="B469" s="3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28"/>
    </row>
    <row r="470" spans="2:34" ht="12.75">
      <c r="B470" s="3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28"/>
    </row>
    <row r="471" spans="2:34" ht="12.75">
      <c r="B471" s="3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28"/>
    </row>
    <row r="472" spans="2:34" ht="12.75">
      <c r="B472" s="3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28"/>
    </row>
    <row r="473" spans="2:34" ht="12.75">
      <c r="B473" s="3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28"/>
    </row>
    <row r="474" spans="2:34" ht="12.75">
      <c r="B474" s="3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28"/>
    </row>
    <row r="475" spans="2:34" ht="12.75">
      <c r="B475" s="3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28"/>
    </row>
    <row r="476" spans="2:34" ht="12.75">
      <c r="B476" s="3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28"/>
    </row>
    <row r="477" spans="2:34" ht="12.75">
      <c r="B477" s="3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28"/>
    </row>
    <row r="478" spans="2:34" ht="12.75">
      <c r="B478" s="3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28"/>
    </row>
    <row r="479" spans="2:34" ht="12.75">
      <c r="B479" s="3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28"/>
    </row>
    <row r="480" spans="2:34" ht="12.75">
      <c r="B480" s="3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28"/>
    </row>
    <row r="481" spans="2:34" ht="12.75">
      <c r="B481" s="3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28"/>
    </row>
    <row r="482" spans="2:34" ht="12.75">
      <c r="B482" s="3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28"/>
    </row>
    <row r="483" spans="2:34" ht="12.75">
      <c r="B483" s="3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28"/>
    </row>
    <row r="484" spans="2:34" ht="12.75">
      <c r="B484" s="3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28"/>
    </row>
    <row r="485" spans="2:34" ht="12.75">
      <c r="B485" s="3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28"/>
    </row>
    <row r="486" spans="2:34" ht="12.75">
      <c r="B486" s="3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28"/>
    </row>
    <row r="487" spans="2:34" ht="12.75">
      <c r="B487" s="3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28"/>
    </row>
    <row r="488" spans="2:34" ht="12.75">
      <c r="B488" s="3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28"/>
    </row>
    <row r="489" spans="2:34" ht="12.75">
      <c r="B489" s="3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28"/>
    </row>
    <row r="490" spans="2:34" ht="12.75">
      <c r="B490" s="3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28"/>
    </row>
    <row r="491" spans="2:34" ht="12.75">
      <c r="B491" s="3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28"/>
    </row>
    <row r="492" spans="2:34" ht="12.75">
      <c r="B492" s="43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29"/>
    </row>
  </sheetData>
  <mergeCells count="1421">
    <mergeCell ref="B4:AB4"/>
    <mergeCell ref="B5:AB5"/>
    <mergeCell ref="B8:AH8"/>
    <mergeCell ref="B21:AH21"/>
    <mergeCell ref="Z266:AB266"/>
    <mergeCell ref="Z267:AB267"/>
    <mergeCell ref="Z268:AB268"/>
    <mergeCell ref="B273:AH273"/>
    <mergeCell ref="R267:Y267"/>
    <mergeCell ref="R268:Y268"/>
    <mergeCell ref="J268:Q268"/>
    <mergeCell ref="J267:Q267"/>
    <mergeCell ref="F267:I267"/>
    <mergeCell ref="F268:I268"/>
    <mergeCell ref="Z262:AB262"/>
    <mergeCell ref="Z263:AB263"/>
    <mergeCell ref="Z264:AB264"/>
    <mergeCell ref="Z265:AB265"/>
    <mergeCell ref="Z254:AB254"/>
    <mergeCell ref="Z255:AB255"/>
    <mergeCell ref="Z256:AB256"/>
    <mergeCell ref="Z257:AB257"/>
    <mergeCell ref="Z258:AB258"/>
    <mergeCell ref="Z259:AB259"/>
    <mergeCell ref="Z260:AB260"/>
    <mergeCell ref="Z261:AB261"/>
    <mergeCell ref="R256:Y256"/>
    <mergeCell ref="R257:Y257"/>
    <mergeCell ref="R263:Y263"/>
    <mergeCell ref="R264:Y264"/>
    <mergeCell ref="R258:Y258"/>
    <mergeCell ref="R259:Y259"/>
    <mergeCell ref="R260:Y260"/>
    <mergeCell ref="R261:Y261"/>
    <mergeCell ref="R262:Y262"/>
    <mergeCell ref="J264:Q264"/>
    <mergeCell ref="J265:Q265"/>
    <mergeCell ref="J266:Q266"/>
    <mergeCell ref="R265:Y265"/>
    <mergeCell ref="R266:Y266"/>
    <mergeCell ref="J260:Q260"/>
    <mergeCell ref="J261:Q261"/>
    <mergeCell ref="J262:Q262"/>
    <mergeCell ref="J263:Q263"/>
    <mergeCell ref="J253:Q253"/>
    <mergeCell ref="R253:Y253"/>
    <mergeCell ref="J254:Q254"/>
    <mergeCell ref="J255:Q255"/>
    <mergeCell ref="R254:Y254"/>
    <mergeCell ref="R255:Y255"/>
    <mergeCell ref="J256:Q256"/>
    <mergeCell ref="J257:Q257"/>
    <mergeCell ref="J258:Q258"/>
    <mergeCell ref="J259:Q259"/>
    <mergeCell ref="F263:I263"/>
    <mergeCell ref="F264:I264"/>
    <mergeCell ref="F265:I265"/>
    <mergeCell ref="F266:I266"/>
    <mergeCell ref="F259:I259"/>
    <mergeCell ref="F260:I260"/>
    <mergeCell ref="F261:I261"/>
    <mergeCell ref="F262:I262"/>
    <mergeCell ref="B215:C216"/>
    <mergeCell ref="O227:X227"/>
    <mergeCell ref="B227:D229"/>
    <mergeCell ref="E228:G229"/>
    <mergeCell ref="D217:F218"/>
    <mergeCell ref="D219:F220"/>
    <mergeCell ref="T215:V216"/>
    <mergeCell ref="W215:X216"/>
    <mergeCell ref="B217:C218"/>
    <mergeCell ref="G217:J218"/>
    <mergeCell ref="Y227:AH227"/>
    <mergeCell ref="E227:N227"/>
    <mergeCell ref="H228:I229"/>
    <mergeCell ref="D215:F216"/>
    <mergeCell ref="G215:J216"/>
    <mergeCell ref="V228:X229"/>
    <mergeCell ref="Y228:AB229"/>
    <mergeCell ref="AC228:AE229"/>
    <mergeCell ref="AF228:AH229"/>
    <mergeCell ref="Q215:S216"/>
    <mergeCell ref="B230:D230"/>
    <mergeCell ref="B231:D231"/>
    <mergeCell ref="E230:G230"/>
    <mergeCell ref="H230:I230"/>
    <mergeCell ref="J228:K229"/>
    <mergeCell ref="J230:K230"/>
    <mergeCell ref="E231:G231"/>
    <mergeCell ref="H231:I231"/>
    <mergeCell ref="J231:K231"/>
    <mergeCell ref="L230:N230"/>
    <mergeCell ref="G213:J214"/>
    <mergeCell ref="B232:D232"/>
    <mergeCell ref="B233:D233"/>
    <mergeCell ref="E232:G232"/>
    <mergeCell ref="E233:G233"/>
    <mergeCell ref="H232:I232"/>
    <mergeCell ref="H233:I233"/>
    <mergeCell ref="J232:K232"/>
    <mergeCell ref="J233:K233"/>
    <mergeCell ref="Y230:AB230"/>
    <mergeCell ref="AC230:AE230"/>
    <mergeCell ref="AF230:AH230"/>
    <mergeCell ref="S231:U231"/>
    <mergeCell ref="V231:X231"/>
    <mergeCell ref="Y231:AB231"/>
    <mergeCell ref="AC231:AE231"/>
    <mergeCell ref="S230:U230"/>
    <mergeCell ref="V230:X230"/>
    <mergeCell ref="S233:U233"/>
    <mergeCell ref="L228:N229"/>
    <mergeCell ref="O228:R229"/>
    <mergeCell ref="S228:U229"/>
    <mergeCell ref="L231:N231"/>
    <mergeCell ref="O232:R232"/>
    <mergeCell ref="O233:R233"/>
    <mergeCell ref="L232:N232"/>
    <mergeCell ref="L233:N233"/>
    <mergeCell ref="O230:R230"/>
    <mergeCell ref="AC233:AE233"/>
    <mergeCell ref="O231:R231"/>
    <mergeCell ref="AF231:AH231"/>
    <mergeCell ref="AF232:AH232"/>
    <mergeCell ref="AF233:AH233"/>
    <mergeCell ref="V232:X232"/>
    <mergeCell ref="V233:X233"/>
    <mergeCell ref="Y232:AB232"/>
    <mergeCell ref="Y233:AB233"/>
    <mergeCell ref="S232:U232"/>
    <mergeCell ref="AC214:AE214"/>
    <mergeCell ref="AF214:AH214"/>
    <mergeCell ref="F252:I252"/>
    <mergeCell ref="J252:Q252"/>
    <mergeCell ref="R252:Y252"/>
    <mergeCell ref="Z252:AB252"/>
    <mergeCell ref="K215:L216"/>
    <mergeCell ref="M215:N216"/>
    <mergeCell ref="O215:P216"/>
    <mergeCell ref="AC232:AE232"/>
    <mergeCell ref="K213:V213"/>
    <mergeCell ref="W213:AH213"/>
    <mergeCell ref="K214:L214"/>
    <mergeCell ref="M214:N214"/>
    <mergeCell ref="O214:P214"/>
    <mergeCell ref="Q214:S214"/>
    <mergeCell ref="T214:V214"/>
    <mergeCell ref="W214:X214"/>
    <mergeCell ref="Y214:Z214"/>
    <mergeCell ref="AA214:AB214"/>
    <mergeCell ref="Y215:Z216"/>
    <mergeCell ref="AA215:AB216"/>
    <mergeCell ref="AC215:AE216"/>
    <mergeCell ref="AF215:AH216"/>
    <mergeCell ref="W217:X218"/>
    <mergeCell ref="Y217:Z218"/>
    <mergeCell ref="AA217:AB218"/>
    <mergeCell ref="K217:L218"/>
    <mergeCell ref="M217:N218"/>
    <mergeCell ref="O217:P218"/>
    <mergeCell ref="Q217:S218"/>
    <mergeCell ref="AC217:AE218"/>
    <mergeCell ref="AF217:AH218"/>
    <mergeCell ref="B219:C220"/>
    <mergeCell ref="G219:J220"/>
    <mergeCell ref="K219:L220"/>
    <mergeCell ref="M219:N220"/>
    <mergeCell ref="O219:P220"/>
    <mergeCell ref="Q219:S220"/>
    <mergeCell ref="T219:V220"/>
    <mergeCell ref="W219:X220"/>
    <mergeCell ref="B221:C222"/>
    <mergeCell ref="O221:P222"/>
    <mergeCell ref="Q221:S222"/>
    <mergeCell ref="T221:V222"/>
    <mergeCell ref="G221:J222"/>
    <mergeCell ref="K221:L222"/>
    <mergeCell ref="M221:N222"/>
    <mergeCell ref="D221:F222"/>
    <mergeCell ref="AC219:AE220"/>
    <mergeCell ref="AC221:AE222"/>
    <mergeCell ref="AF219:AH220"/>
    <mergeCell ref="AF221:AH222"/>
    <mergeCell ref="F253:I253"/>
    <mergeCell ref="F254:I254"/>
    <mergeCell ref="Z253:AB253"/>
    <mergeCell ref="D213:F214"/>
    <mergeCell ref="W221:X222"/>
    <mergeCell ref="Y219:Z220"/>
    <mergeCell ref="Y221:Z222"/>
    <mergeCell ref="AA219:AB220"/>
    <mergeCell ref="AA221:AB222"/>
    <mergeCell ref="T217:V218"/>
    <mergeCell ref="B213:C214"/>
    <mergeCell ref="F255:I255"/>
    <mergeCell ref="F256:I256"/>
    <mergeCell ref="BS221:BU221"/>
    <mergeCell ref="BS222:BU222"/>
    <mergeCell ref="BS223:BU223"/>
    <mergeCell ref="BS224:BU224"/>
    <mergeCell ref="BS217:BU217"/>
    <mergeCell ref="BS218:BU218"/>
    <mergeCell ref="BS219:BU219"/>
    <mergeCell ref="BS220:BU220"/>
    <mergeCell ref="BP221:BR221"/>
    <mergeCell ref="BP222:BR222"/>
    <mergeCell ref="BP223:BR223"/>
    <mergeCell ref="BP224:BR224"/>
    <mergeCell ref="BP217:BR217"/>
    <mergeCell ref="BP218:BR218"/>
    <mergeCell ref="BP219:BR219"/>
    <mergeCell ref="BP220:BR220"/>
    <mergeCell ref="BN221:BO221"/>
    <mergeCell ref="BN222:BO222"/>
    <mergeCell ref="BN223:BO223"/>
    <mergeCell ref="BN224:BO224"/>
    <mergeCell ref="BN217:BO217"/>
    <mergeCell ref="BN218:BO218"/>
    <mergeCell ref="BN219:BO219"/>
    <mergeCell ref="BN220:BO220"/>
    <mergeCell ref="BL221:BM221"/>
    <mergeCell ref="BL222:BM222"/>
    <mergeCell ref="BL223:BM223"/>
    <mergeCell ref="BL224:BM224"/>
    <mergeCell ref="BL217:BM217"/>
    <mergeCell ref="BL218:BM218"/>
    <mergeCell ref="BL219:BM219"/>
    <mergeCell ref="BL220:BM220"/>
    <mergeCell ref="BJ221:BK221"/>
    <mergeCell ref="BJ222:BK222"/>
    <mergeCell ref="BJ223:BK223"/>
    <mergeCell ref="BJ224:BK224"/>
    <mergeCell ref="BJ217:BK217"/>
    <mergeCell ref="BJ218:BK218"/>
    <mergeCell ref="BJ219:BK219"/>
    <mergeCell ref="BJ220:BK220"/>
    <mergeCell ref="BG221:BI221"/>
    <mergeCell ref="BG222:BI222"/>
    <mergeCell ref="BG223:BI223"/>
    <mergeCell ref="BG224:BI224"/>
    <mergeCell ref="BG217:BI217"/>
    <mergeCell ref="BG218:BI218"/>
    <mergeCell ref="BG219:BI219"/>
    <mergeCell ref="BG220:BI220"/>
    <mergeCell ref="BD221:BF221"/>
    <mergeCell ref="BD222:BF222"/>
    <mergeCell ref="BD223:BF223"/>
    <mergeCell ref="BD224:BF224"/>
    <mergeCell ref="BD217:BF217"/>
    <mergeCell ref="BD218:BF218"/>
    <mergeCell ref="BD219:BF219"/>
    <mergeCell ref="BD220:BF220"/>
    <mergeCell ref="BB221:BC221"/>
    <mergeCell ref="BB222:BC222"/>
    <mergeCell ref="BB223:BC223"/>
    <mergeCell ref="BB224:BC224"/>
    <mergeCell ref="BB217:BC217"/>
    <mergeCell ref="BB218:BC218"/>
    <mergeCell ref="BB219:BC219"/>
    <mergeCell ref="BB220:BC220"/>
    <mergeCell ref="AZ221:BA221"/>
    <mergeCell ref="AZ222:BA222"/>
    <mergeCell ref="AZ223:BA223"/>
    <mergeCell ref="AZ224:BA224"/>
    <mergeCell ref="AZ217:BA217"/>
    <mergeCell ref="AZ218:BA218"/>
    <mergeCell ref="AZ219:BA219"/>
    <mergeCell ref="AZ220:BA220"/>
    <mergeCell ref="AU224:AW224"/>
    <mergeCell ref="AX217:AY217"/>
    <mergeCell ref="AX218:AY218"/>
    <mergeCell ref="AX219:AY219"/>
    <mergeCell ref="AX220:AY220"/>
    <mergeCell ref="AX221:AY221"/>
    <mergeCell ref="AX222:AY222"/>
    <mergeCell ref="AX223:AY223"/>
    <mergeCell ref="AX224:AY224"/>
    <mergeCell ref="AU220:AW220"/>
    <mergeCell ref="AU221:AW221"/>
    <mergeCell ref="AU222:AW222"/>
    <mergeCell ref="AU223:AW223"/>
    <mergeCell ref="AM213:AO213"/>
    <mergeCell ref="AU217:AW217"/>
    <mergeCell ref="AU218:AW218"/>
    <mergeCell ref="AU219:AW219"/>
    <mergeCell ref="AM209:AO209"/>
    <mergeCell ref="AM210:AO210"/>
    <mergeCell ref="AM211:AO211"/>
    <mergeCell ref="AM212:AO212"/>
    <mergeCell ref="BP216:BR216"/>
    <mergeCell ref="BS216:BU216"/>
    <mergeCell ref="AX215:BI215"/>
    <mergeCell ref="BJ215:BU215"/>
    <mergeCell ref="BD216:BF216"/>
    <mergeCell ref="BG216:BI216"/>
    <mergeCell ref="BJ216:BK216"/>
    <mergeCell ref="BL216:BM216"/>
    <mergeCell ref="BN216:BO216"/>
    <mergeCell ref="AM204:AO205"/>
    <mergeCell ref="AX216:AY216"/>
    <mergeCell ref="AZ216:BA216"/>
    <mergeCell ref="BB216:BC216"/>
    <mergeCell ref="AU215:AW216"/>
    <mergeCell ref="AR213:AT213"/>
    <mergeCell ref="AU213:AW213"/>
    <mergeCell ref="AM206:AO206"/>
    <mergeCell ref="AM207:AO207"/>
    <mergeCell ref="AM208:AO208"/>
    <mergeCell ref="F257:I257"/>
    <mergeCell ref="F258:I258"/>
    <mergeCell ref="AD123:AE123"/>
    <mergeCell ref="AF123:AH123"/>
    <mergeCell ref="T123:W123"/>
    <mergeCell ref="X123:Y123"/>
    <mergeCell ref="Z123:AA123"/>
    <mergeCell ref="AB123:AC123"/>
    <mergeCell ref="N123:O123"/>
    <mergeCell ref="P123:R123"/>
    <mergeCell ref="AD122:AE122"/>
    <mergeCell ref="AF122:AH122"/>
    <mergeCell ref="T121:W121"/>
    <mergeCell ref="X121:Y121"/>
    <mergeCell ref="T122:W122"/>
    <mergeCell ref="X122:Y122"/>
    <mergeCell ref="Z122:AA122"/>
    <mergeCell ref="AB122:AC122"/>
    <mergeCell ref="Z121:AA121"/>
    <mergeCell ref="AB121:AC121"/>
    <mergeCell ref="Z119:AA119"/>
    <mergeCell ref="AB119:AC119"/>
    <mergeCell ref="AD121:AE121"/>
    <mergeCell ref="AF121:AH121"/>
    <mergeCell ref="Z120:AA120"/>
    <mergeCell ref="AB120:AC120"/>
    <mergeCell ref="AD119:AE119"/>
    <mergeCell ref="AF119:AH119"/>
    <mergeCell ref="AD120:AE120"/>
    <mergeCell ref="AF120:AH120"/>
    <mergeCell ref="D123:G123"/>
    <mergeCell ref="H123:I123"/>
    <mergeCell ref="T119:W119"/>
    <mergeCell ref="X119:Y119"/>
    <mergeCell ref="T120:W120"/>
    <mergeCell ref="X120:Y120"/>
    <mergeCell ref="J123:K123"/>
    <mergeCell ref="L123:M123"/>
    <mergeCell ref="J122:K122"/>
    <mergeCell ref="L122:M122"/>
    <mergeCell ref="N120:O120"/>
    <mergeCell ref="P120:R120"/>
    <mergeCell ref="N121:O121"/>
    <mergeCell ref="P121:R121"/>
    <mergeCell ref="N122:O122"/>
    <mergeCell ref="P122:R122"/>
    <mergeCell ref="D121:G121"/>
    <mergeCell ref="H121:I121"/>
    <mergeCell ref="J121:K121"/>
    <mergeCell ref="L121:M121"/>
    <mergeCell ref="D122:G122"/>
    <mergeCell ref="H122:I122"/>
    <mergeCell ref="D120:G120"/>
    <mergeCell ref="H120:I120"/>
    <mergeCell ref="J120:K120"/>
    <mergeCell ref="L120:M120"/>
    <mergeCell ref="AD116:AE116"/>
    <mergeCell ref="AF116:AH116"/>
    <mergeCell ref="D118:R118"/>
    <mergeCell ref="D119:G119"/>
    <mergeCell ref="H119:I119"/>
    <mergeCell ref="J119:K119"/>
    <mergeCell ref="L119:M119"/>
    <mergeCell ref="N119:O119"/>
    <mergeCell ref="P119:R119"/>
    <mergeCell ref="T118:AH118"/>
    <mergeCell ref="T116:W116"/>
    <mergeCell ref="X116:Y116"/>
    <mergeCell ref="Z116:AA116"/>
    <mergeCell ref="AB116:AC116"/>
    <mergeCell ref="AF114:AH114"/>
    <mergeCell ref="T115:W115"/>
    <mergeCell ref="X115:Y115"/>
    <mergeCell ref="Z115:AA115"/>
    <mergeCell ref="AB115:AC115"/>
    <mergeCell ref="AD115:AE115"/>
    <mergeCell ref="AF115:AH115"/>
    <mergeCell ref="T114:W114"/>
    <mergeCell ref="X114:Y114"/>
    <mergeCell ref="AB114:AC114"/>
    <mergeCell ref="AF112:AH112"/>
    <mergeCell ref="T113:W113"/>
    <mergeCell ref="X113:Y113"/>
    <mergeCell ref="Z113:AA113"/>
    <mergeCell ref="AB113:AC113"/>
    <mergeCell ref="AD113:AE113"/>
    <mergeCell ref="AF113:AH113"/>
    <mergeCell ref="X112:Y112"/>
    <mergeCell ref="AD114:AE114"/>
    <mergeCell ref="Z112:AA112"/>
    <mergeCell ref="AB112:AC112"/>
    <mergeCell ref="AD112:AE112"/>
    <mergeCell ref="Z114:AA114"/>
    <mergeCell ref="N115:O115"/>
    <mergeCell ref="P115:R115"/>
    <mergeCell ref="N113:O113"/>
    <mergeCell ref="P113:R113"/>
    <mergeCell ref="N114:O114"/>
    <mergeCell ref="P114:R114"/>
    <mergeCell ref="N116:O116"/>
    <mergeCell ref="P116:R116"/>
    <mergeCell ref="D115:G115"/>
    <mergeCell ref="H115:I115"/>
    <mergeCell ref="J115:K115"/>
    <mergeCell ref="L115:M115"/>
    <mergeCell ref="D116:G116"/>
    <mergeCell ref="H116:I116"/>
    <mergeCell ref="J116:K116"/>
    <mergeCell ref="L116:M116"/>
    <mergeCell ref="D114:G114"/>
    <mergeCell ref="H114:I114"/>
    <mergeCell ref="J114:K114"/>
    <mergeCell ref="L114:M114"/>
    <mergeCell ref="D113:G113"/>
    <mergeCell ref="H113:I113"/>
    <mergeCell ref="J113:K113"/>
    <mergeCell ref="L113:M113"/>
    <mergeCell ref="AT77:AV77"/>
    <mergeCell ref="D111:R111"/>
    <mergeCell ref="D112:G112"/>
    <mergeCell ref="H112:I112"/>
    <mergeCell ref="J112:K112"/>
    <mergeCell ref="L112:M112"/>
    <mergeCell ref="N112:O112"/>
    <mergeCell ref="P112:R112"/>
    <mergeCell ref="T111:AH111"/>
    <mergeCell ref="T112:W112"/>
    <mergeCell ref="Y90:Z90"/>
    <mergeCell ref="AA90:AB90"/>
    <mergeCell ref="AC90:AD90"/>
    <mergeCell ref="AK77:AM77"/>
    <mergeCell ref="AE81:AF81"/>
    <mergeCell ref="AE82:AF82"/>
    <mergeCell ref="AE83:AF83"/>
    <mergeCell ref="AE84:AF84"/>
    <mergeCell ref="AE77:AF77"/>
    <mergeCell ref="AE78:AF78"/>
    <mergeCell ref="AN77:AP77"/>
    <mergeCell ref="AQ77:AS77"/>
    <mergeCell ref="R89:S89"/>
    <mergeCell ref="T89:V89"/>
    <mergeCell ref="W89:X89"/>
    <mergeCell ref="Y89:Z89"/>
    <mergeCell ref="AE85:AF85"/>
    <mergeCell ref="AE86:AF86"/>
    <mergeCell ref="AE87:AF87"/>
    <mergeCell ref="AE88:AF88"/>
    <mergeCell ref="O109:Q109"/>
    <mergeCell ref="K89:M89"/>
    <mergeCell ref="N89:O89"/>
    <mergeCell ref="P89:Q89"/>
    <mergeCell ref="O105:Q105"/>
    <mergeCell ref="O106:Q106"/>
    <mergeCell ref="O107:Q107"/>
    <mergeCell ref="O108:Q108"/>
    <mergeCell ref="O101:Q101"/>
    <mergeCell ref="K100:M100"/>
    <mergeCell ref="R97:W97"/>
    <mergeCell ref="X97:AC97"/>
    <mergeCell ref="O97:Q97"/>
    <mergeCell ref="O104:Q104"/>
    <mergeCell ref="R104:W104"/>
    <mergeCell ref="X104:AC104"/>
    <mergeCell ref="X101:Z101"/>
    <mergeCell ref="AA101:AC101"/>
    <mergeCell ref="X102:Z102"/>
    <mergeCell ref="AA102:AC102"/>
    <mergeCell ref="R108:T108"/>
    <mergeCell ref="U108:W108"/>
    <mergeCell ref="R109:T109"/>
    <mergeCell ref="U109:W109"/>
    <mergeCell ref="U107:W107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75:AH75"/>
    <mergeCell ref="AG76:AH76"/>
    <mergeCell ref="X100:Z100"/>
    <mergeCell ref="AA100:AC100"/>
    <mergeCell ref="AG86:AH86"/>
    <mergeCell ref="AG87:AH87"/>
    <mergeCell ref="AG88:AH88"/>
    <mergeCell ref="AA89:AB89"/>
    <mergeCell ref="AC89:AD89"/>
    <mergeCell ref="W90:X90"/>
    <mergeCell ref="X98:Z98"/>
    <mergeCell ref="AA98:AC98"/>
    <mergeCell ref="X99:Z99"/>
    <mergeCell ref="AA99:AC99"/>
    <mergeCell ref="R101:T101"/>
    <mergeCell ref="U101:W101"/>
    <mergeCell ref="O102:Q102"/>
    <mergeCell ref="R102:T102"/>
    <mergeCell ref="U102:W102"/>
    <mergeCell ref="AE79:AF79"/>
    <mergeCell ref="AE80:AF80"/>
    <mergeCell ref="AE73:AF73"/>
    <mergeCell ref="AE74:AF74"/>
    <mergeCell ref="AE75:AF75"/>
    <mergeCell ref="AE76:AF76"/>
    <mergeCell ref="AE69:AF69"/>
    <mergeCell ref="AE70:AF70"/>
    <mergeCell ref="AE71:AF71"/>
    <mergeCell ref="AE72:AF72"/>
    <mergeCell ref="AE66:AF66"/>
    <mergeCell ref="AE67:AF67"/>
    <mergeCell ref="AE68:AF68"/>
    <mergeCell ref="E100:G100"/>
    <mergeCell ref="U98:W98"/>
    <mergeCell ref="O99:Q99"/>
    <mergeCell ref="R99:T99"/>
    <mergeCell ref="U99:W99"/>
    <mergeCell ref="O100:Q100"/>
    <mergeCell ref="R100:T100"/>
    <mergeCell ref="AC85:AD85"/>
    <mergeCell ref="AC86:AD86"/>
    <mergeCell ref="AC87:AD87"/>
    <mergeCell ref="AC88:AD88"/>
    <mergeCell ref="AC81:AD81"/>
    <mergeCell ref="AC82:AD82"/>
    <mergeCell ref="AC83:AD83"/>
    <mergeCell ref="AC84:AD84"/>
    <mergeCell ref="AC77:AD77"/>
    <mergeCell ref="AC78:AD78"/>
    <mergeCell ref="AC79:AD79"/>
    <mergeCell ref="AC80:AD80"/>
    <mergeCell ref="AC73:AD73"/>
    <mergeCell ref="AC74:AD74"/>
    <mergeCell ref="AC75:AD75"/>
    <mergeCell ref="AC76:AD76"/>
    <mergeCell ref="E99:G99"/>
    <mergeCell ref="AL97:AT97"/>
    <mergeCell ref="AN105:AP105"/>
    <mergeCell ref="X105:Z105"/>
    <mergeCell ref="AA105:AC105"/>
    <mergeCell ref="O98:Q98"/>
    <mergeCell ref="R98:T98"/>
    <mergeCell ref="E101:G101"/>
    <mergeCell ref="E102:G102"/>
    <mergeCell ref="U100:W100"/>
    <mergeCell ref="AA86:AB86"/>
    <mergeCell ref="AA87:AB87"/>
    <mergeCell ref="AA88:AB88"/>
    <mergeCell ref="AC66:AD66"/>
    <mergeCell ref="AC67:AD67"/>
    <mergeCell ref="AC68:AD68"/>
    <mergeCell ref="AC69:AD69"/>
    <mergeCell ref="AC70:AD70"/>
    <mergeCell ref="AC71:AD71"/>
    <mergeCell ref="AC72:AD72"/>
    <mergeCell ref="AA82:AB82"/>
    <mergeCell ref="AA83:AB83"/>
    <mergeCell ref="AA84:AB84"/>
    <mergeCell ref="AA85:AB85"/>
    <mergeCell ref="AA78:AB78"/>
    <mergeCell ref="AA79:AB79"/>
    <mergeCell ref="AA80:AB80"/>
    <mergeCell ref="AA81:AB81"/>
    <mergeCell ref="AA74:AB74"/>
    <mergeCell ref="AA75:AB75"/>
    <mergeCell ref="AA76:AB76"/>
    <mergeCell ref="AA77:AB77"/>
    <mergeCell ref="AA70:AB70"/>
    <mergeCell ref="AA71:AB71"/>
    <mergeCell ref="AA72:AB72"/>
    <mergeCell ref="AA73:AB73"/>
    <mergeCell ref="AA66:AB66"/>
    <mergeCell ref="AA67:AB67"/>
    <mergeCell ref="AA68:AB68"/>
    <mergeCell ref="AA69:AB69"/>
    <mergeCell ref="Y85:Z85"/>
    <mergeCell ref="Y86:Z86"/>
    <mergeCell ref="Y87:Z87"/>
    <mergeCell ref="Y88:Z88"/>
    <mergeCell ref="Y81:Z81"/>
    <mergeCell ref="Y82:Z82"/>
    <mergeCell ref="Y83:Z83"/>
    <mergeCell ref="Y84:Z84"/>
    <mergeCell ref="Y77:Z77"/>
    <mergeCell ref="Y78:Z78"/>
    <mergeCell ref="Y79:Z79"/>
    <mergeCell ref="Y80:Z80"/>
    <mergeCell ref="Y73:Z73"/>
    <mergeCell ref="Y74:Z74"/>
    <mergeCell ref="Y75:Z75"/>
    <mergeCell ref="Y76:Z76"/>
    <mergeCell ref="W87:X87"/>
    <mergeCell ref="W88:X88"/>
    <mergeCell ref="Y65:Z65"/>
    <mergeCell ref="Y66:Z66"/>
    <mergeCell ref="Y67:Z67"/>
    <mergeCell ref="Y68:Z68"/>
    <mergeCell ref="Y69:Z69"/>
    <mergeCell ref="Y70:Z70"/>
    <mergeCell ref="Y71:Z71"/>
    <mergeCell ref="Y72:Z72"/>
    <mergeCell ref="W83:X83"/>
    <mergeCell ref="W84:X84"/>
    <mergeCell ref="W85:X85"/>
    <mergeCell ref="W86:X86"/>
    <mergeCell ref="W79:X79"/>
    <mergeCell ref="W80:X80"/>
    <mergeCell ref="W81:X81"/>
    <mergeCell ref="W82:X82"/>
    <mergeCell ref="W75:X75"/>
    <mergeCell ref="W76:X76"/>
    <mergeCell ref="W77:X77"/>
    <mergeCell ref="W78:X78"/>
    <mergeCell ref="W71:X71"/>
    <mergeCell ref="W72:X72"/>
    <mergeCell ref="W73:X73"/>
    <mergeCell ref="W74:X74"/>
    <mergeCell ref="T87:V87"/>
    <mergeCell ref="T88:V88"/>
    <mergeCell ref="W65:X65"/>
    <mergeCell ref="W66:X66"/>
    <mergeCell ref="W67:X67"/>
    <mergeCell ref="W68:X68"/>
    <mergeCell ref="T71:V71"/>
    <mergeCell ref="T72:V72"/>
    <mergeCell ref="W69:X69"/>
    <mergeCell ref="W70:X70"/>
    <mergeCell ref="T83:V83"/>
    <mergeCell ref="T84:V84"/>
    <mergeCell ref="T85:V85"/>
    <mergeCell ref="T86:V86"/>
    <mergeCell ref="T79:V79"/>
    <mergeCell ref="T80:V80"/>
    <mergeCell ref="T81:V81"/>
    <mergeCell ref="T82:V82"/>
    <mergeCell ref="T75:V75"/>
    <mergeCell ref="T76:V76"/>
    <mergeCell ref="T77:V77"/>
    <mergeCell ref="T78:V78"/>
    <mergeCell ref="T69:V69"/>
    <mergeCell ref="T70:V70"/>
    <mergeCell ref="T73:V73"/>
    <mergeCell ref="T74:V74"/>
    <mergeCell ref="R69:S69"/>
    <mergeCell ref="R70:S70"/>
    <mergeCell ref="R71:S71"/>
    <mergeCell ref="R72:S72"/>
    <mergeCell ref="R66:S66"/>
    <mergeCell ref="R67:S67"/>
    <mergeCell ref="R68:S68"/>
    <mergeCell ref="T66:V66"/>
    <mergeCell ref="T67:V67"/>
    <mergeCell ref="T68:V68"/>
    <mergeCell ref="P87:Q87"/>
    <mergeCell ref="P88:Q88"/>
    <mergeCell ref="R85:S85"/>
    <mergeCell ref="R86:S86"/>
    <mergeCell ref="R87:S87"/>
    <mergeCell ref="R88:S88"/>
    <mergeCell ref="R81:S81"/>
    <mergeCell ref="R82:S82"/>
    <mergeCell ref="R83:S83"/>
    <mergeCell ref="R84:S84"/>
    <mergeCell ref="R77:S77"/>
    <mergeCell ref="R78:S78"/>
    <mergeCell ref="R79:S79"/>
    <mergeCell ref="R80:S80"/>
    <mergeCell ref="R73:S73"/>
    <mergeCell ref="R74:S74"/>
    <mergeCell ref="R75:S75"/>
    <mergeCell ref="R76:S76"/>
    <mergeCell ref="H106:J106"/>
    <mergeCell ref="E103:G103"/>
    <mergeCell ref="E104:G104"/>
    <mergeCell ref="E105:G105"/>
    <mergeCell ref="E106:G106"/>
    <mergeCell ref="P83:Q83"/>
    <mergeCell ref="P84:Q84"/>
    <mergeCell ref="P85:Q85"/>
    <mergeCell ref="P86:Q86"/>
    <mergeCell ref="P79:Q79"/>
    <mergeCell ref="P80:Q80"/>
    <mergeCell ref="P81:Q81"/>
    <mergeCell ref="P82:Q82"/>
    <mergeCell ref="P75:Q75"/>
    <mergeCell ref="P76:Q76"/>
    <mergeCell ref="P77:Q77"/>
    <mergeCell ref="P78:Q78"/>
    <mergeCell ref="N72:O72"/>
    <mergeCell ref="P74:Q74"/>
    <mergeCell ref="H104:J104"/>
    <mergeCell ref="H105:J105"/>
    <mergeCell ref="H99:J99"/>
    <mergeCell ref="E97:M97"/>
    <mergeCell ref="H98:J98"/>
    <mergeCell ref="K98:M98"/>
    <mergeCell ref="E98:G98"/>
    <mergeCell ref="N82:O82"/>
    <mergeCell ref="N81:O81"/>
    <mergeCell ref="N83:O83"/>
    <mergeCell ref="N84:O84"/>
    <mergeCell ref="K88:M88"/>
    <mergeCell ref="N85:O85"/>
    <mergeCell ref="N86:O86"/>
    <mergeCell ref="N87:O87"/>
    <mergeCell ref="N88:O88"/>
    <mergeCell ref="K81:M81"/>
    <mergeCell ref="K82:M82"/>
    <mergeCell ref="N77:O77"/>
    <mergeCell ref="N78:O78"/>
    <mergeCell ref="N79:O79"/>
    <mergeCell ref="N80:O80"/>
    <mergeCell ref="N73:O73"/>
    <mergeCell ref="N74:O74"/>
    <mergeCell ref="N75:O75"/>
    <mergeCell ref="N76:O76"/>
    <mergeCell ref="K74:M74"/>
    <mergeCell ref="K75:M75"/>
    <mergeCell ref="K83:M83"/>
    <mergeCell ref="I85:J85"/>
    <mergeCell ref="K84:M84"/>
    <mergeCell ref="K85:M85"/>
    <mergeCell ref="AM135:AP135"/>
    <mergeCell ref="AQ135:AR135"/>
    <mergeCell ref="K99:M99"/>
    <mergeCell ref="K76:M76"/>
    <mergeCell ref="K77:M77"/>
    <mergeCell ref="K78:M78"/>
    <mergeCell ref="K79:M79"/>
    <mergeCell ref="R105:T105"/>
    <mergeCell ref="AP128:AQ128"/>
    <mergeCell ref="AR128:AS128"/>
    <mergeCell ref="I86:J86"/>
    <mergeCell ref="I87:J87"/>
    <mergeCell ref="I78:J78"/>
    <mergeCell ref="I79:J79"/>
    <mergeCell ref="I80:J80"/>
    <mergeCell ref="I81:J81"/>
    <mergeCell ref="I82:J82"/>
    <mergeCell ref="I83:J83"/>
    <mergeCell ref="I84:J84"/>
    <mergeCell ref="AY139:BA139"/>
    <mergeCell ref="AU137:AV137"/>
    <mergeCell ref="AU138:AV138"/>
    <mergeCell ref="AU139:AV139"/>
    <mergeCell ref="AW137:AX137"/>
    <mergeCell ref="AY137:BA137"/>
    <mergeCell ref="AY138:BA138"/>
    <mergeCell ref="AQ137:AR137"/>
    <mergeCell ref="AS136:AT136"/>
    <mergeCell ref="AS137:AT137"/>
    <mergeCell ref="G77:H77"/>
    <mergeCell ref="G78:H78"/>
    <mergeCell ref="G82:H82"/>
    <mergeCell ref="G85:H85"/>
    <mergeCell ref="AM137:AP137"/>
    <mergeCell ref="K80:M80"/>
    <mergeCell ref="I77:J77"/>
    <mergeCell ref="AY135:BA135"/>
    <mergeCell ref="AV115:AW115"/>
    <mergeCell ref="AP113:AQ113"/>
    <mergeCell ref="AR113:AS113"/>
    <mergeCell ref="AT113:AU113"/>
    <mergeCell ref="AS135:AT135"/>
    <mergeCell ref="AU135:AV135"/>
    <mergeCell ref="AV131:AW131"/>
    <mergeCell ref="AX131:AZ131"/>
    <mergeCell ref="AT130:AU130"/>
    <mergeCell ref="AW136:AX136"/>
    <mergeCell ref="G83:H83"/>
    <mergeCell ref="G84:H84"/>
    <mergeCell ref="AV128:AW128"/>
    <mergeCell ref="AW135:AX135"/>
    <mergeCell ref="U105:W105"/>
    <mergeCell ref="U106:W106"/>
    <mergeCell ref="B125:AH125"/>
    <mergeCell ref="K86:M86"/>
    <mergeCell ref="E84:F84"/>
    <mergeCell ref="AM138:AP138"/>
    <mergeCell ref="AM139:AP139"/>
    <mergeCell ref="AW138:AX138"/>
    <mergeCell ref="AW139:AX139"/>
    <mergeCell ref="AS138:AT138"/>
    <mergeCell ref="AS139:AT139"/>
    <mergeCell ref="AQ138:AR138"/>
    <mergeCell ref="AQ139:AR139"/>
    <mergeCell ref="E85:F85"/>
    <mergeCell ref="E86:F86"/>
    <mergeCell ref="AX128:AZ128"/>
    <mergeCell ref="K87:M87"/>
    <mergeCell ref="K101:M101"/>
    <mergeCell ref="K102:M102"/>
    <mergeCell ref="H103:J103"/>
    <mergeCell ref="H100:J100"/>
    <mergeCell ref="H101:J101"/>
    <mergeCell ref="AX115:AZ115"/>
    <mergeCell ref="E76:F76"/>
    <mergeCell ref="G75:H75"/>
    <mergeCell ref="G76:H76"/>
    <mergeCell ref="E83:F83"/>
    <mergeCell ref="AY136:BA136"/>
    <mergeCell ref="AU136:AV136"/>
    <mergeCell ref="AQ136:AR136"/>
    <mergeCell ref="AL126:AZ126"/>
    <mergeCell ref="AM134:BA134"/>
    <mergeCell ref="AT129:AU129"/>
    <mergeCell ref="AV129:AW129"/>
    <mergeCell ref="AX129:AZ129"/>
    <mergeCell ref="AM136:AP136"/>
    <mergeCell ref="AT131:AU131"/>
    <mergeCell ref="E71:F71"/>
    <mergeCell ref="E74:F74"/>
    <mergeCell ref="G74:H74"/>
    <mergeCell ref="AT128:AU128"/>
    <mergeCell ref="E80:F80"/>
    <mergeCell ref="AL115:AO115"/>
    <mergeCell ref="AP115:AQ115"/>
    <mergeCell ref="AR115:AS115"/>
    <mergeCell ref="AT115:AU115"/>
    <mergeCell ref="E75:F75"/>
    <mergeCell ref="AL129:AO129"/>
    <mergeCell ref="AP129:AQ129"/>
    <mergeCell ref="AR129:AS129"/>
    <mergeCell ref="AL131:AO131"/>
    <mergeCell ref="AP131:AQ131"/>
    <mergeCell ref="AR131:AS131"/>
    <mergeCell ref="AR130:AS130"/>
    <mergeCell ref="AL130:AO130"/>
    <mergeCell ref="AX130:AZ130"/>
    <mergeCell ref="AL127:AO127"/>
    <mergeCell ref="AP127:AQ127"/>
    <mergeCell ref="AR127:AS127"/>
    <mergeCell ref="AT127:AU127"/>
    <mergeCell ref="AV127:AW127"/>
    <mergeCell ref="AX127:AZ127"/>
    <mergeCell ref="AP130:AQ130"/>
    <mergeCell ref="AV130:AW130"/>
    <mergeCell ref="AL128:AO128"/>
    <mergeCell ref="C79:D79"/>
    <mergeCell ref="C80:D80"/>
    <mergeCell ref="E77:F77"/>
    <mergeCell ref="E78:F78"/>
    <mergeCell ref="E79:F79"/>
    <mergeCell ref="C77:D77"/>
    <mergeCell ref="C81:D81"/>
    <mergeCell ref="E81:F81"/>
    <mergeCell ref="AV117:AW117"/>
    <mergeCell ref="AX117:AZ117"/>
    <mergeCell ref="AL117:AO117"/>
    <mergeCell ref="AP117:AQ117"/>
    <mergeCell ref="AR117:AS117"/>
    <mergeCell ref="AT117:AU117"/>
    <mergeCell ref="AR116:AS116"/>
    <mergeCell ref="AT116:AU116"/>
    <mergeCell ref="C76:D76"/>
    <mergeCell ref="C70:D70"/>
    <mergeCell ref="AV114:AW114"/>
    <mergeCell ref="AX114:AZ114"/>
    <mergeCell ref="X109:Z109"/>
    <mergeCell ref="AN106:AP106"/>
    <mergeCell ref="AN107:AP107"/>
    <mergeCell ref="AN108:AP108"/>
    <mergeCell ref="AN109:AP109"/>
    <mergeCell ref="K103:M103"/>
    <mergeCell ref="AL116:AO116"/>
    <mergeCell ref="AP116:AQ116"/>
    <mergeCell ref="AL114:AO114"/>
    <mergeCell ref="AP114:AQ114"/>
    <mergeCell ref="AR114:AS114"/>
    <mergeCell ref="AT114:AU114"/>
    <mergeCell ref="AV116:AW116"/>
    <mergeCell ref="AX116:AZ116"/>
    <mergeCell ref="W46:Z46"/>
    <mergeCell ref="AA43:AD43"/>
    <mergeCell ref="AA44:AD44"/>
    <mergeCell ref="AA45:AD45"/>
    <mergeCell ref="AA46:AD46"/>
    <mergeCell ref="W45:Z45"/>
    <mergeCell ref="W44:Z44"/>
    <mergeCell ref="W43:Z43"/>
    <mergeCell ref="AA25:AC25"/>
    <mergeCell ref="F42:I42"/>
    <mergeCell ref="J42:M42"/>
    <mergeCell ref="N42:P42"/>
    <mergeCell ref="Q42:S42"/>
    <mergeCell ref="J31:L31"/>
    <mergeCell ref="J35:L35"/>
    <mergeCell ref="J25:L25"/>
    <mergeCell ref="J26:L26"/>
    <mergeCell ref="AX31:AZ31"/>
    <mergeCell ref="AX32:AZ32"/>
    <mergeCell ref="AX33:AZ33"/>
    <mergeCell ref="C42:E42"/>
    <mergeCell ref="T42:V42"/>
    <mergeCell ref="W42:Z42"/>
    <mergeCell ref="AA42:AD42"/>
    <mergeCell ref="J36:L36"/>
    <mergeCell ref="J37:L37"/>
    <mergeCell ref="J45:M45"/>
    <mergeCell ref="J46:M46"/>
    <mergeCell ref="N45:P45"/>
    <mergeCell ref="N46:P46"/>
    <mergeCell ref="C45:E45"/>
    <mergeCell ref="C46:E46"/>
    <mergeCell ref="F45:I45"/>
    <mergeCell ref="F46:I46"/>
    <mergeCell ref="N43:P43"/>
    <mergeCell ref="N44:P44"/>
    <mergeCell ref="F44:I44"/>
    <mergeCell ref="C43:E43"/>
    <mergeCell ref="C44:E44"/>
    <mergeCell ref="F43:I43"/>
    <mergeCell ref="R54:U54"/>
    <mergeCell ref="L56:N56"/>
    <mergeCell ref="AC53:AE53"/>
    <mergeCell ref="J30:L30"/>
    <mergeCell ref="AA34:AC34"/>
    <mergeCell ref="AA30:AC30"/>
    <mergeCell ref="T45:V45"/>
    <mergeCell ref="Q43:S43"/>
    <mergeCell ref="J43:M43"/>
    <mergeCell ref="J44:M44"/>
    <mergeCell ref="AX113:AZ113"/>
    <mergeCell ref="X108:Z108"/>
    <mergeCell ref="B94:AH94"/>
    <mergeCell ref="AV113:AW113"/>
    <mergeCell ref="R107:T107"/>
    <mergeCell ref="R106:T106"/>
    <mergeCell ref="K104:M104"/>
    <mergeCell ref="K105:M105"/>
    <mergeCell ref="K106:M106"/>
    <mergeCell ref="H102:J102"/>
    <mergeCell ref="S3:U3"/>
    <mergeCell ref="V3:X3"/>
    <mergeCell ref="Y3:AB3"/>
    <mergeCell ref="Q46:S46"/>
    <mergeCell ref="T43:V43"/>
    <mergeCell ref="T44:V44"/>
    <mergeCell ref="T46:V46"/>
    <mergeCell ref="Q44:S44"/>
    <mergeCell ref="Q45:S45"/>
    <mergeCell ref="AA23:AC23"/>
    <mergeCell ref="AL113:AO113"/>
    <mergeCell ref="E63:M63"/>
    <mergeCell ref="E82:F82"/>
    <mergeCell ref="G79:H79"/>
    <mergeCell ref="G80:H80"/>
    <mergeCell ref="G81:H81"/>
    <mergeCell ref="W63:AH63"/>
    <mergeCell ref="AE65:AF65"/>
    <mergeCell ref="AG65:AH65"/>
    <mergeCell ref="AA65:AB65"/>
    <mergeCell ref="B61:AH61"/>
    <mergeCell ref="K64:M64"/>
    <mergeCell ref="W64:X64"/>
    <mergeCell ref="Y64:Z64"/>
    <mergeCell ref="N63:V63"/>
    <mergeCell ref="AE64:AF64"/>
    <mergeCell ref="AG64:AH64"/>
    <mergeCell ref="N64:O64"/>
    <mergeCell ref="P64:Q64"/>
    <mergeCell ref="R64:S64"/>
    <mergeCell ref="C66:D66"/>
    <mergeCell ref="C67:D67"/>
    <mergeCell ref="AC65:AD65"/>
    <mergeCell ref="AC64:AD64"/>
    <mergeCell ref="I65:J65"/>
    <mergeCell ref="C65:D65"/>
    <mergeCell ref="K65:M65"/>
    <mergeCell ref="I64:J64"/>
    <mergeCell ref="G64:H64"/>
    <mergeCell ref="E64:F64"/>
    <mergeCell ref="AA64:AB64"/>
    <mergeCell ref="T64:V64"/>
    <mergeCell ref="C71:D71"/>
    <mergeCell ref="C72:D72"/>
    <mergeCell ref="G65:H65"/>
    <mergeCell ref="E69:F69"/>
    <mergeCell ref="N65:O65"/>
    <mergeCell ref="P65:Q65"/>
    <mergeCell ref="R65:S65"/>
    <mergeCell ref="T65:V65"/>
    <mergeCell ref="C73:D73"/>
    <mergeCell ref="C74:D74"/>
    <mergeCell ref="C75:D75"/>
    <mergeCell ref="C89:D89"/>
    <mergeCell ref="C82:D82"/>
    <mergeCell ref="C83:D83"/>
    <mergeCell ref="C84:D84"/>
    <mergeCell ref="C85:D85"/>
    <mergeCell ref="C86:D86"/>
    <mergeCell ref="C87:D87"/>
    <mergeCell ref="C88:D88"/>
    <mergeCell ref="C78:D78"/>
    <mergeCell ref="E70:F70"/>
    <mergeCell ref="C63:D64"/>
    <mergeCell ref="E65:F65"/>
    <mergeCell ref="C68:D68"/>
    <mergeCell ref="C69:D69"/>
    <mergeCell ref="E66:F66"/>
    <mergeCell ref="E67:F67"/>
    <mergeCell ref="E68:F68"/>
    <mergeCell ref="N66:O66"/>
    <mergeCell ref="N67:O67"/>
    <mergeCell ref="N68:O68"/>
    <mergeCell ref="N69:O69"/>
    <mergeCell ref="N70:O70"/>
    <mergeCell ref="N71:O71"/>
    <mergeCell ref="E72:F72"/>
    <mergeCell ref="E73:F73"/>
    <mergeCell ref="G73:H73"/>
    <mergeCell ref="I70:J70"/>
    <mergeCell ref="I71:J71"/>
    <mergeCell ref="I72:J72"/>
    <mergeCell ref="I73:J73"/>
    <mergeCell ref="K73:M73"/>
    <mergeCell ref="E87:F87"/>
    <mergeCell ref="E88:F88"/>
    <mergeCell ref="E89:F89"/>
    <mergeCell ref="G66:H66"/>
    <mergeCell ref="G67:H67"/>
    <mergeCell ref="G68:H68"/>
    <mergeCell ref="G69:H69"/>
    <mergeCell ref="G70:H70"/>
    <mergeCell ref="G71:H71"/>
    <mergeCell ref="G72:H72"/>
    <mergeCell ref="G87:H87"/>
    <mergeCell ref="G88:H88"/>
    <mergeCell ref="I66:J66"/>
    <mergeCell ref="I67:J67"/>
    <mergeCell ref="I68:J68"/>
    <mergeCell ref="I69:J69"/>
    <mergeCell ref="I88:J88"/>
    <mergeCell ref="I74:J74"/>
    <mergeCell ref="I75:J75"/>
    <mergeCell ref="I76:J76"/>
    <mergeCell ref="I89:J89"/>
    <mergeCell ref="G89:H89"/>
    <mergeCell ref="K66:M66"/>
    <mergeCell ref="K67:M67"/>
    <mergeCell ref="K68:M68"/>
    <mergeCell ref="K69:M69"/>
    <mergeCell ref="K70:M70"/>
    <mergeCell ref="K71:M71"/>
    <mergeCell ref="K72:M72"/>
    <mergeCell ref="G86:H86"/>
    <mergeCell ref="P66:Q66"/>
    <mergeCell ref="P67:Q67"/>
    <mergeCell ref="P68:Q68"/>
    <mergeCell ref="P69:Q69"/>
    <mergeCell ref="P70:Q70"/>
    <mergeCell ref="P71:Q71"/>
    <mergeCell ref="P72:Q72"/>
    <mergeCell ref="P73:Q73"/>
    <mergeCell ref="AE89:AF89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89:AH89"/>
    <mergeCell ref="C90:D90"/>
    <mergeCell ref="E90:F90"/>
    <mergeCell ref="G90:H90"/>
    <mergeCell ref="I90:J90"/>
    <mergeCell ref="K90:M90"/>
    <mergeCell ref="N90:O90"/>
    <mergeCell ref="P90:Q90"/>
    <mergeCell ref="R90:S90"/>
    <mergeCell ref="T90:V90"/>
    <mergeCell ref="AE90:AF90"/>
    <mergeCell ref="AG90:AH90"/>
    <mergeCell ref="C91:D91"/>
    <mergeCell ref="E91:J91"/>
    <mergeCell ref="K91:M91"/>
    <mergeCell ref="N91:S91"/>
    <mergeCell ref="AC91:AD91"/>
    <mergeCell ref="AE91:AF91"/>
    <mergeCell ref="AG91:AH91"/>
    <mergeCell ref="T91:V91"/>
    <mergeCell ref="W91:X91"/>
    <mergeCell ref="Y91:Z91"/>
    <mergeCell ref="AA91:AB91"/>
    <mergeCell ref="AL112:AZ112"/>
    <mergeCell ref="AA106:AC106"/>
    <mergeCell ref="AA107:AC107"/>
    <mergeCell ref="AA108:AC108"/>
    <mergeCell ref="AA109:AC109"/>
    <mergeCell ref="X106:Z106"/>
    <mergeCell ref="X107:Z107"/>
    <mergeCell ref="B183:D184"/>
    <mergeCell ref="E183:H184"/>
    <mergeCell ref="I183:AH183"/>
    <mergeCell ref="I184:K184"/>
    <mergeCell ref="L184:R184"/>
    <mergeCell ref="S184:W184"/>
    <mergeCell ref="X184:AC184"/>
    <mergeCell ref="AD184:AH184"/>
    <mergeCell ref="B185:D185"/>
    <mergeCell ref="E185:H185"/>
    <mergeCell ref="I185:K185"/>
    <mergeCell ref="I188:K188"/>
    <mergeCell ref="B186:D186"/>
    <mergeCell ref="B187:D187"/>
    <mergeCell ref="E186:H186"/>
    <mergeCell ref="E187:H187"/>
    <mergeCell ref="I186:K186"/>
    <mergeCell ref="I187:K187"/>
    <mergeCell ref="I189:K189"/>
    <mergeCell ref="I190:K190"/>
    <mergeCell ref="I191:K191"/>
    <mergeCell ref="I194:K194"/>
    <mergeCell ref="I192:K192"/>
    <mergeCell ref="I193:K193"/>
    <mergeCell ref="I195:K195"/>
    <mergeCell ref="I196:K196"/>
    <mergeCell ref="I197:K197"/>
    <mergeCell ref="I200:K200"/>
    <mergeCell ref="I198:K198"/>
    <mergeCell ref="I199:K199"/>
    <mergeCell ref="I201:K201"/>
    <mergeCell ref="I202:K202"/>
    <mergeCell ref="I203:K203"/>
    <mergeCell ref="I206:K206"/>
    <mergeCell ref="I204:K204"/>
    <mergeCell ref="I205:K205"/>
    <mergeCell ref="I207:K207"/>
    <mergeCell ref="I208:K208"/>
    <mergeCell ref="E188:H188"/>
    <mergeCell ref="E189:H189"/>
    <mergeCell ref="E190:H190"/>
    <mergeCell ref="E191:H191"/>
    <mergeCell ref="E194:H194"/>
    <mergeCell ref="E195:H195"/>
    <mergeCell ref="E196:H196"/>
    <mergeCell ref="E197:H197"/>
    <mergeCell ref="E206:H206"/>
    <mergeCell ref="E207:H207"/>
    <mergeCell ref="E208:H208"/>
    <mergeCell ref="B188:D188"/>
    <mergeCell ref="B189:D189"/>
    <mergeCell ref="B190:D190"/>
    <mergeCell ref="B191:D191"/>
    <mergeCell ref="B194:D194"/>
    <mergeCell ref="B195:D195"/>
    <mergeCell ref="B196:D196"/>
    <mergeCell ref="B206:D206"/>
    <mergeCell ref="B207:D207"/>
    <mergeCell ref="B208:D208"/>
    <mergeCell ref="B197:D197"/>
    <mergeCell ref="B200:D200"/>
    <mergeCell ref="B201:D201"/>
    <mergeCell ref="B202:D202"/>
    <mergeCell ref="B198:D198"/>
    <mergeCell ref="B199:D199"/>
    <mergeCell ref="B204:D204"/>
    <mergeCell ref="L185:R185"/>
    <mergeCell ref="L188:R188"/>
    <mergeCell ref="L189:R189"/>
    <mergeCell ref="L190:R190"/>
    <mergeCell ref="L186:R186"/>
    <mergeCell ref="L187:R187"/>
    <mergeCell ref="L191:R191"/>
    <mergeCell ref="L194:R194"/>
    <mergeCell ref="L195:R195"/>
    <mergeCell ref="L196:R196"/>
    <mergeCell ref="L192:R192"/>
    <mergeCell ref="L193:R193"/>
    <mergeCell ref="L197:R197"/>
    <mergeCell ref="L200:R200"/>
    <mergeCell ref="L201:R201"/>
    <mergeCell ref="L202:R202"/>
    <mergeCell ref="L198:R198"/>
    <mergeCell ref="L199:R199"/>
    <mergeCell ref="L203:R203"/>
    <mergeCell ref="L206:R206"/>
    <mergeCell ref="L207:R207"/>
    <mergeCell ref="L208:R208"/>
    <mergeCell ref="L204:R204"/>
    <mergeCell ref="L205:R205"/>
    <mergeCell ref="S185:W185"/>
    <mergeCell ref="S188:W188"/>
    <mergeCell ref="S189:W189"/>
    <mergeCell ref="S190:W190"/>
    <mergeCell ref="S186:W186"/>
    <mergeCell ref="S187:W187"/>
    <mergeCell ref="S191:W191"/>
    <mergeCell ref="S194:W194"/>
    <mergeCell ref="S195:W195"/>
    <mergeCell ref="S196:W196"/>
    <mergeCell ref="S192:W192"/>
    <mergeCell ref="S193:W193"/>
    <mergeCell ref="S197:W197"/>
    <mergeCell ref="S198:W198"/>
    <mergeCell ref="S201:W201"/>
    <mergeCell ref="S202:W202"/>
    <mergeCell ref="S199:W199"/>
    <mergeCell ref="S200:W200"/>
    <mergeCell ref="S203:W203"/>
    <mergeCell ref="S206:W206"/>
    <mergeCell ref="S207:W207"/>
    <mergeCell ref="S208:W208"/>
    <mergeCell ref="S204:W204"/>
    <mergeCell ref="S205:W205"/>
    <mergeCell ref="X185:AC185"/>
    <mergeCell ref="X188:AC188"/>
    <mergeCell ref="X189:AC189"/>
    <mergeCell ref="X190:AC190"/>
    <mergeCell ref="X186:AC186"/>
    <mergeCell ref="X187:AC187"/>
    <mergeCell ref="X191:AC191"/>
    <mergeCell ref="X194:AC194"/>
    <mergeCell ref="X195:AC195"/>
    <mergeCell ref="X196:AC196"/>
    <mergeCell ref="X192:AC192"/>
    <mergeCell ref="X193:AC193"/>
    <mergeCell ref="X197:AC197"/>
    <mergeCell ref="X200:AC200"/>
    <mergeCell ref="X201:AC201"/>
    <mergeCell ref="X202:AC202"/>
    <mergeCell ref="X198:AC198"/>
    <mergeCell ref="X199:AC199"/>
    <mergeCell ref="X206:AC206"/>
    <mergeCell ref="X207:AC207"/>
    <mergeCell ref="X208:AC208"/>
    <mergeCell ref="X204:AC204"/>
    <mergeCell ref="X205:AC205"/>
    <mergeCell ref="AD193:AH193"/>
    <mergeCell ref="AD185:AH185"/>
    <mergeCell ref="AD188:AH188"/>
    <mergeCell ref="AD189:AH189"/>
    <mergeCell ref="AD190:AH190"/>
    <mergeCell ref="AD186:AH186"/>
    <mergeCell ref="AD187:AH187"/>
    <mergeCell ref="AD206:AH206"/>
    <mergeCell ref="AD207:AH207"/>
    <mergeCell ref="AD208:AH208"/>
    <mergeCell ref="AD204:AH204"/>
    <mergeCell ref="AD205:AH205"/>
    <mergeCell ref="B192:D192"/>
    <mergeCell ref="B193:D193"/>
    <mergeCell ref="E192:H192"/>
    <mergeCell ref="E193:H193"/>
    <mergeCell ref="B205:D205"/>
    <mergeCell ref="E198:H198"/>
    <mergeCell ref="E199:H199"/>
    <mergeCell ref="B203:D203"/>
    <mergeCell ref="E200:H200"/>
    <mergeCell ref="E201:H201"/>
    <mergeCell ref="E202:H202"/>
    <mergeCell ref="E203:H203"/>
    <mergeCell ref="E205:H205"/>
    <mergeCell ref="AD199:AH199"/>
    <mergeCell ref="X203:AC203"/>
    <mergeCell ref="AL70:AM70"/>
    <mergeCell ref="AL73:AM73"/>
    <mergeCell ref="AL80:AN80"/>
    <mergeCell ref="AL81:AN81"/>
    <mergeCell ref="AD203:AH203"/>
    <mergeCell ref="AD200:AH200"/>
    <mergeCell ref="AD201:AH201"/>
    <mergeCell ref="AD202:AH202"/>
    <mergeCell ref="L59:N59"/>
    <mergeCell ref="AD59:AF59"/>
    <mergeCell ref="E204:H204"/>
    <mergeCell ref="AD197:AH197"/>
    <mergeCell ref="AD191:AH191"/>
    <mergeCell ref="AD194:AH194"/>
    <mergeCell ref="AD195:AH195"/>
    <mergeCell ref="AD196:AH196"/>
    <mergeCell ref="AD192:AH192"/>
    <mergeCell ref="AD198:AH198"/>
    <mergeCell ref="L49:N49"/>
    <mergeCell ref="AQ65:AS65"/>
    <mergeCell ref="AQ66:AS66"/>
    <mergeCell ref="AQ67:AS67"/>
    <mergeCell ref="L53:N53"/>
    <mergeCell ref="L57:N57"/>
    <mergeCell ref="AD57:AF57"/>
    <mergeCell ref="AL65:AM65"/>
    <mergeCell ref="AL66:AM66"/>
    <mergeCell ref="AL67:AM67"/>
    <mergeCell ref="AN74:AP74"/>
    <mergeCell ref="AN73:AO73"/>
    <mergeCell ref="AP73:AQ73"/>
    <mergeCell ref="AR73:AS73"/>
    <mergeCell ref="U322:W322"/>
    <mergeCell ref="E324:J324"/>
    <mergeCell ref="K324:P324"/>
    <mergeCell ref="B324:D324"/>
    <mergeCell ref="Q324:S324"/>
    <mergeCell ref="T324:V324"/>
    <mergeCell ref="W324:Z324"/>
    <mergeCell ref="K325:P325"/>
    <mergeCell ref="Q325:S325"/>
    <mergeCell ref="T325:V325"/>
    <mergeCell ref="W325:Z325"/>
    <mergeCell ref="B326:D326"/>
    <mergeCell ref="B327:D327"/>
    <mergeCell ref="B328:D328"/>
    <mergeCell ref="E325:J325"/>
    <mergeCell ref="E326:J326"/>
    <mergeCell ref="E327:J327"/>
    <mergeCell ref="E328:J328"/>
    <mergeCell ref="B325:D325"/>
    <mergeCell ref="K326:P326"/>
    <mergeCell ref="K327:P327"/>
    <mergeCell ref="K328:P328"/>
    <mergeCell ref="Q326:S326"/>
    <mergeCell ref="Q327:S327"/>
    <mergeCell ref="Q328:S328"/>
    <mergeCell ref="T326:V326"/>
    <mergeCell ref="T327:V327"/>
    <mergeCell ref="T328:V328"/>
    <mergeCell ref="W326:Z326"/>
    <mergeCell ref="W327:Z327"/>
    <mergeCell ref="W328:Z328"/>
    <mergeCell ref="AA326:AD326"/>
    <mergeCell ref="AA327:AD327"/>
    <mergeCell ref="AA328:AD328"/>
    <mergeCell ref="AE324:AG324"/>
    <mergeCell ref="AE325:AG325"/>
    <mergeCell ref="AE326:AG326"/>
    <mergeCell ref="AE327:AG327"/>
    <mergeCell ref="AE328:AG328"/>
    <mergeCell ref="AA324:AD324"/>
    <mergeCell ref="AA325:AD325"/>
    <mergeCell ref="U334:W334"/>
    <mergeCell ref="B336:D336"/>
    <mergeCell ref="E336:J336"/>
    <mergeCell ref="K336:P336"/>
    <mergeCell ref="Q336:S336"/>
    <mergeCell ref="T336:V336"/>
    <mergeCell ref="W336:Z336"/>
    <mergeCell ref="AA336:AD336"/>
    <mergeCell ref="AE336:AG336"/>
    <mergeCell ref="B337:D337"/>
    <mergeCell ref="E337:J337"/>
    <mergeCell ref="K337:P337"/>
    <mergeCell ref="Q337:S337"/>
    <mergeCell ref="T337:V337"/>
    <mergeCell ref="W337:Z337"/>
    <mergeCell ref="AA337:AD337"/>
    <mergeCell ref="AE337:AG337"/>
    <mergeCell ref="B338:D338"/>
    <mergeCell ref="E338:J338"/>
    <mergeCell ref="K338:P338"/>
    <mergeCell ref="Q338:S338"/>
    <mergeCell ref="T338:V338"/>
    <mergeCell ref="W338:Z338"/>
    <mergeCell ref="AA338:AD338"/>
    <mergeCell ref="AE338:AG338"/>
    <mergeCell ref="B339:D339"/>
    <mergeCell ref="E339:J339"/>
    <mergeCell ref="K339:P339"/>
    <mergeCell ref="Q339:S339"/>
    <mergeCell ref="T339:V339"/>
    <mergeCell ref="W339:Z339"/>
    <mergeCell ref="AA339:AD339"/>
    <mergeCell ref="AE339:AG339"/>
    <mergeCell ref="B340:D340"/>
    <mergeCell ref="E340:J340"/>
    <mergeCell ref="K340:P340"/>
    <mergeCell ref="Q340:S340"/>
    <mergeCell ref="T340:V340"/>
    <mergeCell ref="W340:Z340"/>
    <mergeCell ref="AA340:AD340"/>
    <mergeCell ref="AE340:AG340"/>
    <mergeCell ref="B361:AH361"/>
    <mergeCell ref="E406:K406"/>
    <mergeCell ref="N408:Q408"/>
    <mergeCell ref="AB418:AD418"/>
    <mergeCell ref="N410:Q410"/>
    <mergeCell ref="T410:W410"/>
    <mergeCell ref="T413:W413"/>
    <mergeCell ref="X418:Y418"/>
    <mergeCell ref="T418:U418"/>
    <mergeCell ref="T416:V416"/>
    <mergeCell ref="T430:V430"/>
    <mergeCell ref="E420:K420"/>
    <mergeCell ref="N422:Q422"/>
    <mergeCell ref="N424:Q424"/>
    <mergeCell ref="T424:W424"/>
    <mergeCell ref="T427:W427"/>
    <mergeCell ref="T432:U432"/>
    <mergeCell ref="X432:Y432"/>
    <mergeCell ref="AB432:AD432"/>
    <mergeCell ref="E434:K434"/>
    <mergeCell ref="N436:Q436"/>
    <mergeCell ref="N438:Q438"/>
    <mergeCell ref="T438:W438"/>
    <mergeCell ref="X462:Y462"/>
    <mergeCell ref="AB446:AD446"/>
    <mergeCell ref="N452:Q452"/>
    <mergeCell ref="T441:W441"/>
    <mergeCell ref="T444:V444"/>
    <mergeCell ref="T446:U446"/>
    <mergeCell ref="X446:Y446"/>
    <mergeCell ref="AB462:AD462"/>
    <mergeCell ref="T454:W454"/>
    <mergeCell ref="N454:Q454"/>
    <mergeCell ref="AG418:AH418"/>
    <mergeCell ref="AG432:AH432"/>
    <mergeCell ref="AG446:AH446"/>
    <mergeCell ref="AG462:AH462"/>
    <mergeCell ref="T457:W457"/>
    <mergeCell ref="T460:V460"/>
    <mergeCell ref="T462:U462"/>
  </mergeCells>
  <conditionalFormatting sqref="L40 AZ31:AZ33 L23:L27 AZ29">
    <cfRule type="cellIs" priority="1" dxfId="0" operator="equal" stopIfTrue="1">
      <formula>"safe"</formula>
    </cfRule>
    <cfRule type="cellIs" priority="2" dxfId="1" operator="notEqual" stopIfTrue="1">
      <formula>"safe"</formula>
    </cfRule>
  </conditionalFormatting>
  <printOptions/>
  <pageMargins left="0.75" right="0.42" top="1" bottom="1" header="0.5" footer="0.5"/>
  <pageSetup horizontalDpi="600" verticalDpi="600" orientation="portrait" paperSize="9" r:id="rId60"/>
  <headerFooter alignWithMargins="0">
    <oddHeader>&amp;R
&amp;P+103</oddHeader>
  </headerFooter>
  <drawing r:id="rId59"/>
  <legacyDrawing r:id="rId58"/>
  <oleObjects>
    <oleObject progId="Equation.3" shapeId="1378085" r:id="rId1"/>
    <oleObject progId="Equation.3" shapeId="1395648" r:id="rId2"/>
    <oleObject progId="Equation.3" shapeId="1719405" r:id="rId3"/>
    <oleObject progId="Equation.3" shapeId="1817186" r:id="rId4"/>
    <oleObject progId="Equation.3" shapeId="1833237" r:id="rId5"/>
    <oleObject progId="Equation.3" shapeId="1834366" r:id="rId6"/>
    <oleObject progId="Equation.3" shapeId="1836997" r:id="rId7"/>
    <oleObject progId="Equation.3" shapeId="1841750" r:id="rId8"/>
    <oleObject progId="Equation.3" shapeId="1860528" r:id="rId9"/>
    <oleObject progId="Equation.3" shapeId="1869857" r:id="rId10"/>
    <oleObject progId="Equation.3" shapeId="1879416" r:id="rId11"/>
    <oleObject progId="Equation.3" shapeId="1846369" r:id="rId12"/>
    <oleObject progId="Equation.3" shapeId="1846370" r:id="rId13"/>
    <oleObject progId="Equation.3" shapeId="1846371" r:id="rId14"/>
    <oleObject progId="Equation.3" shapeId="1846372" r:id="rId15"/>
    <oleObject progId="Equation.3" shapeId="1846373" r:id="rId16"/>
    <oleObject progId="Equation.3" shapeId="1882582" r:id="rId17"/>
    <oleObject progId="Equation.3" shapeId="1846004" r:id="rId18"/>
    <oleObject progId="Equation.3" shapeId="1846005" r:id="rId19"/>
    <oleObject progId="Equation.3" shapeId="1846006" r:id="rId20"/>
    <oleObject progId="Equation.3" shapeId="1846007" r:id="rId21"/>
    <oleObject progId="Equation.3" shapeId="1846008" r:id="rId22"/>
    <oleObject progId="Equation.3" shapeId="1882606" r:id="rId23"/>
    <oleObject progId="Equation.3" shapeId="1891198" r:id="rId24"/>
    <oleObject progId="Equation.3" shapeId="1897761" r:id="rId25"/>
    <oleObject progId="Equation.3" shapeId="1910682" r:id="rId26"/>
    <oleObject progId="Equation.3" shapeId="1914890" r:id="rId27"/>
    <oleObject progId="Equation.3" shapeId="1922264" r:id="rId28"/>
    <oleObject progId="Equation.3" shapeId="1926769" r:id="rId29"/>
    <oleObject progId="Equation.3" shapeId="2015682" r:id="rId30"/>
    <oleObject progId="Equation.3" shapeId="704845" r:id="rId31"/>
    <oleObject progId="Equation.3" shapeId="737229" r:id="rId32"/>
    <oleObject progId="Equation.3" shapeId="737230" r:id="rId33"/>
    <oleObject progId="Equation.3" shapeId="1712879" r:id="rId34"/>
    <oleObject progId="Equation.3" shapeId="1713246" r:id="rId35"/>
    <oleObject progId="Equation.3" shapeId="1713683" r:id="rId36"/>
    <oleObject progId="Equation.3" shapeId="1752402" r:id="rId37"/>
    <oleObject progId="Equation.3" shapeId="1758944" r:id="rId38"/>
    <oleObject progId="Equation.3" shapeId="1763783" r:id="rId39"/>
    <oleObject progId="Equation.3" shapeId="1769004" r:id="rId40"/>
    <oleObject progId="Equation.3" shapeId="1780800" r:id="rId41"/>
    <oleObject progId="Equation.3" shapeId="1781838" r:id="rId42"/>
    <oleObject progId="Equation.3" shapeId="1784053" r:id="rId43"/>
    <oleObject progId="Equation.3" shapeId="891157" r:id="rId44"/>
    <oleObject progId="Equation.3" shapeId="892125" r:id="rId45"/>
    <oleObject progId="Equation.3" shapeId="928800" r:id="rId46"/>
    <oleObject progId="Equation.3" shapeId="928801" r:id="rId47"/>
    <oleObject progId="Equation.3" shapeId="1158327" r:id="rId48"/>
    <oleObject progId="Equation.3" shapeId="1163790" r:id="rId49"/>
    <oleObject progId="Equation.3" shapeId="1187590" r:id="rId50"/>
    <oleObject progId="Equation.3" shapeId="1187591" r:id="rId51"/>
    <oleObject progId="Equation.3" shapeId="1187592" r:id="rId52"/>
    <oleObject progId="Equation.3" shapeId="1187593" r:id="rId53"/>
    <oleObject progId="Equation.3" shapeId="1187594" r:id="rId54"/>
    <oleObject progId="Equation.3" shapeId="1187595" r:id="rId55"/>
    <oleObject progId="Equation.3" shapeId="781529" r:id="rId56"/>
    <oleObject progId="Equation.3" shapeId="781940" r:id="rId5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01"/>
  <sheetViews>
    <sheetView workbookViewId="0" topLeftCell="A1">
      <selection activeCell="A1" sqref="A1:Z16384"/>
    </sheetView>
  </sheetViews>
  <sheetFormatPr defaultColWidth="9.140625" defaultRowHeight="12.75"/>
  <sheetData>
    <row r="1" spans="1:15" ht="12.75">
      <c r="A1">
        <v>0</v>
      </c>
      <c r="B1">
        <v>0</v>
      </c>
      <c r="D1">
        <v>0</v>
      </c>
      <c r="E1">
        <v>0</v>
      </c>
      <c r="G1">
        <v>944.0727222230698</v>
      </c>
      <c r="I1">
        <v>0</v>
      </c>
      <c r="J1">
        <v>0</v>
      </c>
      <c r="L1">
        <v>0</v>
      </c>
      <c r="M1">
        <v>0</v>
      </c>
      <c r="O1">
        <v>944.0727222230698</v>
      </c>
    </row>
    <row r="2" spans="1:16" ht="12.75">
      <c r="A2">
        <v>0.01</v>
      </c>
      <c r="B2">
        <v>-0.4257539537217882</v>
      </c>
      <c r="D2">
        <v>0.01</v>
      </c>
      <c r="E2">
        <v>-0.002128769768608941</v>
      </c>
      <c r="G2">
        <v>-39.490633392334274</v>
      </c>
      <c r="I2">
        <v>0.01</v>
      </c>
      <c r="J2">
        <v>-0.6050188064575196</v>
      </c>
      <c r="L2">
        <v>0.01</v>
      </c>
      <c r="M2">
        <v>-0.003025094032287598</v>
      </c>
      <c r="P2">
        <v>-39.490633392334274</v>
      </c>
    </row>
    <row r="3" spans="1:13" ht="12.75">
      <c r="A3">
        <v>0.02</v>
      </c>
      <c r="B3">
        <v>-0.8515079074435764</v>
      </c>
      <c r="D3">
        <v>0.02</v>
      </c>
      <c r="E3">
        <v>-0.008515079074435763</v>
      </c>
      <c r="I3">
        <v>0.02</v>
      </c>
      <c r="J3">
        <v>-1.2100376129150392</v>
      </c>
      <c r="L3">
        <v>0.02</v>
      </c>
      <c r="M3">
        <v>-0.012100376129150391</v>
      </c>
    </row>
    <row r="4" spans="1:13" ht="12.75">
      <c r="A4">
        <v>0.03</v>
      </c>
      <c r="B4">
        <v>-1.2772618611653646</v>
      </c>
      <c r="D4">
        <v>0.03</v>
      </c>
      <c r="E4">
        <v>-0.019158927917480466</v>
      </c>
      <c r="G4">
        <v>497.70817091200087</v>
      </c>
      <c r="H4">
        <v>-132.93314158121746</v>
      </c>
      <c r="I4">
        <v>0.03</v>
      </c>
      <c r="J4">
        <v>-1.8150564193725585</v>
      </c>
      <c r="L4">
        <v>0.03</v>
      </c>
      <c r="M4">
        <v>-0.027225846290588378</v>
      </c>
    </row>
    <row r="5" spans="1:13" ht="12.75">
      <c r="A5">
        <v>0.04</v>
      </c>
      <c r="B5">
        <v>-1.7030158148871528</v>
      </c>
      <c r="D5">
        <v>0.04</v>
      </c>
      <c r="E5">
        <v>-0.03406031629774305</v>
      </c>
      <c r="G5">
        <v>516.8670988294814</v>
      </c>
      <c r="H5">
        <v>-1559.794258626302</v>
      </c>
      <c r="I5">
        <v>0.04</v>
      </c>
      <c r="J5">
        <v>-2.4200752258300784</v>
      </c>
      <c r="L5">
        <v>0.04</v>
      </c>
      <c r="M5">
        <v>-0.048401504516601565</v>
      </c>
    </row>
    <row r="6" spans="1:13" ht="12.75">
      <c r="A6">
        <v>0.05</v>
      </c>
      <c r="B6">
        <v>-2.128769768608941</v>
      </c>
      <c r="D6">
        <v>0.05</v>
      </c>
      <c r="E6">
        <v>-0.05321924421522353</v>
      </c>
      <c r="I6">
        <v>0.05</v>
      </c>
      <c r="J6">
        <v>-3.0250940322875977</v>
      </c>
      <c r="L6">
        <v>0.05</v>
      </c>
      <c r="M6">
        <v>-0.07562735080718995</v>
      </c>
    </row>
    <row r="7" spans="1:13" ht="12.75">
      <c r="A7">
        <v>0.06</v>
      </c>
      <c r="B7">
        <v>-2.554523722330729</v>
      </c>
      <c r="D7">
        <v>0.06</v>
      </c>
      <c r="E7">
        <v>-0.07663571166992186</v>
      </c>
      <c r="I7">
        <v>0.06</v>
      </c>
      <c r="J7">
        <v>-3.630112838745117</v>
      </c>
      <c r="L7">
        <v>0.06</v>
      </c>
      <c r="M7">
        <v>-0.10890338516235351</v>
      </c>
    </row>
    <row r="8" spans="1:13" ht="12.75">
      <c r="A8">
        <v>0.07</v>
      </c>
      <c r="B8">
        <v>-2.9802776760525176</v>
      </c>
      <c r="D8">
        <v>0.07</v>
      </c>
      <c r="E8">
        <v>-0.10430971866183812</v>
      </c>
      <c r="I8">
        <v>0.07</v>
      </c>
      <c r="J8">
        <v>-4.235131645202637</v>
      </c>
      <c r="L8">
        <v>0.07</v>
      </c>
      <c r="M8">
        <v>-0.1482296075820923</v>
      </c>
    </row>
    <row r="9" spans="1:13" ht="12.75">
      <c r="A9">
        <v>0.08</v>
      </c>
      <c r="B9">
        <v>-3.4060316297743056</v>
      </c>
      <c r="D9">
        <v>0.08</v>
      </c>
      <c r="E9">
        <v>-0.1362412651909722</v>
      </c>
      <c r="G9">
        <v>-1.2100375890731812</v>
      </c>
      <c r="H9">
        <v>-132.39535522460938</v>
      </c>
      <c r="I9">
        <v>0.08</v>
      </c>
      <c r="J9">
        <v>-4.840150451660157</v>
      </c>
      <c r="L9">
        <v>0.08</v>
      </c>
      <c r="M9">
        <v>-0.19360601806640626</v>
      </c>
    </row>
    <row r="10" spans="1:13" ht="12.75">
      <c r="A10">
        <v>0.09</v>
      </c>
      <c r="B10">
        <v>-3.8317855834960937</v>
      </c>
      <c r="D10">
        <v>0.09</v>
      </c>
      <c r="E10">
        <v>-0.1724303512573242</v>
      </c>
      <c r="G10">
        <v>-19.965620040893555</v>
      </c>
      <c r="H10">
        <v>0</v>
      </c>
      <c r="I10">
        <v>0.09</v>
      </c>
      <c r="J10">
        <v>-5.445169258117676</v>
      </c>
      <c r="L10">
        <v>0.09</v>
      </c>
      <c r="M10">
        <v>-0.2450326166152954</v>
      </c>
    </row>
    <row r="11" spans="1:13" ht="12.75">
      <c r="A11">
        <v>0.1</v>
      </c>
      <c r="B11">
        <v>-4.257539537217882</v>
      </c>
      <c r="D11">
        <v>0.1</v>
      </c>
      <c r="E11">
        <v>-0.21287697686089413</v>
      </c>
      <c r="I11">
        <v>0.1</v>
      </c>
      <c r="J11">
        <v>-6.050188064575195</v>
      </c>
      <c r="L11">
        <v>0.1</v>
      </c>
      <c r="M11">
        <v>-0.3025094032287598</v>
      </c>
    </row>
    <row r="12" spans="1:13" ht="12.75">
      <c r="A12">
        <v>0.11</v>
      </c>
      <c r="B12">
        <v>-4.68329349093967</v>
      </c>
      <c r="D12">
        <v>0.11</v>
      </c>
      <c r="E12">
        <v>-0.25758114200168186</v>
      </c>
      <c r="I12">
        <v>0.11</v>
      </c>
      <c r="J12">
        <v>-6.655206871032715</v>
      </c>
      <c r="L12">
        <v>0.11</v>
      </c>
      <c r="M12">
        <v>-0.3660363779067993</v>
      </c>
    </row>
    <row r="13" spans="1:13" ht="12.75">
      <c r="A13">
        <v>0.12</v>
      </c>
      <c r="B13">
        <v>-5.109047444661458</v>
      </c>
      <c r="D13">
        <v>0.12</v>
      </c>
      <c r="E13">
        <v>-0.30654284667968745</v>
      </c>
      <c r="I13">
        <v>0.12</v>
      </c>
      <c r="J13">
        <v>-7.260225677490234</v>
      </c>
      <c r="L13">
        <v>0.12</v>
      </c>
      <c r="M13">
        <v>-0.43561354064941404</v>
      </c>
    </row>
    <row r="14" spans="1:13" ht="12.75">
      <c r="A14">
        <v>0.13</v>
      </c>
      <c r="B14">
        <v>-5.534801398383246</v>
      </c>
      <c r="D14">
        <v>0.13</v>
      </c>
      <c r="E14">
        <v>-0.35976209089491107</v>
      </c>
      <c r="I14">
        <v>0.13</v>
      </c>
      <c r="J14">
        <v>-7.865244483947754</v>
      </c>
      <c r="L14">
        <v>0.13</v>
      </c>
      <c r="M14">
        <v>-0.511240891456604</v>
      </c>
    </row>
    <row r="15" spans="1:13" ht="12.75">
      <c r="A15">
        <v>0.14</v>
      </c>
      <c r="B15">
        <v>-5.960555352105035</v>
      </c>
      <c r="D15">
        <v>0.14</v>
      </c>
      <c r="E15">
        <v>-0.4172388746473525</v>
      </c>
      <c r="I15">
        <v>0.14</v>
      </c>
      <c r="J15">
        <v>-8.470263290405274</v>
      </c>
      <c r="L15">
        <v>0.14</v>
      </c>
      <c r="M15">
        <v>-0.5929184303283692</v>
      </c>
    </row>
    <row r="16" spans="1:13" ht="12.75">
      <c r="A16">
        <v>0.15</v>
      </c>
      <c r="B16">
        <v>-6.386309305826822</v>
      </c>
      <c r="D16">
        <v>0.15</v>
      </c>
      <c r="E16">
        <v>-0.4789731979370117</v>
      </c>
      <c r="I16">
        <v>0.15</v>
      </c>
      <c r="J16">
        <v>-9.075282096862793</v>
      </c>
      <c r="L16">
        <v>0.15</v>
      </c>
      <c r="M16">
        <v>-0.6806461572647095</v>
      </c>
    </row>
    <row r="17" spans="1:13" ht="12.75">
      <c r="A17">
        <v>0.16</v>
      </c>
      <c r="B17">
        <v>-6.812063259548611</v>
      </c>
      <c r="D17">
        <v>0.16</v>
      </c>
      <c r="E17">
        <v>-0.5449650607638888</v>
      </c>
      <c r="I17">
        <v>0.16</v>
      </c>
      <c r="J17">
        <v>-9.680300903320314</v>
      </c>
      <c r="L17">
        <v>0.16</v>
      </c>
      <c r="M17">
        <v>-0.774424072265625</v>
      </c>
    </row>
    <row r="18" spans="1:13" ht="12.75">
      <c r="A18">
        <v>0.17</v>
      </c>
      <c r="B18">
        <v>-7.237817213270399</v>
      </c>
      <c r="D18">
        <v>0.17</v>
      </c>
      <c r="E18">
        <v>-0.615214463127984</v>
      </c>
      <c r="I18">
        <v>0.17</v>
      </c>
      <c r="J18">
        <v>-10.285319709777832</v>
      </c>
      <c r="L18">
        <v>0.17</v>
      </c>
      <c r="M18">
        <v>-0.8742521753311159</v>
      </c>
    </row>
    <row r="19" spans="1:13" ht="12.75">
      <c r="A19">
        <v>0.18</v>
      </c>
      <c r="B19">
        <v>-7.663571166992187</v>
      </c>
      <c r="D19">
        <v>0.18</v>
      </c>
      <c r="E19">
        <v>-0.6897214050292968</v>
      </c>
      <c r="I19">
        <v>0.18</v>
      </c>
      <c r="J19">
        <v>-10.890338516235351</v>
      </c>
      <c r="L19">
        <v>0.18</v>
      </c>
      <c r="M19">
        <v>-0.9801304664611816</v>
      </c>
    </row>
    <row r="20" spans="1:13" ht="12.75">
      <c r="A20">
        <v>0.19</v>
      </c>
      <c r="B20">
        <v>-8.089325120713976</v>
      </c>
      <c r="D20">
        <v>0.19</v>
      </c>
      <c r="E20">
        <v>-0.7684858864678277</v>
      </c>
      <c r="I20">
        <v>0.19</v>
      </c>
      <c r="J20">
        <v>-11.495357322692872</v>
      </c>
      <c r="L20">
        <v>0.19</v>
      </c>
      <c r="M20">
        <v>-1.0920589456558227</v>
      </c>
    </row>
    <row r="21" spans="1:13" ht="12.75">
      <c r="A21">
        <v>0.2</v>
      </c>
      <c r="B21">
        <v>-8.515079074435764</v>
      </c>
      <c r="D21">
        <v>0.2</v>
      </c>
      <c r="E21">
        <v>-0.8515079074435765</v>
      </c>
      <c r="I21">
        <v>0.2</v>
      </c>
      <c r="J21">
        <v>-12.10037612915039</v>
      </c>
      <c r="L21">
        <v>0.2</v>
      </c>
      <c r="M21">
        <v>-1.2100376129150392</v>
      </c>
    </row>
    <row r="22" spans="1:13" ht="12.75">
      <c r="A22">
        <v>0.21</v>
      </c>
      <c r="B22">
        <v>-8.94083302815755</v>
      </c>
      <c r="D22">
        <v>0.21</v>
      </c>
      <c r="E22">
        <v>-0.9387874679565428</v>
      </c>
      <c r="I22">
        <v>0.21</v>
      </c>
      <c r="J22">
        <v>-12.70539493560791</v>
      </c>
      <c r="L22">
        <v>0.21</v>
      </c>
      <c r="M22">
        <v>-1.3340664682388303</v>
      </c>
    </row>
    <row r="23" spans="1:13" ht="12.75">
      <c r="A23">
        <v>0.22</v>
      </c>
      <c r="B23">
        <v>-9.36658698187934</v>
      </c>
      <c r="D23">
        <v>0.22</v>
      </c>
      <c r="E23">
        <v>-1.0303245680067274</v>
      </c>
      <c r="I23">
        <v>0.22</v>
      </c>
      <c r="J23">
        <v>-13.31041374206543</v>
      </c>
      <c r="L23">
        <v>0.22</v>
      </c>
      <c r="M23">
        <v>-1.4641455116271973</v>
      </c>
    </row>
    <row r="24" spans="1:13" ht="12.75">
      <c r="A24">
        <v>0.23</v>
      </c>
      <c r="B24">
        <v>-9.792340935601128</v>
      </c>
      <c r="D24">
        <v>0.23</v>
      </c>
      <c r="E24">
        <v>-1.1261192075941298</v>
      </c>
      <c r="I24">
        <v>0.23</v>
      </c>
      <c r="J24">
        <v>-13.91543254852295</v>
      </c>
      <c r="L24">
        <v>0.23</v>
      </c>
      <c r="M24">
        <v>-1.6002747430801392</v>
      </c>
    </row>
    <row r="25" spans="1:13" ht="12.75">
      <c r="A25">
        <v>0.24</v>
      </c>
      <c r="B25">
        <v>-10.218094889322916</v>
      </c>
      <c r="D25">
        <v>0.24</v>
      </c>
      <c r="E25">
        <v>-1.2261713867187498</v>
      </c>
      <c r="I25">
        <v>0.24</v>
      </c>
      <c r="J25">
        <v>-14.520451354980468</v>
      </c>
      <c r="L25">
        <v>0.24</v>
      </c>
      <c r="M25">
        <v>-1.7424541625976562</v>
      </c>
    </row>
    <row r="26" spans="1:13" ht="12.75">
      <c r="A26">
        <v>0.25</v>
      </c>
      <c r="B26">
        <v>-10.643848843044704</v>
      </c>
      <c r="D26">
        <v>0.25</v>
      </c>
      <c r="E26">
        <v>-1.330481105380588</v>
      </c>
      <c r="I26">
        <v>0.25</v>
      </c>
      <c r="J26">
        <v>-15.125470161437988</v>
      </c>
      <c r="L26">
        <v>0.25</v>
      </c>
      <c r="M26">
        <v>-1.8906837701797485</v>
      </c>
    </row>
    <row r="27" spans="1:13" ht="12.75">
      <c r="A27">
        <v>0.26</v>
      </c>
      <c r="B27">
        <v>-11.069602796766493</v>
      </c>
      <c r="D27">
        <v>0.26</v>
      </c>
      <c r="E27">
        <v>-1.4390483635796443</v>
      </c>
      <c r="I27">
        <v>0.26</v>
      </c>
      <c r="J27">
        <v>-15.730488967895509</v>
      </c>
      <c r="L27">
        <v>0.26</v>
      </c>
      <c r="M27">
        <v>-2.044963565826416</v>
      </c>
    </row>
    <row r="28" spans="1:13" ht="12.75">
      <c r="A28">
        <v>0.27</v>
      </c>
      <c r="B28">
        <v>-11.495356750488282</v>
      </c>
      <c r="D28">
        <v>0.27</v>
      </c>
      <c r="E28">
        <v>-1.551873161315918</v>
      </c>
      <c r="I28">
        <v>0.27</v>
      </c>
      <c r="J28">
        <v>-16.33550777435303</v>
      </c>
      <c r="L28">
        <v>0.27</v>
      </c>
      <c r="M28">
        <v>-2.205293549537659</v>
      </c>
    </row>
    <row r="29" spans="1:13" ht="12.75">
      <c r="A29">
        <v>0.28</v>
      </c>
      <c r="B29">
        <v>-11.92111070421007</v>
      </c>
      <c r="D29">
        <v>0.28</v>
      </c>
      <c r="E29">
        <v>-1.66895549858941</v>
      </c>
      <c r="I29">
        <v>0.28</v>
      </c>
      <c r="J29">
        <v>-16.94052658081055</v>
      </c>
      <c r="L29">
        <v>0.28</v>
      </c>
      <c r="M29">
        <v>-2.371673721313477</v>
      </c>
    </row>
    <row r="30" spans="1:13" ht="12.75">
      <c r="A30">
        <v>0.29</v>
      </c>
      <c r="B30">
        <v>-12.346864657931857</v>
      </c>
      <c r="D30">
        <v>0.29</v>
      </c>
      <c r="E30">
        <v>-1.7902953754001192</v>
      </c>
      <c r="I30">
        <v>0.29</v>
      </c>
      <c r="J30">
        <v>-17.545545387268064</v>
      </c>
      <c r="L30">
        <v>0.29</v>
      </c>
      <c r="M30">
        <v>-2.5441040811538693</v>
      </c>
    </row>
    <row r="31" spans="1:13" ht="12.75">
      <c r="A31">
        <v>0.3</v>
      </c>
      <c r="B31">
        <v>-12.772618611653645</v>
      </c>
      <c r="D31">
        <v>0.3</v>
      </c>
      <c r="E31">
        <v>-1.9158927917480468</v>
      </c>
      <c r="I31">
        <v>0.3</v>
      </c>
      <c r="J31">
        <v>-18.150564193725586</v>
      </c>
      <c r="L31">
        <v>0.3</v>
      </c>
      <c r="M31">
        <v>-2.722584629058838</v>
      </c>
    </row>
    <row r="32" spans="1:13" ht="12.75">
      <c r="A32">
        <v>0.31</v>
      </c>
      <c r="B32">
        <v>-13.198372565375433</v>
      </c>
      <c r="D32">
        <v>0.31</v>
      </c>
      <c r="E32">
        <v>-2.0457477476331922</v>
      </c>
      <c r="I32">
        <v>0.31</v>
      </c>
      <c r="J32">
        <v>-18.755583000183105</v>
      </c>
      <c r="L32">
        <v>0.31</v>
      </c>
      <c r="M32">
        <v>-2.9071153650283814</v>
      </c>
    </row>
    <row r="33" spans="1:13" ht="12.75">
      <c r="A33">
        <v>0.32</v>
      </c>
      <c r="B33">
        <v>-13.624126519097222</v>
      </c>
      <c r="D33">
        <v>0.32</v>
      </c>
      <c r="E33">
        <v>-2.1798602430555554</v>
      </c>
      <c r="I33">
        <v>0.32</v>
      </c>
      <c r="J33">
        <v>-19.360601806640627</v>
      </c>
      <c r="L33">
        <v>0.32</v>
      </c>
      <c r="M33">
        <v>-3.0976962890625</v>
      </c>
    </row>
    <row r="34" spans="1:13" ht="12.75">
      <c r="A34">
        <v>0.33</v>
      </c>
      <c r="B34">
        <v>-14.04988047281901</v>
      </c>
      <c r="D34">
        <v>0.33</v>
      </c>
      <c r="E34">
        <v>-2.318230278015137</v>
      </c>
      <c r="I34">
        <v>0.33</v>
      </c>
      <c r="J34">
        <v>-19.965620613098146</v>
      </c>
      <c r="L34">
        <v>0.33</v>
      </c>
      <c r="M34">
        <v>-3.294327401161194</v>
      </c>
    </row>
    <row r="35" spans="1:13" ht="12.75">
      <c r="A35">
        <v>0.34</v>
      </c>
      <c r="B35">
        <v>-14.475634426540799</v>
      </c>
      <c r="D35">
        <v>0.34</v>
      </c>
      <c r="E35">
        <v>-2.460857852511936</v>
      </c>
      <c r="I35">
        <v>0.34</v>
      </c>
      <c r="J35">
        <v>-20.570639419555665</v>
      </c>
      <c r="L35">
        <v>0.34</v>
      </c>
      <c r="M35">
        <v>-3.4970087013244635</v>
      </c>
    </row>
    <row r="36" spans="1:13" ht="12.75">
      <c r="A36">
        <v>0.35</v>
      </c>
      <c r="B36">
        <v>517.7186067369249</v>
      </c>
      <c r="D36">
        <v>0.35</v>
      </c>
      <c r="E36">
        <v>-2.607742966545953</v>
      </c>
      <c r="I36">
        <v>0.35</v>
      </c>
      <c r="J36">
        <v>958.8011484146118</v>
      </c>
      <c r="L36">
        <v>0.35</v>
      </c>
      <c r="M36">
        <v>-3.7057343484353633</v>
      </c>
    </row>
    <row r="37" spans="1:13" ht="12.75">
      <c r="A37">
        <v>0.36</v>
      </c>
      <c r="B37">
        <v>517.2928527832031</v>
      </c>
      <c r="D37">
        <v>0.36</v>
      </c>
      <c r="E37">
        <v>2.5673143310546633</v>
      </c>
      <c r="I37">
        <v>0.36</v>
      </c>
      <c r="J37">
        <v>958.1961296081543</v>
      </c>
      <c r="L37">
        <v>0.36</v>
      </c>
      <c r="M37">
        <v>5.8792523040771485</v>
      </c>
    </row>
    <row r="38" spans="1:13" ht="12.75">
      <c r="A38">
        <v>0.37</v>
      </c>
      <c r="B38">
        <v>516.8670988294814</v>
      </c>
      <c r="D38">
        <v>0.37</v>
      </c>
      <c r="E38">
        <v>7.73811408911809</v>
      </c>
      <c r="I38">
        <v>0.37</v>
      </c>
      <c r="J38">
        <v>957.5911108016968</v>
      </c>
      <c r="L38">
        <v>0.37</v>
      </c>
      <c r="M38">
        <v>15.45818888759613</v>
      </c>
    </row>
    <row r="39" spans="1:13" ht="12.75">
      <c r="A39">
        <v>0.38</v>
      </c>
      <c r="B39">
        <v>516.4413448757596</v>
      </c>
      <c r="D39">
        <v>0.38</v>
      </c>
      <c r="E39">
        <v>12.904656307644299</v>
      </c>
      <c r="I39">
        <v>0.38</v>
      </c>
      <c r="J39">
        <v>956.9860919952392</v>
      </c>
      <c r="L39">
        <v>0.38</v>
      </c>
      <c r="M39">
        <v>25.031073375701904</v>
      </c>
    </row>
    <row r="40" spans="1:13" ht="12.75">
      <c r="A40">
        <v>0.39</v>
      </c>
      <c r="B40">
        <v>516.0155909220377</v>
      </c>
      <c r="D40">
        <v>0.39</v>
      </c>
      <c r="E40">
        <v>18.06694098663329</v>
      </c>
      <c r="I40">
        <v>0.39</v>
      </c>
      <c r="J40">
        <v>956.3810731887818</v>
      </c>
      <c r="L40">
        <v>0.39</v>
      </c>
      <c r="M40">
        <v>34.597909583091734</v>
      </c>
    </row>
    <row r="41" spans="1:13" ht="12.75">
      <c r="A41">
        <v>0.4</v>
      </c>
      <c r="B41">
        <v>515.5898369683159</v>
      </c>
      <c r="D41">
        <v>0.4</v>
      </c>
      <c r="E41">
        <v>23.224968126085066</v>
      </c>
      <c r="I41">
        <v>0.4</v>
      </c>
      <c r="J41">
        <v>955.7760543823242</v>
      </c>
      <c r="L41">
        <v>0.4</v>
      </c>
      <c r="M41">
        <v>44.158697509765624</v>
      </c>
    </row>
    <row r="42" spans="1:13" ht="12.75">
      <c r="A42">
        <v>0.41</v>
      </c>
      <c r="B42">
        <v>515.1640830145942</v>
      </c>
      <c r="D42">
        <v>0.41</v>
      </c>
      <c r="E42">
        <v>28.37873772599962</v>
      </c>
      <c r="I42">
        <v>0.41</v>
      </c>
      <c r="J42">
        <v>955.1710355758667</v>
      </c>
      <c r="L42">
        <v>0.41</v>
      </c>
      <c r="M42">
        <v>53.71343143367767</v>
      </c>
    </row>
    <row r="43" spans="1:13" ht="12.75">
      <c r="A43">
        <v>0.42</v>
      </c>
      <c r="B43">
        <v>514.7383290608724</v>
      </c>
      <c r="D43">
        <v>0.42</v>
      </c>
      <c r="E43">
        <v>33.52824978637693</v>
      </c>
      <c r="I43">
        <v>0.42</v>
      </c>
      <c r="J43">
        <v>954.5660167694092</v>
      </c>
      <c r="L43">
        <v>0.42</v>
      </c>
      <c r="M43">
        <v>63.262115169525146</v>
      </c>
    </row>
    <row r="44" spans="1:13" ht="12.75">
      <c r="A44">
        <v>0.43</v>
      </c>
      <c r="B44">
        <v>514.3125751071506</v>
      </c>
      <c r="D44">
        <v>0.43</v>
      </c>
      <c r="E44">
        <v>38.67350430721705</v>
      </c>
      <c r="I44">
        <v>0.43</v>
      </c>
      <c r="J44">
        <v>953.9609979629516</v>
      </c>
      <c r="L44">
        <v>0.43</v>
      </c>
      <c r="M44">
        <v>72.80474871730804</v>
      </c>
    </row>
    <row r="45" spans="1:13" ht="12.75">
      <c r="A45">
        <v>0.44</v>
      </c>
      <c r="B45">
        <v>513.8868211534289</v>
      </c>
      <c r="D45">
        <v>0.44</v>
      </c>
      <c r="E45">
        <v>43.81450128851995</v>
      </c>
      <c r="I45">
        <v>0.44</v>
      </c>
      <c r="J45">
        <v>953.3559791564942</v>
      </c>
      <c r="L45">
        <v>0.44</v>
      </c>
      <c r="M45">
        <v>82.3413397064209</v>
      </c>
    </row>
    <row r="46" spans="1:13" ht="12.75">
      <c r="A46">
        <v>0.45</v>
      </c>
      <c r="B46">
        <v>513.461067199707</v>
      </c>
      <c r="D46">
        <v>0.45</v>
      </c>
      <c r="E46">
        <v>48.95124073028563</v>
      </c>
      <c r="I46">
        <v>0.45</v>
      </c>
      <c r="J46">
        <v>952.7509603500366</v>
      </c>
      <c r="L46">
        <v>0.45</v>
      </c>
      <c r="M46">
        <v>91.87187287807464</v>
      </c>
    </row>
    <row r="47" spans="1:13" ht="12.75">
      <c r="A47">
        <v>0.46</v>
      </c>
      <c r="B47">
        <v>513.0353132459852</v>
      </c>
      <c r="D47">
        <v>0.46</v>
      </c>
      <c r="E47">
        <v>54.0837226325141</v>
      </c>
      <c r="I47">
        <v>0.46</v>
      </c>
      <c r="J47">
        <v>952.145941543579</v>
      </c>
      <c r="L47">
        <v>0.46</v>
      </c>
      <c r="M47">
        <v>101.39635586166382</v>
      </c>
    </row>
    <row r="48" spans="1:13" ht="12.75">
      <c r="A48">
        <v>0.47</v>
      </c>
      <c r="B48">
        <v>512.6095592922635</v>
      </c>
      <c r="D48">
        <v>0.47</v>
      </c>
      <c r="E48">
        <v>59.21194699520535</v>
      </c>
      <c r="I48">
        <v>0.47</v>
      </c>
      <c r="J48">
        <v>951.5409227371216</v>
      </c>
      <c r="L48">
        <v>0.47</v>
      </c>
      <c r="M48">
        <v>110.91478865718841</v>
      </c>
    </row>
    <row r="49" spans="1:13" ht="12.75">
      <c r="A49">
        <v>0.48</v>
      </c>
      <c r="B49">
        <v>512.1838053385417</v>
      </c>
      <c r="D49">
        <v>0.48</v>
      </c>
      <c r="E49">
        <v>64.33591381835934</v>
      </c>
      <c r="I49">
        <v>0.48</v>
      </c>
      <c r="J49">
        <v>950.935903930664</v>
      </c>
      <c r="L49">
        <v>0.48</v>
      </c>
      <c r="M49">
        <v>120.42717126464844</v>
      </c>
    </row>
    <row r="50" spans="1:13" ht="12.75">
      <c r="A50">
        <v>0.49</v>
      </c>
      <c r="B50">
        <v>511.75805138481985</v>
      </c>
      <c r="D50">
        <v>0.49</v>
      </c>
      <c r="E50">
        <v>69.45562310197616</v>
      </c>
      <c r="I50">
        <v>0.49</v>
      </c>
      <c r="J50">
        <v>950.3308851242066</v>
      </c>
      <c r="L50">
        <v>0.49</v>
      </c>
      <c r="M50">
        <v>129.93351131343843</v>
      </c>
    </row>
    <row r="51" spans="1:13" ht="12.75">
      <c r="A51">
        <v>0.5</v>
      </c>
      <c r="B51">
        <v>511.3322974310981</v>
      </c>
      <c r="D51">
        <v>0.5</v>
      </c>
      <c r="E51">
        <v>74.57107484605575</v>
      </c>
      <c r="I51">
        <v>0.5</v>
      </c>
      <c r="J51">
        <v>949.725866317749</v>
      </c>
      <c r="L51">
        <v>0.5</v>
      </c>
      <c r="M51">
        <v>139.43378591537476</v>
      </c>
    </row>
    <row r="52" spans="1:13" ht="12.75">
      <c r="A52">
        <v>0.51</v>
      </c>
      <c r="B52">
        <v>510.9065434773763</v>
      </c>
      <c r="D52">
        <v>0.51</v>
      </c>
      <c r="E52">
        <v>79.68226905059814</v>
      </c>
      <c r="I52">
        <v>0.51</v>
      </c>
      <c r="J52">
        <v>949.1208475112915</v>
      </c>
      <c r="L52">
        <v>0.51</v>
      </c>
      <c r="M52">
        <v>148.92802558803558</v>
      </c>
    </row>
    <row r="53" spans="1:13" ht="12.75">
      <c r="A53">
        <v>0.52</v>
      </c>
      <c r="B53">
        <v>510.4807895236545</v>
      </c>
      <c r="D53">
        <v>0.52</v>
      </c>
      <c r="E53">
        <v>84.78920571560329</v>
      </c>
      <c r="I53">
        <v>0.52</v>
      </c>
      <c r="J53">
        <v>948.515828704834</v>
      </c>
      <c r="L53">
        <v>0.52</v>
      </c>
      <c r="M53">
        <v>158.41621507263184</v>
      </c>
    </row>
    <row r="54" spans="1:13" ht="12.75">
      <c r="A54">
        <v>0.53</v>
      </c>
      <c r="B54">
        <v>510.0550355699327</v>
      </c>
      <c r="D54">
        <v>0.53</v>
      </c>
      <c r="E54">
        <v>89.89188484107123</v>
      </c>
      <c r="I54">
        <v>0.53</v>
      </c>
      <c r="J54">
        <v>947.9108098983764</v>
      </c>
      <c r="L54">
        <v>0.53</v>
      </c>
      <c r="M54">
        <v>167.89833911037445</v>
      </c>
    </row>
    <row r="55" spans="1:13" ht="12.75">
      <c r="A55">
        <v>0.54</v>
      </c>
      <c r="B55">
        <v>509.62928161621096</v>
      </c>
      <c r="D55">
        <v>0.54</v>
      </c>
      <c r="E55">
        <v>94.99030642700195</v>
      </c>
      <c r="I55">
        <v>0.54</v>
      </c>
      <c r="J55">
        <v>947.305791091919</v>
      </c>
      <c r="L55">
        <v>0.54</v>
      </c>
      <c r="M55">
        <v>177.37442821884156</v>
      </c>
    </row>
    <row r="56" spans="1:13" ht="12.75">
      <c r="A56">
        <v>0.55</v>
      </c>
      <c r="B56">
        <v>509.20352766248914</v>
      </c>
      <c r="D56">
        <v>0.55</v>
      </c>
      <c r="E56">
        <v>100.08447047339547</v>
      </c>
      <c r="I56">
        <v>0.55</v>
      </c>
      <c r="J56">
        <v>946.7007722854614</v>
      </c>
      <c r="L56">
        <v>0.55</v>
      </c>
      <c r="M56">
        <v>186.844451880455</v>
      </c>
    </row>
    <row r="57" spans="1:13" ht="12.75">
      <c r="A57">
        <v>0.56</v>
      </c>
      <c r="B57">
        <v>508.77777370876737</v>
      </c>
      <c r="D57">
        <v>0.56</v>
      </c>
      <c r="E57">
        <v>105.17437698025175</v>
      </c>
      <c r="I57">
        <v>0.56</v>
      </c>
      <c r="J57">
        <v>946.0957534790039</v>
      </c>
      <c r="L57">
        <v>0.56</v>
      </c>
      <c r="M57">
        <v>196.30844061279296</v>
      </c>
    </row>
    <row r="58" spans="1:13" ht="12.75">
      <c r="A58">
        <v>0.57</v>
      </c>
      <c r="B58">
        <v>508.35201975504555</v>
      </c>
      <c r="D58">
        <v>0.57</v>
      </c>
      <c r="E58">
        <v>110.26002594757082</v>
      </c>
      <c r="I58">
        <v>0.57</v>
      </c>
      <c r="J58">
        <v>945.4907346725464</v>
      </c>
      <c r="L58">
        <v>0.57</v>
      </c>
      <c r="M58">
        <v>205.76637915706635</v>
      </c>
    </row>
    <row r="59" spans="1:13" ht="12.75">
      <c r="A59">
        <v>0.58</v>
      </c>
      <c r="B59">
        <v>507.9262658013238</v>
      </c>
      <c r="D59">
        <v>0.58</v>
      </c>
      <c r="E59">
        <v>115.3414173753526</v>
      </c>
      <c r="I59">
        <v>0.58</v>
      </c>
      <c r="J59">
        <v>944.8857158660888</v>
      </c>
      <c r="L59">
        <v>0.58</v>
      </c>
      <c r="M59">
        <v>215.2182522544861</v>
      </c>
    </row>
    <row r="60" spans="1:13" ht="12.75">
      <c r="A60">
        <v>0.59</v>
      </c>
      <c r="B60">
        <v>507.500511847602</v>
      </c>
      <c r="D60">
        <v>0.59</v>
      </c>
      <c r="E60">
        <v>120.41855126359724</v>
      </c>
      <c r="I60">
        <v>0.59</v>
      </c>
      <c r="J60">
        <v>944.2806970596314</v>
      </c>
      <c r="L60">
        <v>0.59</v>
      </c>
      <c r="M60">
        <v>224.66409042263032</v>
      </c>
    </row>
    <row r="61" spans="1:13" ht="12.75">
      <c r="A61">
        <v>0.6</v>
      </c>
      <c r="B61">
        <v>507.0747578938802</v>
      </c>
      <c r="D61">
        <v>0.6</v>
      </c>
      <c r="E61">
        <v>125.49142761230466</v>
      </c>
      <c r="I61">
        <v>0.6</v>
      </c>
      <c r="J61">
        <v>943.6756782531738</v>
      </c>
      <c r="L61">
        <v>0.6</v>
      </c>
      <c r="M61">
        <v>234.1038631439209</v>
      </c>
    </row>
    <row r="62" spans="1:13" ht="12.75">
      <c r="A62">
        <v>0.61</v>
      </c>
      <c r="B62">
        <v>506.6490039401584</v>
      </c>
      <c r="D62">
        <v>0.61</v>
      </c>
      <c r="E62">
        <v>130.56004642147485</v>
      </c>
      <c r="I62">
        <v>0.61</v>
      </c>
      <c r="J62">
        <v>943.0706594467163</v>
      </c>
      <c r="L62">
        <v>0.61</v>
      </c>
      <c r="M62">
        <v>243.53760093593598</v>
      </c>
    </row>
    <row r="63" spans="1:13" ht="12.75">
      <c r="A63">
        <v>0.62</v>
      </c>
      <c r="B63">
        <v>506.22324998643666</v>
      </c>
      <c r="D63">
        <v>0.62</v>
      </c>
      <c r="E63">
        <v>135.62440769110782</v>
      </c>
      <c r="I63">
        <v>0.62</v>
      </c>
      <c r="J63">
        <v>942.4656406402588</v>
      </c>
      <c r="L63">
        <v>0.62</v>
      </c>
      <c r="M63">
        <v>252.96528853988647</v>
      </c>
    </row>
    <row r="64" spans="1:13" ht="12.75">
      <c r="A64">
        <v>0.63</v>
      </c>
      <c r="B64">
        <v>505.79749603271483</v>
      </c>
      <c r="D64">
        <v>0.63</v>
      </c>
      <c r="E64">
        <v>140.6845114212036</v>
      </c>
      <c r="I64">
        <v>0.63</v>
      </c>
      <c r="J64">
        <v>941.8606218338012</v>
      </c>
      <c r="L64">
        <v>0.63</v>
      </c>
      <c r="M64">
        <v>262.3869259557724</v>
      </c>
    </row>
    <row r="65" spans="1:13" ht="12.75">
      <c r="A65">
        <v>0.64</v>
      </c>
      <c r="B65">
        <v>505.37174207899307</v>
      </c>
      <c r="D65">
        <v>0.64</v>
      </c>
      <c r="E65">
        <v>145.74035761176214</v>
      </c>
      <c r="I65">
        <v>0.64</v>
      </c>
      <c r="J65">
        <v>941.2556030273438</v>
      </c>
      <c r="L65">
        <v>0.64</v>
      </c>
      <c r="M65">
        <v>271.80248266601564</v>
      </c>
    </row>
    <row r="66" spans="1:13" ht="12.75">
      <c r="A66">
        <v>0.65</v>
      </c>
      <c r="B66">
        <v>504.94598812527124</v>
      </c>
      <c r="D66">
        <v>0.65</v>
      </c>
      <c r="E66">
        <v>150.79194626278345</v>
      </c>
      <c r="I66">
        <v>0.65</v>
      </c>
      <c r="J66">
        <v>940.6505842208862</v>
      </c>
      <c r="L66">
        <v>0.65</v>
      </c>
      <c r="M66">
        <v>281.2120197057724</v>
      </c>
    </row>
    <row r="67" spans="1:13" ht="12.75">
      <c r="A67">
        <v>0.66</v>
      </c>
      <c r="B67">
        <v>504.5202341715495</v>
      </c>
      <c r="D67">
        <v>0.66</v>
      </c>
      <c r="E67">
        <v>155.83927737426757</v>
      </c>
      <c r="I67">
        <v>0.66</v>
      </c>
      <c r="J67">
        <v>940.0455654144287</v>
      </c>
      <c r="L67">
        <v>0.66</v>
      </c>
      <c r="M67">
        <v>290.6155065574646</v>
      </c>
    </row>
    <row r="68" spans="1:13" ht="12.75">
      <c r="A68">
        <v>0.67</v>
      </c>
      <c r="B68">
        <v>504.0944802178277</v>
      </c>
      <c r="D68">
        <v>0.67</v>
      </c>
      <c r="E68">
        <v>160.88235094621447</v>
      </c>
      <c r="I68">
        <v>0.67</v>
      </c>
      <c r="J68">
        <v>939.4405466079712</v>
      </c>
      <c r="L68">
        <v>0.67</v>
      </c>
      <c r="M68">
        <v>300.0129432210922</v>
      </c>
    </row>
    <row r="69" spans="1:13" ht="12.75">
      <c r="A69">
        <v>0.68</v>
      </c>
      <c r="B69">
        <v>503.6687262641059</v>
      </c>
      <c r="D69">
        <v>0.68</v>
      </c>
      <c r="E69">
        <v>165.92116697862414</v>
      </c>
      <c r="I69">
        <v>0.68</v>
      </c>
      <c r="J69">
        <v>938.8355278015136</v>
      </c>
      <c r="L69">
        <v>0.68</v>
      </c>
      <c r="M69">
        <v>309.4043296966553</v>
      </c>
    </row>
    <row r="70" spans="1:13" ht="12.75">
      <c r="A70">
        <v>0.69</v>
      </c>
      <c r="B70">
        <v>503.2429723103841</v>
      </c>
      <c r="D70">
        <v>0.69</v>
      </c>
      <c r="E70">
        <v>170.95572547149658</v>
      </c>
      <c r="I70">
        <v>0.69</v>
      </c>
      <c r="J70">
        <v>938.2305089950562</v>
      </c>
      <c r="L70">
        <v>0.69</v>
      </c>
      <c r="M70">
        <v>318.78963546657565</v>
      </c>
    </row>
    <row r="71" spans="1:13" ht="12.75">
      <c r="A71">
        <v>0.7</v>
      </c>
      <c r="B71">
        <v>502.81721835666235</v>
      </c>
      <c r="D71">
        <v>0.7</v>
      </c>
      <c r="E71">
        <v>175.9860264248318</v>
      </c>
      <c r="I71">
        <v>0.7</v>
      </c>
      <c r="J71">
        <v>937.6254901885986</v>
      </c>
      <c r="L71">
        <v>0.7</v>
      </c>
      <c r="M71">
        <v>328.16892156600954</v>
      </c>
    </row>
    <row r="72" spans="1:13" ht="12.75">
      <c r="A72">
        <v>0.71</v>
      </c>
      <c r="B72">
        <v>502.3914644029405</v>
      </c>
      <c r="D72">
        <v>0.71</v>
      </c>
      <c r="E72">
        <v>181.0120698386298</v>
      </c>
      <c r="I72">
        <v>0.71</v>
      </c>
      <c r="J72">
        <v>937.0204713821411</v>
      </c>
      <c r="L72">
        <v>0.71</v>
      </c>
      <c r="M72">
        <v>337.54215747737885</v>
      </c>
    </row>
    <row r="73" spans="1:13" ht="12.75">
      <c r="A73">
        <v>0.72</v>
      </c>
      <c r="B73">
        <v>501.96571044921876</v>
      </c>
      <c r="D73">
        <v>0.72</v>
      </c>
      <c r="E73">
        <v>186.0338557128906</v>
      </c>
      <c r="I73">
        <v>0.72</v>
      </c>
      <c r="J73">
        <v>936.4154525756836</v>
      </c>
      <c r="L73">
        <v>0.72</v>
      </c>
      <c r="M73">
        <v>346.90934320068357</v>
      </c>
    </row>
    <row r="74" spans="1:13" ht="12.75">
      <c r="A74">
        <v>0.73</v>
      </c>
      <c r="B74">
        <v>501.53995649549694</v>
      </c>
      <c r="D74">
        <v>0.73</v>
      </c>
      <c r="E74">
        <v>191.05138404761416</v>
      </c>
      <c r="I74">
        <v>0.73</v>
      </c>
      <c r="J74">
        <v>935.810433769226</v>
      </c>
      <c r="L74">
        <v>0.73</v>
      </c>
      <c r="M74">
        <v>356.27047873592375</v>
      </c>
    </row>
    <row r="75" spans="1:13" ht="12.75">
      <c r="A75">
        <v>0.74</v>
      </c>
      <c r="B75">
        <v>501.11420254177517</v>
      </c>
      <c r="D75">
        <v>0.74</v>
      </c>
      <c r="E75">
        <v>196.06465484280054</v>
      </c>
      <c r="I75">
        <v>0.74</v>
      </c>
      <c r="J75">
        <v>935.2054149627686</v>
      </c>
      <c r="L75">
        <v>0.74</v>
      </c>
      <c r="M75">
        <v>365.62553356552127</v>
      </c>
    </row>
    <row r="76" spans="1:13" ht="12.75">
      <c r="A76">
        <v>0.75</v>
      </c>
      <c r="B76">
        <v>500.6884485880534</v>
      </c>
      <c r="D76">
        <v>0.75</v>
      </c>
      <c r="E76">
        <v>201.0736680984497</v>
      </c>
      <c r="I76">
        <v>0.75</v>
      </c>
      <c r="J76">
        <v>934.600396156311</v>
      </c>
      <c r="L76">
        <v>0.75</v>
      </c>
      <c r="M76">
        <v>374.97456872463226</v>
      </c>
    </row>
    <row r="77" spans="1:13" ht="12.75">
      <c r="A77">
        <v>0.76</v>
      </c>
      <c r="B77">
        <v>500.2626946343316</v>
      </c>
      <c r="D77">
        <v>0.76</v>
      </c>
      <c r="E77">
        <v>206.07842381456163</v>
      </c>
      <c r="I77">
        <v>0.76</v>
      </c>
      <c r="J77">
        <v>933.9953773498535</v>
      </c>
      <c r="L77">
        <v>0.76</v>
      </c>
      <c r="M77">
        <v>384.3175536956787</v>
      </c>
    </row>
    <row r="78" spans="1:13" ht="12.75">
      <c r="A78">
        <v>0.77</v>
      </c>
      <c r="B78">
        <v>499.8369406806098</v>
      </c>
      <c r="D78">
        <v>0.77</v>
      </c>
      <c r="E78">
        <v>211.07892199113633</v>
      </c>
      <c r="I78">
        <v>0.77</v>
      </c>
      <c r="J78">
        <v>933.390358543396</v>
      </c>
      <c r="L78">
        <v>0.77</v>
      </c>
      <c r="M78">
        <v>393.6544884786606</v>
      </c>
    </row>
    <row r="79" spans="1:13" ht="12.75">
      <c r="A79">
        <v>0.78</v>
      </c>
      <c r="B79">
        <v>499.411186726888</v>
      </c>
      <c r="D79">
        <v>0.78</v>
      </c>
      <c r="E79">
        <v>216.0751626281738</v>
      </c>
      <c r="I79">
        <v>0.78</v>
      </c>
      <c r="J79">
        <v>932.7853397369385</v>
      </c>
      <c r="L79">
        <v>0.78</v>
      </c>
      <c r="M79">
        <v>402.9853730735779</v>
      </c>
    </row>
    <row r="80" spans="1:13" ht="12.75">
      <c r="A80">
        <v>0.79</v>
      </c>
      <c r="B80">
        <v>498.9854327731662</v>
      </c>
      <c r="D80">
        <v>0.79</v>
      </c>
      <c r="E80">
        <v>221.06714572567412</v>
      </c>
      <c r="I80">
        <v>0.79</v>
      </c>
      <c r="J80">
        <v>932.180320930481</v>
      </c>
      <c r="L80">
        <v>0.79</v>
      </c>
      <c r="M80">
        <v>412.3101769628525</v>
      </c>
    </row>
    <row r="81" spans="1:13" ht="12.75">
      <c r="A81">
        <v>0.8</v>
      </c>
      <c r="B81">
        <v>498.55967881944446</v>
      </c>
      <c r="D81">
        <v>0.8</v>
      </c>
      <c r="E81">
        <v>226.05487128363717</v>
      </c>
      <c r="I81">
        <v>0.8</v>
      </c>
      <c r="J81">
        <v>931.5753021240234</v>
      </c>
      <c r="L81">
        <v>0.8</v>
      </c>
      <c r="M81">
        <v>421.62896118164065</v>
      </c>
    </row>
    <row r="82" spans="1:13" ht="12.75">
      <c r="A82">
        <v>0.81</v>
      </c>
      <c r="B82">
        <v>498.13392486572263</v>
      </c>
      <c r="D82">
        <v>0.81</v>
      </c>
      <c r="E82">
        <v>231.038339302063</v>
      </c>
      <c r="I82">
        <v>0.81</v>
      </c>
      <c r="J82">
        <v>930.9702833175659</v>
      </c>
      <c r="L82">
        <v>0.81</v>
      </c>
      <c r="M82">
        <v>430.9416952123642</v>
      </c>
    </row>
    <row r="83" spans="1:13" ht="12.75">
      <c r="A83">
        <v>0.82</v>
      </c>
      <c r="B83">
        <v>497.70817091200087</v>
      </c>
      <c r="D83">
        <v>0.82</v>
      </c>
      <c r="E83">
        <v>236.0175497809516</v>
      </c>
      <c r="I83">
        <v>0.82</v>
      </c>
      <c r="J83">
        <v>930.3652645111084</v>
      </c>
      <c r="L83">
        <v>0.82</v>
      </c>
      <c r="M83">
        <v>440.2483790550232</v>
      </c>
    </row>
    <row r="84" spans="1:13" ht="12.75">
      <c r="A84">
        <v>0.83</v>
      </c>
      <c r="B84">
        <v>497.2824169582791</v>
      </c>
      <c r="D84">
        <v>0.83</v>
      </c>
      <c r="E84">
        <v>240.99250272030304</v>
      </c>
      <c r="I84">
        <v>0.83</v>
      </c>
      <c r="J84">
        <v>929.7602457046509</v>
      </c>
      <c r="L84">
        <v>0.83</v>
      </c>
      <c r="M84">
        <v>449.5490127096176</v>
      </c>
    </row>
    <row r="85" spans="1:13" ht="12.75">
      <c r="A85">
        <v>0.84</v>
      </c>
      <c r="B85">
        <v>496.8566630045573</v>
      </c>
      <c r="D85">
        <v>0.84</v>
      </c>
      <c r="E85">
        <v>245.96319812011714</v>
      </c>
      <c r="I85">
        <v>0.84</v>
      </c>
      <c r="J85">
        <v>929.1552268981934</v>
      </c>
      <c r="L85">
        <v>0.84</v>
      </c>
      <c r="M85">
        <v>458.84356565856933</v>
      </c>
    </row>
    <row r="86" spans="1:13" ht="12.75">
      <c r="A86">
        <v>0.85</v>
      </c>
      <c r="B86">
        <v>496.4309090508355</v>
      </c>
      <c r="D86">
        <v>0.85</v>
      </c>
      <c r="E86">
        <v>250.9296359803941</v>
      </c>
      <c r="I86">
        <v>0.85</v>
      </c>
      <c r="J86">
        <v>928.5502080917358</v>
      </c>
      <c r="L86">
        <v>0.85</v>
      </c>
      <c r="M86">
        <v>468.1320989370346</v>
      </c>
    </row>
    <row r="87" spans="1:13" ht="12.75">
      <c r="A87">
        <v>0.86</v>
      </c>
      <c r="B87">
        <v>496.00515509711374</v>
      </c>
      <c r="D87">
        <v>0.86</v>
      </c>
      <c r="E87">
        <v>255.8918163011339</v>
      </c>
      <c r="I87">
        <v>0.86</v>
      </c>
      <c r="J87">
        <v>927.9451892852783</v>
      </c>
      <c r="L87">
        <v>0.86</v>
      </c>
      <c r="M87">
        <v>477.4145820274353</v>
      </c>
    </row>
    <row r="88" spans="1:13" ht="12.75">
      <c r="A88">
        <v>0.87</v>
      </c>
      <c r="B88">
        <v>495.5794011433919</v>
      </c>
      <c r="D88">
        <v>0.87</v>
      </c>
      <c r="E88">
        <v>260.84973908233644</v>
      </c>
      <c r="I88">
        <v>0.87</v>
      </c>
      <c r="J88">
        <v>927.3401704788208</v>
      </c>
      <c r="L88">
        <v>0.87</v>
      </c>
      <c r="M88">
        <v>486.6910149297714</v>
      </c>
    </row>
    <row r="89" spans="1:13" ht="12.75">
      <c r="A89">
        <v>0.88</v>
      </c>
      <c r="B89">
        <v>495.15364718967015</v>
      </c>
      <c r="D89">
        <v>0.88</v>
      </c>
      <c r="E89">
        <v>265.80340432400175</v>
      </c>
      <c r="I89">
        <v>0.88</v>
      </c>
      <c r="J89">
        <v>926.7351516723633</v>
      </c>
      <c r="L89">
        <v>0.88</v>
      </c>
      <c r="M89">
        <v>495.96136712646484</v>
      </c>
    </row>
    <row r="90" spans="1:13" ht="12.75">
      <c r="A90">
        <v>0.89</v>
      </c>
      <c r="B90">
        <v>494.72789323594833</v>
      </c>
      <c r="D90">
        <v>0.89</v>
      </c>
      <c r="E90">
        <v>270.75281202612985</v>
      </c>
      <c r="I90">
        <v>0.89</v>
      </c>
      <c r="J90">
        <v>926.1301328659058</v>
      </c>
      <c r="L90">
        <v>0.89</v>
      </c>
      <c r="M90">
        <v>505.22573017024996</v>
      </c>
    </row>
    <row r="91" spans="1:13" ht="12.75">
      <c r="A91">
        <v>0.9</v>
      </c>
      <c r="B91">
        <v>494.30213928222656</v>
      </c>
      <c r="D91">
        <v>0.9</v>
      </c>
      <c r="E91">
        <v>275.69796218872074</v>
      </c>
      <c r="I91">
        <v>0.9</v>
      </c>
      <c r="J91">
        <v>925.5251140594482</v>
      </c>
      <c r="L91">
        <v>0.9</v>
      </c>
      <c r="M91">
        <v>514.4839819908142</v>
      </c>
    </row>
    <row r="92" spans="1:13" ht="12.75">
      <c r="A92">
        <v>0.91</v>
      </c>
      <c r="B92">
        <v>493.8763853285048</v>
      </c>
      <c r="D92">
        <v>0.91</v>
      </c>
      <c r="E92">
        <v>280.6388548117744</v>
      </c>
      <c r="I92">
        <v>0.91</v>
      </c>
      <c r="J92">
        <v>924.9200952529907</v>
      </c>
      <c r="L92">
        <v>0.91</v>
      </c>
      <c r="M92">
        <v>523.7361836233139</v>
      </c>
    </row>
    <row r="93" spans="1:13" ht="12.75">
      <c r="A93">
        <v>0.92</v>
      </c>
      <c r="B93">
        <v>493.450631374783</v>
      </c>
      <c r="D93">
        <v>0.92</v>
      </c>
      <c r="E93">
        <v>285.57548989529084</v>
      </c>
      <c r="I93">
        <v>0.92</v>
      </c>
      <c r="J93">
        <v>924.3150764465332</v>
      </c>
      <c r="L93">
        <v>0.92</v>
      </c>
      <c r="M93">
        <v>532.9823961029052</v>
      </c>
    </row>
    <row r="94" spans="1:13" ht="12.75">
      <c r="A94">
        <v>0.93</v>
      </c>
      <c r="B94">
        <v>493.0248774210612</v>
      </c>
      <c r="D94">
        <v>0.93</v>
      </c>
      <c r="E94">
        <v>290.50786743927006</v>
      </c>
      <c r="I94">
        <v>0.93</v>
      </c>
      <c r="J94">
        <v>923.7100576400757</v>
      </c>
      <c r="L94">
        <v>0.93</v>
      </c>
      <c r="M94">
        <v>542.2224973592758</v>
      </c>
    </row>
    <row r="95" spans="1:13" ht="12.75">
      <c r="A95">
        <v>0.94</v>
      </c>
      <c r="B95">
        <v>492.5991234673394</v>
      </c>
      <c r="D95">
        <v>0.94</v>
      </c>
      <c r="E95">
        <v>295.43598744371207</v>
      </c>
      <c r="I95">
        <v>0.94</v>
      </c>
      <c r="J95">
        <v>923.1050388336182</v>
      </c>
      <c r="L95">
        <v>0.94</v>
      </c>
      <c r="M95">
        <v>551.456609462738</v>
      </c>
    </row>
    <row r="96" spans="1:13" ht="12.75">
      <c r="A96">
        <v>0.95</v>
      </c>
      <c r="B96">
        <v>492.1733695136176</v>
      </c>
      <c r="D96">
        <v>0.95</v>
      </c>
      <c r="E96">
        <v>300.35984990861687</v>
      </c>
      <c r="I96">
        <v>0.95</v>
      </c>
      <c r="J96">
        <v>-1177.4999799728394</v>
      </c>
      <c r="L96">
        <v>0.95</v>
      </c>
      <c r="M96">
        <v>710.6846103429795</v>
      </c>
    </row>
    <row r="97" spans="1:13" ht="12.75">
      <c r="A97">
        <v>0.96</v>
      </c>
      <c r="B97">
        <v>491.74761555989585</v>
      </c>
      <c r="D97">
        <v>0.96</v>
      </c>
      <c r="E97">
        <v>305.2794548339843</v>
      </c>
      <c r="I97">
        <v>0.96</v>
      </c>
      <c r="J97">
        <v>-1178.104998779297</v>
      </c>
      <c r="L97">
        <v>0.96</v>
      </c>
      <c r="M97">
        <v>698.9065610351563</v>
      </c>
    </row>
    <row r="98" spans="1:13" ht="12.75">
      <c r="A98">
        <v>0.97</v>
      </c>
      <c r="B98">
        <v>491.321861606174</v>
      </c>
      <c r="D98">
        <v>0.97</v>
      </c>
      <c r="E98">
        <v>310.1948022198146</v>
      </c>
      <c r="I98">
        <v>0.97</v>
      </c>
      <c r="J98">
        <v>-1178.7100175857545</v>
      </c>
      <c r="L98">
        <v>0.97</v>
      </c>
      <c r="M98">
        <v>687.1225225744247</v>
      </c>
    </row>
    <row r="99" spans="1:13" ht="12.75">
      <c r="A99">
        <v>0.98</v>
      </c>
      <c r="B99">
        <v>490.89610765245226</v>
      </c>
      <c r="D99">
        <v>0.98</v>
      </c>
      <c r="E99">
        <v>315.1058920661078</v>
      </c>
      <c r="I99">
        <v>0.98</v>
      </c>
      <c r="J99">
        <v>-1179.3150363922118</v>
      </c>
      <c r="L99">
        <v>0.98</v>
      </c>
      <c r="M99">
        <v>675.3323728904725</v>
      </c>
    </row>
    <row r="100" spans="1:13" ht="12.75">
      <c r="A100">
        <v>0.99</v>
      </c>
      <c r="B100">
        <v>490.4703536987305</v>
      </c>
      <c r="D100">
        <v>0.99</v>
      </c>
      <c r="E100">
        <v>320.0127243728637</v>
      </c>
      <c r="I100">
        <v>0.99</v>
      </c>
      <c r="J100">
        <v>-1179.9200551986694</v>
      </c>
      <c r="L100">
        <v>0.99</v>
      </c>
      <c r="M100">
        <v>663.5362340536118</v>
      </c>
    </row>
    <row r="101" spans="1:13" ht="12.75">
      <c r="A101">
        <v>1</v>
      </c>
      <c r="B101">
        <v>490.04459974500867</v>
      </c>
      <c r="D101">
        <v>1</v>
      </c>
      <c r="E101">
        <v>324.9152991400824</v>
      </c>
      <c r="I101">
        <v>1</v>
      </c>
      <c r="J101">
        <v>-1180.525074005127</v>
      </c>
      <c r="L101">
        <v>1</v>
      </c>
      <c r="M101">
        <v>651.7339839935303</v>
      </c>
    </row>
    <row r="102" spans="1:13" ht="12.75">
      <c r="A102">
        <v>1.01</v>
      </c>
      <c r="B102">
        <v>489.6188457912869</v>
      </c>
      <c r="D102">
        <v>1.01</v>
      </c>
      <c r="E102">
        <v>329.8136163677639</v>
      </c>
      <c r="I102">
        <v>1.01</v>
      </c>
      <c r="J102">
        <v>-1181.1300928115845</v>
      </c>
      <c r="L102">
        <v>1.01</v>
      </c>
      <c r="M102">
        <v>639.9256837453842</v>
      </c>
    </row>
    <row r="103" spans="1:13" ht="12.75">
      <c r="A103">
        <v>1.02</v>
      </c>
      <c r="B103">
        <v>489.19309183756513</v>
      </c>
      <c r="D103">
        <v>1.02</v>
      </c>
      <c r="E103">
        <v>334.70767605590817</v>
      </c>
      <c r="I103">
        <v>1.02</v>
      </c>
      <c r="J103">
        <v>-1181.735111618042</v>
      </c>
      <c r="L103">
        <v>1.02</v>
      </c>
      <c r="M103">
        <v>628.1113943443298</v>
      </c>
    </row>
    <row r="104" spans="1:13" ht="12.75">
      <c r="A104">
        <v>1.03</v>
      </c>
      <c r="B104">
        <v>488.7673378838433</v>
      </c>
      <c r="D104">
        <v>1.03</v>
      </c>
      <c r="E104">
        <v>339.5974782045152</v>
      </c>
      <c r="I104">
        <v>1.03</v>
      </c>
      <c r="J104">
        <v>-1182.3401304244994</v>
      </c>
      <c r="L104">
        <v>1.03</v>
      </c>
      <c r="M104">
        <v>616.2909937200546</v>
      </c>
    </row>
    <row r="105" spans="1:13" ht="12.75">
      <c r="A105">
        <v>1.04</v>
      </c>
      <c r="B105">
        <v>488.34158393012154</v>
      </c>
      <c r="D105">
        <v>1.04</v>
      </c>
      <c r="E105">
        <v>344.483022813585</v>
      </c>
      <c r="I105">
        <v>1.04</v>
      </c>
      <c r="J105">
        <v>-1182.945149230957</v>
      </c>
      <c r="L105">
        <v>1.04</v>
      </c>
      <c r="M105">
        <v>604.4646039428711</v>
      </c>
    </row>
    <row r="106" spans="1:13" ht="12.75">
      <c r="A106">
        <v>1.05</v>
      </c>
      <c r="B106">
        <v>487.9158299763997</v>
      </c>
      <c r="D106">
        <v>1.05</v>
      </c>
      <c r="E106">
        <v>349.36430988311764</v>
      </c>
      <c r="I106">
        <v>1.05</v>
      </c>
      <c r="J106">
        <v>-1183.5501680374146</v>
      </c>
      <c r="L106">
        <v>1.05</v>
      </c>
      <c r="M106">
        <v>592.6321029424668</v>
      </c>
    </row>
    <row r="107" spans="1:13" ht="12.75">
      <c r="A107">
        <v>1.06</v>
      </c>
      <c r="B107">
        <v>487.49007602267795</v>
      </c>
      <c r="D107">
        <v>1.06</v>
      </c>
      <c r="E107">
        <v>354.24133941311305</v>
      </c>
      <c r="I107">
        <v>1.06</v>
      </c>
      <c r="J107">
        <v>-1184.1551868438721</v>
      </c>
      <c r="L107">
        <v>1.06</v>
      </c>
      <c r="M107">
        <v>580.7935517539978</v>
      </c>
    </row>
    <row r="108" spans="1:13" ht="12.75">
      <c r="A108">
        <v>1.07</v>
      </c>
      <c r="B108">
        <v>487.06432206895613</v>
      </c>
      <c r="D108">
        <v>1.07</v>
      </c>
      <c r="E108">
        <v>359.11411140357126</v>
      </c>
      <c r="I108">
        <v>1.07</v>
      </c>
      <c r="J108">
        <v>-1184.7602056503297</v>
      </c>
      <c r="L108">
        <v>1.07</v>
      </c>
      <c r="M108">
        <v>568.9490114126205</v>
      </c>
    </row>
    <row r="109" spans="1:13" ht="12.75">
      <c r="A109">
        <v>1.08</v>
      </c>
      <c r="B109">
        <v>486.63856811523436</v>
      </c>
      <c r="D109">
        <v>1.08</v>
      </c>
      <c r="E109">
        <v>363.9826258544922</v>
      </c>
      <c r="I109">
        <v>1.08</v>
      </c>
      <c r="J109">
        <v>-1185.365224456787</v>
      </c>
      <c r="L109">
        <v>1.08</v>
      </c>
      <c r="M109">
        <v>557.0983598480225</v>
      </c>
    </row>
    <row r="110" spans="1:13" ht="12.75">
      <c r="A110">
        <v>1.09</v>
      </c>
      <c r="B110">
        <v>486.2128141615126</v>
      </c>
      <c r="D110">
        <v>1.09</v>
      </c>
      <c r="E110">
        <v>368.84688276587593</v>
      </c>
      <c r="I110">
        <v>1.09</v>
      </c>
      <c r="J110">
        <v>-1185.9702432632446</v>
      </c>
      <c r="L110">
        <v>1.09</v>
      </c>
      <c r="M110">
        <v>545.241719130516</v>
      </c>
    </row>
    <row r="111" spans="1:13" ht="12.75">
      <c r="A111">
        <v>1.1</v>
      </c>
      <c r="B111">
        <v>485.7870602077908</v>
      </c>
      <c r="D111">
        <v>1.1</v>
      </c>
      <c r="E111">
        <v>373.70688213772246</v>
      </c>
      <c r="I111">
        <v>1.1</v>
      </c>
      <c r="J111">
        <v>-1186.5752620697021</v>
      </c>
      <c r="L111">
        <v>1.1</v>
      </c>
      <c r="M111">
        <v>533.3789671897888</v>
      </c>
    </row>
    <row r="112" spans="1:13" ht="12.75">
      <c r="A112">
        <v>1.11</v>
      </c>
      <c r="B112">
        <v>485.361306254069</v>
      </c>
      <c r="D112">
        <v>1.11</v>
      </c>
      <c r="E112">
        <v>378.5626239700317</v>
      </c>
      <c r="I112">
        <v>1.11</v>
      </c>
      <c r="J112">
        <v>-1187.1802808761597</v>
      </c>
      <c r="L112">
        <v>1.11</v>
      </c>
      <c r="M112">
        <v>521.510165060997</v>
      </c>
    </row>
    <row r="113" spans="1:13" ht="12.75">
      <c r="A113">
        <v>1.12</v>
      </c>
      <c r="B113">
        <v>484.93555230034724</v>
      </c>
      <c r="D113">
        <v>1.12</v>
      </c>
      <c r="E113">
        <v>383.41410826280384</v>
      </c>
      <c r="I113">
        <v>1.12</v>
      </c>
      <c r="J113">
        <v>-1187.7852996826173</v>
      </c>
      <c r="L113">
        <v>1.12</v>
      </c>
      <c r="M113">
        <v>509.63537377929686</v>
      </c>
    </row>
    <row r="114" spans="1:13" ht="12.75">
      <c r="A114">
        <v>1.13</v>
      </c>
      <c r="B114">
        <v>484.5097983466254</v>
      </c>
      <c r="D114">
        <v>1.13</v>
      </c>
      <c r="E114">
        <v>388.2613350160387</v>
      </c>
      <c r="I114">
        <v>1.13</v>
      </c>
      <c r="J114">
        <v>-1188.3903184890746</v>
      </c>
      <c r="L114">
        <v>1.13</v>
      </c>
      <c r="M114">
        <v>497.7544712743759</v>
      </c>
    </row>
    <row r="115" spans="1:13" ht="12.75">
      <c r="A115">
        <v>1.14</v>
      </c>
      <c r="B115">
        <v>484.08404439290365</v>
      </c>
      <c r="D115">
        <v>1.14</v>
      </c>
      <c r="E115">
        <v>393.10430422973633</v>
      </c>
      <c r="I115">
        <v>1.14</v>
      </c>
      <c r="J115">
        <v>-1188.9953372955322</v>
      </c>
      <c r="L115">
        <v>1.14</v>
      </c>
      <c r="M115">
        <v>485.8675796165466</v>
      </c>
    </row>
    <row r="116" spans="1:13" ht="12.75">
      <c r="A116">
        <v>1.15</v>
      </c>
      <c r="B116">
        <v>572.9887958102756</v>
      </c>
      <c r="D116">
        <v>1.15</v>
      </c>
      <c r="E116">
        <v>457.9430159038968</v>
      </c>
      <c r="I116">
        <v>1.15</v>
      </c>
      <c r="J116">
        <v>-1189.6003561019897</v>
      </c>
      <c r="L116">
        <v>1.15</v>
      </c>
      <c r="M116">
        <v>473.9745767354965</v>
      </c>
    </row>
    <row r="117" spans="1:13" ht="12.75">
      <c r="A117">
        <v>1.16</v>
      </c>
      <c r="B117">
        <v>572.5630418565538</v>
      </c>
      <c r="D117">
        <v>1.16</v>
      </c>
      <c r="E117">
        <v>463.67077509223077</v>
      </c>
      <c r="I117">
        <v>1.16</v>
      </c>
      <c r="J117">
        <v>-1190.2053749084473</v>
      </c>
      <c r="L117">
        <v>1.16</v>
      </c>
      <c r="M117">
        <v>462.07552366638186</v>
      </c>
    </row>
    <row r="118" spans="1:13" ht="12.75">
      <c r="A118">
        <v>1.17</v>
      </c>
      <c r="B118">
        <v>572.137287902832</v>
      </c>
      <c r="D118">
        <v>1.17</v>
      </c>
      <c r="E118">
        <v>469.39427674102774</v>
      </c>
      <c r="I118">
        <v>1.17</v>
      </c>
      <c r="J118">
        <v>-1190.8103937149049</v>
      </c>
      <c r="L118">
        <v>1.17</v>
      </c>
      <c r="M118">
        <v>450.1704814443588</v>
      </c>
    </row>
    <row r="119" spans="1:13" ht="12.75">
      <c r="A119">
        <v>1.18</v>
      </c>
      <c r="B119">
        <v>571.7115339491103</v>
      </c>
      <c r="D119">
        <v>1.18</v>
      </c>
      <c r="E119">
        <v>475.11352085028744</v>
      </c>
      <c r="I119">
        <v>1.18</v>
      </c>
      <c r="J119">
        <v>-1191.4154125213622</v>
      </c>
      <c r="L119">
        <v>1.18</v>
      </c>
      <c r="M119">
        <v>438.259327999115</v>
      </c>
    </row>
    <row r="120" spans="1:13" ht="12.75">
      <c r="A120">
        <v>1.19</v>
      </c>
      <c r="B120">
        <v>571.2857799953885</v>
      </c>
      <c r="D120">
        <v>1.19</v>
      </c>
      <c r="E120">
        <v>480.82850742000994</v>
      </c>
      <c r="I120">
        <v>1.19</v>
      </c>
      <c r="J120">
        <v>-1192.0204313278198</v>
      </c>
      <c r="L120">
        <v>1.19</v>
      </c>
      <c r="M120">
        <v>426.3421854009628</v>
      </c>
    </row>
    <row r="121" spans="1:13" ht="12.75">
      <c r="A121">
        <v>1.2</v>
      </c>
      <c r="B121">
        <v>570.8600260416666</v>
      </c>
      <c r="D121">
        <v>1.2</v>
      </c>
      <c r="E121">
        <v>486.53923645019523</v>
      </c>
      <c r="I121">
        <v>1.2</v>
      </c>
      <c r="J121">
        <v>-1192.6254501342773</v>
      </c>
      <c r="L121">
        <v>1.2</v>
      </c>
      <c r="M121">
        <v>414.41893157958987</v>
      </c>
    </row>
    <row r="122" spans="1:13" ht="12.75">
      <c r="A122">
        <v>1.21</v>
      </c>
      <c r="B122">
        <v>570.4342720879449</v>
      </c>
      <c r="D122">
        <v>1.21</v>
      </c>
      <c r="E122">
        <v>492.2457079408432</v>
      </c>
      <c r="I122">
        <v>1.21</v>
      </c>
      <c r="J122">
        <v>-1193.230468940735</v>
      </c>
      <c r="L122">
        <v>1.21</v>
      </c>
      <c r="M122">
        <v>402.48962757015227</v>
      </c>
    </row>
    <row r="123" spans="1:13" ht="12.75">
      <c r="A123">
        <v>1.22</v>
      </c>
      <c r="B123">
        <v>570.0085181342231</v>
      </c>
      <c r="D123">
        <v>1.22</v>
      </c>
      <c r="E123">
        <v>497.94792189195414</v>
      </c>
      <c r="I123">
        <v>1.22</v>
      </c>
      <c r="J123">
        <v>-1193.8354877471925</v>
      </c>
      <c r="L123">
        <v>1.22</v>
      </c>
      <c r="M123">
        <v>390.5543344078064</v>
      </c>
    </row>
    <row r="124" spans="1:13" ht="12.75">
      <c r="A124">
        <v>1.23</v>
      </c>
      <c r="B124">
        <v>569.5827641805013</v>
      </c>
      <c r="D124">
        <v>1.23</v>
      </c>
      <c r="E124">
        <v>503.6458783035278</v>
      </c>
      <c r="I124">
        <v>1.23</v>
      </c>
      <c r="J124">
        <v>-1194.4405065536498</v>
      </c>
      <c r="L124">
        <v>1.23</v>
      </c>
      <c r="M124">
        <v>378.6129300222397</v>
      </c>
    </row>
    <row r="125" spans="1:13" ht="12.75">
      <c r="A125">
        <v>1.24</v>
      </c>
      <c r="B125">
        <v>569.1570102267796</v>
      </c>
      <c r="D125">
        <v>1.24</v>
      </c>
      <c r="E125">
        <v>509.33957717556416</v>
      </c>
      <c r="I125">
        <v>1.24</v>
      </c>
      <c r="J125">
        <v>-1195.0455253601074</v>
      </c>
      <c r="L125">
        <v>1.24</v>
      </c>
      <c r="M125">
        <v>366.66553648376464</v>
      </c>
    </row>
    <row r="126" spans="1:13" ht="12.75">
      <c r="A126">
        <v>1.25</v>
      </c>
      <c r="B126">
        <v>568.7312562730577</v>
      </c>
      <c r="D126">
        <v>1.25</v>
      </c>
      <c r="E126">
        <v>515.0290185080634</v>
      </c>
      <c r="I126">
        <v>1.25</v>
      </c>
      <c r="J126">
        <v>-1195.650544166565</v>
      </c>
      <c r="L126">
        <v>1.25</v>
      </c>
      <c r="M126">
        <v>354.7120317220688</v>
      </c>
    </row>
    <row r="127" spans="1:13" ht="12.75">
      <c r="A127">
        <v>1.26</v>
      </c>
      <c r="B127">
        <v>568.3055023193359</v>
      </c>
      <c r="D127">
        <v>1.26</v>
      </c>
      <c r="E127">
        <v>520.7142023010254</v>
      </c>
      <c r="I127">
        <v>1.26</v>
      </c>
      <c r="J127">
        <v>-1196.2555629730225</v>
      </c>
      <c r="L127">
        <v>1.26</v>
      </c>
      <c r="M127">
        <v>342.75247677230834</v>
      </c>
    </row>
    <row r="128" spans="1:13" ht="12.75">
      <c r="A128">
        <v>1.27</v>
      </c>
      <c r="B128">
        <v>567.8797483656142</v>
      </c>
      <c r="D128">
        <v>1.27</v>
      </c>
      <c r="E128">
        <v>526.39512855445</v>
      </c>
      <c r="I128">
        <v>1.27</v>
      </c>
      <c r="J128">
        <v>-1196.86058177948</v>
      </c>
      <c r="L128">
        <v>1.27</v>
      </c>
      <c r="M128">
        <v>330.7869326696396</v>
      </c>
    </row>
    <row r="129" spans="1:13" ht="12.75">
      <c r="A129">
        <v>1.28</v>
      </c>
      <c r="B129">
        <v>567.4539944118924</v>
      </c>
      <c r="D129">
        <v>1.28</v>
      </c>
      <c r="E129">
        <v>532.0717972683376</v>
      </c>
      <c r="I129">
        <v>1.28</v>
      </c>
      <c r="J129">
        <v>-1197.4656005859374</v>
      </c>
      <c r="L129">
        <v>1.28</v>
      </c>
      <c r="M129">
        <v>318.81527734375</v>
      </c>
    </row>
    <row r="130" spans="1:13" ht="12.75">
      <c r="A130">
        <v>1.29</v>
      </c>
      <c r="B130">
        <v>567.0282404581706</v>
      </c>
      <c r="D130">
        <v>1.29</v>
      </c>
      <c r="E130">
        <v>537.7442084426879</v>
      </c>
      <c r="I130">
        <v>1.29</v>
      </c>
      <c r="J130">
        <v>-1198.070619392395</v>
      </c>
      <c r="L130">
        <v>1.29</v>
      </c>
      <c r="M130">
        <v>306.83763286495207</v>
      </c>
    </row>
    <row r="131" spans="1:13" ht="12.75">
      <c r="A131">
        <v>1.3</v>
      </c>
      <c r="B131">
        <v>566.6024865044487</v>
      </c>
      <c r="D131">
        <v>1.3</v>
      </c>
      <c r="E131">
        <v>543.4123620775009</v>
      </c>
      <c r="I131">
        <v>1.3</v>
      </c>
      <c r="J131">
        <v>-1198.6756381988525</v>
      </c>
      <c r="L131">
        <v>1.3</v>
      </c>
      <c r="M131">
        <v>294.8538771629334</v>
      </c>
    </row>
    <row r="132" spans="1:13" ht="12.75">
      <c r="A132">
        <v>1.31</v>
      </c>
      <c r="B132">
        <v>566.176732550727</v>
      </c>
      <c r="D132">
        <v>1.31</v>
      </c>
      <c r="E132">
        <v>549.0762581727769</v>
      </c>
      <c r="I132">
        <v>1.31</v>
      </c>
      <c r="J132">
        <v>-1199.28065700531</v>
      </c>
      <c r="L132">
        <v>1.31</v>
      </c>
      <c r="M132">
        <v>282.86407127285</v>
      </c>
    </row>
    <row r="133" spans="1:13" ht="12.75">
      <c r="A133">
        <v>1.32</v>
      </c>
      <c r="B133">
        <v>565.7509785970052</v>
      </c>
      <c r="D133">
        <v>1.32</v>
      </c>
      <c r="E133">
        <v>554.7358967285155</v>
      </c>
      <c r="I133">
        <v>1.32</v>
      </c>
      <c r="J133">
        <v>-1199.8856758117677</v>
      </c>
      <c r="L133">
        <v>1.32</v>
      </c>
      <c r="M133">
        <v>270.8682762298584</v>
      </c>
    </row>
    <row r="134" spans="1:13" ht="12.75">
      <c r="A134">
        <v>1.33</v>
      </c>
      <c r="B134">
        <v>565.3252246432834</v>
      </c>
      <c r="D134">
        <v>1.33</v>
      </c>
      <c r="E134">
        <v>560.3912777447171</v>
      </c>
      <c r="I134">
        <v>1.33</v>
      </c>
      <c r="J134">
        <v>-1200.490694618225</v>
      </c>
      <c r="L134">
        <v>1.33</v>
      </c>
      <c r="M134">
        <v>258.8663699636459</v>
      </c>
    </row>
    <row r="135" spans="1:13" ht="12.75">
      <c r="A135">
        <v>1.34</v>
      </c>
      <c r="B135">
        <v>564.8994706895617</v>
      </c>
      <c r="D135">
        <v>1.34</v>
      </c>
      <c r="E135">
        <v>566.0424012213812</v>
      </c>
      <c r="I135">
        <v>1.34</v>
      </c>
      <c r="J135">
        <v>-1201.0957134246826</v>
      </c>
      <c r="L135">
        <v>1.34</v>
      </c>
      <c r="M135">
        <v>246.85847454452514</v>
      </c>
    </row>
    <row r="136" spans="1:13" ht="12.75">
      <c r="A136">
        <v>1.35</v>
      </c>
      <c r="B136">
        <v>564.4737167358398</v>
      </c>
      <c r="D136">
        <v>1.35</v>
      </c>
      <c r="E136">
        <v>571.6892671585083</v>
      </c>
      <c r="I136">
        <v>1.35</v>
      </c>
      <c r="J136">
        <v>-1201.7007322311401</v>
      </c>
      <c r="L136">
        <v>1.35</v>
      </c>
      <c r="M136">
        <v>234.8444679021835</v>
      </c>
    </row>
    <row r="137" spans="1:13" ht="12.75">
      <c r="A137">
        <v>1.36</v>
      </c>
      <c r="B137">
        <v>564.047962782118</v>
      </c>
      <c r="D137">
        <v>1.36</v>
      </c>
      <c r="E137">
        <v>577.3318755560981</v>
      </c>
      <c r="I137">
        <v>1.36</v>
      </c>
      <c r="J137">
        <v>-1202.3057510375977</v>
      </c>
      <c r="L137">
        <v>1.36</v>
      </c>
      <c r="M137">
        <v>222.82441107177732</v>
      </c>
    </row>
    <row r="138" spans="1:13" ht="12.75">
      <c r="A138">
        <v>1.37</v>
      </c>
      <c r="B138">
        <v>563.6222088283963</v>
      </c>
      <c r="D138">
        <v>1.37</v>
      </c>
      <c r="E138">
        <v>582.9702264141506</v>
      </c>
      <c r="I138">
        <v>1.37</v>
      </c>
      <c r="J138">
        <v>-1202.9107698440553</v>
      </c>
      <c r="L138">
        <v>1.37</v>
      </c>
      <c r="M138">
        <v>210.79836508846282</v>
      </c>
    </row>
    <row r="139" spans="1:13" ht="12.75">
      <c r="A139">
        <v>1.38</v>
      </c>
      <c r="B139">
        <v>563.1964548746745</v>
      </c>
      <c r="D139">
        <v>1.38</v>
      </c>
      <c r="E139">
        <v>588.604319732666</v>
      </c>
      <c r="I139">
        <v>1.38</v>
      </c>
      <c r="J139">
        <v>-1203.5157886505126</v>
      </c>
      <c r="L139">
        <v>1.38</v>
      </c>
      <c r="M139">
        <v>198.76620788192747</v>
      </c>
    </row>
    <row r="140" spans="1:13" ht="12.75">
      <c r="A140">
        <v>1.39</v>
      </c>
      <c r="B140">
        <v>562.7707009209527</v>
      </c>
      <c r="D140">
        <v>1.39</v>
      </c>
      <c r="E140">
        <v>594.2341555116441</v>
      </c>
      <c r="I140">
        <v>1.39</v>
      </c>
      <c r="J140">
        <v>-1204.1208074569702</v>
      </c>
      <c r="L140">
        <v>1.39</v>
      </c>
      <c r="M140">
        <v>186.7280615224838</v>
      </c>
    </row>
    <row r="141" spans="1:13" ht="12.75">
      <c r="A141">
        <v>1.4</v>
      </c>
      <c r="B141">
        <v>562.344946967231</v>
      </c>
      <c r="D141">
        <v>1.4</v>
      </c>
      <c r="E141">
        <v>599.8597337510851</v>
      </c>
      <c r="I141">
        <v>1.4</v>
      </c>
      <c r="J141">
        <v>-1204.7258262634277</v>
      </c>
      <c r="L141">
        <v>1.4</v>
      </c>
      <c r="M141">
        <v>174.68386497497556</v>
      </c>
    </row>
    <row r="142" spans="1:13" ht="12.75">
      <c r="A142">
        <v>1.41</v>
      </c>
      <c r="B142">
        <v>561.9191930135091</v>
      </c>
      <c r="D142">
        <v>1.41</v>
      </c>
      <c r="E142">
        <v>605.4810544509886</v>
      </c>
      <c r="I142">
        <v>1.41</v>
      </c>
      <c r="J142">
        <v>-1505.3308450698853</v>
      </c>
      <c r="L142">
        <v>1.41</v>
      </c>
      <c r="M142">
        <v>207.63349616909028</v>
      </c>
    </row>
    <row r="143" spans="1:13" ht="12.75">
      <c r="A143">
        <v>1.42</v>
      </c>
      <c r="B143">
        <v>561.4934390597873</v>
      </c>
      <c r="D143">
        <v>1.42</v>
      </c>
      <c r="E143">
        <v>611.0981176113552</v>
      </c>
      <c r="I143">
        <v>1.42</v>
      </c>
      <c r="J143">
        <v>-1505.9358638763429</v>
      </c>
      <c r="L143">
        <v>1.42</v>
      </c>
      <c r="M143">
        <v>192.57719924545287</v>
      </c>
    </row>
    <row r="144" spans="1:13" ht="12.75">
      <c r="A144">
        <v>1.43</v>
      </c>
      <c r="B144">
        <v>561.0676851060656</v>
      </c>
      <c r="D144">
        <v>1.43</v>
      </c>
      <c r="E144">
        <v>616.7109232321843</v>
      </c>
      <c r="I144">
        <v>1.43</v>
      </c>
      <c r="J144">
        <v>-1506.5408826828002</v>
      </c>
      <c r="L144">
        <v>1.43</v>
      </c>
      <c r="M144">
        <v>177.51485213375094</v>
      </c>
    </row>
    <row r="145" spans="1:13" ht="12.75">
      <c r="A145">
        <v>1.44</v>
      </c>
      <c r="B145">
        <v>560.6419311523438</v>
      </c>
      <c r="D145">
        <v>1.44</v>
      </c>
      <c r="E145">
        <v>622.3194713134765</v>
      </c>
      <c r="I145">
        <v>1.44</v>
      </c>
      <c r="J145">
        <v>-1507.1459014892578</v>
      </c>
      <c r="L145">
        <v>1.44</v>
      </c>
      <c r="M145">
        <v>162.44633276367188</v>
      </c>
    </row>
    <row r="146" spans="1:13" ht="12.75">
      <c r="A146">
        <v>1.45</v>
      </c>
      <c r="B146">
        <v>560.216177198622</v>
      </c>
      <c r="D146">
        <v>1.45</v>
      </c>
      <c r="E146">
        <v>627.9237618552313</v>
      </c>
      <c r="I146">
        <v>1.45</v>
      </c>
      <c r="J146">
        <v>-1507.7509202957153</v>
      </c>
      <c r="L146">
        <v>1.45</v>
      </c>
      <c r="M146">
        <v>147.37188527584075</v>
      </c>
    </row>
    <row r="147" spans="1:13" ht="12.75">
      <c r="A147">
        <v>1.46</v>
      </c>
      <c r="B147">
        <v>559.7904232449001</v>
      </c>
      <c r="D147">
        <v>1.46</v>
      </c>
      <c r="E147">
        <v>633.5237948574489</v>
      </c>
      <c r="I147">
        <v>1.46</v>
      </c>
      <c r="J147">
        <v>-1508.355939102173</v>
      </c>
      <c r="L147">
        <v>1.46</v>
      </c>
      <c r="M147">
        <v>132.2913875999451</v>
      </c>
    </row>
    <row r="148" spans="1:13" ht="12.75">
      <c r="A148">
        <v>1.47</v>
      </c>
      <c r="B148">
        <v>559.3646692911784</v>
      </c>
      <c r="D148">
        <v>1.47</v>
      </c>
      <c r="E148">
        <v>639.1195703201294</v>
      </c>
      <c r="I148">
        <v>1.47</v>
      </c>
      <c r="J148">
        <v>-1508.9609579086305</v>
      </c>
      <c r="L148">
        <v>1.47</v>
      </c>
      <c r="M148">
        <v>117.2047176656723</v>
      </c>
    </row>
    <row r="149" spans="1:13" ht="12.75">
      <c r="A149">
        <v>1.48</v>
      </c>
      <c r="B149">
        <v>558.9389153374566</v>
      </c>
      <c r="D149">
        <v>1.48</v>
      </c>
      <c r="E149">
        <v>644.7110882432725</v>
      </c>
      <c r="I149">
        <v>1.48</v>
      </c>
      <c r="J149">
        <v>-1509.5659767150878</v>
      </c>
      <c r="L149">
        <v>1.48</v>
      </c>
      <c r="M149">
        <v>102.11211961364747</v>
      </c>
    </row>
    <row r="150" spans="1:13" ht="12.75">
      <c r="A150">
        <v>1.49</v>
      </c>
      <c r="B150">
        <v>558.5131613837348</v>
      </c>
      <c r="D150">
        <v>1.49</v>
      </c>
      <c r="E150">
        <v>650.2983486268785</v>
      </c>
      <c r="I150">
        <v>1.49</v>
      </c>
      <c r="J150">
        <v>-1510.1709955215454</v>
      </c>
      <c r="L150">
        <v>1.49</v>
      </c>
      <c r="M150">
        <v>87.01347137355805</v>
      </c>
    </row>
    <row r="151" spans="1:13" ht="12.75">
      <c r="A151">
        <v>1.5</v>
      </c>
      <c r="B151">
        <v>558.0874074300131</v>
      </c>
      <c r="D151">
        <v>1.5</v>
      </c>
      <c r="E151">
        <v>655.8813514709472</v>
      </c>
      <c r="I151">
        <v>1.5</v>
      </c>
      <c r="J151">
        <v>-1510.776014328003</v>
      </c>
      <c r="L151">
        <v>1.5</v>
      </c>
      <c r="M151">
        <v>71.90877294540405</v>
      </c>
    </row>
    <row r="152" spans="1:13" ht="12.75">
      <c r="A152">
        <v>1.51</v>
      </c>
      <c r="B152">
        <v>557.6616534762912</v>
      </c>
      <c r="D152">
        <v>1.51</v>
      </c>
      <c r="E152">
        <v>661.4600967754787</v>
      </c>
      <c r="I152">
        <v>1.51</v>
      </c>
      <c r="J152">
        <v>-1511.3810331344605</v>
      </c>
      <c r="L152">
        <v>1.51</v>
      </c>
      <c r="M152">
        <v>56.79790225887298</v>
      </c>
    </row>
    <row r="153" spans="1:13" ht="12.75">
      <c r="A153">
        <v>1.52</v>
      </c>
      <c r="B153">
        <v>557.2358995225694</v>
      </c>
      <c r="D153">
        <v>1.52</v>
      </c>
      <c r="E153">
        <v>667.0345845404731</v>
      </c>
      <c r="I153">
        <v>1.52</v>
      </c>
      <c r="J153">
        <v>-1511.986051940918</v>
      </c>
      <c r="L153">
        <v>1.52</v>
      </c>
      <c r="M153">
        <v>41.681103454589845</v>
      </c>
    </row>
    <row r="154" spans="1:13" ht="12.75">
      <c r="A154">
        <v>1.53</v>
      </c>
      <c r="B154">
        <v>556.8101455688477</v>
      </c>
      <c r="D154">
        <v>1.53</v>
      </c>
      <c r="E154">
        <v>672.6048147659301</v>
      </c>
      <c r="I154">
        <v>1.53</v>
      </c>
      <c r="J154">
        <v>-1512.5910707473754</v>
      </c>
      <c r="L154">
        <v>1.53</v>
      </c>
      <c r="M154">
        <v>26.558254462242132</v>
      </c>
    </row>
    <row r="155" spans="1:13" ht="12.75">
      <c r="A155">
        <v>1.54</v>
      </c>
      <c r="B155">
        <v>556.3843916151259</v>
      </c>
      <c r="D155">
        <v>1.54</v>
      </c>
      <c r="E155">
        <v>678.1707874518501</v>
      </c>
      <c r="I155">
        <v>1.54</v>
      </c>
      <c r="J155">
        <v>-1513.196089553833</v>
      </c>
      <c r="L155">
        <v>1.54</v>
      </c>
      <c r="M155">
        <v>11.429233211517342</v>
      </c>
    </row>
    <row r="156" spans="1:13" ht="12.75">
      <c r="A156">
        <v>1.55</v>
      </c>
      <c r="B156">
        <v>555.958637661404</v>
      </c>
      <c r="D156">
        <v>1.55</v>
      </c>
      <c r="E156">
        <v>683.7325025982326</v>
      </c>
      <c r="I156">
        <v>1.55</v>
      </c>
      <c r="J156">
        <v>-113.03475093841553</v>
      </c>
      <c r="L156">
        <v>1.55</v>
      </c>
      <c r="M156">
        <v>-3.7055940866470394</v>
      </c>
    </row>
    <row r="157" spans="1:13" ht="12.75">
      <c r="A157">
        <v>1.56</v>
      </c>
      <c r="B157">
        <v>555.5328837076822</v>
      </c>
      <c r="D157">
        <v>1.56</v>
      </c>
      <c r="E157">
        <v>689.289960205078</v>
      </c>
      <c r="I157">
        <v>1.56</v>
      </c>
      <c r="J157">
        <v>-113.63976974487305</v>
      </c>
      <c r="L157">
        <v>1.56</v>
      </c>
      <c r="M157">
        <v>-4.839025283813484</v>
      </c>
    </row>
    <row r="158" spans="1:13" ht="12.75">
      <c r="A158">
        <v>1.57</v>
      </c>
      <c r="B158">
        <v>555.1071297539605</v>
      </c>
      <c r="D158">
        <v>1.57</v>
      </c>
      <c r="E158">
        <v>694.8431602723863</v>
      </c>
      <c r="I158">
        <v>1.57</v>
      </c>
      <c r="J158">
        <v>-114.24478855133057</v>
      </c>
      <c r="L158">
        <v>1.57</v>
      </c>
      <c r="M158">
        <v>-5.978506669044492</v>
      </c>
    </row>
    <row r="159" spans="1:13" ht="12.75">
      <c r="A159">
        <v>1.58</v>
      </c>
      <c r="B159">
        <v>554.6813758002387</v>
      </c>
      <c r="D159">
        <v>1.58</v>
      </c>
      <c r="E159">
        <v>700.3921028001573</v>
      </c>
      <c r="I159">
        <v>1.58</v>
      </c>
      <c r="J159">
        <v>-114.8498073577881</v>
      </c>
      <c r="L159">
        <v>1.58</v>
      </c>
      <c r="M159">
        <v>-7.123916172027606</v>
      </c>
    </row>
    <row r="160" spans="1:13" ht="12.75">
      <c r="A160">
        <v>1.59</v>
      </c>
      <c r="B160">
        <v>554.255621846517</v>
      </c>
      <c r="D160">
        <v>1.59</v>
      </c>
      <c r="E160">
        <v>705.936787788391</v>
      </c>
      <c r="I160">
        <v>1.59</v>
      </c>
      <c r="J160">
        <v>-115.45482616424562</v>
      </c>
      <c r="L160">
        <v>1.59</v>
      </c>
      <c r="M160">
        <v>-8.275375863075269</v>
      </c>
    </row>
    <row r="161" spans="1:13" ht="12.75">
      <c r="A161">
        <v>1.6</v>
      </c>
      <c r="B161">
        <v>553.8298678927952</v>
      </c>
      <c r="D161">
        <v>1.6</v>
      </c>
      <c r="E161">
        <v>711.4772152370876</v>
      </c>
      <c r="I161">
        <v>1.6</v>
      </c>
      <c r="J161">
        <v>-116.05984497070312</v>
      </c>
      <c r="L161">
        <v>1.6</v>
      </c>
      <c r="M161">
        <v>-9.433007812500009</v>
      </c>
    </row>
    <row r="162" spans="1:13" ht="12.75">
      <c r="A162">
        <v>1.61</v>
      </c>
      <c r="B162">
        <v>553.4041139390733</v>
      </c>
      <c r="D162">
        <v>1.61</v>
      </c>
      <c r="E162">
        <v>717.0133851462471</v>
      </c>
      <c r="I162">
        <v>1.61</v>
      </c>
      <c r="J162">
        <v>-116.66486377716065</v>
      </c>
      <c r="L162">
        <v>1.61</v>
      </c>
      <c r="M162">
        <v>-10.596689949989326</v>
      </c>
    </row>
    <row r="163" spans="1:13" ht="12.75">
      <c r="A163">
        <v>1.62</v>
      </c>
      <c r="B163">
        <v>552.9783599853515</v>
      </c>
      <c r="D163">
        <v>1.62</v>
      </c>
      <c r="E163">
        <v>722.5452975158692</v>
      </c>
      <c r="I163">
        <v>1.62</v>
      </c>
      <c r="J163">
        <v>-117.26988258361817</v>
      </c>
      <c r="L163">
        <v>1.62</v>
      </c>
      <c r="M163">
        <v>-11.766300205230735</v>
      </c>
    </row>
    <row r="164" spans="1:13" ht="12.75">
      <c r="A164">
        <v>1.63</v>
      </c>
      <c r="B164">
        <v>552.5526060316298</v>
      </c>
      <c r="D164">
        <v>1.63</v>
      </c>
      <c r="E164">
        <v>728.072952345954</v>
      </c>
      <c r="I164">
        <v>1.63</v>
      </c>
      <c r="J164">
        <v>-117.87490139007569</v>
      </c>
      <c r="L164">
        <v>1.63</v>
      </c>
      <c r="M164">
        <v>-12.941960648536693</v>
      </c>
    </row>
    <row r="165" spans="1:13" ht="12.75">
      <c r="A165">
        <v>1.64</v>
      </c>
      <c r="B165">
        <v>552.126852077908</v>
      </c>
      <c r="D165">
        <v>1.64</v>
      </c>
      <c r="E165">
        <v>733.5963496365017</v>
      </c>
      <c r="I165">
        <v>1.64</v>
      </c>
      <c r="J165">
        <v>-118.47992019653321</v>
      </c>
      <c r="L165">
        <v>1.64</v>
      </c>
      <c r="M165">
        <v>-14.123793350219742</v>
      </c>
    </row>
    <row r="166" spans="1:13" ht="12.75">
      <c r="A166">
        <v>1.65</v>
      </c>
      <c r="B166">
        <v>551.7010981241862</v>
      </c>
      <c r="D166">
        <v>1.65</v>
      </c>
      <c r="E166">
        <v>739.1154893875123</v>
      </c>
      <c r="I166">
        <v>1.65</v>
      </c>
      <c r="J166">
        <v>-119.08493900299074</v>
      </c>
      <c r="L166">
        <v>1.65</v>
      </c>
      <c r="M166">
        <v>-15.311676239967369</v>
      </c>
    </row>
    <row r="167" spans="1:13" ht="12.75">
      <c r="A167">
        <v>1.66</v>
      </c>
      <c r="B167">
        <v>551.2753441704645</v>
      </c>
      <c r="D167">
        <v>1.66</v>
      </c>
      <c r="E167">
        <v>744.6303715989854</v>
      </c>
      <c r="I167">
        <v>1.66</v>
      </c>
      <c r="J167">
        <v>-119.68995780944825</v>
      </c>
      <c r="L167">
        <v>1.66</v>
      </c>
      <c r="M167">
        <v>-16.505487247467045</v>
      </c>
    </row>
    <row r="168" spans="1:13" ht="12.75">
      <c r="A168">
        <v>1.67</v>
      </c>
      <c r="B168">
        <v>550.8495902167426</v>
      </c>
      <c r="D168">
        <v>1.67</v>
      </c>
      <c r="E168">
        <v>750.1409962709214</v>
      </c>
      <c r="I168">
        <v>1.67</v>
      </c>
      <c r="J168">
        <v>-120.29497661590575</v>
      </c>
      <c r="L168">
        <v>1.67</v>
      </c>
      <c r="M168">
        <v>-17.705470513343812</v>
      </c>
    </row>
    <row r="169" spans="1:13" ht="12.75">
      <c r="A169">
        <v>1.68</v>
      </c>
      <c r="B169">
        <v>550.4238362630208</v>
      </c>
      <c r="D169">
        <v>1.68</v>
      </c>
      <c r="E169">
        <v>755.6473634033201</v>
      </c>
      <c r="I169">
        <v>1.68</v>
      </c>
      <c r="J169">
        <v>-120.89999542236328</v>
      </c>
      <c r="L169">
        <v>1.68</v>
      </c>
      <c r="M169">
        <v>-18.911381896972642</v>
      </c>
    </row>
    <row r="170" spans="1:13" ht="12.75">
      <c r="A170">
        <v>1.69</v>
      </c>
      <c r="B170">
        <v>549.9980823092991</v>
      </c>
      <c r="D170">
        <v>1.69</v>
      </c>
      <c r="E170">
        <v>761.1494729961818</v>
      </c>
      <c r="I170">
        <v>1.69</v>
      </c>
      <c r="J170">
        <v>-121.5050142288208</v>
      </c>
      <c r="L170">
        <v>1.69</v>
      </c>
      <c r="M170">
        <v>-20.123465538978564</v>
      </c>
    </row>
    <row r="171" spans="1:13" ht="12.75">
      <c r="A171">
        <v>1.7</v>
      </c>
      <c r="B171">
        <v>549.5723283555773</v>
      </c>
      <c r="D171">
        <v>1.7</v>
      </c>
      <c r="E171">
        <v>766.6473250495062</v>
      </c>
      <c r="I171">
        <v>1.7</v>
      </c>
      <c r="J171">
        <v>-122.11003303527832</v>
      </c>
      <c r="L171">
        <v>1.7</v>
      </c>
      <c r="M171">
        <v>-21.341477298736564</v>
      </c>
    </row>
    <row r="172" spans="1:13" ht="12.75">
      <c r="A172">
        <v>1.71</v>
      </c>
      <c r="B172">
        <v>549.1465744018554</v>
      </c>
      <c r="D172">
        <v>1.71</v>
      </c>
      <c r="E172">
        <v>772.1409195632934</v>
      </c>
      <c r="I172">
        <v>1.71</v>
      </c>
      <c r="J172">
        <v>-122.71505184173584</v>
      </c>
      <c r="L172">
        <v>1.71</v>
      </c>
      <c r="M172">
        <v>-22.56566131687164</v>
      </c>
    </row>
    <row r="173" spans="1:13" ht="12.75">
      <c r="A173">
        <v>1.72</v>
      </c>
      <c r="B173">
        <v>548.7208204481337</v>
      </c>
      <c r="D173">
        <v>1.72</v>
      </c>
      <c r="E173">
        <v>777.6302565375435</v>
      </c>
      <c r="I173">
        <v>1.72</v>
      </c>
      <c r="J173">
        <v>-123.32007064819335</v>
      </c>
      <c r="L173">
        <v>1.72</v>
      </c>
      <c r="M173">
        <v>-23.79577345275878</v>
      </c>
    </row>
    <row r="174" spans="1:13" ht="12.75">
      <c r="A174">
        <v>1.73</v>
      </c>
      <c r="B174">
        <v>548.2950664944119</v>
      </c>
      <c r="D174">
        <v>1.73</v>
      </c>
      <c r="E174">
        <v>783.115335972256</v>
      </c>
      <c r="I174">
        <v>1.73</v>
      </c>
      <c r="J174">
        <v>-123.92508945465087</v>
      </c>
      <c r="L174">
        <v>1.73</v>
      </c>
      <c r="M174">
        <v>-25.03193577671051</v>
      </c>
    </row>
    <row r="175" spans="1:13" ht="12.75">
      <c r="A175">
        <v>1.74</v>
      </c>
      <c r="B175">
        <v>547.8693125406901</v>
      </c>
      <c r="D175">
        <v>1.74</v>
      </c>
      <c r="E175">
        <v>788.5961578674315</v>
      </c>
      <c r="I175">
        <v>1.74</v>
      </c>
      <c r="J175">
        <v>-124.5301082611084</v>
      </c>
      <c r="L175">
        <v>1.74</v>
      </c>
      <c r="M175">
        <v>-26.274392429351806</v>
      </c>
    </row>
    <row r="176" spans="1:13" ht="12.75">
      <c r="A176">
        <v>1.75</v>
      </c>
      <c r="B176">
        <v>-1552.5564414130317</v>
      </c>
      <c r="D176">
        <v>1.75</v>
      </c>
      <c r="E176">
        <v>944.0727222230698</v>
      </c>
      <c r="I176">
        <v>1.75</v>
      </c>
      <c r="J176">
        <v>-125.13512706756592</v>
      </c>
      <c r="L176">
        <v>1.75</v>
      </c>
      <c r="M176">
        <v>-27.522655129432678</v>
      </c>
    </row>
    <row r="177" spans="1:13" ht="12.75">
      <c r="A177">
        <v>1.76</v>
      </c>
      <c r="B177">
        <v>-1552.9821953667536</v>
      </c>
      <c r="D177">
        <v>1.76</v>
      </c>
      <c r="E177">
        <v>928.5450290391709</v>
      </c>
      <c r="I177">
        <v>1.76</v>
      </c>
      <c r="J177">
        <v>-125.74014587402344</v>
      </c>
      <c r="L177">
        <v>1.76</v>
      </c>
      <c r="M177">
        <v>-28.776968017578128</v>
      </c>
    </row>
    <row r="178" spans="1:13" ht="12.75">
      <c r="A178">
        <v>1.77</v>
      </c>
      <c r="B178">
        <v>-1553.4079493204752</v>
      </c>
      <c r="D178">
        <v>1.77</v>
      </c>
      <c r="E178">
        <v>913.0130783157349</v>
      </c>
      <c r="I178">
        <v>1.77</v>
      </c>
      <c r="J178">
        <v>-126.34516468048096</v>
      </c>
      <c r="L178">
        <v>1.77</v>
      </c>
      <c r="M178">
        <v>-30.037453164100654</v>
      </c>
    </row>
    <row r="179" spans="1:13" ht="12.75">
      <c r="A179">
        <v>1.78</v>
      </c>
      <c r="B179">
        <v>-1553.833703274197</v>
      </c>
      <c r="D179">
        <v>1.78</v>
      </c>
      <c r="E179">
        <v>897.4768700527615</v>
      </c>
      <c r="I179">
        <v>1.78</v>
      </c>
      <c r="J179">
        <v>-126.95018348693849</v>
      </c>
      <c r="L179">
        <v>1.78</v>
      </c>
      <c r="M179">
        <v>-31.303988498687744</v>
      </c>
    </row>
    <row r="180" spans="1:13" ht="12.75">
      <c r="A180">
        <v>1.79</v>
      </c>
      <c r="B180">
        <v>-1554.2594572279188</v>
      </c>
      <c r="D180">
        <v>1.79</v>
      </c>
      <c r="E180">
        <v>881.9364042502509</v>
      </c>
      <c r="I180">
        <v>1.79</v>
      </c>
      <c r="J180">
        <v>-127.555202293396</v>
      </c>
      <c r="L180">
        <v>1.79</v>
      </c>
      <c r="M180">
        <v>-32.57645195102691</v>
      </c>
    </row>
    <row r="181" spans="1:13" ht="12.75">
      <c r="A181">
        <v>1.8</v>
      </c>
      <c r="B181">
        <v>-1554.6852111816406</v>
      </c>
      <c r="D181">
        <v>1.8</v>
      </c>
      <c r="E181">
        <v>866.3916809082029</v>
      </c>
      <c r="I181">
        <v>1.8</v>
      </c>
      <c r="J181">
        <v>-128.16022109985352</v>
      </c>
      <c r="L181">
        <v>1.8</v>
      </c>
      <c r="M181">
        <v>-33.85496559143067</v>
      </c>
    </row>
    <row r="182" spans="1:13" ht="12.75">
      <c r="A182">
        <v>1.81</v>
      </c>
      <c r="B182">
        <v>-1555.1109651353624</v>
      </c>
      <c r="D182">
        <v>1.81</v>
      </c>
      <c r="E182">
        <v>850.8427000266179</v>
      </c>
      <c r="I182">
        <v>1.81</v>
      </c>
      <c r="J182">
        <v>-128.76523990631102</v>
      </c>
      <c r="L182">
        <v>1.81</v>
      </c>
      <c r="M182">
        <v>-35.13965149021149</v>
      </c>
    </row>
    <row r="183" spans="1:13" ht="12.75">
      <c r="A183">
        <v>1.82</v>
      </c>
      <c r="B183">
        <v>-1555.5367190890843</v>
      </c>
      <c r="D183">
        <v>1.82</v>
      </c>
      <c r="E183">
        <v>835.2894616054957</v>
      </c>
      <c r="I183">
        <v>1.82</v>
      </c>
      <c r="J183">
        <v>-129.37025871276856</v>
      </c>
      <c r="L183">
        <v>1.82</v>
      </c>
      <c r="M183">
        <v>-36.43026550674439</v>
      </c>
    </row>
    <row r="184" spans="1:13" ht="12.75">
      <c r="A184">
        <v>1.83</v>
      </c>
      <c r="B184">
        <v>-1555.962473042806</v>
      </c>
      <c r="D184">
        <v>1.83</v>
      </c>
      <c r="E184">
        <v>819.7319656448364</v>
      </c>
      <c r="I184">
        <v>1.83</v>
      </c>
      <c r="J184">
        <v>-129.9752775192261</v>
      </c>
      <c r="L184">
        <v>1.83</v>
      </c>
      <c r="M184">
        <v>-37.72705178165437</v>
      </c>
    </row>
    <row r="185" spans="1:13" ht="12.75">
      <c r="A185">
        <v>1.84</v>
      </c>
      <c r="B185">
        <v>-1556.3882269965277</v>
      </c>
      <c r="D185">
        <v>1.84</v>
      </c>
      <c r="E185">
        <v>804.1702121446395</v>
      </c>
      <c r="I185">
        <v>1.84</v>
      </c>
      <c r="J185">
        <v>-130.5802963256836</v>
      </c>
      <c r="L185">
        <v>1.84</v>
      </c>
      <c r="M185">
        <v>-39.02988824462891</v>
      </c>
    </row>
    <row r="186" spans="1:13" ht="12.75">
      <c r="A186">
        <v>1.85</v>
      </c>
      <c r="B186">
        <v>-1556.8139809502495</v>
      </c>
      <c r="D186">
        <v>1.85</v>
      </c>
      <c r="E186">
        <v>788.6042011049055</v>
      </c>
      <c r="I186">
        <v>1.85</v>
      </c>
      <c r="J186">
        <v>-131.1853151321411</v>
      </c>
      <c r="L186">
        <v>1.85</v>
      </c>
      <c r="M186">
        <v>-40.33865282535554</v>
      </c>
    </row>
    <row r="187" spans="1:13" ht="12.75">
      <c r="A187">
        <v>1.86</v>
      </c>
      <c r="B187">
        <v>-1557.2397349039713</v>
      </c>
      <c r="D187">
        <v>1.86</v>
      </c>
      <c r="E187">
        <v>773.0339325256346</v>
      </c>
      <c r="I187">
        <v>1.86</v>
      </c>
      <c r="J187">
        <v>-131.79033393859862</v>
      </c>
      <c r="L187">
        <v>1.86</v>
      </c>
      <c r="M187">
        <v>-41.65346759414675</v>
      </c>
    </row>
    <row r="188" spans="1:13" ht="12.75">
      <c r="A188">
        <v>1.87</v>
      </c>
      <c r="B188">
        <v>-1557.6654888576932</v>
      </c>
      <c r="D188">
        <v>1.87</v>
      </c>
      <c r="E188">
        <v>757.459406406826</v>
      </c>
      <c r="I188">
        <v>1.87</v>
      </c>
      <c r="J188">
        <v>-132.39535274505616</v>
      </c>
      <c r="L188">
        <v>1.87</v>
      </c>
      <c r="M188">
        <v>-42.97445462131502</v>
      </c>
    </row>
    <row r="189" spans="1:13" ht="12.75">
      <c r="A189">
        <v>1.88</v>
      </c>
      <c r="B189">
        <v>-1558.091242811415</v>
      </c>
      <c r="D189">
        <v>1.88</v>
      </c>
      <c r="E189">
        <v>741.8806227484808</v>
      </c>
      <c r="I189">
        <v>1.88</v>
      </c>
      <c r="J189">
        <v>-133.0003715515137</v>
      </c>
      <c r="L189">
        <v>1.88</v>
      </c>
      <c r="M189">
        <v>-44.30149183654787</v>
      </c>
    </row>
    <row r="190" spans="1:13" ht="12.75">
      <c r="A190">
        <v>1.89</v>
      </c>
      <c r="B190">
        <v>-1558.5169967651368</v>
      </c>
      <c r="D190">
        <v>1.89</v>
      </c>
      <c r="E190">
        <v>726.2975815505979</v>
      </c>
      <c r="I190">
        <v>1.89</v>
      </c>
      <c r="J190">
        <v>-133.6053903579712</v>
      </c>
      <c r="L190">
        <v>1.89</v>
      </c>
      <c r="M190">
        <v>-45.63445716953278</v>
      </c>
    </row>
    <row r="191" spans="1:12" ht="12.75">
      <c r="A191">
        <v>1.9</v>
      </c>
      <c r="B191">
        <v>-1558.9427507188584</v>
      </c>
      <c r="D191">
        <v>1.9</v>
      </c>
      <c r="E191">
        <v>710.710282813178</v>
      </c>
    </row>
    <row r="192" spans="1:12" ht="12.75">
      <c r="A192">
        <v>1.91</v>
      </c>
      <c r="B192">
        <v>-1559.3685046725802</v>
      </c>
      <c r="D192">
        <v>1.91</v>
      </c>
      <c r="E192">
        <v>695.1187265362208</v>
      </c>
    </row>
    <row r="193" spans="1:12" ht="12.75">
      <c r="A193">
        <v>1.92</v>
      </c>
      <c r="B193">
        <v>-1559.794258626302</v>
      </c>
      <c r="D193">
        <v>1.92</v>
      </c>
      <c r="E193">
        <v>679.5229127197267</v>
      </c>
    </row>
    <row r="194" spans="1:12" ht="12.75">
      <c r="A194">
        <v>1.93</v>
      </c>
      <c r="B194">
        <v>-1560.2200125800239</v>
      </c>
      <c r="D194">
        <v>1.93</v>
      </c>
      <c r="E194">
        <v>663.9228413636949</v>
      </c>
    </row>
    <row r="195" spans="1:12" ht="12.75">
      <c r="A195">
        <v>1.94</v>
      </c>
      <c r="B195">
        <v>-1560.6457665337457</v>
      </c>
      <c r="D195">
        <v>1.94</v>
      </c>
      <c r="E195">
        <v>648.3185124681262</v>
      </c>
    </row>
    <row r="196" spans="1:12" ht="12.75">
      <c r="A196">
        <v>1.95</v>
      </c>
      <c r="B196">
        <v>-1561.0715204874675</v>
      </c>
      <c r="D196">
        <v>1.95</v>
      </c>
      <c r="E196">
        <v>632.7099260330201</v>
      </c>
    </row>
    <row r="197" spans="1:12" ht="12.75">
      <c r="A197">
        <v>1.96</v>
      </c>
      <c r="B197">
        <v>-1561.4972744411893</v>
      </c>
      <c r="D197">
        <v>1.96</v>
      </c>
      <c r="E197">
        <v>617.0970820583766</v>
      </c>
    </row>
    <row r="198" spans="1:12" ht="12.75">
      <c r="A198">
        <v>1.97</v>
      </c>
      <c r="B198">
        <v>-1561.923028394911</v>
      </c>
      <c r="D198">
        <v>1.97</v>
      </c>
      <c r="E198">
        <v>601.4799805441965</v>
      </c>
    </row>
    <row r="199" spans="1:12" ht="12.75">
      <c r="A199">
        <v>1.98</v>
      </c>
      <c r="B199">
        <v>-1562.3487823486328</v>
      </c>
      <c r="D199">
        <v>1.98</v>
      </c>
      <c r="E199">
        <v>585.8586214904785</v>
      </c>
    </row>
    <row r="200" spans="1:12" ht="12.75">
      <c r="A200">
        <v>1.99</v>
      </c>
      <c r="B200">
        <v>-1562.7745363023546</v>
      </c>
      <c r="D200">
        <v>1.99</v>
      </c>
      <c r="E200">
        <v>570.2330048972235</v>
      </c>
    </row>
    <row r="201" spans="1:12" ht="12.75">
      <c r="A201">
        <v>2</v>
      </c>
      <c r="B201">
        <v>-1563.2002902560764</v>
      </c>
      <c r="D201">
        <v>2</v>
      </c>
      <c r="E201">
        <v>554.6031307644312</v>
      </c>
    </row>
    <row r="202" spans="1:12" ht="12.75">
      <c r="A202">
        <v>2.01</v>
      </c>
      <c r="B202">
        <v>-1563.6260442097982</v>
      </c>
      <c r="D202">
        <v>2.01</v>
      </c>
      <c r="E202">
        <v>538.9689990921016</v>
      </c>
    </row>
    <row r="203" spans="1:12" ht="12.75">
      <c r="A203">
        <v>2.02</v>
      </c>
      <c r="B203">
        <v>-1564.05179816352</v>
      </c>
      <c r="D203">
        <v>2.02</v>
      </c>
      <c r="E203">
        <v>523.3306098802353</v>
      </c>
    </row>
    <row r="204" spans="1:12" ht="12.75">
      <c r="A204">
        <v>2.03</v>
      </c>
      <c r="B204">
        <v>-1564.4775521172417</v>
      </c>
      <c r="D204">
        <v>2.03</v>
      </c>
      <c r="E204">
        <v>507.68796312883114</v>
      </c>
    </row>
    <row r="205" spans="1:12" ht="12.75">
      <c r="A205">
        <v>2.04</v>
      </c>
      <c r="B205">
        <v>-1564.9033060709635</v>
      </c>
      <c r="D205">
        <v>2.04</v>
      </c>
      <c r="E205">
        <v>492.04105883789066</v>
      </c>
    </row>
    <row r="206" spans="1:12" ht="12.75">
      <c r="A206">
        <v>2.05</v>
      </c>
      <c r="B206">
        <v>-1565.3290600246853</v>
      </c>
      <c r="D206">
        <v>2.05</v>
      </c>
      <c r="E206">
        <v>476.3898970074125</v>
      </c>
    </row>
    <row r="207" spans="1:12" ht="12.75">
      <c r="A207">
        <v>2.06</v>
      </c>
      <c r="B207">
        <v>-1565.7548139784071</v>
      </c>
      <c r="D207">
        <v>2.06</v>
      </c>
      <c r="E207">
        <v>460.7344776373967</v>
      </c>
    </row>
    <row r="208" spans="1:12" ht="12.75">
      <c r="A208">
        <v>2.07</v>
      </c>
      <c r="B208">
        <v>-1566.180567932129</v>
      </c>
      <c r="D208">
        <v>2.07</v>
      </c>
      <c r="E208">
        <v>445.0748007278445</v>
      </c>
    </row>
    <row r="209" spans="1:12" ht="12.75">
      <c r="A209">
        <v>2.08</v>
      </c>
      <c r="B209">
        <v>-1566.6063218858508</v>
      </c>
      <c r="D209">
        <v>2.08</v>
      </c>
      <c r="E209">
        <v>429.41086627875427</v>
      </c>
    </row>
    <row r="210" spans="1:12" ht="12.75">
      <c r="A210">
        <v>2.09</v>
      </c>
      <c r="B210">
        <v>-1567.0320758395724</v>
      </c>
      <c r="D210">
        <v>2.09</v>
      </c>
      <c r="E210">
        <v>413.74267429012735</v>
      </c>
    </row>
    <row r="211" spans="1:12" ht="12.75">
      <c r="A211">
        <v>2.1</v>
      </c>
      <c r="B211">
        <v>-1567.4578297932942</v>
      </c>
      <c r="D211">
        <v>2.1</v>
      </c>
      <c r="E211">
        <v>398.0702247619626</v>
      </c>
    </row>
    <row r="212" spans="1:12" ht="12.75">
      <c r="A212">
        <v>2.11</v>
      </c>
      <c r="B212">
        <v>-1567.883583747016</v>
      </c>
      <c r="D212">
        <v>2.11</v>
      </c>
      <c r="E212">
        <v>382.3935176942614</v>
      </c>
    </row>
    <row r="213" spans="1:12" ht="12.75">
      <c r="A213">
        <v>2.12</v>
      </c>
      <c r="B213">
        <v>-1568.3093377007378</v>
      </c>
      <c r="D213">
        <v>2.12</v>
      </c>
      <c r="E213">
        <v>366.7125530870222</v>
      </c>
    </row>
    <row r="214" spans="1:12" ht="12.75">
      <c r="A214">
        <v>2.13</v>
      </c>
      <c r="B214">
        <v>-1568.7350916544597</v>
      </c>
      <c r="D214">
        <v>2.13</v>
      </c>
      <c r="E214">
        <v>351.02733094024677</v>
      </c>
    </row>
    <row r="215" spans="1:12" ht="12.75">
      <c r="A215">
        <v>2.14</v>
      </c>
      <c r="B215">
        <v>-1569.1608456081815</v>
      </c>
      <c r="D215">
        <v>2.14</v>
      </c>
      <c r="E215">
        <v>335.33785125393314</v>
      </c>
    </row>
    <row r="216" spans="1:12" ht="12.75">
      <c r="A216">
        <v>2.15</v>
      </c>
      <c r="B216">
        <v>-1569.5865995619033</v>
      </c>
      <c r="D216">
        <v>2.15</v>
      </c>
      <c r="E216">
        <v>319.644114028083</v>
      </c>
    </row>
    <row r="217" spans="1:12" ht="12.75">
      <c r="A217">
        <v>2.16</v>
      </c>
      <c r="B217">
        <v>-1570.012353515625</v>
      </c>
      <c r="D217">
        <v>2.16</v>
      </c>
      <c r="E217">
        <v>303.946119262695</v>
      </c>
    </row>
    <row r="218" spans="1:12" ht="12.75">
      <c r="A218">
        <v>2.17</v>
      </c>
      <c r="B218">
        <v>-1570.4381074693467</v>
      </c>
      <c r="D218">
        <v>2.17</v>
      </c>
      <c r="E218">
        <v>288.24386695777065</v>
      </c>
    </row>
    <row r="219" spans="1:12" ht="12.75">
      <c r="A219">
        <v>2.18</v>
      </c>
      <c r="B219">
        <v>-1570.8638614230686</v>
      </c>
      <c r="D219">
        <v>2.18</v>
      </c>
      <c r="E219">
        <v>272.5373571133079</v>
      </c>
    </row>
    <row r="220" spans="1:12" ht="12.75">
      <c r="A220">
        <v>2.19</v>
      </c>
      <c r="B220">
        <v>-1571.2896153767904</v>
      </c>
      <c r="D220">
        <v>2.19</v>
      </c>
      <c r="E220">
        <v>256.82658972930915</v>
      </c>
    </row>
    <row r="221" spans="1:12" ht="12.75">
      <c r="A221">
        <v>2.2</v>
      </c>
      <c r="B221">
        <v>-1571.7153693305122</v>
      </c>
      <c r="D221">
        <v>2.2</v>
      </c>
      <c r="E221">
        <v>241.11156480577222</v>
      </c>
    </row>
    <row r="222" spans="1:12" ht="12.75">
      <c r="A222">
        <v>2.21</v>
      </c>
      <c r="B222">
        <v>-1572.141123284234</v>
      </c>
      <c r="D222">
        <v>2.21</v>
      </c>
      <c r="E222">
        <v>225.39228234269882</v>
      </c>
    </row>
    <row r="223" spans="1:12" ht="12.75">
      <c r="A223">
        <v>2.22</v>
      </c>
      <c r="B223">
        <v>-1572.5668772379559</v>
      </c>
      <c r="D223">
        <v>2.22</v>
      </c>
      <c r="E223">
        <v>209.66874234008748</v>
      </c>
    </row>
    <row r="224" spans="1:12" ht="12.75">
      <c r="A224">
        <v>2.23</v>
      </c>
      <c r="B224">
        <v>-1572.9926311916774</v>
      </c>
      <c r="D224">
        <v>2.23</v>
      </c>
      <c r="E224">
        <v>193.9409447979396</v>
      </c>
    </row>
    <row r="225" spans="1:12" ht="12.75">
      <c r="A225">
        <v>2.24</v>
      </c>
      <c r="B225">
        <v>-1573.4183851453993</v>
      </c>
      <c r="D225">
        <v>2.24</v>
      </c>
      <c r="E225">
        <v>178.20888971625402</v>
      </c>
    </row>
    <row r="226" spans="1:12" ht="12.75">
      <c r="A226">
        <v>2.25</v>
      </c>
      <c r="B226">
        <v>-1573.844139099121</v>
      </c>
      <c r="D226">
        <v>2.25</v>
      </c>
      <c r="E226">
        <v>162.4725770950315</v>
      </c>
    </row>
    <row r="227" spans="1:12" ht="12.75">
      <c r="A227">
        <v>2.26</v>
      </c>
      <c r="B227">
        <v>-1574.269893052843</v>
      </c>
      <c r="D227">
        <v>2.26</v>
      </c>
      <c r="E227">
        <v>146.7320069342715</v>
      </c>
    </row>
    <row r="228" spans="1:12" ht="12.75">
      <c r="A228">
        <v>2.27</v>
      </c>
      <c r="B228">
        <v>-1574.6956470065647</v>
      </c>
      <c r="D228">
        <v>2.27</v>
      </c>
      <c r="E228">
        <v>130.98717923397479</v>
      </c>
    </row>
    <row r="229" spans="1:12" ht="12.75">
      <c r="A229">
        <v>2.28</v>
      </c>
      <c r="B229">
        <v>-1575.1214009602866</v>
      </c>
      <c r="D229">
        <v>2.28</v>
      </c>
      <c r="E229">
        <v>115.23809399414034</v>
      </c>
    </row>
    <row r="230" spans="1:12" ht="12.75">
      <c r="A230">
        <v>2.29</v>
      </c>
      <c r="B230">
        <v>-1575.5471549140082</v>
      </c>
      <c r="D230">
        <v>2.29</v>
      </c>
      <c r="E230">
        <v>99.48475121476895</v>
      </c>
    </row>
    <row r="231" spans="1:12" ht="12.75">
      <c r="A231">
        <v>2.3</v>
      </c>
      <c r="B231">
        <v>-1575.97290886773</v>
      </c>
      <c r="D231">
        <v>2.3</v>
      </c>
      <c r="E231">
        <v>83.7271508958603</v>
      </c>
    </row>
    <row r="232" spans="1:12" ht="12.75">
      <c r="A232">
        <v>2.31</v>
      </c>
      <c r="B232">
        <v>-1576.3986628214518</v>
      </c>
      <c r="D232">
        <v>2.31</v>
      </c>
      <c r="E232">
        <v>67.96529303741448</v>
      </c>
    </row>
    <row r="233" spans="1:12" ht="12.75">
      <c r="A233">
        <v>2.32</v>
      </c>
      <c r="B233">
        <v>-1576.8244167751736</v>
      </c>
      <c r="D233">
        <v>2.32</v>
      </c>
      <c r="E233">
        <v>52.19917763943165</v>
      </c>
    </row>
    <row r="234" spans="1:12" ht="12.75">
      <c r="A234">
        <v>2.33</v>
      </c>
      <c r="B234">
        <v>-1577.2501707288955</v>
      </c>
      <c r="D234">
        <v>2.33</v>
      </c>
      <c r="E234">
        <v>36.42880470191068</v>
      </c>
    </row>
    <row r="235" spans="1:12" ht="12.75">
      <c r="A235">
        <v>2.34</v>
      </c>
      <c r="B235">
        <v>-1577.6759246826173</v>
      </c>
      <c r="D235">
        <v>2.34</v>
      </c>
      <c r="E235">
        <v>20.654174224853662</v>
      </c>
    </row>
    <row r="236" spans="1:12" ht="12.75">
      <c r="A236">
        <v>2.35</v>
      </c>
      <c r="B236">
        <v>-119.30901506212022</v>
      </c>
      <c r="D236">
        <v>2.35</v>
      </c>
      <c r="E236">
        <v>4.875286208258444</v>
      </c>
    </row>
    <row r="237" spans="1:12" ht="12.75">
      <c r="A237">
        <v>2.36</v>
      </c>
      <c r="B237">
        <v>-119.734769015842</v>
      </c>
      <c r="D237">
        <v>2.36</v>
      </c>
      <c r="E237">
        <v>3.680066677517061</v>
      </c>
    </row>
    <row r="238" spans="1:12" ht="12.75">
      <c r="A238">
        <v>2.37</v>
      </c>
      <c r="B238">
        <v>-120.1605229695638</v>
      </c>
      <c r="D238">
        <v>2.37</v>
      </c>
      <c r="E238">
        <v>2.4805896072386275</v>
      </c>
    </row>
    <row r="239" spans="1:12" ht="12.75">
      <c r="A239">
        <v>2.38</v>
      </c>
      <c r="B239">
        <v>-120.58627692328558</v>
      </c>
      <c r="D239">
        <v>2.38</v>
      </c>
      <c r="E239">
        <v>1.276854997422788</v>
      </c>
    </row>
    <row r="240" spans="1:12" ht="12.75">
      <c r="A240">
        <v>2.39</v>
      </c>
      <c r="B240">
        <v>-121.01203087700738</v>
      </c>
      <c r="D240">
        <v>2.39</v>
      </c>
      <c r="E240">
        <v>0.06886284806969911</v>
      </c>
    </row>
    <row r="241" spans="1:12" ht="12.75">
      <c r="A241">
        <v>2.4</v>
      </c>
      <c r="B241">
        <v>-121.43778483072916</v>
      </c>
      <c r="D241">
        <v>2.4</v>
      </c>
      <c r="E241">
        <v>-1.1433868408205825</v>
      </c>
    </row>
    <row r="242" spans="1:12" ht="12.75">
      <c r="A242">
        <v>2.41</v>
      </c>
      <c r="B242">
        <v>-121.86353878445095</v>
      </c>
      <c r="D242">
        <v>2.41</v>
      </c>
      <c r="E242">
        <v>-2.359894069247872</v>
      </c>
    </row>
    <row r="243" spans="1:12" ht="12.75">
      <c r="A243">
        <v>2.42</v>
      </c>
      <c r="B243">
        <v>-122.28929273817273</v>
      </c>
      <c r="D243">
        <v>2.42</v>
      </c>
      <c r="E243">
        <v>-3.5806588372125816</v>
      </c>
    </row>
    <row r="244" spans="1:12" ht="12.75">
      <c r="A244">
        <v>2.43</v>
      </c>
      <c r="B244">
        <v>-122.71504669189453</v>
      </c>
      <c r="D244">
        <v>2.43</v>
      </c>
      <c r="E244">
        <v>-4.805681144714541</v>
      </c>
    </row>
    <row r="245" spans="1:12" ht="12.75">
      <c r="A245">
        <v>2.44</v>
      </c>
      <c r="B245">
        <v>-123.14080064561631</v>
      </c>
      <c r="D245">
        <v>2.44</v>
      </c>
      <c r="E245">
        <v>-6.034960991753692</v>
      </c>
    </row>
    <row r="246" spans="1:12" ht="12.75">
      <c r="A246">
        <v>2.45</v>
      </c>
      <c r="B246">
        <v>-123.5665545993381</v>
      </c>
      <c r="D246">
        <v>2.45</v>
      </c>
      <c r="E246">
        <v>-7.268498378330108</v>
      </c>
    </row>
    <row r="247" spans="1:12" ht="12.75">
      <c r="A247">
        <v>2.46</v>
      </c>
      <c r="B247">
        <v>-123.99230855305989</v>
      </c>
      <c r="D247">
        <v>2.46</v>
      </c>
      <c r="E247">
        <v>-8.506293304443886</v>
      </c>
    </row>
    <row r="248" spans="1:12" ht="12.75">
      <c r="A248">
        <v>2.47</v>
      </c>
      <c r="B248">
        <v>-124.4180625067817</v>
      </c>
      <c r="D248">
        <v>2.47</v>
      </c>
      <c r="E248">
        <v>-9.748345770094517</v>
      </c>
    </row>
    <row r="249" spans="1:12" ht="12.75">
      <c r="A249">
        <v>2.48</v>
      </c>
      <c r="B249">
        <v>-124.84381646050346</v>
      </c>
      <c r="D249">
        <v>2.48</v>
      </c>
      <c r="E249">
        <v>-10.994655775282297</v>
      </c>
    </row>
    <row r="250" spans="1:12" ht="12.75">
      <c r="A250">
        <v>2.49</v>
      </c>
      <c r="B250">
        <v>-125.26957041422527</v>
      </c>
      <c r="D250">
        <v>2.49</v>
      </c>
      <c r="E250">
        <v>-12.24522332000734</v>
      </c>
    </row>
    <row r="251" spans="1:12" ht="12.75">
      <c r="A251">
        <v>2.5</v>
      </c>
      <c r="B251">
        <v>-125.69532436794705</v>
      </c>
      <c r="D251">
        <v>2.5</v>
      </c>
      <c r="E251">
        <v>-13.50004840426979</v>
      </c>
    </row>
    <row r="252" spans="1:12" ht="12.75">
      <c r="A252">
        <v>2.51</v>
      </c>
      <c r="B252">
        <v>-126.12107832166885</v>
      </c>
      <c r="D252">
        <v>2.51</v>
      </c>
      <c r="E252">
        <v>-14.759131028069731</v>
      </c>
    </row>
    <row r="253" spans="1:12" ht="12.75">
      <c r="A253">
        <v>2.52</v>
      </c>
      <c r="B253">
        <v>-126.54683227539063</v>
      </c>
      <c r="D253">
        <v>2.52</v>
      </c>
      <c r="E253">
        <v>-16.02247119140617</v>
      </c>
    </row>
    <row r="254" spans="1:12" ht="12.75">
      <c r="A254">
        <v>2.53</v>
      </c>
      <c r="B254">
        <v>-126.97258622911242</v>
      </c>
      <c r="D254">
        <v>2.53</v>
      </c>
      <c r="E254">
        <v>-17.290068894280523</v>
      </c>
    </row>
    <row r="255" spans="1:12" ht="12.75">
      <c r="A255">
        <v>2.54</v>
      </c>
      <c r="B255">
        <v>-127.3983401828342</v>
      </c>
      <c r="D255">
        <v>2.54</v>
      </c>
      <c r="E255">
        <v>-18.561924136691857</v>
      </c>
    </row>
    <row r="256" spans="1:12" ht="12.75">
      <c r="A256">
        <v>2.55</v>
      </c>
      <c r="B256">
        <v>-127.824094136556</v>
      </c>
      <c r="D256">
        <v>2.55</v>
      </c>
      <c r="E256">
        <v>-19.8380369186402</v>
      </c>
    </row>
    <row r="257" spans="1:12" ht="12.75">
      <c r="A257">
        <v>2.56</v>
      </c>
      <c r="B257">
        <v>-128.2498480902778</v>
      </c>
      <c r="D257">
        <v>2.56</v>
      </c>
      <c r="E257">
        <v>-21.118407240125947</v>
      </c>
    </row>
    <row r="258" spans="1:12" ht="12.75">
      <c r="A258">
        <v>2.57</v>
      </c>
      <c r="B258">
        <v>-128.67560204399956</v>
      </c>
      <c r="D258">
        <v>2.57</v>
      </c>
      <c r="E258">
        <v>-22.403035101148703</v>
      </c>
    </row>
    <row r="259" spans="1:12" ht="12.75">
      <c r="A259">
        <v>2.58</v>
      </c>
      <c r="B259">
        <v>-129.10135599772136</v>
      </c>
      <c r="D259">
        <v>2.58</v>
      </c>
      <c r="E259">
        <v>-23.691920501709177</v>
      </c>
    </row>
    <row r="260" spans="1:12" ht="12.75">
      <c r="A260">
        <v>2.59</v>
      </c>
      <c r="B260">
        <v>-129.52710995144315</v>
      </c>
      <c r="D260">
        <v>2.59</v>
      </c>
      <c r="E260">
        <v>-24.985063441806346</v>
      </c>
    </row>
    <row r="261" spans="1:12" ht="12.75">
      <c r="A261">
        <v>2.6</v>
      </c>
      <c r="B261">
        <v>-129.95286390516492</v>
      </c>
      <c r="D261">
        <v>2.6</v>
      </c>
      <c r="E261">
        <v>-26.282463921440808</v>
      </c>
    </row>
    <row r="262" spans="1:12" ht="12.75">
      <c r="A262">
        <v>2.61</v>
      </c>
      <c r="B262">
        <v>-130.3786178588867</v>
      </c>
      <c r="D262">
        <v>2.61</v>
      </c>
      <c r="E262">
        <v>-27.584121940612874</v>
      </c>
    </row>
    <row r="263" spans="1:12" ht="12.75">
      <c r="A263">
        <v>2.62</v>
      </c>
      <c r="B263">
        <v>-130.8043718126085</v>
      </c>
      <c r="D263">
        <v>2.62</v>
      </c>
      <c r="E263">
        <v>-28.89003749932175</v>
      </c>
    </row>
    <row r="264" spans="1:12" ht="12.75">
      <c r="A264">
        <v>2.63</v>
      </c>
      <c r="B264">
        <v>-131.23012576633027</v>
      </c>
      <c r="D264">
        <v>2.63</v>
      </c>
      <c r="E264">
        <v>-30.200210597568258</v>
      </c>
    </row>
    <row r="265" spans="1:12" ht="12.75">
      <c r="A265">
        <v>2.64</v>
      </c>
      <c r="B265">
        <v>-131.6558797200521</v>
      </c>
      <c r="D265">
        <v>2.64</v>
      </c>
      <c r="E265">
        <v>-31.514641235351576</v>
      </c>
    </row>
    <row r="266" spans="1:12" ht="12.75">
      <c r="A266">
        <v>2.65</v>
      </c>
      <c r="B266">
        <v>-132.08163367377387</v>
      </c>
      <c r="D266">
        <v>2.65</v>
      </c>
      <c r="E266">
        <v>-32.83332941267207</v>
      </c>
    </row>
    <row r="267" spans="1:12" ht="12.75">
      <c r="A267">
        <v>2.66</v>
      </c>
      <c r="B267">
        <v>-132.50738762749566</v>
      </c>
      <c r="D267">
        <v>2.66</v>
      </c>
      <c r="E267">
        <v>-34.1562751295298</v>
      </c>
    </row>
    <row r="268" spans="1:12" ht="12.75">
      <c r="A268">
        <v>2.67</v>
      </c>
      <c r="B268">
        <v>-132.93314158121746</v>
      </c>
      <c r="D268">
        <v>2.67</v>
      </c>
      <c r="E268">
        <v>-35.483478385925196</v>
      </c>
    </row>
    <row r="269" spans="1:12" ht="12.75">
      <c r="A269">
        <v>2.68</v>
      </c>
      <c r="B269">
        <v>-133.35889553493922</v>
      </c>
      <c r="D269">
        <v>2.68</v>
      </c>
      <c r="E269">
        <v>-36.8149391818574</v>
      </c>
    </row>
    <row r="270" spans="1:12" ht="12.75">
      <c r="A270">
        <v>2.69</v>
      </c>
      <c r="B270">
        <v>-133.78464948866102</v>
      </c>
      <c r="D270">
        <v>2.69</v>
      </c>
      <c r="E270">
        <v>-38.150657517327176</v>
      </c>
    </row>
    <row r="271" spans="1:12" ht="12.75">
      <c r="A271">
        <v>2.7</v>
      </c>
      <c r="B271">
        <v>-134.2104034423828</v>
      </c>
      <c r="D271">
        <v>2.7</v>
      </c>
      <c r="E271">
        <v>-39.490633392334274</v>
      </c>
    </row>
    <row r="272" spans="1:12" ht="12.75"/>
    <row r="273" spans="1:12" ht="12.75"/>
    <row r="274" spans="1:12" ht="12.75"/>
    <row r="275" spans="1:12" ht="12.75"/>
    <row r="276" spans="1:12" ht="12.75"/>
    <row r="277" spans="1:12" ht="12.75"/>
    <row r="278" spans="1:12" ht="12.75"/>
    <row r="279" spans="1:12" ht="12.75"/>
    <row r="280" spans="1:12" ht="12.75"/>
    <row r="281" spans="1:12" ht="12.75"/>
    <row r="282" spans="1:12" ht="12.75"/>
    <row r="283" spans="1:12" ht="12.75"/>
    <row r="284" spans="1:12" ht="12.75"/>
    <row r="285" spans="1:12" ht="12.75"/>
    <row r="286" spans="1:12" ht="12.75"/>
    <row r="287" spans="1:12" ht="12.75"/>
    <row r="288" spans="1:12" ht="12.75"/>
    <row r="289" spans="1:12" ht="12.75"/>
    <row r="290" spans="1:12" ht="12.75"/>
    <row r="291" spans="1:12" ht="12.75"/>
    <row r="292" spans="1:12" ht="12.75"/>
    <row r="293" spans="1:12" ht="12.75"/>
    <row r="294" spans="1:12" ht="12.75"/>
    <row r="295" spans="1:12" ht="12.75"/>
    <row r="296" spans="1:12" ht="12.75"/>
    <row r="297" spans="1:12" ht="12.75"/>
    <row r="298" spans="1:12" ht="12.75"/>
    <row r="299" spans="1:12" ht="12.75"/>
    <row r="300" spans="1:12" ht="12.75"/>
    <row r="301" spans="1:12" ht="12.75"/>
    <row r="302" spans="1:12" ht="12.75"/>
    <row r="303" spans="1:12" ht="12.75"/>
    <row r="304" spans="1:12" ht="12.75"/>
    <row r="305" spans="1:12" ht="12.75"/>
    <row r="306" spans="1:12" ht="12.75"/>
    <row r="307" spans="1:12" ht="12.75"/>
    <row r="308" spans="1:12" ht="12.75"/>
    <row r="309" spans="1:12" ht="12.75"/>
    <row r="310" spans="1:12" ht="12.75"/>
    <row r="311" spans="1:12" ht="12.75"/>
    <row r="312" spans="1:12" ht="12.75"/>
    <row r="313" spans="1:12" ht="12.75"/>
    <row r="314" spans="1:12" ht="12.75"/>
    <row r="315" spans="1:12" ht="12.75"/>
    <row r="316" spans="1:12" ht="12.75"/>
    <row r="317" spans="1:12" ht="12.75"/>
    <row r="318" spans="1:12" ht="12.75"/>
    <row r="319" spans="1:12" ht="12.75"/>
    <row r="320" spans="1:12" ht="12.75"/>
    <row r="321" spans="1:12" ht="12.75"/>
    <row r="322" spans="1:12" ht="12.75"/>
    <row r="323" spans="1:12" ht="12.75"/>
    <row r="324" spans="1:12" ht="12.75"/>
    <row r="325" spans="1:12" ht="12.75"/>
    <row r="326" spans="1:12" ht="12.75"/>
    <row r="327" spans="1:12" ht="12.75"/>
    <row r="328" spans="1:12" ht="12.75"/>
    <row r="329" spans="1:12" ht="12.75"/>
    <row r="330" spans="1:12" ht="12.75"/>
    <row r="331" spans="1:12" ht="12.75"/>
    <row r="332" spans="1:12" ht="12.75"/>
    <row r="333" spans="1:12" ht="12.75"/>
    <row r="334" spans="1:12" ht="12.75"/>
    <row r="335" spans="1:12" ht="12.75"/>
    <row r="336" spans="1:12" ht="12.75"/>
    <row r="337" spans="1:12" ht="12.75"/>
    <row r="338" spans="1:12" ht="12.75"/>
    <row r="339" spans="1:12" ht="12.75"/>
    <row r="340" spans="1:12" ht="12.75"/>
    <row r="341" spans="1:12" ht="12.75"/>
    <row r="342" spans="1:12" ht="12.75"/>
    <row r="343" spans="1:12" ht="12.75"/>
    <row r="344" spans="1:12" ht="12.75"/>
    <row r="345" spans="1:12" ht="12.75"/>
    <row r="346" spans="1:12" ht="12.75"/>
    <row r="347" spans="1:12" ht="12.75"/>
    <row r="348" spans="1:12" ht="12.75"/>
    <row r="349" spans="1:12" ht="12.75"/>
    <row r="350" spans="1:12" ht="12.75"/>
    <row r="351" spans="1:12" ht="12.75"/>
    <row r="352" spans="1:12" ht="12.75"/>
    <row r="353" spans="1:12" ht="12.75"/>
    <row r="354" spans="1:12" ht="12.75"/>
    <row r="355" spans="1:12" ht="12.75"/>
    <row r="356" spans="1:12" ht="12.75"/>
    <row r="357" spans="1:12" ht="12.75"/>
    <row r="358" spans="1:12" ht="12.75"/>
    <row r="359" spans="1:12" ht="12.75"/>
    <row r="360" spans="1:12" ht="12.75"/>
    <row r="361" spans="1:12" ht="12.75"/>
    <row r="362" spans="1:12" ht="12.75"/>
    <row r="363" spans="1:12" ht="12.75"/>
    <row r="364" spans="1:12" ht="12.75"/>
    <row r="365" spans="1:12" ht="12.75"/>
    <row r="366" spans="1:12" ht="12.75"/>
    <row r="367" spans="1:12" ht="12.75"/>
    <row r="368" spans="1:12" ht="12.75"/>
    <row r="369" spans="1:12" ht="12.75"/>
    <row r="370" spans="1:12" ht="12.75"/>
    <row r="371" spans="1:12" ht="12.75"/>
    <row r="372" spans="1:12" ht="12.75"/>
    <row r="373" spans="1:12" ht="12.75"/>
    <row r="374" spans="1:12" ht="12.75"/>
    <row r="375" spans="1:12" ht="12.75"/>
    <row r="376" spans="1:12" ht="12.75"/>
    <row r="377" spans="1:12" ht="12.75"/>
    <row r="378" spans="1:12" ht="12.75"/>
    <row r="379" spans="1:12" ht="12.75"/>
    <row r="380" spans="1:12" ht="12.75"/>
    <row r="381" spans="1:12" ht="12.75"/>
    <row r="382" spans="1:12" ht="12.75"/>
    <row r="383" spans="1:12" ht="12.75"/>
    <row r="384" spans="1:12" ht="12.75"/>
    <row r="385" spans="1:12" ht="12.75"/>
    <row r="386" spans="1:12" ht="12.75"/>
    <row r="387" spans="1:12" ht="12.75"/>
    <row r="388" spans="1:12" ht="12.75"/>
    <row r="389" spans="1:12" ht="12.75"/>
    <row r="390" spans="1:12" ht="12.75"/>
    <row r="391" spans="1:12" ht="12.75"/>
    <row r="392" spans="1:12" ht="12.75"/>
    <row r="393" spans="1:12" ht="12.75"/>
    <row r="394" spans="1:12" ht="12.75"/>
    <row r="395" spans="1:12" ht="12.75"/>
    <row r="396" spans="1:12" ht="12.75"/>
    <row r="397" spans="1:12" ht="12.75"/>
    <row r="398" spans="1:12" ht="12.75"/>
    <row r="399" spans="1:12" ht="12.75"/>
    <row r="400" spans="1:12" ht="12.75"/>
    <row r="401" spans="1:12" ht="12.75">
      <c r="E401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Wheeler Energy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r0946</cp:lastModifiedBy>
  <cp:lastPrinted>2006-03-23T03:18:39Z</cp:lastPrinted>
  <dcterms:created xsi:type="dcterms:W3CDTF">2006-02-10T02:34:07Z</dcterms:created>
  <dcterms:modified xsi:type="dcterms:W3CDTF">2009-01-11T04:52:57Z</dcterms:modified>
  <cp:category/>
  <cp:version/>
  <cp:contentType/>
  <cp:contentStatus/>
</cp:coreProperties>
</file>