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917"/>
  <workbookPr codeName="ThisWorkbook"/>
  <mc:AlternateContent xmlns:mc="http://schemas.openxmlformats.org/markup-compatibility/2006">
    <mc:Choice Requires="x15">
      <x15ac:absPath xmlns:x15ac="http://schemas.microsoft.com/office/spreadsheetml/2010/11/ac" url="/Users/cem/Desktop/M1/tips/IntermedioNEW/"/>
    </mc:Choice>
  </mc:AlternateContent>
  <xr:revisionPtr revIDLastSave="0" documentId="8_{5EF09963-AABD-5A4B-AE13-05812529493E}" xr6:coauthVersionLast="47" xr6:coauthVersionMax="47" xr10:uidLastSave="{00000000-0000-0000-0000-000000000000}"/>
  <bookViews>
    <workbookView xWindow="0" yWindow="0" windowWidth="28800" windowHeight="18000" xr2:uid="{00000000-000D-0000-FFFF-FFFF00000000}"/>
  </bookViews>
  <sheets>
    <sheet name="Función Busqueda" sheetId="15" r:id="rId1"/>
    <sheet name="Ejercicio 1" sheetId="6" r:id="rId2"/>
    <sheet name="Ejercicio 2" sheetId="1" r:id="rId3"/>
    <sheet name="Ejercicio 3" sheetId="14" r:id="rId4"/>
    <sheet name="Ejercicio 4" sheetId="4" r:id="rId5"/>
    <sheet name="Ejercicio 5" sheetId="5" r:id="rId6"/>
    <sheet name="Solución 1" sheetId="16" r:id="rId7"/>
    <sheet name="Solución 2" sheetId="17" r:id="rId8"/>
    <sheet name="Solución 3" sheetId="18" r:id="rId9"/>
    <sheet name="Solución 4" sheetId="19" r:id="rId10"/>
    <sheet name="EXTRA" sheetId="21" r:id="rId11"/>
    <sheet name="Solución 5" sheetId="20" r:id="rId12"/>
  </sheets>
  <externalReferences>
    <externalReference r:id="rId13"/>
  </externalReferences>
  <definedNames>
    <definedName name="Cifra1" localSheetId="10">[1]Fórmulas!#REF!</definedName>
    <definedName name="Cifra1" localSheetId="0">[1]Fórmulas!#REF!</definedName>
    <definedName name="Cifra1">[1]Fórmulas!#REF!</definedName>
    <definedName name="Cifra2" localSheetId="10">[1]Fórmulas!#REF!</definedName>
    <definedName name="Cifra2" localSheetId="0">[1]Fórmulas!#REF!</definedName>
    <definedName name="Cifra2">[1]Fórmulas!#REF!</definedName>
    <definedName name="Hola" localSheetId="10">[1]Fórmulas!#REF!</definedName>
    <definedName name="Hola" localSheetId="0">[1]Fórmulas!#REF!</definedName>
    <definedName name="Hola">[1]Fórmulas!#REF!</definedName>
    <definedName name="Mundo" localSheetId="10">[1]Fórmulas!#REF!</definedName>
    <definedName name="Mundo" localSheetId="0">[1]Fórmulas!#REF!</definedName>
    <definedName name="Mundo">[1]Fórmulas!#REF!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41" i="20" l="1"/>
  <c r="H41" i="20" s="1"/>
  <c r="G41" i="20"/>
  <c r="F42" i="20"/>
  <c r="H42" i="20" s="1"/>
  <c r="G42" i="20"/>
  <c r="F43" i="20"/>
  <c r="H43" i="20" s="1"/>
  <c r="G43" i="20"/>
  <c r="F44" i="20"/>
  <c r="H44" i="20" s="1"/>
  <c r="G44" i="20"/>
  <c r="F45" i="20"/>
  <c r="H45" i="20" s="1"/>
  <c r="G45" i="20"/>
  <c r="F46" i="20"/>
  <c r="H46" i="20" s="1"/>
  <c r="G46" i="20"/>
  <c r="F47" i="20"/>
  <c r="G47" i="20"/>
  <c r="H47" i="20" s="1"/>
  <c r="F48" i="20"/>
  <c r="G48" i="20"/>
  <c r="H48" i="20"/>
  <c r="F49" i="20"/>
  <c r="H49" i="20" s="1"/>
  <c r="G49" i="20"/>
  <c r="F50" i="20"/>
  <c r="H50" i="20" s="1"/>
  <c r="G50" i="20"/>
  <c r="F51" i="20"/>
  <c r="H51" i="20" s="1"/>
  <c r="G51" i="20"/>
  <c r="F52" i="20"/>
  <c r="G52" i="20"/>
  <c r="H52" i="20"/>
  <c r="F53" i="20"/>
  <c r="H53" i="20" s="1"/>
  <c r="G53" i="20"/>
  <c r="F54" i="20"/>
  <c r="H54" i="20" s="1"/>
  <c r="G54" i="20"/>
  <c r="F55" i="20"/>
  <c r="G55" i="20"/>
  <c r="H55" i="20"/>
  <c r="F56" i="20"/>
  <c r="G56" i="20"/>
  <c r="H56" i="20" s="1"/>
  <c r="F57" i="20"/>
  <c r="H57" i="20" s="1"/>
  <c r="G57" i="20"/>
  <c r="F58" i="20"/>
  <c r="H58" i="20" s="1"/>
  <c r="G58" i="20"/>
  <c r="F59" i="20"/>
  <c r="H59" i="20" s="1"/>
  <c r="G59" i="20"/>
  <c r="F60" i="20"/>
  <c r="G60" i="20"/>
  <c r="H60" i="20"/>
  <c r="F61" i="20"/>
  <c r="H61" i="20" s="1"/>
  <c r="G61" i="20"/>
  <c r="F62" i="20"/>
  <c r="H62" i="20" s="1"/>
  <c r="G62" i="20"/>
  <c r="F63" i="20"/>
  <c r="G63" i="20"/>
  <c r="H63" i="20"/>
  <c r="F64" i="20"/>
  <c r="G64" i="20"/>
  <c r="H64" i="20"/>
  <c r="F65" i="20"/>
  <c r="H65" i="20" s="1"/>
  <c r="G65" i="20"/>
  <c r="F66" i="20"/>
  <c r="H66" i="20" s="1"/>
  <c r="G66" i="20"/>
  <c r="F67" i="20"/>
  <c r="H67" i="20" s="1"/>
  <c r="G67" i="20"/>
  <c r="F68" i="20"/>
  <c r="G68" i="20"/>
  <c r="H68" i="20"/>
  <c r="F69" i="20"/>
  <c r="H69" i="20" s="1"/>
  <c r="G69" i="20"/>
  <c r="F70" i="20"/>
  <c r="H70" i="20" s="1"/>
  <c r="G70" i="20"/>
  <c r="F71" i="20"/>
  <c r="G71" i="20"/>
  <c r="H71" i="20"/>
  <c r="F72" i="20"/>
  <c r="G72" i="20"/>
  <c r="H72" i="20"/>
  <c r="F73" i="20"/>
  <c r="G73" i="20"/>
  <c r="H73" i="20" s="1"/>
  <c r="F74" i="20"/>
  <c r="H74" i="20" s="1"/>
  <c r="G74" i="20"/>
  <c r="F75" i="20"/>
  <c r="H75" i="20" s="1"/>
  <c r="G75" i="20"/>
  <c r="F76" i="20"/>
  <c r="G76" i="20"/>
  <c r="H76" i="20"/>
  <c r="F77" i="20"/>
  <c r="H77" i="20" s="1"/>
  <c r="G77" i="20"/>
  <c r="F78" i="20"/>
  <c r="H78" i="20" s="1"/>
  <c r="G78" i="20"/>
  <c r="F79" i="20"/>
  <c r="G79" i="20"/>
  <c r="H79" i="20"/>
  <c r="F80" i="20"/>
  <c r="G80" i="20"/>
  <c r="H80" i="20"/>
  <c r="F81" i="20"/>
  <c r="G81" i="20"/>
  <c r="H81" i="20" s="1"/>
  <c r="F82" i="20"/>
  <c r="H82" i="20" s="1"/>
  <c r="G82" i="20"/>
  <c r="F83" i="20"/>
  <c r="H83" i="20" s="1"/>
  <c r="G83" i="20"/>
  <c r="F84" i="20"/>
  <c r="G84" i="20"/>
  <c r="H84" i="20"/>
  <c r="F85" i="20"/>
  <c r="H85" i="20" s="1"/>
  <c r="G85" i="20"/>
  <c r="F86" i="20"/>
  <c r="H86" i="20" s="1"/>
  <c r="G86" i="20"/>
  <c r="F87" i="20"/>
  <c r="G87" i="20"/>
  <c r="H87" i="20"/>
  <c r="F88" i="20"/>
  <c r="G88" i="20"/>
  <c r="H88" i="20"/>
  <c r="F89" i="20"/>
  <c r="G89" i="20"/>
  <c r="H89" i="20" s="1"/>
  <c r="F90" i="20"/>
  <c r="H90" i="20" s="1"/>
  <c r="G90" i="20"/>
  <c r="F91" i="20"/>
  <c r="H91" i="20" s="1"/>
  <c r="G91" i="20"/>
  <c r="F92" i="20"/>
  <c r="G92" i="20"/>
  <c r="H92" i="20"/>
  <c r="F93" i="20"/>
  <c r="H93" i="20" s="1"/>
  <c r="G93" i="20"/>
  <c r="F94" i="20"/>
  <c r="H94" i="20" s="1"/>
  <c r="G94" i="20"/>
  <c r="F95" i="20"/>
  <c r="G95" i="20"/>
  <c r="H95" i="20"/>
  <c r="F96" i="20"/>
  <c r="G96" i="20"/>
  <c r="H96" i="20"/>
  <c r="F97" i="20"/>
  <c r="G97" i="20"/>
  <c r="H97" i="20" s="1"/>
  <c r="F98" i="20"/>
  <c r="H98" i="20" s="1"/>
  <c r="G98" i="20"/>
  <c r="F99" i="20"/>
  <c r="H99" i="20" s="1"/>
  <c r="G99" i="20"/>
  <c r="F100" i="20"/>
  <c r="G100" i="20"/>
  <c r="H100" i="20"/>
  <c r="F101" i="20"/>
  <c r="H101" i="20" s="1"/>
  <c r="G101" i="20"/>
  <c r="F102" i="20"/>
  <c r="H102" i="20" s="1"/>
  <c r="G102" i="20"/>
  <c r="F103" i="20"/>
  <c r="G103" i="20"/>
  <c r="H103" i="20"/>
  <c r="F104" i="20"/>
  <c r="G104" i="20"/>
  <c r="H104" i="20"/>
  <c r="F105" i="20"/>
  <c r="H105" i="20" s="1"/>
  <c r="G105" i="20"/>
  <c r="F106" i="20"/>
  <c r="H106" i="20" s="1"/>
  <c r="G106" i="20"/>
  <c r="F107" i="20"/>
  <c r="H107" i="20" s="1"/>
  <c r="G107" i="20"/>
  <c r="F108" i="20"/>
  <c r="G108" i="20"/>
  <c r="H108" i="20"/>
  <c r="F109" i="20"/>
  <c r="H109" i="20" s="1"/>
  <c r="G109" i="20"/>
  <c r="F110" i="20"/>
  <c r="H110" i="20" s="1"/>
  <c r="G110" i="20"/>
  <c r="F111" i="20"/>
  <c r="G111" i="20"/>
  <c r="H111" i="20"/>
  <c r="F112" i="20"/>
  <c r="G112" i="20"/>
  <c r="H112" i="20"/>
  <c r="F113" i="20"/>
  <c r="H113" i="20" s="1"/>
  <c r="G113" i="20"/>
  <c r="F114" i="20"/>
  <c r="H114" i="20" s="1"/>
  <c r="G114" i="20"/>
  <c r="F115" i="20"/>
  <c r="H115" i="20" s="1"/>
  <c r="G115" i="20"/>
  <c r="F116" i="20"/>
  <c r="G116" i="20"/>
  <c r="H116" i="20"/>
  <c r="F117" i="20"/>
  <c r="H117" i="20" s="1"/>
  <c r="G117" i="20"/>
  <c r="F118" i="20"/>
  <c r="H118" i="20" s="1"/>
  <c r="G118" i="20"/>
  <c r="F119" i="20"/>
  <c r="G119" i="20"/>
  <c r="H119" i="20"/>
  <c r="F120" i="20"/>
  <c r="G120" i="20"/>
  <c r="H120" i="20"/>
  <c r="F121" i="20"/>
  <c r="H121" i="20" s="1"/>
  <c r="G121" i="20"/>
  <c r="F122" i="20"/>
  <c r="H122" i="20" s="1"/>
  <c r="G122" i="20"/>
  <c r="F123" i="20"/>
  <c r="H123" i="20" s="1"/>
  <c r="G123" i="20"/>
  <c r="F124" i="20"/>
  <c r="G124" i="20"/>
  <c r="H124" i="20"/>
  <c r="F125" i="20"/>
  <c r="H125" i="20" s="1"/>
  <c r="G125" i="20"/>
  <c r="F126" i="20"/>
  <c r="H126" i="20" s="1"/>
  <c r="G126" i="20"/>
  <c r="F127" i="20"/>
  <c r="G127" i="20"/>
  <c r="H127" i="20"/>
  <c r="F128" i="20"/>
  <c r="G128" i="20"/>
  <c r="H128" i="20"/>
  <c r="F129" i="20"/>
  <c r="H129" i="20" s="1"/>
  <c r="G129" i="20"/>
  <c r="F130" i="20"/>
  <c r="H130" i="20" s="1"/>
  <c r="G130" i="20"/>
  <c r="F131" i="20"/>
  <c r="H131" i="20" s="1"/>
  <c r="G131" i="20"/>
  <c r="F132" i="20"/>
  <c r="G132" i="20"/>
  <c r="H132" i="20"/>
  <c r="F133" i="20"/>
  <c r="H133" i="20" s="1"/>
  <c r="G133" i="20"/>
  <c r="F134" i="20"/>
  <c r="H134" i="20" s="1"/>
  <c r="G134" i="20"/>
  <c r="F135" i="20"/>
  <c r="G135" i="20"/>
  <c r="H135" i="20"/>
  <c r="F136" i="20"/>
  <c r="G136" i="20"/>
  <c r="H136" i="20"/>
  <c r="F137" i="20"/>
  <c r="H137" i="20" s="1"/>
  <c r="G137" i="20"/>
  <c r="F138" i="20"/>
  <c r="H138" i="20" s="1"/>
  <c r="G138" i="20"/>
  <c r="F139" i="20"/>
  <c r="H139" i="20" s="1"/>
  <c r="G139" i="20"/>
  <c r="F140" i="20"/>
  <c r="G140" i="20"/>
  <c r="H140" i="20"/>
  <c r="F141" i="20"/>
  <c r="H141" i="20" s="1"/>
  <c r="G141" i="20"/>
  <c r="F142" i="20"/>
  <c r="H142" i="20" s="1"/>
  <c r="G142" i="20"/>
  <c r="F143" i="20"/>
  <c r="G143" i="20"/>
  <c r="H143" i="20"/>
  <c r="F144" i="20"/>
  <c r="G144" i="20"/>
  <c r="H144" i="20"/>
  <c r="F145" i="20"/>
  <c r="H145" i="20" s="1"/>
  <c r="G145" i="20"/>
  <c r="F146" i="20"/>
  <c r="H146" i="20" s="1"/>
  <c r="G146" i="20"/>
  <c r="F147" i="20"/>
  <c r="H147" i="20" s="1"/>
  <c r="G147" i="20"/>
  <c r="F148" i="20"/>
  <c r="G148" i="20"/>
  <c r="H148" i="20"/>
  <c r="F149" i="20"/>
  <c r="H149" i="20" s="1"/>
  <c r="G149" i="20"/>
  <c r="F150" i="20"/>
  <c r="H150" i="20" s="1"/>
  <c r="G150" i="20"/>
  <c r="F151" i="20"/>
  <c r="G151" i="20"/>
  <c r="H151" i="20"/>
  <c r="F152" i="20"/>
  <c r="G152" i="20"/>
  <c r="H152" i="20"/>
  <c r="F153" i="20"/>
  <c r="H153" i="20" s="1"/>
  <c r="G153" i="20"/>
  <c r="F154" i="20"/>
  <c r="H154" i="20" s="1"/>
  <c r="G154" i="20"/>
  <c r="F155" i="20"/>
  <c r="H155" i="20" s="1"/>
  <c r="G155" i="20"/>
  <c r="F156" i="20"/>
  <c r="G156" i="20"/>
  <c r="H156" i="20"/>
  <c r="F157" i="20"/>
  <c r="H157" i="20" s="1"/>
  <c r="G157" i="20"/>
  <c r="F158" i="20"/>
  <c r="H158" i="20" s="1"/>
  <c r="G158" i="20"/>
  <c r="F159" i="20"/>
  <c r="G159" i="20"/>
  <c r="H159" i="20"/>
  <c r="F160" i="20"/>
  <c r="G160" i="20"/>
  <c r="H160" i="20"/>
  <c r="F161" i="20"/>
  <c r="H161" i="20" s="1"/>
  <c r="G161" i="20"/>
  <c r="F162" i="20"/>
  <c r="H162" i="20" s="1"/>
  <c r="G162" i="20"/>
  <c r="F163" i="20"/>
  <c r="H163" i="20" s="1"/>
  <c r="G163" i="20"/>
  <c r="F164" i="20"/>
  <c r="G164" i="20"/>
  <c r="H164" i="20"/>
  <c r="F165" i="20"/>
  <c r="H165" i="20" s="1"/>
  <c r="G165" i="20"/>
  <c r="F166" i="20"/>
  <c r="H166" i="20" s="1"/>
  <c r="G166" i="20"/>
  <c r="F167" i="20"/>
  <c r="G167" i="20"/>
  <c r="H167" i="20"/>
  <c r="F168" i="20"/>
  <c r="G168" i="20"/>
  <c r="H168" i="20"/>
  <c r="F169" i="20"/>
  <c r="G169" i="20"/>
  <c r="H169" i="20"/>
  <c r="F170" i="20"/>
  <c r="H170" i="20" s="1"/>
  <c r="G170" i="20"/>
  <c r="F171" i="20"/>
  <c r="H171" i="20" s="1"/>
  <c r="G171" i="20"/>
  <c r="F172" i="20"/>
  <c r="G172" i="20"/>
  <c r="H172" i="20"/>
  <c r="F173" i="20"/>
  <c r="H173" i="20" s="1"/>
  <c r="G173" i="20"/>
  <c r="F174" i="20"/>
  <c r="H174" i="20" s="1"/>
  <c r="G174" i="20"/>
  <c r="F175" i="20"/>
  <c r="G175" i="20"/>
  <c r="H175" i="20"/>
  <c r="F176" i="20"/>
  <c r="G176" i="20"/>
  <c r="H176" i="20"/>
  <c r="F177" i="20"/>
  <c r="G177" i="20"/>
  <c r="H177" i="20"/>
  <c r="F178" i="20"/>
  <c r="H178" i="20" s="1"/>
  <c r="G178" i="20"/>
  <c r="F179" i="20"/>
  <c r="H179" i="20" s="1"/>
  <c r="G179" i="20"/>
  <c r="F180" i="20"/>
  <c r="G180" i="20"/>
  <c r="H180" i="20"/>
  <c r="F181" i="20"/>
  <c r="H181" i="20" s="1"/>
  <c r="G181" i="20"/>
  <c r="F182" i="20"/>
  <c r="H182" i="20" s="1"/>
  <c r="G182" i="20"/>
  <c r="F183" i="20"/>
  <c r="G183" i="20"/>
  <c r="H183" i="20"/>
  <c r="F184" i="20"/>
  <c r="G184" i="20"/>
  <c r="H184" i="20"/>
  <c r="F185" i="20"/>
  <c r="G185" i="20"/>
  <c r="H185" i="20" s="1"/>
  <c r="F186" i="20"/>
  <c r="H186" i="20" s="1"/>
  <c r="G186" i="20"/>
  <c r="F187" i="20"/>
  <c r="H187" i="20" s="1"/>
  <c r="G187" i="20"/>
  <c r="F188" i="20"/>
  <c r="G188" i="20"/>
  <c r="H188" i="20"/>
  <c r="F189" i="20"/>
  <c r="H189" i="20" s="1"/>
  <c r="G189" i="20"/>
  <c r="F190" i="20"/>
  <c r="H190" i="20" s="1"/>
  <c r="G190" i="20"/>
  <c r="F191" i="20"/>
  <c r="G191" i="20"/>
  <c r="H191" i="20"/>
  <c r="F192" i="20"/>
  <c r="G192" i="20"/>
  <c r="H192" i="20"/>
  <c r="F193" i="20"/>
  <c r="H193" i="20" s="1"/>
  <c r="G193" i="20"/>
  <c r="F194" i="20"/>
  <c r="H194" i="20" s="1"/>
  <c r="G194" i="20"/>
  <c r="F195" i="20"/>
  <c r="G195" i="20"/>
  <c r="H195" i="20" s="1"/>
  <c r="F196" i="20"/>
  <c r="G196" i="20"/>
  <c r="H196" i="20"/>
  <c r="F197" i="20"/>
  <c r="H197" i="20" s="1"/>
  <c r="G197" i="20"/>
  <c r="F198" i="20"/>
  <c r="H198" i="20" s="1"/>
  <c r="G198" i="20"/>
  <c r="F199" i="20"/>
  <c r="G199" i="20"/>
  <c r="H199" i="20"/>
  <c r="F200" i="20"/>
  <c r="G200" i="20"/>
  <c r="H200" i="20"/>
  <c r="F201" i="20"/>
  <c r="H201" i="20" s="1"/>
  <c r="G201" i="20"/>
  <c r="F202" i="20"/>
  <c r="H202" i="20" s="1"/>
  <c r="G202" i="20"/>
  <c r="F203" i="20"/>
  <c r="G203" i="20"/>
  <c r="H203" i="20" s="1"/>
  <c r="F204" i="20"/>
  <c r="G204" i="20"/>
  <c r="H204" i="20"/>
  <c r="F205" i="20"/>
  <c r="H205" i="20" s="1"/>
  <c r="G205" i="20"/>
  <c r="F206" i="20"/>
  <c r="H206" i="20" s="1"/>
  <c r="G206" i="20"/>
  <c r="F207" i="20"/>
  <c r="G207" i="20"/>
  <c r="H207" i="20"/>
  <c r="F208" i="20"/>
  <c r="G208" i="20"/>
  <c r="H208" i="20"/>
  <c r="F209" i="20"/>
  <c r="H209" i="20" s="1"/>
  <c r="G209" i="20"/>
  <c r="F210" i="20"/>
  <c r="H210" i="20" s="1"/>
  <c r="G210" i="20"/>
  <c r="F211" i="20"/>
  <c r="G211" i="20"/>
  <c r="H211" i="20" s="1"/>
  <c r="F212" i="20"/>
  <c r="G212" i="20"/>
  <c r="H212" i="20"/>
  <c r="F213" i="20"/>
  <c r="H213" i="20" s="1"/>
  <c r="G213" i="20"/>
  <c r="F214" i="20"/>
  <c r="H214" i="20" s="1"/>
  <c r="G214" i="20"/>
  <c r="F215" i="20"/>
  <c r="G215" i="20"/>
  <c r="H215" i="20"/>
  <c r="F216" i="20"/>
  <c r="G216" i="20"/>
  <c r="H216" i="20"/>
  <c r="F217" i="20"/>
  <c r="H217" i="20" s="1"/>
  <c r="G217" i="20"/>
  <c r="F218" i="20"/>
  <c r="H218" i="20" s="1"/>
  <c r="G218" i="20"/>
  <c r="F219" i="20"/>
  <c r="G219" i="20"/>
  <c r="H219" i="20" s="1"/>
  <c r="F220" i="20"/>
  <c r="G220" i="20"/>
  <c r="H220" i="20"/>
  <c r="F221" i="20"/>
  <c r="H221" i="20" s="1"/>
  <c r="G221" i="20"/>
  <c r="F222" i="20"/>
  <c r="H222" i="20" s="1"/>
  <c r="G222" i="20"/>
  <c r="F223" i="20"/>
  <c r="G223" i="20"/>
  <c r="H223" i="20"/>
  <c r="F224" i="20"/>
  <c r="G224" i="20"/>
  <c r="H224" i="20"/>
  <c r="F225" i="20"/>
  <c r="H225" i="20" s="1"/>
  <c r="G225" i="20"/>
  <c r="F226" i="20"/>
  <c r="H226" i="20" s="1"/>
  <c r="G226" i="20"/>
  <c r="F227" i="20"/>
  <c r="G227" i="20"/>
  <c r="H227" i="20" s="1"/>
  <c r="F228" i="20"/>
  <c r="G228" i="20"/>
  <c r="H228" i="20"/>
  <c r="F229" i="20"/>
  <c r="H229" i="20" s="1"/>
  <c r="G229" i="20"/>
  <c r="F230" i="20"/>
  <c r="H230" i="20" s="1"/>
  <c r="G230" i="20"/>
  <c r="F231" i="20"/>
  <c r="G231" i="20"/>
  <c r="H231" i="20"/>
  <c r="F232" i="20"/>
  <c r="G232" i="20"/>
  <c r="H232" i="20"/>
  <c r="F233" i="20"/>
  <c r="H233" i="20" s="1"/>
  <c r="G233" i="20"/>
  <c r="F234" i="20"/>
  <c r="H234" i="20" s="1"/>
  <c r="G234" i="20"/>
  <c r="F235" i="20"/>
  <c r="G235" i="20"/>
  <c r="H235" i="20" s="1"/>
  <c r="F236" i="20"/>
  <c r="G236" i="20"/>
  <c r="H236" i="20"/>
  <c r="F237" i="20"/>
  <c r="H237" i="20" s="1"/>
  <c r="G237" i="20"/>
  <c r="F238" i="20"/>
  <c r="H238" i="20" s="1"/>
  <c r="G238" i="20"/>
  <c r="F239" i="20"/>
  <c r="G239" i="20"/>
  <c r="H239" i="20"/>
  <c r="F240" i="20"/>
  <c r="G240" i="20"/>
  <c r="H240" i="20"/>
  <c r="F241" i="20"/>
  <c r="H241" i="20" s="1"/>
  <c r="G241" i="20"/>
  <c r="F242" i="20"/>
  <c r="H242" i="20" s="1"/>
  <c r="G242" i="20"/>
  <c r="F243" i="20"/>
  <c r="H243" i="20" s="1"/>
  <c r="G243" i="20"/>
  <c r="F244" i="20"/>
  <c r="G244" i="20"/>
  <c r="H244" i="20"/>
  <c r="F245" i="20"/>
  <c r="H245" i="20" s="1"/>
  <c r="G245" i="20"/>
  <c r="F246" i="20"/>
  <c r="H246" i="20" s="1"/>
  <c r="G246" i="20"/>
  <c r="F247" i="20"/>
  <c r="G247" i="20"/>
  <c r="H247" i="20"/>
  <c r="F248" i="20"/>
  <c r="G248" i="20"/>
  <c r="H248" i="20"/>
  <c r="F249" i="20"/>
  <c r="H249" i="20" s="1"/>
  <c r="G249" i="20"/>
  <c r="F250" i="20"/>
  <c r="H250" i="20" s="1"/>
  <c r="G250" i="20"/>
  <c r="F251" i="20"/>
  <c r="H251" i="20" s="1"/>
  <c r="G251" i="20"/>
  <c r="F252" i="20"/>
  <c r="G252" i="20"/>
  <c r="H252" i="20"/>
  <c r="F253" i="20"/>
  <c r="H253" i="20" s="1"/>
  <c r="G253" i="20"/>
  <c r="F254" i="20"/>
  <c r="H254" i="20" s="1"/>
  <c r="G254" i="20"/>
  <c r="F255" i="20"/>
  <c r="G255" i="20"/>
  <c r="H255" i="20"/>
  <c r="F256" i="20"/>
  <c r="G256" i="20"/>
  <c r="H256" i="20"/>
  <c r="F257" i="20"/>
  <c r="H257" i="20" s="1"/>
  <c r="G257" i="20"/>
  <c r="F258" i="20"/>
  <c r="H258" i="20" s="1"/>
  <c r="G258" i="20"/>
  <c r="F259" i="20"/>
  <c r="H259" i="20" s="1"/>
  <c r="G259" i="20"/>
  <c r="F260" i="20"/>
  <c r="G260" i="20"/>
  <c r="H260" i="20"/>
  <c r="F261" i="20"/>
  <c r="H261" i="20" s="1"/>
  <c r="G261" i="20"/>
  <c r="F262" i="20"/>
  <c r="H262" i="20" s="1"/>
  <c r="G262" i="20"/>
  <c r="F263" i="20"/>
  <c r="G263" i="20"/>
  <c r="H263" i="20"/>
  <c r="F264" i="20"/>
  <c r="G264" i="20"/>
  <c r="H264" i="20"/>
  <c r="F265" i="20"/>
  <c r="H265" i="20" s="1"/>
  <c r="G265" i="20"/>
  <c r="F266" i="20"/>
  <c r="H266" i="20" s="1"/>
  <c r="G266" i="20"/>
  <c r="F267" i="20"/>
  <c r="H267" i="20" s="1"/>
  <c r="G267" i="20"/>
  <c r="F268" i="20"/>
  <c r="G268" i="20"/>
  <c r="H268" i="20"/>
  <c r="F269" i="20"/>
  <c r="H269" i="20" s="1"/>
  <c r="G269" i="20"/>
  <c r="F270" i="20"/>
  <c r="H270" i="20" s="1"/>
  <c r="G270" i="20"/>
  <c r="F271" i="20"/>
  <c r="G271" i="20"/>
  <c r="H271" i="20"/>
  <c r="F272" i="20"/>
  <c r="G272" i="20"/>
  <c r="H272" i="20"/>
  <c r="F273" i="20"/>
  <c r="H273" i="20" s="1"/>
  <c r="G273" i="20"/>
  <c r="F274" i="20"/>
  <c r="H274" i="20" s="1"/>
  <c r="G274" i="20"/>
  <c r="F275" i="20"/>
  <c r="H275" i="20" s="1"/>
  <c r="G275" i="20"/>
  <c r="F276" i="20"/>
  <c r="G276" i="20"/>
  <c r="H276" i="20"/>
  <c r="F277" i="20"/>
  <c r="H277" i="20" s="1"/>
  <c r="G277" i="20"/>
  <c r="F278" i="20"/>
  <c r="H278" i="20" s="1"/>
  <c r="G278" i="20"/>
  <c r="F279" i="20"/>
  <c r="G279" i="20"/>
  <c r="H279" i="20"/>
  <c r="F280" i="20"/>
  <c r="G280" i="20"/>
  <c r="H280" i="20"/>
  <c r="F281" i="20"/>
  <c r="H281" i="20" s="1"/>
  <c r="G281" i="20"/>
  <c r="F282" i="20"/>
  <c r="H282" i="20" s="1"/>
  <c r="G282" i="20"/>
  <c r="F283" i="20"/>
  <c r="H283" i="20" s="1"/>
  <c r="G283" i="20"/>
  <c r="F284" i="20"/>
  <c r="G284" i="20"/>
  <c r="H284" i="20"/>
  <c r="F285" i="20"/>
  <c r="H285" i="20" s="1"/>
  <c r="G285" i="20"/>
  <c r="F286" i="20"/>
  <c r="H286" i="20" s="1"/>
  <c r="G286" i="20"/>
  <c r="F287" i="20"/>
  <c r="G287" i="20"/>
  <c r="H287" i="20"/>
  <c r="F288" i="20"/>
  <c r="G288" i="20"/>
  <c r="H288" i="20"/>
  <c r="F289" i="20"/>
  <c r="H289" i="20" s="1"/>
  <c r="G289" i="20"/>
  <c r="F290" i="20"/>
  <c r="H290" i="20" s="1"/>
  <c r="G290" i="20"/>
  <c r="F291" i="20"/>
  <c r="H291" i="20" s="1"/>
  <c r="G291" i="20"/>
  <c r="F292" i="20"/>
  <c r="G292" i="20"/>
  <c r="H292" i="20"/>
  <c r="F293" i="20"/>
  <c r="H293" i="20" s="1"/>
  <c r="G293" i="20"/>
  <c r="F294" i="20"/>
  <c r="H294" i="20" s="1"/>
  <c r="G294" i="20"/>
  <c r="F295" i="20"/>
  <c r="G295" i="20"/>
  <c r="H295" i="20" s="1"/>
  <c r="F296" i="20"/>
  <c r="G296" i="20"/>
  <c r="H296" i="20"/>
  <c r="F297" i="20"/>
  <c r="H297" i="20" s="1"/>
  <c r="G297" i="20"/>
  <c r="F298" i="20"/>
  <c r="H298" i="20" s="1"/>
  <c r="G298" i="20"/>
  <c r="F299" i="20"/>
  <c r="H299" i="20" s="1"/>
  <c r="G299" i="20"/>
  <c r="F300" i="20"/>
  <c r="G300" i="20"/>
  <c r="H300" i="20"/>
  <c r="F301" i="20"/>
  <c r="H301" i="20" s="1"/>
  <c r="G301" i="20"/>
  <c r="F302" i="20"/>
  <c r="H302" i="20" s="1"/>
  <c r="G302" i="20"/>
  <c r="F303" i="20"/>
  <c r="G303" i="20"/>
  <c r="H303" i="20" s="1"/>
  <c r="F304" i="20"/>
  <c r="G304" i="20"/>
  <c r="H304" i="20"/>
  <c r="F305" i="20"/>
  <c r="H305" i="20" s="1"/>
  <c r="G305" i="20"/>
  <c r="F306" i="20"/>
  <c r="H306" i="20" s="1"/>
  <c r="G306" i="20"/>
  <c r="F307" i="20"/>
  <c r="H307" i="20" s="1"/>
  <c r="G307" i="20"/>
  <c r="F308" i="20"/>
  <c r="G308" i="20"/>
  <c r="H308" i="20"/>
  <c r="F309" i="20"/>
  <c r="H309" i="20" s="1"/>
  <c r="G309" i="20"/>
  <c r="F310" i="20"/>
  <c r="H310" i="20" s="1"/>
  <c r="G310" i="20"/>
  <c r="F311" i="20"/>
  <c r="G311" i="20"/>
  <c r="H311" i="20"/>
  <c r="F312" i="20"/>
  <c r="G312" i="20"/>
  <c r="H312" i="20"/>
  <c r="F313" i="20"/>
  <c r="H313" i="20" s="1"/>
  <c r="G313" i="20"/>
  <c r="F314" i="20"/>
  <c r="H314" i="20" s="1"/>
  <c r="G314" i="20"/>
  <c r="F315" i="20"/>
  <c r="H315" i="20" s="1"/>
  <c r="G315" i="20"/>
  <c r="F316" i="20"/>
  <c r="G316" i="20"/>
  <c r="H316" i="20"/>
  <c r="F317" i="20"/>
  <c r="H317" i="20" s="1"/>
  <c r="G317" i="20"/>
  <c r="F318" i="20"/>
  <c r="H318" i="20" s="1"/>
  <c r="G318" i="20"/>
  <c r="F319" i="20"/>
  <c r="G319" i="20"/>
  <c r="H319" i="20"/>
  <c r="F320" i="20"/>
  <c r="G320" i="20"/>
  <c r="H320" i="20"/>
  <c r="F321" i="20"/>
  <c r="H321" i="20" s="1"/>
  <c r="G321" i="20"/>
  <c r="F322" i="20"/>
  <c r="H322" i="20" s="1"/>
  <c r="G322" i="20"/>
  <c r="F323" i="20"/>
  <c r="H323" i="20" s="1"/>
  <c r="G323" i="20"/>
  <c r="F324" i="20"/>
  <c r="G324" i="20"/>
  <c r="H324" i="20"/>
  <c r="F325" i="20"/>
  <c r="H325" i="20" s="1"/>
  <c r="G325" i="20"/>
  <c r="F326" i="20"/>
  <c r="H326" i="20" s="1"/>
  <c r="G326" i="20"/>
  <c r="F327" i="20"/>
  <c r="G327" i="20"/>
  <c r="H327" i="20"/>
  <c r="F328" i="20"/>
  <c r="G328" i="20"/>
  <c r="H328" i="20"/>
  <c r="F329" i="20"/>
  <c r="H329" i="20" s="1"/>
  <c r="G329" i="20"/>
  <c r="F330" i="20"/>
  <c r="H330" i="20" s="1"/>
  <c r="G330" i="20"/>
  <c r="F331" i="20"/>
  <c r="H331" i="20" s="1"/>
  <c r="G331" i="20"/>
  <c r="F332" i="20"/>
  <c r="G332" i="20"/>
  <c r="H332" i="20"/>
  <c r="F333" i="20"/>
  <c r="H333" i="20" s="1"/>
  <c r="G333" i="20"/>
  <c r="F334" i="20"/>
  <c r="H334" i="20" s="1"/>
  <c r="G334" i="20"/>
  <c r="F335" i="20"/>
  <c r="G335" i="20"/>
  <c r="H335" i="20"/>
  <c r="F336" i="20"/>
  <c r="G336" i="20"/>
  <c r="H336" i="20"/>
  <c r="F337" i="20"/>
  <c r="H337" i="20" s="1"/>
  <c r="G337" i="20"/>
  <c r="F338" i="20"/>
  <c r="H338" i="20" s="1"/>
  <c r="G338" i="20"/>
  <c r="F339" i="20"/>
  <c r="G339" i="20"/>
  <c r="H339" i="20" s="1"/>
  <c r="F340" i="20"/>
  <c r="G340" i="20"/>
  <c r="H340" i="20"/>
  <c r="F341" i="20"/>
  <c r="H341" i="20" s="1"/>
  <c r="G341" i="20"/>
  <c r="F342" i="20"/>
  <c r="H342" i="20" s="1"/>
  <c r="G342" i="20"/>
  <c r="F343" i="20"/>
  <c r="G343" i="20"/>
  <c r="H343" i="20"/>
  <c r="F344" i="20"/>
  <c r="G344" i="20"/>
  <c r="H344" i="20"/>
  <c r="F345" i="20"/>
  <c r="H345" i="20" s="1"/>
  <c r="G345" i="20"/>
  <c r="F346" i="20"/>
  <c r="H346" i="20" s="1"/>
  <c r="G346" i="20"/>
  <c r="F347" i="20"/>
  <c r="G347" i="20"/>
  <c r="H347" i="20" s="1"/>
  <c r="F348" i="20"/>
  <c r="G348" i="20"/>
  <c r="H348" i="20"/>
  <c r="F349" i="20"/>
  <c r="H349" i="20" s="1"/>
  <c r="G349" i="20"/>
  <c r="F350" i="20"/>
  <c r="H350" i="20" s="1"/>
  <c r="G350" i="20"/>
  <c r="F351" i="20"/>
  <c r="G351" i="20"/>
  <c r="H351" i="20" s="1"/>
  <c r="F352" i="20"/>
  <c r="G352" i="20"/>
  <c r="H352" i="20"/>
  <c r="F353" i="20"/>
  <c r="H353" i="20" s="1"/>
  <c r="G353" i="20"/>
  <c r="F354" i="20"/>
  <c r="H354" i="20" s="1"/>
  <c r="G354" i="20"/>
  <c r="F355" i="20"/>
  <c r="G355" i="20"/>
  <c r="H355" i="20" s="1"/>
  <c r="F356" i="20"/>
  <c r="G356" i="20"/>
  <c r="H356" i="20"/>
  <c r="F357" i="20"/>
  <c r="H357" i="20" s="1"/>
  <c r="G357" i="20"/>
  <c r="F358" i="20"/>
  <c r="H358" i="20" s="1"/>
  <c r="G358" i="20"/>
  <c r="F359" i="20"/>
  <c r="G359" i="20"/>
  <c r="H359" i="20" s="1"/>
  <c r="F360" i="20"/>
  <c r="G360" i="20"/>
  <c r="H360" i="20"/>
  <c r="F361" i="20"/>
  <c r="H361" i="20" s="1"/>
  <c r="G361" i="20"/>
  <c r="F362" i="20"/>
  <c r="H362" i="20" s="1"/>
  <c r="G362" i="20"/>
  <c r="F363" i="20"/>
  <c r="G363" i="20"/>
  <c r="H363" i="20" s="1"/>
  <c r="F364" i="20"/>
  <c r="G364" i="20"/>
  <c r="H364" i="20"/>
  <c r="F365" i="20"/>
  <c r="H365" i="20" s="1"/>
  <c r="G365" i="20"/>
  <c r="F366" i="20"/>
  <c r="H366" i="20" s="1"/>
  <c r="G366" i="20"/>
  <c r="F367" i="20"/>
  <c r="G367" i="20"/>
  <c r="H367" i="20" s="1"/>
  <c r="F368" i="20"/>
  <c r="G368" i="20"/>
  <c r="H368" i="20"/>
  <c r="F369" i="20"/>
  <c r="H369" i="20" s="1"/>
  <c r="G369" i="20"/>
  <c r="F370" i="20"/>
  <c r="H370" i="20" s="1"/>
  <c r="G370" i="20"/>
  <c r="F371" i="20"/>
  <c r="G371" i="20"/>
  <c r="H371" i="20" s="1"/>
  <c r="F372" i="20"/>
  <c r="G372" i="20"/>
  <c r="H372" i="20"/>
  <c r="F373" i="20"/>
  <c r="H373" i="20" s="1"/>
  <c r="G373" i="20"/>
  <c r="F374" i="20"/>
  <c r="H374" i="20" s="1"/>
  <c r="G374" i="20"/>
  <c r="F375" i="20"/>
  <c r="G375" i="20"/>
  <c r="H375" i="20" s="1"/>
  <c r="F376" i="20"/>
  <c r="G376" i="20"/>
  <c r="H376" i="20"/>
  <c r="F377" i="20"/>
  <c r="H377" i="20" s="1"/>
  <c r="G377" i="20"/>
  <c r="F378" i="20"/>
  <c r="H378" i="20" s="1"/>
  <c r="G378" i="20"/>
  <c r="F379" i="20"/>
  <c r="G379" i="20"/>
  <c r="H379" i="20" s="1"/>
  <c r="F380" i="20"/>
  <c r="G380" i="20"/>
  <c r="H380" i="20"/>
  <c r="F381" i="20"/>
  <c r="H381" i="20" s="1"/>
  <c r="G381" i="20"/>
  <c r="F382" i="20"/>
  <c r="H382" i="20" s="1"/>
  <c r="G382" i="20"/>
  <c r="F383" i="20"/>
  <c r="G383" i="20"/>
  <c r="H383" i="20" s="1"/>
  <c r="F384" i="20"/>
  <c r="G384" i="20"/>
  <c r="H384" i="20"/>
  <c r="F385" i="20"/>
  <c r="H385" i="20" s="1"/>
  <c r="G385" i="20"/>
  <c r="F386" i="20"/>
  <c r="H386" i="20" s="1"/>
  <c r="G386" i="20"/>
  <c r="F387" i="20"/>
  <c r="G387" i="20"/>
  <c r="H387" i="20" s="1"/>
  <c r="F388" i="20"/>
  <c r="G388" i="20"/>
  <c r="H388" i="20"/>
  <c r="F389" i="20"/>
  <c r="H389" i="20" s="1"/>
  <c r="G389" i="20"/>
  <c r="F390" i="20"/>
  <c r="H390" i="20" s="1"/>
  <c r="G390" i="20"/>
  <c r="F391" i="20"/>
  <c r="G391" i="20"/>
  <c r="H391" i="20" s="1"/>
  <c r="F392" i="20"/>
  <c r="G392" i="20"/>
  <c r="H392" i="20"/>
  <c r="F393" i="20"/>
  <c r="H393" i="20" s="1"/>
  <c r="G393" i="20"/>
  <c r="F394" i="20"/>
  <c r="H394" i="20" s="1"/>
  <c r="G394" i="20"/>
  <c r="F395" i="20"/>
  <c r="G395" i="20"/>
  <c r="H395" i="20" s="1"/>
  <c r="F396" i="20"/>
  <c r="G396" i="20"/>
  <c r="H396" i="20"/>
  <c r="F397" i="20"/>
  <c r="H397" i="20" s="1"/>
  <c r="G397" i="20"/>
  <c r="F398" i="20"/>
  <c r="H398" i="20" s="1"/>
  <c r="G398" i="20"/>
  <c r="F399" i="20"/>
  <c r="G399" i="20"/>
  <c r="H399" i="20" s="1"/>
  <c r="F400" i="20"/>
  <c r="G400" i="20"/>
  <c r="H400" i="20"/>
  <c r="F401" i="20"/>
  <c r="H401" i="20" s="1"/>
  <c r="G401" i="20"/>
  <c r="F402" i="20"/>
  <c r="H402" i="20" s="1"/>
  <c r="G402" i="20"/>
  <c r="F403" i="20"/>
  <c r="H403" i="20" s="1"/>
  <c r="G403" i="20"/>
  <c r="F404" i="20"/>
  <c r="G404" i="20"/>
  <c r="H404" i="20"/>
  <c r="F405" i="20"/>
  <c r="H405" i="20" s="1"/>
  <c r="G405" i="20"/>
  <c r="F406" i="20"/>
  <c r="H406" i="20" s="1"/>
  <c r="G406" i="20"/>
  <c r="F407" i="20"/>
  <c r="G407" i="20"/>
  <c r="H407" i="20" s="1"/>
  <c r="F408" i="20"/>
  <c r="G408" i="20"/>
  <c r="H408" i="20"/>
  <c r="F409" i="20"/>
  <c r="H409" i="20" s="1"/>
  <c r="G409" i="20"/>
  <c r="F410" i="20"/>
  <c r="H410" i="20" s="1"/>
  <c r="G410" i="20"/>
  <c r="F411" i="20"/>
  <c r="H411" i="20" s="1"/>
  <c r="G411" i="20"/>
  <c r="F412" i="20"/>
  <c r="G412" i="20"/>
  <c r="H412" i="20"/>
  <c r="F413" i="20"/>
  <c r="H413" i="20" s="1"/>
  <c r="G413" i="20"/>
  <c r="F414" i="20"/>
  <c r="H414" i="20" s="1"/>
  <c r="G414" i="20"/>
  <c r="F415" i="20"/>
  <c r="G415" i="20"/>
  <c r="H415" i="20" s="1"/>
  <c r="F416" i="20"/>
  <c r="G416" i="20"/>
  <c r="H416" i="20"/>
  <c r="F417" i="20"/>
  <c r="H417" i="20" s="1"/>
  <c r="G417" i="20"/>
  <c r="F418" i="20"/>
  <c r="H418" i="20" s="1"/>
  <c r="G418" i="20"/>
  <c r="F419" i="20"/>
  <c r="H419" i="20" s="1"/>
  <c r="G419" i="20"/>
  <c r="F420" i="20"/>
  <c r="G420" i="20"/>
  <c r="H420" i="20"/>
  <c r="F421" i="20"/>
  <c r="H421" i="20" s="1"/>
  <c r="G421" i="20"/>
  <c r="F422" i="20"/>
  <c r="H422" i="20" s="1"/>
  <c r="G422" i="20"/>
  <c r="F423" i="20"/>
  <c r="G423" i="20"/>
  <c r="H423" i="20" s="1"/>
  <c r="F424" i="20"/>
  <c r="G424" i="20"/>
  <c r="H424" i="20"/>
  <c r="F425" i="20"/>
  <c r="H425" i="20" s="1"/>
  <c r="G425" i="20"/>
  <c r="F426" i="20"/>
  <c r="H426" i="20" s="1"/>
  <c r="G426" i="20"/>
  <c r="F427" i="20"/>
  <c r="H427" i="20" s="1"/>
  <c r="G427" i="20"/>
  <c r="F428" i="20"/>
  <c r="G428" i="20"/>
  <c r="H428" i="20"/>
  <c r="F429" i="20"/>
  <c r="H429" i="20" s="1"/>
  <c r="G429" i="20"/>
  <c r="F430" i="20"/>
  <c r="H430" i="20" s="1"/>
  <c r="G430" i="20"/>
  <c r="F431" i="20"/>
  <c r="G431" i="20"/>
  <c r="H431" i="20" s="1"/>
  <c r="F432" i="20"/>
  <c r="G432" i="20"/>
  <c r="H432" i="20"/>
  <c r="F433" i="20"/>
  <c r="H433" i="20" s="1"/>
  <c r="G433" i="20"/>
  <c r="F434" i="20"/>
  <c r="H434" i="20" s="1"/>
  <c r="G434" i="20"/>
  <c r="F435" i="20"/>
  <c r="H435" i="20" s="1"/>
  <c r="G435" i="20"/>
  <c r="F436" i="20"/>
  <c r="G436" i="20"/>
  <c r="H436" i="20"/>
  <c r="F437" i="20"/>
  <c r="H437" i="20" s="1"/>
  <c r="G437" i="20"/>
  <c r="F438" i="20"/>
  <c r="H438" i="20" s="1"/>
  <c r="G438" i="20"/>
  <c r="F439" i="20"/>
  <c r="G439" i="20"/>
  <c r="H439" i="20" s="1"/>
  <c r="F440" i="20"/>
  <c r="G440" i="20"/>
  <c r="H440" i="20"/>
  <c r="F441" i="20"/>
  <c r="H441" i="20" s="1"/>
  <c r="G441" i="20"/>
  <c r="F442" i="20"/>
  <c r="H442" i="20" s="1"/>
  <c r="G442" i="20"/>
  <c r="F443" i="20"/>
  <c r="H443" i="20" s="1"/>
  <c r="G443" i="20"/>
  <c r="F444" i="20"/>
  <c r="G444" i="20"/>
  <c r="H444" i="20"/>
  <c r="F445" i="20"/>
  <c r="H445" i="20" s="1"/>
  <c r="G445" i="20"/>
  <c r="F446" i="20"/>
  <c r="H446" i="20" s="1"/>
  <c r="G446" i="20"/>
  <c r="F447" i="20"/>
  <c r="G447" i="20"/>
  <c r="H447" i="20" s="1"/>
  <c r="F448" i="20"/>
  <c r="G448" i="20"/>
  <c r="H448" i="20"/>
  <c r="F449" i="20"/>
  <c r="H449" i="20" s="1"/>
  <c r="G449" i="20"/>
  <c r="F450" i="20"/>
  <c r="H450" i="20" s="1"/>
  <c r="G450" i="20"/>
  <c r="F451" i="20"/>
  <c r="G451" i="20"/>
  <c r="F452" i="20"/>
  <c r="G452" i="20"/>
  <c r="H452" i="20"/>
  <c r="F453" i="20"/>
  <c r="H453" i="20" s="1"/>
  <c r="G453" i="20"/>
  <c r="F454" i="20"/>
  <c r="H454" i="20" s="1"/>
  <c r="G454" i="20"/>
  <c r="F455" i="20"/>
  <c r="G455" i="20"/>
  <c r="H455" i="20" s="1"/>
  <c r="F456" i="20"/>
  <c r="G456" i="20"/>
  <c r="H456" i="20"/>
  <c r="F457" i="20"/>
  <c r="H457" i="20" s="1"/>
  <c r="G457" i="20"/>
  <c r="F458" i="20"/>
  <c r="H458" i="20" s="1"/>
  <c r="G458" i="20"/>
  <c r="F459" i="20"/>
  <c r="H459" i="20" s="1"/>
  <c r="G459" i="20"/>
  <c r="F460" i="20"/>
  <c r="G460" i="20"/>
  <c r="H460" i="20"/>
  <c r="F461" i="20"/>
  <c r="H461" i="20" s="1"/>
  <c r="G461" i="20"/>
  <c r="F462" i="20"/>
  <c r="H462" i="20" s="1"/>
  <c r="G462" i="20"/>
  <c r="F463" i="20"/>
  <c r="G463" i="20"/>
  <c r="H463" i="20" s="1"/>
  <c r="F464" i="20"/>
  <c r="G464" i="20"/>
  <c r="H464" i="20"/>
  <c r="F465" i="20"/>
  <c r="H465" i="20" s="1"/>
  <c r="G465" i="20"/>
  <c r="F466" i="20"/>
  <c r="H466" i="20" s="1"/>
  <c r="G466" i="20"/>
  <c r="F467" i="20"/>
  <c r="H467" i="20" s="1"/>
  <c r="G467" i="20"/>
  <c r="F468" i="20"/>
  <c r="G468" i="20"/>
  <c r="H468" i="20"/>
  <c r="F469" i="20"/>
  <c r="H469" i="20" s="1"/>
  <c r="G469" i="20"/>
  <c r="F470" i="20"/>
  <c r="H470" i="20" s="1"/>
  <c r="G470" i="20"/>
  <c r="F471" i="20"/>
  <c r="G471" i="20"/>
  <c r="H471" i="20" s="1"/>
  <c r="F472" i="20"/>
  <c r="G472" i="20"/>
  <c r="H472" i="20"/>
  <c r="F473" i="20"/>
  <c r="H473" i="20" s="1"/>
  <c r="G473" i="20"/>
  <c r="F474" i="20"/>
  <c r="H474" i="20" s="1"/>
  <c r="G474" i="20"/>
  <c r="F475" i="20"/>
  <c r="G475" i="20"/>
  <c r="F476" i="20"/>
  <c r="G476" i="20"/>
  <c r="H476" i="20"/>
  <c r="F477" i="20"/>
  <c r="H477" i="20" s="1"/>
  <c r="G477" i="20"/>
  <c r="F478" i="20"/>
  <c r="H478" i="20" s="1"/>
  <c r="G478" i="20"/>
  <c r="F479" i="20"/>
  <c r="G479" i="20"/>
  <c r="H479" i="20" s="1"/>
  <c r="F480" i="20"/>
  <c r="G480" i="20"/>
  <c r="H480" i="20"/>
  <c r="F481" i="20"/>
  <c r="H481" i="20" s="1"/>
  <c r="G481" i="20"/>
  <c r="F482" i="20"/>
  <c r="H482" i="20" s="1"/>
  <c r="G482" i="20"/>
  <c r="F483" i="20"/>
  <c r="G483" i="20"/>
  <c r="F484" i="20"/>
  <c r="G484" i="20"/>
  <c r="H484" i="20"/>
  <c r="F485" i="20"/>
  <c r="H485" i="20" s="1"/>
  <c r="G485" i="20"/>
  <c r="F486" i="20"/>
  <c r="H486" i="20" s="1"/>
  <c r="G486" i="20"/>
  <c r="F487" i="20"/>
  <c r="G487" i="20"/>
  <c r="H487" i="20" s="1"/>
  <c r="F488" i="20"/>
  <c r="G488" i="20"/>
  <c r="H488" i="20"/>
  <c r="F489" i="20"/>
  <c r="H489" i="20" s="1"/>
  <c r="G489" i="20"/>
  <c r="F490" i="20"/>
  <c r="H490" i="20" s="1"/>
  <c r="G490" i="20"/>
  <c r="F491" i="20"/>
  <c r="H491" i="20" s="1"/>
  <c r="G491" i="20"/>
  <c r="F492" i="20"/>
  <c r="G492" i="20"/>
  <c r="H492" i="20"/>
  <c r="F493" i="20"/>
  <c r="H493" i="20" s="1"/>
  <c r="G493" i="20"/>
  <c r="F494" i="20"/>
  <c r="H494" i="20" s="1"/>
  <c r="G494" i="20"/>
  <c r="F495" i="20"/>
  <c r="G495" i="20"/>
  <c r="H495" i="20" s="1"/>
  <c r="F496" i="20"/>
  <c r="G496" i="20"/>
  <c r="H496" i="20"/>
  <c r="F497" i="20"/>
  <c r="H497" i="20" s="1"/>
  <c r="G497" i="20"/>
  <c r="F498" i="20"/>
  <c r="H498" i="20" s="1"/>
  <c r="G498" i="20"/>
  <c r="F499" i="20"/>
  <c r="H499" i="20" s="1"/>
  <c r="G499" i="20"/>
  <c r="F500" i="20"/>
  <c r="G500" i="20"/>
  <c r="H500" i="20"/>
  <c r="F501" i="20"/>
  <c r="H501" i="20" s="1"/>
  <c r="G501" i="20"/>
  <c r="F502" i="20"/>
  <c r="H502" i="20" s="1"/>
  <c r="G502" i="20"/>
  <c r="F503" i="20"/>
  <c r="G503" i="20"/>
  <c r="H503" i="20" s="1"/>
  <c r="F504" i="20"/>
  <c r="G504" i="20"/>
  <c r="H504" i="20"/>
  <c r="F505" i="20"/>
  <c r="H505" i="20" s="1"/>
  <c r="G505" i="20"/>
  <c r="F506" i="20"/>
  <c r="H506" i="20" s="1"/>
  <c r="G506" i="20"/>
  <c r="F507" i="20"/>
  <c r="G507" i="20"/>
  <c r="F508" i="20"/>
  <c r="G508" i="20"/>
  <c r="H508" i="20"/>
  <c r="F509" i="20"/>
  <c r="H509" i="20" s="1"/>
  <c r="G509" i="20"/>
  <c r="F510" i="20"/>
  <c r="H510" i="20" s="1"/>
  <c r="G510" i="20"/>
  <c r="F511" i="20"/>
  <c r="G511" i="20"/>
  <c r="H511" i="20"/>
  <c r="F512" i="20"/>
  <c r="G512" i="20"/>
  <c r="H512" i="20"/>
  <c r="F513" i="20"/>
  <c r="H513" i="20" s="1"/>
  <c r="G513" i="20"/>
  <c r="F514" i="20"/>
  <c r="H514" i="20" s="1"/>
  <c r="G514" i="20"/>
  <c r="F515" i="20"/>
  <c r="G515" i="20"/>
  <c r="F516" i="20"/>
  <c r="G516" i="20"/>
  <c r="H516" i="20"/>
  <c r="F517" i="20"/>
  <c r="H517" i="20" s="1"/>
  <c r="G517" i="20"/>
  <c r="F518" i="20"/>
  <c r="H518" i="20" s="1"/>
  <c r="G518" i="20"/>
  <c r="F519" i="20"/>
  <c r="G519" i="20"/>
  <c r="H519" i="20"/>
  <c r="F520" i="20"/>
  <c r="G520" i="20"/>
  <c r="H520" i="20"/>
  <c r="F521" i="20"/>
  <c r="H521" i="20" s="1"/>
  <c r="G521" i="20"/>
  <c r="F522" i="20"/>
  <c r="H522" i="20" s="1"/>
  <c r="G522" i="20"/>
  <c r="F523" i="20"/>
  <c r="H523" i="20" s="1"/>
  <c r="G523" i="20"/>
  <c r="F524" i="20"/>
  <c r="G524" i="20"/>
  <c r="H524" i="20"/>
  <c r="F525" i="20"/>
  <c r="H525" i="20" s="1"/>
  <c r="G525" i="20"/>
  <c r="F526" i="20"/>
  <c r="H526" i="20" s="1"/>
  <c r="G526" i="20"/>
  <c r="F527" i="20"/>
  <c r="G527" i="20"/>
  <c r="H527" i="20" s="1"/>
  <c r="F528" i="20"/>
  <c r="G528" i="20"/>
  <c r="H528" i="20"/>
  <c r="F529" i="20"/>
  <c r="H529" i="20" s="1"/>
  <c r="G529" i="20"/>
  <c r="F530" i="20"/>
  <c r="G530" i="20"/>
  <c r="F531" i="20"/>
  <c r="G531" i="20"/>
  <c r="H531" i="20" s="1"/>
  <c r="F532" i="20"/>
  <c r="G532" i="20"/>
  <c r="H532" i="20"/>
  <c r="F533" i="20"/>
  <c r="H533" i="20" s="1"/>
  <c r="G533" i="20"/>
  <c r="F534" i="20"/>
  <c r="H534" i="20" s="1"/>
  <c r="G534" i="20"/>
  <c r="F535" i="20"/>
  <c r="G535" i="20"/>
  <c r="H535" i="20"/>
  <c r="F536" i="20"/>
  <c r="G536" i="20"/>
  <c r="H536" i="20"/>
  <c r="F537" i="20"/>
  <c r="H537" i="20" s="1"/>
  <c r="G537" i="20"/>
  <c r="F538" i="20"/>
  <c r="H538" i="20" s="1"/>
  <c r="G538" i="20"/>
  <c r="F539" i="20"/>
  <c r="G539" i="20"/>
  <c r="F540" i="20"/>
  <c r="G540" i="20"/>
  <c r="H540" i="20"/>
  <c r="F541" i="20"/>
  <c r="H541" i="20" s="1"/>
  <c r="G541" i="20"/>
  <c r="F542" i="20"/>
  <c r="H542" i="20" s="1"/>
  <c r="G542" i="20"/>
  <c r="F543" i="20"/>
  <c r="G543" i="20"/>
  <c r="H543" i="20" s="1"/>
  <c r="F544" i="20"/>
  <c r="G544" i="20"/>
  <c r="H544" i="20"/>
  <c r="F545" i="20"/>
  <c r="H545" i="20" s="1"/>
  <c r="G545" i="20"/>
  <c r="F546" i="20"/>
  <c r="G546" i="20"/>
  <c r="F547" i="20"/>
  <c r="G547" i="20"/>
  <c r="H547" i="20" s="1"/>
  <c r="F548" i="20"/>
  <c r="G548" i="20"/>
  <c r="H548" i="20"/>
  <c r="F549" i="20"/>
  <c r="H549" i="20" s="1"/>
  <c r="G549" i="20"/>
  <c r="F550" i="20"/>
  <c r="H550" i="20" s="1"/>
  <c r="G550" i="20"/>
  <c r="F551" i="20"/>
  <c r="G551" i="20"/>
  <c r="H551" i="20" s="1"/>
  <c r="F552" i="20"/>
  <c r="G552" i="20"/>
  <c r="H552" i="20"/>
  <c r="F553" i="20"/>
  <c r="H553" i="20" s="1"/>
  <c r="G553" i="20"/>
  <c r="F554" i="20"/>
  <c r="H554" i="20" s="1"/>
  <c r="G554" i="20"/>
  <c r="F555" i="20"/>
  <c r="G555" i="20"/>
  <c r="H555" i="20" s="1"/>
  <c r="F556" i="20"/>
  <c r="G556" i="20"/>
  <c r="H556" i="20"/>
  <c r="F557" i="20"/>
  <c r="H557" i="20" s="1"/>
  <c r="G557" i="20"/>
  <c r="F558" i="20"/>
  <c r="H558" i="20" s="1"/>
  <c r="G558" i="20"/>
  <c r="F559" i="20"/>
  <c r="G559" i="20"/>
  <c r="H559" i="20" s="1"/>
  <c r="F560" i="20"/>
  <c r="G560" i="20"/>
  <c r="H560" i="20"/>
  <c r="F561" i="20"/>
  <c r="H561" i="20" s="1"/>
  <c r="G561" i="20"/>
  <c r="F562" i="20"/>
  <c r="G562" i="20"/>
  <c r="F563" i="20"/>
  <c r="G563" i="20"/>
  <c r="H563" i="20" s="1"/>
  <c r="F564" i="20"/>
  <c r="G564" i="20"/>
  <c r="H564" i="20"/>
  <c r="F565" i="20"/>
  <c r="H565" i="20" s="1"/>
  <c r="G565" i="20"/>
  <c r="F566" i="20"/>
  <c r="H566" i="20" s="1"/>
  <c r="G566" i="20"/>
  <c r="F567" i="20"/>
  <c r="G567" i="20"/>
  <c r="H567" i="20"/>
  <c r="F568" i="20"/>
  <c r="G568" i="20"/>
  <c r="H568" i="20"/>
  <c r="F569" i="20"/>
  <c r="H569" i="20" s="1"/>
  <c r="G569" i="20"/>
  <c r="F570" i="20"/>
  <c r="H570" i="20" s="1"/>
  <c r="G570" i="20"/>
  <c r="F571" i="20"/>
  <c r="G571" i="20"/>
  <c r="H571" i="20" s="1"/>
  <c r="F572" i="20"/>
  <c r="G572" i="20"/>
  <c r="H572" i="20"/>
  <c r="F573" i="20"/>
  <c r="H573" i="20" s="1"/>
  <c r="G573" i="20"/>
  <c r="F574" i="20"/>
  <c r="H574" i="20" s="1"/>
  <c r="G574" i="20"/>
  <c r="F575" i="20"/>
  <c r="G575" i="20"/>
  <c r="H575" i="20"/>
  <c r="F576" i="20"/>
  <c r="G576" i="20"/>
  <c r="H576" i="20"/>
  <c r="F577" i="20"/>
  <c r="H577" i="20" s="1"/>
  <c r="G577" i="20"/>
  <c r="F578" i="20"/>
  <c r="H578" i="20" s="1"/>
  <c r="G578" i="20"/>
  <c r="F579" i="20"/>
  <c r="G579" i="20"/>
  <c r="H579" i="20" s="1"/>
  <c r="F580" i="20"/>
  <c r="G580" i="20"/>
  <c r="H580" i="20"/>
  <c r="F581" i="20"/>
  <c r="H581" i="20" s="1"/>
  <c r="G581" i="20"/>
  <c r="F582" i="20"/>
  <c r="H582" i="20" s="1"/>
  <c r="G582" i="20"/>
  <c r="F583" i="20"/>
  <c r="G583" i="20"/>
  <c r="H583" i="20"/>
  <c r="F584" i="20"/>
  <c r="G584" i="20"/>
  <c r="H584" i="20"/>
  <c r="F585" i="20"/>
  <c r="H585" i="20" s="1"/>
  <c r="G585" i="20"/>
  <c r="F586" i="20"/>
  <c r="H586" i="20" s="1"/>
  <c r="G586" i="20"/>
  <c r="F587" i="20"/>
  <c r="G587" i="20"/>
  <c r="H587" i="20" s="1"/>
  <c r="F588" i="20"/>
  <c r="G588" i="20"/>
  <c r="H588" i="20"/>
  <c r="F589" i="20"/>
  <c r="H589" i="20" s="1"/>
  <c r="G589" i="20"/>
  <c r="F590" i="20"/>
  <c r="H590" i="20" s="1"/>
  <c r="G590" i="20"/>
  <c r="F591" i="20"/>
  <c r="G591" i="20"/>
  <c r="H591" i="20"/>
  <c r="F592" i="20"/>
  <c r="G592" i="20"/>
  <c r="H592" i="20"/>
  <c r="F593" i="20"/>
  <c r="H593" i="20" s="1"/>
  <c r="G593" i="20"/>
  <c r="F594" i="20"/>
  <c r="G594" i="20"/>
  <c r="F595" i="20"/>
  <c r="G595" i="20"/>
  <c r="H595" i="20" s="1"/>
  <c r="F596" i="20"/>
  <c r="G596" i="20"/>
  <c r="H596" i="20"/>
  <c r="F597" i="20"/>
  <c r="H597" i="20" s="1"/>
  <c r="G597" i="20"/>
  <c r="F598" i="20"/>
  <c r="H598" i="20" s="1"/>
  <c r="G598" i="20"/>
  <c r="F599" i="20"/>
  <c r="G599" i="20"/>
  <c r="H599" i="20"/>
  <c r="F600" i="20"/>
  <c r="G600" i="20"/>
  <c r="H600" i="20"/>
  <c r="F601" i="20"/>
  <c r="H601" i="20" s="1"/>
  <c r="G601" i="20"/>
  <c r="F602" i="20"/>
  <c r="H602" i="20" s="1"/>
  <c r="G602" i="20"/>
  <c r="F603" i="20"/>
  <c r="G603" i="20"/>
  <c r="H603" i="20" s="1"/>
  <c r="F604" i="20"/>
  <c r="G604" i="20"/>
  <c r="H604" i="20"/>
  <c r="F605" i="20"/>
  <c r="H605" i="20" s="1"/>
  <c r="G605" i="20"/>
  <c r="F606" i="20"/>
  <c r="H606" i="20" s="1"/>
  <c r="G606" i="20"/>
  <c r="F607" i="20"/>
  <c r="G607" i="20"/>
  <c r="H607" i="20" s="1"/>
  <c r="F608" i="20"/>
  <c r="G608" i="20"/>
  <c r="H608" i="20"/>
  <c r="F609" i="20"/>
  <c r="H609" i="20" s="1"/>
  <c r="G609" i="20"/>
  <c r="F610" i="20"/>
  <c r="H610" i="20" s="1"/>
  <c r="G610" i="20"/>
  <c r="F611" i="20"/>
  <c r="G611" i="20"/>
  <c r="H611" i="20" s="1"/>
  <c r="F612" i="20"/>
  <c r="G612" i="20"/>
  <c r="H612" i="20"/>
  <c r="F613" i="20"/>
  <c r="G613" i="20"/>
  <c r="F614" i="20"/>
  <c r="H614" i="20" s="1"/>
  <c r="G614" i="20"/>
  <c r="F615" i="20"/>
  <c r="G615" i="20"/>
  <c r="H615" i="20" s="1"/>
  <c r="F616" i="20"/>
  <c r="H616" i="20" s="1"/>
  <c r="G616" i="20"/>
  <c r="F617" i="20"/>
  <c r="H617" i="20" s="1"/>
  <c r="G617" i="20"/>
  <c r="F618" i="20"/>
  <c r="H618" i="20" s="1"/>
  <c r="G618" i="20"/>
  <c r="F619" i="20"/>
  <c r="H619" i="20" s="1"/>
  <c r="G619" i="20"/>
  <c r="F620" i="20"/>
  <c r="G620" i="20"/>
  <c r="H620" i="20"/>
  <c r="F621" i="20"/>
  <c r="H621" i="20" s="1"/>
  <c r="G621" i="20"/>
  <c r="F622" i="20"/>
  <c r="H622" i="20" s="1"/>
  <c r="G622" i="20"/>
  <c r="F623" i="20"/>
  <c r="G623" i="20"/>
  <c r="H623" i="20" s="1"/>
  <c r="F624" i="20"/>
  <c r="G624" i="20"/>
  <c r="H624" i="20"/>
  <c r="F625" i="20"/>
  <c r="H625" i="20" s="1"/>
  <c r="G625" i="20"/>
  <c r="F626" i="20"/>
  <c r="H626" i="20" s="1"/>
  <c r="G626" i="20"/>
  <c r="F627" i="20"/>
  <c r="G627" i="20"/>
  <c r="F628" i="20"/>
  <c r="G628" i="20"/>
  <c r="H628" i="20"/>
  <c r="F629" i="20"/>
  <c r="G629" i="20"/>
  <c r="F630" i="20"/>
  <c r="H630" i="20" s="1"/>
  <c r="G630" i="20"/>
  <c r="F631" i="20"/>
  <c r="G631" i="20"/>
  <c r="H631" i="20" s="1"/>
  <c r="F632" i="20"/>
  <c r="H632" i="20" s="1"/>
  <c r="G632" i="20"/>
  <c r="F633" i="20"/>
  <c r="G633" i="20"/>
  <c r="H633" i="20"/>
  <c r="F634" i="20"/>
  <c r="H634" i="20" s="1"/>
  <c r="G634" i="20"/>
  <c r="F635" i="20"/>
  <c r="G635" i="20"/>
  <c r="F636" i="20"/>
  <c r="G636" i="20"/>
  <c r="H636" i="20"/>
  <c r="F637" i="20"/>
  <c r="H637" i="20" s="1"/>
  <c r="G637" i="20"/>
  <c r="F638" i="20"/>
  <c r="H638" i="20" s="1"/>
  <c r="G638" i="20"/>
  <c r="F639" i="20"/>
  <c r="G639" i="20"/>
  <c r="H639" i="20"/>
  <c r="F640" i="20"/>
  <c r="H640" i="20" s="1"/>
  <c r="G640" i="20"/>
  <c r="F641" i="20"/>
  <c r="G641" i="20"/>
  <c r="H641" i="20"/>
  <c r="F642" i="20"/>
  <c r="G642" i="20"/>
  <c r="H642" i="20"/>
  <c r="F643" i="20"/>
  <c r="H643" i="20" s="1"/>
  <c r="G643" i="20"/>
  <c r="F644" i="20"/>
  <c r="G644" i="20"/>
  <c r="H644" i="20"/>
  <c r="F645" i="20"/>
  <c r="G645" i="20"/>
  <c r="H645" i="20"/>
  <c r="F646" i="20"/>
  <c r="H646" i="20" s="1"/>
  <c r="G646" i="20"/>
  <c r="F647" i="20"/>
  <c r="G647" i="20"/>
  <c r="H647" i="20"/>
  <c r="F648" i="20"/>
  <c r="G648" i="20"/>
  <c r="H648" i="20"/>
  <c r="F649" i="20"/>
  <c r="G649" i="20"/>
  <c r="H649" i="20"/>
  <c r="F650" i="20"/>
  <c r="H650" i="20" s="1"/>
  <c r="G650" i="20"/>
  <c r="F651" i="20"/>
  <c r="G651" i="20"/>
  <c r="F652" i="20"/>
  <c r="G652" i="20"/>
  <c r="H652" i="20"/>
  <c r="F653" i="20"/>
  <c r="H653" i="20" s="1"/>
  <c r="G653" i="20"/>
  <c r="F654" i="20"/>
  <c r="H654" i="20" s="1"/>
  <c r="G654" i="20"/>
  <c r="F655" i="20"/>
  <c r="G655" i="20"/>
  <c r="H655" i="20"/>
  <c r="F656" i="20"/>
  <c r="H656" i="20" s="1"/>
  <c r="G656" i="20"/>
  <c r="F657" i="20"/>
  <c r="H657" i="20" s="1"/>
  <c r="G657" i="20"/>
  <c r="F658" i="20"/>
  <c r="H658" i="20" s="1"/>
  <c r="G658" i="20"/>
  <c r="F659" i="20"/>
  <c r="G659" i="20"/>
  <c r="F660" i="20"/>
  <c r="G660" i="20"/>
  <c r="H660" i="20"/>
  <c r="F661" i="20"/>
  <c r="H661" i="20" s="1"/>
  <c r="G661" i="20"/>
  <c r="F662" i="20"/>
  <c r="H662" i="20" s="1"/>
  <c r="G662" i="20"/>
  <c r="F663" i="20"/>
  <c r="G663" i="20"/>
  <c r="H663" i="20"/>
  <c r="F664" i="20"/>
  <c r="H664" i="20" s="1"/>
  <c r="G664" i="20"/>
  <c r="F665" i="20"/>
  <c r="H665" i="20" s="1"/>
  <c r="G665" i="20"/>
  <c r="F666" i="20"/>
  <c r="G666" i="20"/>
  <c r="H666" i="20" s="1"/>
  <c r="F667" i="20"/>
  <c r="H667" i="20" s="1"/>
  <c r="G667" i="20"/>
  <c r="F668" i="20"/>
  <c r="G668" i="20"/>
  <c r="H668" i="20"/>
  <c r="F669" i="20"/>
  <c r="H669" i="20" s="1"/>
  <c r="G669" i="20"/>
  <c r="F670" i="20"/>
  <c r="H670" i="20" s="1"/>
  <c r="G670" i="20"/>
  <c r="F671" i="20"/>
  <c r="G671" i="20"/>
  <c r="H671" i="20"/>
  <c r="F672" i="20"/>
  <c r="H672" i="20" s="1"/>
  <c r="G672" i="20"/>
  <c r="F673" i="20"/>
  <c r="H673" i="20" s="1"/>
  <c r="G673" i="20"/>
  <c r="F674" i="20"/>
  <c r="G674" i="20"/>
  <c r="H674" i="20"/>
  <c r="F675" i="20"/>
  <c r="H675" i="20" s="1"/>
  <c r="G675" i="20"/>
  <c r="F676" i="20"/>
  <c r="G676" i="20"/>
  <c r="H676" i="20" s="1"/>
  <c r="F677" i="20"/>
  <c r="G677" i="20"/>
  <c r="H677" i="20" s="1"/>
  <c r="F678" i="20"/>
  <c r="G678" i="20"/>
  <c r="F679" i="20"/>
  <c r="H679" i="20" s="1"/>
  <c r="G679" i="20"/>
  <c r="F680" i="20"/>
  <c r="G680" i="20"/>
  <c r="H680" i="20" s="1"/>
  <c r="F681" i="20"/>
  <c r="H681" i="20" s="1"/>
  <c r="G681" i="20"/>
  <c r="F682" i="20"/>
  <c r="G682" i="20"/>
  <c r="H682" i="20"/>
  <c r="F683" i="20"/>
  <c r="H683" i="20" s="1"/>
  <c r="G683" i="20"/>
  <c r="F684" i="20"/>
  <c r="G684" i="20"/>
  <c r="H684" i="20"/>
  <c r="F685" i="20"/>
  <c r="G685" i="20"/>
  <c r="H685" i="20"/>
  <c r="F686" i="20"/>
  <c r="H686" i="20" s="1"/>
  <c r="G686" i="20"/>
  <c r="F687" i="20"/>
  <c r="H687" i="20" s="1"/>
  <c r="G687" i="20"/>
  <c r="F688" i="20"/>
  <c r="G688" i="20"/>
  <c r="H688" i="20"/>
  <c r="F689" i="20"/>
  <c r="H689" i="20" s="1"/>
  <c r="G689" i="20"/>
  <c r="F690" i="20"/>
  <c r="H690" i="20" s="1"/>
  <c r="G690" i="20"/>
  <c r="F691" i="20"/>
  <c r="G691" i="20"/>
  <c r="H691" i="20" s="1"/>
  <c r="F692" i="20"/>
  <c r="G692" i="20"/>
  <c r="H692" i="20" s="1"/>
  <c r="F693" i="20"/>
  <c r="G693" i="20"/>
  <c r="H693" i="20"/>
  <c r="F694" i="20"/>
  <c r="H694" i="20" s="1"/>
  <c r="G694" i="20"/>
  <c r="F695" i="20"/>
  <c r="H695" i="20" s="1"/>
  <c r="G695" i="20"/>
  <c r="F696" i="20"/>
  <c r="G696" i="20"/>
  <c r="H696" i="20"/>
  <c r="F697" i="20"/>
  <c r="H697" i="20" s="1"/>
  <c r="G697" i="20"/>
  <c r="F698" i="20"/>
  <c r="H698" i="20" s="1"/>
  <c r="G698" i="20"/>
  <c r="F699" i="20"/>
  <c r="G699" i="20"/>
  <c r="H699" i="20"/>
  <c r="F700" i="20"/>
  <c r="G700" i="20"/>
  <c r="H700" i="20"/>
  <c r="F701" i="20"/>
  <c r="H701" i="20" s="1"/>
  <c r="G701" i="20"/>
  <c r="F702" i="20"/>
  <c r="G702" i="20"/>
  <c r="F703" i="20"/>
  <c r="H703" i="20" s="1"/>
  <c r="G703" i="20"/>
  <c r="F704" i="20"/>
  <c r="H704" i="20" s="1"/>
  <c r="G704" i="20"/>
  <c r="F705" i="20"/>
  <c r="G705" i="20"/>
  <c r="H705" i="20"/>
  <c r="F706" i="20"/>
  <c r="H706" i="20" s="1"/>
  <c r="G706" i="20"/>
  <c r="F707" i="20"/>
  <c r="G707" i="20"/>
  <c r="H707" i="20"/>
  <c r="F708" i="20"/>
  <c r="G708" i="20"/>
  <c r="H708" i="20" s="1"/>
  <c r="F709" i="20"/>
  <c r="H709" i="20" s="1"/>
  <c r="G709" i="20"/>
  <c r="F710" i="20"/>
  <c r="G710" i="20"/>
  <c r="F711" i="20"/>
  <c r="H711" i="20" s="1"/>
  <c r="G711" i="20"/>
  <c r="F712" i="20"/>
  <c r="H712" i="20" s="1"/>
  <c r="G712" i="20"/>
  <c r="F713" i="20"/>
  <c r="G713" i="20"/>
  <c r="H713" i="20"/>
  <c r="F714" i="20"/>
  <c r="H714" i="20" s="1"/>
  <c r="G714" i="20"/>
  <c r="F715" i="20"/>
  <c r="H715" i="20" s="1"/>
  <c r="G715" i="20"/>
  <c r="F716" i="20"/>
  <c r="G716" i="20"/>
  <c r="H716" i="20" s="1"/>
  <c r="F717" i="20"/>
  <c r="H717" i="20" s="1"/>
  <c r="G717" i="20"/>
  <c r="F718" i="20"/>
  <c r="H718" i="20" s="1"/>
  <c r="G718" i="20"/>
  <c r="F719" i="20"/>
  <c r="G719" i="20"/>
  <c r="H719" i="20" s="1"/>
  <c r="F720" i="20"/>
  <c r="H720" i="20" s="1"/>
  <c r="G720" i="20"/>
  <c r="F721" i="20"/>
  <c r="H721" i="20" s="1"/>
  <c r="G721" i="20"/>
  <c r="F722" i="20"/>
  <c r="H722" i="20" s="1"/>
  <c r="G722" i="20"/>
  <c r="F723" i="20"/>
  <c r="H723" i="20" s="1"/>
  <c r="G723" i="20"/>
  <c r="F724" i="20"/>
  <c r="G724" i="20"/>
  <c r="H724" i="20"/>
  <c r="F725" i="20"/>
  <c r="H725" i="20" s="1"/>
  <c r="G725" i="20"/>
  <c r="F726" i="20"/>
  <c r="H726" i="20" s="1"/>
  <c r="G726" i="20"/>
  <c r="F727" i="20"/>
  <c r="G727" i="20"/>
  <c r="H727" i="20" s="1"/>
  <c r="F728" i="20"/>
  <c r="H728" i="20" s="1"/>
  <c r="G728" i="20"/>
  <c r="F729" i="20"/>
  <c r="H729" i="20" s="1"/>
  <c r="G729" i="20"/>
  <c r="F730" i="20"/>
  <c r="H730" i="20" s="1"/>
  <c r="G730" i="20"/>
  <c r="F731" i="20"/>
  <c r="H731" i="20" s="1"/>
  <c r="G731" i="20"/>
  <c r="F732" i="20"/>
  <c r="G732" i="20"/>
  <c r="H732" i="20"/>
  <c r="F733" i="20"/>
  <c r="H733" i="20" s="1"/>
  <c r="G733" i="20"/>
  <c r="F734" i="20"/>
  <c r="H734" i="20" s="1"/>
  <c r="G734" i="20"/>
  <c r="F735" i="20"/>
  <c r="G735" i="20"/>
  <c r="H735" i="20" s="1"/>
  <c r="F736" i="20"/>
  <c r="H736" i="20" s="1"/>
  <c r="G736" i="20"/>
  <c r="F737" i="20"/>
  <c r="G737" i="20"/>
  <c r="H737" i="20"/>
  <c r="F738" i="20"/>
  <c r="H738" i="20" s="1"/>
  <c r="G738" i="20"/>
  <c r="F739" i="20"/>
  <c r="H739" i="20" s="1"/>
  <c r="G739" i="20"/>
  <c r="F740" i="20"/>
  <c r="G740" i="20"/>
  <c r="H740" i="20"/>
  <c r="F741" i="20"/>
  <c r="H741" i="20" s="1"/>
  <c r="G741" i="20"/>
  <c r="F742" i="20"/>
  <c r="H742" i="20" s="1"/>
  <c r="G742" i="20"/>
  <c r="F743" i="20"/>
  <c r="G743" i="20"/>
  <c r="H743" i="20" s="1"/>
  <c r="F744" i="20"/>
  <c r="H744" i="20" s="1"/>
  <c r="G744" i="20"/>
  <c r="F745" i="20"/>
  <c r="G745" i="20"/>
  <c r="H745" i="20"/>
  <c r="F746" i="20"/>
  <c r="H746" i="20" s="1"/>
  <c r="G746" i="20"/>
  <c r="F747" i="20"/>
  <c r="H747" i="20" s="1"/>
  <c r="G747" i="20"/>
  <c r="F748" i="20"/>
  <c r="G748" i="20"/>
  <c r="H748" i="20"/>
  <c r="F749" i="20"/>
  <c r="H749" i="20" s="1"/>
  <c r="G749" i="20"/>
  <c r="F750" i="20"/>
  <c r="H750" i="20" s="1"/>
  <c r="G750" i="20"/>
  <c r="F751" i="20"/>
  <c r="G751" i="20"/>
  <c r="H751" i="20" s="1"/>
  <c r="F752" i="20"/>
  <c r="H752" i="20" s="1"/>
  <c r="G752" i="20"/>
  <c r="F753" i="20"/>
  <c r="H753" i="20" s="1"/>
  <c r="G753" i="20"/>
  <c r="F754" i="20"/>
  <c r="H754" i="20" s="1"/>
  <c r="G754" i="20"/>
  <c r="F755" i="20"/>
  <c r="H755" i="20" s="1"/>
  <c r="G755" i="20"/>
  <c r="F756" i="20"/>
  <c r="G756" i="20"/>
  <c r="H756" i="20"/>
  <c r="F757" i="20"/>
  <c r="H757" i="20" s="1"/>
  <c r="G757" i="20"/>
  <c r="F758" i="20"/>
  <c r="H758" i="20" s="1"/>
  <c r="G758" i="20"/>
  <c r="F759" i="20"/>
  <c r="G759" i="20"/>
  <c r="H759" i="20" s="1"/>
  <c r="F760" i="20"/>
  <c r="H760" i="20" s="1"/>
  <c r="G760" i="20"/>
  <c r="F761" i="20"/>
  <c r="G761" i="20"/>
  <c r="H761" i="20"/>
  <c r="F762" i="20"/>
  <c r="H762" i="20" s="1"/>
  <c r="G762" i="20"/>
  <c r="F763" i="20"/>
  <c r="H763" i="20" s="1"/>
  <c r="G763" i="20"/>
  <c r="F764" i="20"/>
  <c r="G764" i="20"/>
  <c r="H764" i="20"/>
  <c r="F765" i="20"/>
  <c r="H765" i="20" s="1"/>
  <c r="G765" i="20"/>
  <c r="F766" i="20"/>
  <c r="H766" i="20" s="1"/>
  <c r="G766" i="20"/>
  <c r="F767" i="20"/>
  <c r="G767" i="20"/>
  <c r="H767" i="20" s="1"/>
  <c r="F768" i="20"/>
  <c r="H768" i="20" s="1"/>
  <c r="G768" i="20"/>
  <c r="F769" i="20"/>
  <c r="G769" i="20"/>
  <c r="H769" i="20"/>
  <c r="F770" i="20"/>
  <c r="H770" i="20" s="1"/>
  <c r="G770" i="20"/>
  <c r="F771" i="20"/>
  <c r="H771" i="20" s="1"/>
  <c r="G771" i="20"/>
  <c r="F772" i="20"/>
  <c r="G772" i="20"/>
  <c r="H772" i="20"/>
  <c r="F773" i="20"/>
  <c r="H773" i="20" s="1"/>
  <c r="G773" i="20"/>
  <c r="F774" i="20"/>
  <c r="H774" i="20" s="1"/>
  <c r="G774" i="20"/>
  <c r="F775" i="20"/>
  <c r="G775" i="20"/>
  <c r="H775" i="20" s="1"/>
  <c r="F776" i="20"/>
  <c r="H776" i="20" s="1"/>
  <c r="G776" i="20"/>
  <c r="F777" i="20"/>
  <c r="G777" i="20"/>
  <c r="H777" i="20"/>
  <c r="F778" i="20"/>
  <c r="H778" i="20" s="1"/>
  <c r="G778" i="20"/>
  <c r="F779" i="20"/>
  <c r="H779" i="20" s="1"/>
  <c r="G779" i="20"/>
  <c r="F780" i="20"/>
  <c r="G780" i="20"/>
  <c r="H780" i="20"/>
  <c r="F781" i="20"/>
  <c r="H781" i="20" s="1"/>
  <c r="G781" i="20"/>
  <c r="F782" i="20"/>
  <c r="H782" i="20" s="1"/>
  <c r="G782" i="20"/>
  <c r="F783" i="20"/>
  <c r="G783" i="20"/>
  <c r="H783" i="20" s="1"/>
  <c r="F784" i="20"/>
  <c r="H784" i="20" s="1"/>
  <c r="G784" i="20"/>
  <c r="F785" i="20"/>
  <c r="G785" i="20"/>
  <c r="H785" i="20"/>
  <c r="F786" i="20"/>
  <c r="H786" i="20" s="1"/>
  <c r="G786" i="20"/>
  <c r="F787" i="20"/>
  <c r="H787" i="20" s="1"/>
  <c r="G787" i="20"/>
  <c r="F788" i="20"/>
  <c r="G788" i="20"/>
  <c r="H788" i="20"/>
  <c r="F789" i="20"/>
  <c r="H789" i="20" s="1"/>
  <c r="G789" i="20"/>
  <c r="F790" i="20"/>
  <c r="H790" i="20" s="1"/>
  <c r="G790" i="20"/>
  <c r="F791" i="20"/>
  <c r="G791" i="20"/>
  <c r="H791" i="20" s="1"/>
  <c r="F792" i="20"/>
  <c r="H792" i="20" s="1"/>
  <c r="G792" i="20"/>
  <c r="F793" i="20"/>
  <c r="G793" i="20"/>
  <c r="H793" i="20"/>
  <c r="F794" i="20"/>
  <c r="H794" i="20" s="1"/>
  <c r="G794" i="20"/>
  <c r="F795" i="20"/>
  <c r="H795" i="20" s="1"/>
  <c r="G795" i="20"/>
  <c r="F796" i="20"/>
  <c r="G796" i="20"/>
  <c r="H796" i="20"/>
  <c r="F797" i="20"/>
  <c r="G797" i="20"/>
  <c r="H797" i="20"/>
  <c r="F798" i="20"/>
  <c r="H798" i="20" s="1"/>
  <c r="G798" i="20"/>
  <c r="F799" i="20"/>
  <c r="G799" i="20"/>
  <c r="H799" i="20" s="1"/>
  <c r="F800" i="20"/>
  <c r="H800" i="20" s="1"/>
  <c r="G800" i="20"/>
  <c r="F801" i="20"/>
  <c r="G801" i="20"/>
  <c r="H801" i="20"/>
  <c r="F802" i="20"/>
  <c r="H802" i="20" s="1"/>
  <c r="G802" i="20"/>
  <c r="F803" i="20"/>
  <c r="H803" i="20" s="1"/>
  <c r="G803" i="20"/>
  <c r="F804" i="20"/>
  <c r="G804" i="20"/>
  <c r="H804" i="20"/>
  <c r="F805" i="20"/>
  <c r="G805" i="20"/>
  <c r="H805" i="20"/>
  <c r="F806" i="20"/>
  <c r="H806" i="20" s="1"/>
  <c r="G806" i="20"/>
  <c r="F807" i="20"/>
  <c r="G807" i="20"/>
  <c r="H807" i="20" s="1"/>
  <c r="F808" i="20"/>
  <c r="H808" i="20" s="1"/>
  <c r="G808" i="20"/>
  <c r="F809" i="20"/>
  <c r="G809" i="20"/>
  <c r="H809" i="20"/>
  <c r="F810" i="20"/>
  <c r="H810" i="20" s="1"/>
  <c r="G810" i="20"/>
  <c r="F811" i="20"/>
  <c r="H811" i="20" s="1"/>
  <c r="G811" i="20"/>
  <c r="F812" i="20"/>
  <c r="G812" i="20"/>
  <c r="H812" i="20"/>
  <c r="F813" i="20"/>
  <c r="H813" i="20" s="1"/>
  <c r="G813" i="20"/>
  <c r="F814" i="20"/>
  <c r="H814" i="20" s="1"/>
  <c r="G814" i="20"/>
  <c r="F815" i="20"/>
  <c r="G815" i="20"/>
  <c r="H815" i="20" s="1"/>
  <c r="F816" i="20"/>
  <c r="H816" i="20" s="1"/>
  <c r="G816" i="20"/>
  <c r="F817" i="20"/>
  <c r="G817" i="20"/>
  <c r="H817" i="20"/>
  <c r="F818" i="20"/>
  <c r="H818" i="20" s="1"/>
  <c r="G818" i="20"/>
  <c r="F819" i="20"/>
  <c r="H819" i="20" s="1"/>
  <c r="G819" i="20"/>
  <c r="F820" i="20"/>
  <c r="G820" i="20"/>
  <c r="H820" i="20"/>
  <c r="F821" i="20"/>
  <c r="G821" i="20"/>
  <c r="H821" i="20"/>
  <c r="F822" i="20"/>
  <c r="H822" i="20" s="1"/>
  <c r="G822" i="20"/>
  <c r="F823" i="20"/>
  <c r="G823" i="20"/>
  <c r="H823" i="20" s="1"/>
  <c r="F824" i="20"/>
  <c r="H824" i="20" s="1"/>
  <c r="G824" i="20"/>
  <c r="F825" i="20"/>
  <c r="G825" i="20"/>
  <c r="H825" i="20"/>
  <c r="F826" i="20"/>
  <c r="H826" i="20" s="1"/>
  <c r="G826" i="20"/>
  <c r="F827" i="20"/>
  <c r="H827" i="20" s="1"/>
  <c r="G827" i="20"/>
  <c r="F828" i="20"/>
  <c r="G828" i="20"/>
  <c r="H828" i="20"/>
  <c r="F829" i="20"/>
  <c r="G829" i="20"/>
  <c r="H829" i="20"/>
  <c r="F830" i="20"/>
  <c r="H830" i="20" s="1"/>
  <c r="G830" i="20"/>
  <c r="F831" i="20"/>
  <c r="G831" i="20"/>
  <c r="H831" i="20" s="1"/>
  <c r="F832" i="20"/>
  <c r="H832" i="20" s="1"/>
  <c r="G832" i="20"/>
  <c r="F833" i="20"/>
  <c r="H833" i="20" s="1"/>
  <c r="G833" i="20"/>
  <c r="F834" i="20"/>
  <c r="H834" i="20" s="1"/>
  <c r="G834" i="20"/>
  <c r="F835" i="20"/>
  <c r="H835" i="20" s="1"/>
  <c r="G835" i="20"/>
  <c r="F836" i="20"/>
  <c r="G836" i="20"/>
  <c r="H836" i="20"/>
  <c r="F837" i="20"/>
  <c r="G837" i="20"/>
  <c r="H837" i="20"/>
  <c r="F838" i="20"/>
  <c r="H838" i="20" s="1"/>
  <c r="G838" i="20"/>
  <c r="F839" i="20"/>
  <c r="G839" i="20"/>
  <c r="H839" i="20" s="1"/>
  <c r="F840" i="20"/>
  <c r="H840" i="20" s="1"/>
  <c r="G840" i="20"/>
  <c r="F841" i="20"/>
  <c r="G841" i="20"/>
  <c r="H841" i="20"/>
  <c r="F842" i="20"/>
  <c r="H842" i="20" s="1"/>
  <c r="G842" i="20"/>
  <c r="F843" i="20"/>
  <c r="H843" i="20" s="1"/>
  <c r="G843" i="20"/>
  <c r="F844" i="20"/>
  <c r="G844" i="20"/>
  <c r="H844" i="20"/>
  <c r="F845" i="20"/>
  <c r="G845" i="20"/>
  <c r="H845" i="20"/>
  <c r="F846" i="20"/>
  <c r="H846" i="20" s="1"/>
  <c r="G846" i="20"/>
  <c r="F847" i="20"/>
  <c r="G847" i="20"/>
  <c r="H847" i="20" s="1"/>
  <c r="F848" i="20"/>
  <c r="H848" i="20" s="1"/>
  <c r="G848" i="20"/>
  <c r="F849" i="20"/>
  <c r="H849" i="20" s="1"/>
  <c r="G849" i="20"/>
  <c r="F850" i="20"/>
  <c r="H850" i="20" s="1"/>
  <c r="G850" i="20"/>
  <c r="F851" i="20"/>
  <c r="H851" i="20" s="1"/>
  <c r="G851" i="20"/>
  <c r="F852" i="20"/>
  <c r="G852" i="20"/>
  <c r="H852" i="20"/>
  <c r="F853" i="20"/>
  <c r="H853" i="20" s="1"/>
  <c r="G853" i="20"/>
  <c r="F854" i="20"/>
  <c r="H854" i="20" s="1"/>
  <c r="G854" i="20"/>
  <c r="F855" i="20"/>
  <c r="G855" i="20"/>
  <c r="H855" i="20"/>
  <c r="F856" i="20"/>
  <c r="H856" i="20" s="1"/>
  <c r="G856" i="20"/>
  <c r="F857" i="20"/>
  <c r="H857" i="20" s="1"/>
  <c r="G857" i="20"/>
  <c r="F858" i="20"/>
  <c r="G858" i="20"/>
  <c r="H858" i="20"/>
  <c r="F859" i="20"/>
  <c r="H859" i="20" s="1"/>
  <c r="G859" i="20"/>
  <c r="F860" i="20"/>
  <c r="G860" i="20"/>
  <c r="H860" i="20"/>
  <c r="F861" i="20"/>
  <c r="G861" i="20"/>
  <c r="H861" i="20" s="1"/>
  <c r="F862" i="20"/>
  <c r="H862" i="20" s="1"/>
  <c r="G862" i="20"/>
  <c r="G40" i="20"/>
  <c r="F40" i="20"/>
  <c r="H40" i="20" s="1"/>
  <c r="F21" i="20"/>
  <c r="H21" i="20" s="1"/>
  <c r="G21" i="20"/>
  <c r="F22" i="20"/>
  <c r="H22" i="20" s="1"/>
  <c r="G22" i="20"/>
  <c r="F23" i="20"/>
  <c r="H23" i="20" s="1"/>
  <c r="G23" i="20"/>
  <c r="F24" i="20"/>
  <c r="G24" i="20"/>
  <c r="H24" i="20"/>
  <c r="F25" i="20"/>
  <c r="G25" i="20"/>
  <c r="H25" i="20"/>
  <c r="G20" i="20"/>
  <c r="F20" i="20"/>
  <c r="H20" i="20" s="1"/>
  <c r="D32" i="21"/>
  <c r="E26" i="21"/>
  <c r="D26" i="21"/>
  <c r="C28" i="19"/>
  <c r="C29" i="19"/>
  <c r="C30" i="19"/>
  <c r="C31" i="19"/>
  <c r="C32" i="19"/>
  <c r="C33" i="19"/>
  <c r="C34" i="19"/>
  <c r="C35" i="19"/>
  <c r="C36" i="19"/>
  <c r="C37" i="19"/>
  <c r="C38" i="19"/>
  <c r="C39" i="19"/>
  <c r="C40" i="19"/>
  <c r="C41" i="19"/>
  <c r="C42" i="19"/>
  <c r="C43" i="19"/>
  <c r="C44" i="19"/>
  <c r="C27" i="19"/>
  <c r="C37" i="18"/>
  <c r="C38" i="18" s="1"/>
  <c r="C39" i="18" s="1"/>
  <c r="C25" i="18"/>
  <c r="C26" i="18" s="1"/>
  <c r="C27" i="18" s="1"/>
  <c r="B53" i="17"/>
  <c r="B54" i="17" s="1"/>
  <c r="B55" i="17" s="1"/>
  <c r="B41" i="17"/>
  <c r="B42" i="17" s="1"/>
  <c r="B43" i="17" s="1"/>
  <c r="B29" i="17"/>
  <c r="B30" i="17" s="1"/>
  <c r="B31" i="17" s="1"/>
  <c r="B17" i="17"/>
  <c r="B18" i="17" s="1"/>
  <c r="B19" i="17" s="1"/>
  <c r="H76" i="16" a="1"/>
  <c r="H76" i="16" s="1"/>
  <c r="H66" i="16" a="1"/>
  <c r="H66" i="16" s="1"/>
  <c r="H20" i="16"/>
  <c r="I20" i="16"/>
  <c r="J20" i="16"/>
  <c r="H21" i="16"/>
  <c r="I21" i="16"/>
  <c r="J21" i="16"/>
  <c r="H22" i="16"/>
  <c r="I22" i="16"/>
  <c r="J22" i="16"/>
  <c r="H23" i="16"/>
  <c r="I23" i="16"/>
  <c r="J23" i="16"/>
  <c r="H24" i="16"/>
  <c r="I24" i="16"/>
  <c r="J24" i="16"/>
  <c r="H25" i="16"/>
  <c r="I25" i="16"/>
  <c r="J25" i="16"/>
  <c r="H26" i="16"/>
  <c r="I26" i="16"/>
  <c r="J26" i="16"/>
  <c r="H27" i="16"/>
  <c r="I27" i="16"/>
  <c r="J27" i="16"/>
  <c r="H40" i="16"/>
  <c r="H41" i="16"/>
  <c r="H42" i="16"/>
  <c r="H43" i="16"/>
  <c r="H44" i="16"/>
  <c r="H45" i="16"/>
  <c r="H46" i="16"/>
  <c r="H47" i="16"/>
  <c r="H48" i="16"/>
  <c r="H49" i="16"/>
  <c r="H50" i="16"/>
  <c r="H39" i="16"/>
  <c r="J19" i="16"/>
  <c r="I19" i="16"/>
  <c r="H19" i="16"/>
  <c r="H539" i="20" l="1"/>
  <c r="H678" i="20"/>
  <c r="H562" i="20"/>
  <c r="H515" i="20"/>
  <c r="H483" i="20"/>
  <c r="H451" i="20"/>
  <c r="H702" i="20"/>
  <c r="H651" i="20"/>
  <c r="H627" i="20"/>
  <c r="H507" i="20"/>
  <c r="H475" i="20"/>
  <c r="H710" i="20"/>
  <c r="H594" i="20"/>
  <c r="H530" i="20"/>
  <c r="H659" i="20"/>
  <c r="H635" i="20"/>
  <c r="H629" i="20"/>
  <c r="H613" i="20"/>
  <c r="H546" i="20"/>
  <c r="B19" i="19"/>
  <c r="U142" i="20"/>
  <c r="U141" i="20"/>
  <c r="U140" i="20"/>
  <c r="U139" i="20"/>
  <c r="U138" i="20"/>
  <c r="U137" i="20"/>
  <c r="U136" i="20"/>
  <c r="U135" i="20"/>
  <c r="U134" i="20"/>
  <c r="U133" i="20"/>
  <c r="U132" i="20"/>
  <c r="U131" i="20"/>
  <c r="U130" i="20"/>
  <c r="U129" i="20"/>
  <c r="U128" i="20"/>
  <c r="U127" i="20"/>
  <c r="U126" i="20"/>
  <c r="U125" i="20"/>
  <c r="U124" i="20"/>
  <c r="U123" i="20"/>
  <c r="U122" i="20"/>
  <c r="U121" i="20"/>
  <c r="U120" i="20"/>
  <c r="U119" i="20"/>
  <c r="U118" i="20"/>
  <c r="U117" i="20"/>
  <c r="U116" i="20"/>
  <c r="U115" i="20"/>
  <c r="U114" i="20"/>
  <c r="U113" i="20"/>
  <c r="U112" i="20"/>
  <c r="U111" i="20"/>
  <c r="U110" i="20"/>
  <c r="U109" i="20"/>
  <c r="U108" i="20"/>
  <c r="U107" i="20"/>
  <c r="U106" i="20"/>
  <c r="U105" i="20"/>
  <c r="U104" i="20"/>
  <c r="U103" i="20"/>
  <c r="U102" i="20"/>
  <c r="U101" i="20"/>
  <c r="U100" i="20"/>
  <c r="U99" i="20"/>
  <c r="U98" i="20"/>
  <c r="U97" i="20"/>
  <c r="U96" i="20"/>
  <c r="U95" i="20"/>
  <c r="U94" i="20"/>
  <c r="U93" i="20"/>
  <c r="U92" i="20"/>
  <c r="U91" i="20"/>
  <c r="U90" i="20"/>
  <c r="U89" i="20"/>
  <c r="U88" i="20"/>
  <c r="U87" i="20"/>
  <c r="U86" i="20"/>
  <c r="U85" i="20"/>
  <c r="U84" i="20"/>
  <c r="U83" i="20"/>
  <c r="U82" i="20"/>
  <c r="U81" i="20"/>
  <c r="U80" i="20"/>
  <c r="U79" i="20"/>
  <c r="U78" i="20"/>
  <c r="U77" i="20"/>
  <c r="U76" i="20"/>
  <c r="U75" i="20"/>
  <c r="U74" i="20"/>
  <c r="U73" i="20"/>
  <c r="U72" i="20"/>
  <c r="O72" i="20"/>
  <c r="U71" i="20"/>
  <c r="O71" i="20"/>
  <c r="U70" i="20"/>
  <c r="O70" i="20"/>
  <c r="U69" i="20"/>
  <c r="O69" i="20"/>
  <c r="U68" i="20"/>
  <c r="O68" i="20"/>
  <c r="U67" i="20"/>
  <c r="O67" i="20"/>
  <c r="U66" i="20"/>
  <c r="O66" i="20"/>
  <c r="U65" i="20"/>
  <c r="O65" i="20"/>
  <c r="U64" i="20"/>
  <c r="O64" i="20"/>
  <c r="U63" i="20"/>
  <c r="O63" i="20"/>
  <c r="U62" i="20"/>
  <c r="O62" i="20"/>
  <c r="U61" i="20"/>
  <c r="O61" i="20"/>
  <c r="U60" i="20"/>
  <c r="O60" i="20"/>
  <c r="U59" i="20"/>
  <c r="O59" i="20"/>
  <c r="U58" i="20"/>
  <c r="O58" i="20"/>
  <c r="U57" i="20"/>
  <c r="O57" i="20"/>
  <c r="U56" i="20"/>
  <c r="O56" i="20"/>
  <c r="U55" i="20"/>
  <c r="O55" i="20"/>
  <c r="U54" i="20"/>
  <c r="O54" i="20"/>
  <c r="U53" i="20"/>
  <c r="O53" i="20"/>
  <c r="U52" i="20"/>
  <c r="O52" i="20"/>
  <c r="U51" i="20"/>
  <c r="O51" i="20"/>
  <c r="U50" i="20"/>
  <c r="O50" i="20"/>
  <c r="U49" i="20"/>
  <c r="O49" i="20"/>
  <c r="O48" i="20"/>
  <c r="O47" i="20"/>
  <c r="O46" i="20"/>
  <c r="O45" i="20"/>
  <c r="O44" i="20"/>
  <c r="O43" i="20"/>
  <c r="O42" i="20"/>
  <c r="O41" i="20"/>
  <c r="O40" i="20"/>
  <c r="O39" i="20"/>
  <c r="O38" i="20"/>
  <c r="O31" i="20"/>
  <c r="O30" i="20"/>
  <c r="O29" i="20"/>
  <c r="O28" i="20"/>
  <c r="O27" i="20"/>
  <c r="O26" i="20"/>
  <c r="O25" i="20"/>
  <c r="O24" i="20"/>
  <c r="O23" i="20"/>
  <c r="O22" i="20"/>
  <c r="O21" i="20"/>
  <c r="O20" i="20"/>
  <c r="O19" i="20"/>
  <c r="D27" i="19"/>
  <c r="E19" i="19" s="1"/>
  <c r="C53" i="17"/>
  <c r="C41" i="17"/>
  <c r="C29" i="17"/>
  <c r="C17" i="17"/>
  <c r="E19" i="4"/>
  <c r="D27" i="4"/>
  <c r="U142" i="5"/>
  <c r="U141" i="5"/>
  <c r="U140" i="5"/>
  <c r="U139" i="5"/>
  <c r="U138" i="5"/>
  <c r="U137" i="5"/>
  <c r="U136" i="5"/>
  <c r="U135" i="5"/>
  <c r="U134" i="5"/>
  <c r="U133" i="5"/>
  <c r="U132" i="5"/>
  <c r="U131" i="5"/>
  <c r="U130" i="5"/>
  <c r="U129" i="5"/>
  <c r="U128" i="5"/>
  <c r="U127" i="5"/>
  <c r="U126" i="5"/>
  <c r="U125" i="5"/>
  <c r="U124" i="5"/>
  <c r="U123" i="5"/>
  <c r="U122" i="5"/>
  <c r="U121" i="5"/>
  <c r="U120" i="5"/>
  <c r="U119" i="5"/>
  <c r="U118" i="5"/>
  <c r="U117" i="5"/>
  <c r="U116" i="5"/>
  <c r="U115" i="5"/>
  <c r="U114" i="5"/>
  <c r="U113" i="5"/>
  <c r="U112" i="5"/>
  <c r="U111" i="5"/>
  <c r="U110" i="5"/>
  <c r="U109" i="5"/>
  <c r="U108" i="5"/>
  <c r="U107" i="5"/>
  <c r="U106" i="5"/>
  <c r="U105" i="5"/>
  <c r="U104" i="5"/>
  <c r="U103" i="5"/>
  <c r="U102" i="5"/>
  <c r="U101" i="5"/>
  <c r="U100" i="5"/>
  <c r="U99" i="5"/>
  <c r="U98" i="5"/>
  <c r="U97" i="5"/>
  <c r="U96" i="5"/>
  <c r="U95" i="5"/>
  <c r="U94" i="5"/>
  <c r="U93" i="5"/>
  <c r="U92" i="5"/>
  <c r="U91" i="5"/>
  <c r="U90" i="5"/>
  <c r="U89" i="5"/>
  <c r="U88" i="5"/>
  <c r="U87" i="5"/>
  <c r="U86" i="5"/>
  <c r="U85" i="5"/>
  <c r="U84" i="5"/>
  <c r="U83" i="5"/>
  <c r="U82" i="5"/>
  <c r="U81" i="5"/>
  <c r="U80" i="5"/>
  <c r="U79" i="5"/>
  <c r="U78" i="5"/>
  <c r="U77" i="5"/>
  <c r="U76" i="5"/>
  <c r="U75" i="5"/>
  <c r="U74" i="5"/>
  <c r="U73" i="5"/>
  <c r="U72" i="5"/>
  <c r="U71" i="5"/>
  <c r="U70" i="5"/>
  <c r="U69" i="5"/>
  <c r="U68" i="5"/>
  <c r="U67" i="5"/>
  <c r="U66" i="5"/>
  <c r="U65" i="5"/>
  <c r="U64" i="5"/>
  <c r="U63" i="5"/>
  <c r="U62" i="5"/>
  <c r="U61" i="5"/>
  <c r="U60" i="5"/>
  <c r="U59" i="5"/>
  <c r="U58" i="5"/>
  <c r="U57" i="5"/>
  <c r="U56" i="5"/>
  <c r="U55" i="5"/>
  <c r="U54" i="5"/>
  <c r="U53" i="5"/>
  <c r="U52" i="5"/>
  <c r="U51" i="5"/>
  <c r="U50" i="5"/>
  <c r="U49" i="5"/>
  <c r="C53" i="1" l="1"/>
  <c r="C41" i="1"/>
  <c r="C29" i="1"/>
  <c r="O72" i="5"/>
  <c r="O71" i="5"/>
  <c r="O70" i="5"/>
  <c r="O69" i="5"/>
  <c r="O68" i="5"/>
  <c r="O67" i="5"/>
  <c r="O66" i="5"/>
  <c r="O65" i="5"/>
  <c r="O64" i="5"/>
  <c r="O63" i="5"/>
  <c r="O62" i="5"/>
  <c r="O61" i="5"/>
  <c r="O60" i="5"/>
  <c r="O59" i="5"/>
  <c r="O58" i="5"/>
  <c r="O57" i="5"/>
  <c r="O56" i="5"/>
  <c r="O55" i="5"/>
  <c r="O54" i="5"/>
  <c r="O53" i="5"/>
  <c r="O52" i="5"/>
  <c r="O51" i="5"/>
  <c r="O50" i="5"/>
  <c r="O49" i="5"/>
  <c r="O48" i="5"/>
  <c r="O47" i="5"/>
  <c r="O46" i="5"/>
  <c r="O45" i="5"/>
  <c r="O44" i="5"/>
  <c r="O43" i="5"/>
  <c r="O42" i="5"/>
  <c r="O41" i="5"/>
  <c r="O40" i="5"/>
  <c r="O39" i="5"/>
  <c r="O38" i="5"/>
  <c r="O31" i="5"/>
  <c r="O30" i="5"/>
  <c r="O29" i="5"/>
  <c r="O28" i="5"/>
  <c r="O27" i="5"/>
  <c r="O26" i="5"/>
  <c r="O25" i="5"/>
  <c r="O24" i="5"/>
  <c r="O23" i="5"/>
  <c r="O22" i="5"/>
  <c r="O21" i="5"/>
  <c r="O20" i="5"/>
  <c r="O19" i="5"/>
  <c r="C17" i="1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<sst xmlns="http://schemas.openxmlformats.org/spreadsheetml/2006/main" count="4682" uniqueCount="411">
  <si>
    <t>K22-611</t>
  </si>
  <si>
    <t>K22-612</t>
  </si>
  <si>
    <t>No</t>
  </si>
  <si>
    <t>K22-613</t>
  </si>
  <si>
    <t>K22-614</t>
  </si>
  <si>
    <t>K22-615</t>
  </si>
  <si>
    <t>K22-616</t>
  </si>
  <si>
    <t>K22-617</t>
  </si>
  <si>
    <t>K22-618</t>
  </si>
  <si>
    <t>K22-619</t>
  </si>
  <si>
    <t>K22-620</t>
  </si>
  <si>
    <t>K22-621</t>
  </si>
  <si>
    <t>K22-622</t>
  </si>
  <si>
    <t>K22-623</t>
  </si>
  <si>
    <t>K22-624</t>
  </si>
  <si>
    <t>Precio</t>
  </si>
  <si>
    <t>Proveedor</t>
  </si>
  <si>
    <t>Garantía</t>
  </si>
  <si>
    <t>Si</t>
  </si>
  <si>
    <t>Producto</t>
  </si>
  <si>
    <t>Costo</t>
  </si>
  <si>
    <t>Orden</t>
  </si>
  <si>
    <t>Fecha</t>
  </si>
  <si>
    <t>Categoria</t>
  </si>
  <si>
    <t>Ganancia</t>
  </si>
  <si>
    <t>Servicio</t>
  </si>
  <si>
    <t>Enero</t>
  </si>
  <si>
    <t>Febrero</t>
  </si>
  <si>
    <t>Marzo</t>
  </si>
  <si>
    <t>Abril</t>
  </si>
  <si>
    <t>Mayo</t>
  </si>
  <si>
    <t>Junio</t>
  </si>
  <si>
    <t>Ingreso mayor a…</t>
  </si>
  <si>
    <t>Pero menor a…</t>
  </si>
  <si>
    <t>Suministros Médicos Avanzados S.A.</t>
  </si>
  <si>
    <t>Equipos Sanitarios Innovadores Ltda.</t>
  </si>
  <si>
    <t>GlobalMed Solutions Inc.</t>
  </si>
  <si>
    <t>Sumimed Tech Supplies</t>
  </si>
  <si>
    <t>Vanguardia Médica Internacional</t>
  </si>
  <si>
    <t>Proveedor Médico Integral</t>
  </si>
  <si>
    <t>Innovación en Suministros Clínicos</t>
  </si>
  <si>
    <t>Salud y Equipamiento Médico Global</t>
  </si>
  <si>
    <t>Suministros BioTech Pro</t>
  </si>
  <si>
    <t>Servicios Médicos Avanzados EIRL</t>
  </si>
  <si>
    <t>Equipamiento Médico Vanguardista</t>
  </si>
  <si>
    <t>BioSuministros Innovadores</t>
  </si>
  <si>
    <t>Sumimed Solutions Group</t>
  </si>
  <si>
    <t>Proveedores Médicos de Excelencia</t>
  </si>
  <si>
    <t>TecnoSalud Equipamientos Médicos</t>
  </si>
  <si>
    <t>Suministros Médicos Futura</t>
  </si>
  <si>
    <t>Innovación Biomédica Global</t>
  </si>
  <si>
    <t>MedEquipTech Pro</t>
  </si>
  <si>
    <t>Vanguardia en Suministros de Salud</t>
  </si>
  <si>
    <t>Proveedor de Tecnología Médica Avanzada SRL</t>
  </si>
  <si>
    <t>Soluciones Médicas Integrales</t>
  </si>
  <si>
    <t>BioEquipos Innovadores SAC</t>
  </si>
  <si>
    <t>Suministros Médicos del Futuro</t>
  </si>
  <si>
    <t>Equipamiento Sanitario de Vanguardia</t>
  </si>
  <si>
    <t>Innovación en Suministros Biomédicos</t>
  </si>
  <si>
    <t>Proveedor Médico Global Tech</t>
  </si>
  <si>
    <t>MedInnova Suministros Clínicos</t>
  </si>
  <si>
    <t>Salud y Tecnología Médica Internacional</t>
  </si>
  <si>
    <t>Suministros Biomédicos Progresivos</t>
  </si>
  <si>
    <t>Servicios Médicos de Última Generación</t>
  </si>
  <si>
    <t>Equipos Médicos Innovadores SRL</t>
  </si>
  <si>
    <t>Proveedores de Salud y Tecnología</t>
  </si>
  <si>
    <t>BioSuministros de Avanzada</t>
  </si>
  <si>
    <t>Sumimed Pro Solutions</t>
  </si>
  <si>
    <t>Vanguardia en Equipamiento Médico</t>
  </si>
  <si>
    <t>Innovación Biomédica Internacional</t>
  </si>
  <si>
    <t>MedEquipTech Futura</t>
  </si>
  <si>
    <t>Suministros Médicos Progresivos</t>
  </si>
  <si>
    <t>TecnoSalud Innovadora</t>
  </si>
  <si>
    <t>Salud y Equipamiento Biomédico Global</t>
  </si>
  <si>
    <t>Equipos Médicos del Futuro SAC</t>
  </si>
  <si>
    <t>Innovación en Suministros de Salud</t>
  </si>
  <si>
    <t>MedInnova Solutions Group</t>
  </si>
  <si>
    <t>Proveedor Médico de Vanguardia</t>
  </si>
  <si>
    <t>BioEquipos Médicos Innovadores</t>
  </si>
  <si>
    <t>Suministros Médicos del Futuro SRL</t>
  </si>
  <si>
    <t>Vanguardia en Equipamiento Sanitario</t>
  </si>
  <si>
    <t>Innovación en Suministros Médicos</t>
  </si>
  <si>
    <t>Salud y Tecnología Médica Pro</t>
  </si>
  <si>
    <t>Equipamiento Médico de Vanguardia S.A.</t>
  </si>
  <si>
    <t>Suministros Biomédicos Pro Innovación</t>
  </si>
  <si>
    <t>MedEquipTech Health Solutions</t>
  </si>
  <si>
    <t>Proveedores de Salud y Tecnología Médica</t>
  </si>
  <si>
    <t>BioSuministros de Vanguardia</t>
  </si>
  <si>
    <t>Sumimed Pro Health Solutions</t>
  </si>
  <si>
    <t>TecnoSalud Medical Innovations</t>
  </si>
  <si>
    <t>Equipos Médicos Futuristas SAC</t>
  </si>
  <si>
    <t>MedInnova Health Pro</t>
  </si>
  <si>
    <t>Salud y Equipamiento Biomédico Innovador</t>
  </si>
  <si>
    <t>BioEquipos Médicos del Futuro</t>
  </si>
  <si>
    <t>Suministros Biomédicos Pro Solutions</t>
  </si>
  <si>
    <t>Vanguardia en Equipamiento Médico Internacional</t>
  </si>
  <si>
    <t>Innovación en Suministros de Salud Global</t>
  </si>
  <si>
    <t>MedEquipTech Health Pro</t>
  </si>
  <si>
    <t>Proveedor Médico Internacional Tech</t>
  </si>
  <si>
    <t>BioSuministros de Vanguardia Innovadora</t>
  </si>
  <si>
    <t>Suministros Médicos del Futuro International</t>
  </si>
  <si>
    <t>Salud y Tecnología Médica Progresiva</t>
  </si>
  <si>
    <t>Equipamiento Médico Biomédico Innovador</t>
  </si>
  <si>
    <t>Innovación en Suministros Biomédicos S.A.</t>
  </si>
  <si>
    <t>MedInnova Medical Solutions</t>
  </si>
  <si>
    <t>BioEquipos de Vanguardia Internacional</t>
  </si>
  <si>
    <t>Sumimed Pro Health Tech</t>
  </si>
  <si>
    <t>TecnoSalud Medical Innovations Pro</t>
  </si>
  <si>
    <t>Vanguardia en Equipamiento Biomédico</t>
  </si>
  <si>
    <t>Innovación en Suministros Médicos SRL</t>
  </si>
  <si>
    <t>MedEquipTech Pro Health Solutions</t>
  </si>
  <si>
    <t>Salud y Equipamiento Médico Biomédico</t>
  </si>
  <si>
    <t>BioSuministros de Vanguardia Medical</t>
  </si>
  <si>
    <t>Suministros Médicos Progresivos S.A.</t>
  </si>
  <si>
    <t>Equipos Médicos del Futuro Tech</t>
  </si>
  <si>
    <t>Innovación en Suministros Clínicos Global</t>
  </si>
  <si>
    <t>MedInnova Health Solutions International</t>
  </si>
  <si>
    <t>Proveedor Médico Tech Pro</t>
  </si>
  <si>
    <t>BioEquipos Médicos del Futuro Innovador</t>
  </si>
  <si>
    <t>Suministros Biomédicos Pro Solutions International</t>
  </si>
  <si>
    <t>TecnoSalud Medical Innovations International</t>
  </si>
  <si>
    <t>Vanguardia en Equipamiento Médico Tech</t>
  </si>
  <si>
    <t>Innovación en Suministros de Salud Pro</t>
  </si>
  <si>
    <t>MedEquipTech Health Solutions International</t>
  </si>
  <si>
    <t>Salud y Tecnología Médica Biomédico</t>
  </si>
  <si>
    <t>BioEquipos de Vanguardia Health Pro</t>
  </si>
  <si>
    <t>Sumimed Pro Health Tech International</t>
  </si>
  <si>
    <t>Innovación en Suministros Biomédicos Tech</t>
  </si>
  <si>
    <t>MedInnova Health Solutions Tech</t>
  </si>
  <si>
    <t>TecnoSalud Medical Innovations Pro International</t>
  </si>
  <si>
    <t>Vanguardia en Equipamiento Biomédico Health</t>
  </si>
  <si>
    <t>BioSuministros de Vanguardia Medical Tech</t>
  </si>
  <si>
    <t>Suministros Médicos Progresivos Tech S.A.</t>
  </si>
  <si>
    <t>Garantia</t>
  </si>
  <si>
    <t>K22-625</t>
  </si>
  <si>
    <t>K22-626</t>
  </si>
  <si>
    <t>K22-627</t>
  </si>
  <si>
    <t>K22-628</t>
  </si>
  <si>
    <t>K22-629</t>
  </si>
  <si>
    <t>K22-630</t>
  </si>
  <si>
    <t>K22-631</t>
  </si>
  <si>
    <t>K22-632</t>
  </si>
  <si>
    <t>K22-633</t>
  </si>
  <si>
    <t>K22-634</t>
  </si>
  <si>
    <t>K22-635</t>
  </si>
  <si>
    <t>K22-636</t>
  </si>
  <si>
    <t>K22-637</t>
  </si>
  <si>
    <t>K22-638</t>
  </si>
  <si>
    <t>K22-639</t>
  </si>
  <si>
    <t>K22-640</t>
  </si>
  <si>
    <t>K22-641</t>
  </si>
  <si>
    <t>K22-642</t>
  </si>
  <si>
    <t>K22-643</t>
  </si>
  <si>
    <t>K22-644</t>
  </si>
  <si>
    <t>K22-645</t>
  </si>
  <si>
    <t>K22-646</t>
  </si>
  <si>
    <t>K22-647</t>
  </si>
  <si>
    <t>K22-648</t>
  </si>
  <si>
    <t>K22-649</t>
  </si>
  <si>
    <t>K22-650</t>
  </si>
  <si>
    <t>K22-651</t>
  </si>
  <si>
    <t>K22-652</t>
  </si>
  <si>
    <t>K22-653</t>
  </si>
  <si>
    <t>K22-654</t>
  </si>
  <si>
    <t>K22-655</t>
  </si>
  <si>
    <t>K22-656</t>
  </si>
  <si>
    <t>K22-657</t>
  </si>
  <si>
    <t>K22-658</t>
  </si>
  <si>
    <t>K22-659</t>
  </si>
  <si>
    <t>K22-660</t>
  </si>
  <si>
    <t>K22-661</t>
  </si>
  <si>
    <t>K22-662</t>
  </si>
  <si>
    <t>K22-663</t>
  </si>
  <si>
    <t>K22-664</t>
  </si>
  <si>
    <t>K22-665</t>
  </si>
  <si>
    <t>K22-666</t>
  </si>
  <si>
    <t>K22-667</t>
  </si>
  <si>
    <t>K22-668</t>
  </si>
  <si>
    <t>K22-669</t>
  </si>
  <si>
    <t>K22-670</t>
  </si>
  <si>
    <t>K22-671</t>
  </si>
  <si>
    <t>K22-672</t>
  </si>
  <si>
    <t>K22-673</t>
  </si>
  <si>
    <t>K22-674</t>
  </si>
  <si>
    <t>K22-675</t>
  </si>
  <si>
    <t>K22-676</t>
  </si>
  <si>
    <t>K22-677</t>
  </si>
  <si>
    <t>K22-678</t>
  </si>
  <si>
    <t>K22-679</t>
  </si>
  <si>
    <t>K22-680</t>
  </si>
  <si>
    <t>K22-681</t>
  </si>
  <si>
    <t>K22-682</t>
  </si>
  <si>
    <t>K22-683</t>
  </si>
  <si>
    <t>K22-684</t>
  </si>
  <si>
    <t>K22-685</t>
  </si>
  <si>
    <t>K22-686</t>
  </si>
  <si>
    <t>K22-687</t>
  </si>
  <si>
    <t>K22-688</t>
  </si>
  <si>
    <t>K22-689</t>
  </si>
  <si>
    <t>K22-690</t>
  </si>
  <si>
    <t>K22-691</t>
  </si>
  <si>
    <t>K22-692</t>
  </si>
  <si>
    <t>K22-693</t>
  </si>
  <si>
    <t>K22-694</t>
  </si>
  <si>
    <t>K22-695</t>
  </si>
  <si>
    <t>K22-696</t>
  </si>
  <si>
    <t>K22-697</t>
  </si>
  <si>
    <t>K22-698</t>
  </si>
  <si>
    <t>K22-699</t>
  </si>
  <si>
    <t>K22-700</t>
  </si>
  <si>
    <t>K22-701</t>
  </si>
  <si>
    <t>K22-702</t>
  </si>
  <si>
    <t>K22-703</t>
  </si>
  <si>
    <t>K22-704</t>
  </si>
  <si>
    <t>K22-705</t>
  </si>
  <si>
    <t>K22-706</t>
  </si>
  <si>
    <t>K22-707</t>
  </si>
  <si>
    <t>K22-708</t>
  </si>
  <si>
    <t>K22-709</t>
  </si>
  <si>
    <t>K22-710</t>
  </si>
  <si>
    <t>Titanic</t>
  </si>
  <si>
    <t>Romance/Drama</t>
  </si>
  <si>
    <t>The Dark Knight</t>
  </si>
  <si>
    <t>Acción/Crimen</t>
  </si>
  <si>
    <t>Forrest Gump</t>
  </si>
  <si>
    <t>The Shawshank Redemption</t>
  </si>
  <si>
    <t>Pulp Fiction</t>
  </si>
  <si>
    <t>The Godfather</t>
  </si>
  <si>
    <t>Jurassic Park</t>
  </si>
  <si>
    <t>Avatar</t>
  </si>
  <si>
    <t>The Matrix</t>
  </si>
  <si>
    <t>The Silence of the Lambs</t>
  </si>
  <si>
    <t>The Shining</t>
  </si>
  <si>
    <t>Inception</t>
  </si>
  <si>
    <t>The Lord of the Rings: The Fellowship of the Ring</t>
  </si>
  <si>
    <t>The Lion King</t>
  </si>
  <si>
    <t>Finding Nemo</t>
  </si>
  <si>
    <t>Casablanca</t>
  </si>
  <si>
    <t>Gone with the Wind</t>
  </si>
  <si>
    <t>The Breakfast Club</t>
  </si>
  <si>
    <t>Fight Club</t>
  </si>
  <si>
    <t>Inglourious Basterds</t>
  </si>
  <si>
    <t>E.T. the Extra-Terrestrial</t>
  </si>
  <si>
    <t>Braveheart</t>
  </si>
  <si>
    <t>Schindler's List</t>
  </si>
  <si>
    <t>The Great Gatsby</t>
  </si>
  <si>
    <t>The Wizard of Oz</t>
  </si>
  <si>
    <t>The Sound of Music</t>
  </si>
  <si>
    <t>Grease</t>
  </si>
  <si>
    <t>Back to the Future</t>
  </si>
  <si>
    <t>Star Wars: Episode IV - A New Hope</t>
  </si>
  <si>
    <t>The Avengers</t>
  </si>
  <si>
    <t>The Social Network</t>
  </si>
  <si>
    <t>The Grand Budapest Hotel</t>
  </si>
  <si>
    <t>The Princess Bride</t>
  </si>
  <si>
    <t>The Big Lebowski</t>
  </si>
  <si>
    <t>The Departed</t>
  </si>
  <si>
    <t>Deadpool</t>
  </si>
  <si>
    <t>The Exorcist</t>
  </si>
  <si>
    <t>Jaws</t>
  </si>
  <si>
    <t>Rocky</t>
  </si>
  <si>
    <t>Gladiator</t>
  </si>
  <si>
    <t>The Sixth Sense</t>
  </si>
  <si>
    <t>The Green Mile</t>
  </si>
  <si>
    <t>The Godfather: Part II</t>
  </si>
  <si>
    <t>The Revenant</t>
  </si>
  <si>
    <t>Interstellar</t>
  </si>
  <si>
    <t>Amélie</t>
  </si>
  <si>
    <t>La La Land</t>
  </si>
  <si>
    <t>The Truman Show</t>
  </si>
  <si>
    <t>The Terminator</t>
  </si>
  <si>
    <t>The Usual Suspects</t>
  </si>
  <si>
    <t>A Clockwork Orange</t>
  </si>
  <si>
    <t>American Beauty</t>
  </si>
  <si>
    <t>The Pianist</t>
  </si>
  <si>
    <t>The Hateful Eight</t>
  </si>
  <si>
    <t>The Maltese Falcon</t>
  </si>
  <si>
    <t>The Rocky Horror Picture Show</t>
  </si>
  <si>
    <t>Reservoir Dogs</t>
  </si>
  <si>
    <t>The Graduate</t>
  </si>
  <si>
    <t>Memento</t>
  </si>
  <si>
    <t>Goodfellas</t>
  </si>
  <si>
    <t>Django Unchained</t>
  </si>
  <si>
    <t>The Incredibles</t>
  </si>
  <si>
    <t>A Beautiful Mind</t>
  </si>
  <si>
    <t>The Wolf of Wall Street</t>
  </si>
  <si>
    <t>Fargo</t>
  </si>
  <si>
    <t>Crouching Tiger, Hidden Dragon</t>
  </si>
  <si>
    <t>Casino Royale</t>
  </si>
  <si>
    <t>Apocalypse Now</t>
  </si>
  <si>
    <t>The Dark Knight Rises</t>
  </si>
  <si>
    <t>Black Swan</t>
  </si>
  <si>
    <t>Blade Runner</t>
  </si>
  <si>
    <t>The Conjuring</t>
  </si>
  <si>
    <t>The Hangover</t>
  </si>
  <si>
    <t>The 40-Year-Old Virgin</t>
  </si>
  <si>
    <t>A Few Good Men</t>
  </si>
  <si>
    <t>The Notebook</t>
  </si>
  <si>
    <t>The Bourne Identity</t>
  </si>
  <si>
    <t>The King's Speech</t>
  </si>
  <si>
    <t>The Martian</t>
  </si>
  <si>
    <t>The Hurt Locker</t>
  </si>
  <si>
    <t>The Breakfast at Tiffany's</t>
  </si>
  <si>
    <t>The Good, the Bad and the Ugly</t>
  </si>
  <si>
    <t>Infernal Affairs</t>
  </si>
  <si>
    <t>The Deer Hunter</t>
  </si>
  <si>
    <t>The Pursuit of Happyness</t>
  </si>
  <si>
    <t>The Prestige</t>
  </si>
  <si>
    <t>The Shrek</t>
  </si>
  <si>
    <t>The Birds</t>
  </si>
  <si>
    <t>The Matrix Reloaded</t>
  </si>
  <si>
    <t>The Matrix Revolutions</t>
  </si>
  <si>
    <t>The Goodfellas</t>
  </si>
  <si>
    <t>The Inception</t>
  </si>
  <si>
    <t>The Interstellar</t>
  </si>
  <si>
    <t>The Gladiator</t>
  </si>
  <si>
    <t>The Gone with the Wind</t>
  </si>
  <si>
    <t>Drama/Comedia</t>
  </si>
  <si>
    <t>Drama/Crimen</t>
  </si>
  <si>
    <t>Crimen/Drama</t>
  </si>
  <si>
    <t>Ciencia ficción/Aventuras</t>
  </si>
  <si>
    <t>Ciencia ficción/Acción</t>
  </si>
  <si>
    <t>Terror/Thriller</t>
  </si>
  <si>
    <t>Terror/Drama</t>
  </si>
  <si>
    <t>Ciencia ficción/Thriller</t>
  </si>
  <si>
    <t>Fantasía/Aventuras</t>
  </si>
  <si>
    <t>Animación/Aventuras</t>
  </si>
  <si>
    <t>Comedia/Drama</t>
  </si>
  <si>
    <t>Drama/Thriller</t>
  </si>
  <si>
    <t>Bélica/Drama</t>
  </si>
  <si>
    <t>Acción/Drama</t>
  </si>
  <si>
    <t>Drama/Historia</t>
  </si>
  <si>
    <t>Drama/Romance</t>
  </si>
  <si>
    <t>Aventuras/Fantasía</t>
  </si>
  <si>
    <t>Musical/Drama</t>
  </si>
  <si>
    <t>Musical/Romance</t>
  </si>
  <si>
    <t>Acción/Aventuras</t>
  </si>
  <si>
    <t>Drama/Biografía</t>
  </si>
  <si>
    <t>Comedia/Crimen</t>
  </si>
  <si>
    <t>Aventuras/Terror</t>
  </si>
  <si>
    <t>Drama/Deporte</t>
  </si>
  <si>
    <t>Aventuras/Drama</t>
  </si>
  <si>
    <t>Drama/Fantasía</t>
  </si>
  <si>
    <t>Comedia/Romance</t>
  </si>
  <si>
    <t>Ciencia ficción/Drama</t>
  </si>
  <si>
    <t>Biografía/Drama</t>
  </si>
  <si>
    <t>Musical/Comedia</t>
  </si>
  <si>
    <t>Thriller/Misterio</t>
  </si>
  <si>
    <t>Western/Drama</t>
  </si>
  <si>
    <t>Terror/Misterio</t>
  </si>
  <si>
    <t>Comedia</t>
  </si>
  <si>
    <t>Acción/Misterio</t>
  </si>
  <si>
    <t>Western</t>
  </si>
  <si>
    <t>Drama/Bélica</t>
  </si>
  <si>
    <t>Drama/Misterio</t>
  </si>
  <si>
    <t>Pelicula</t>
  </si>
  <si>
    <t>Coincidencia exacta</t>
  </si>
  <si>
    <t xml:space="preserve">Columna &gt; </t>
  </si>
  <si>
    <t>Precio Total</t>
  </si>
  <si>
    <t>Operacion 1</t>
  </si>
  <si>
    <t>Operacion 2</t>
  </si>
  <si>
    <t>Operacion 3</t>
  </si>
  <si>
    <t>Operacion 4</t>
  </si>
  <si>
    <t>Operacion 5</t>
  </si>
  <si>
    <t>Operacion 6</t>
  </si>
  <si>
    <t>Operacion 7</t>
  </si>
  <si>
    <t>Operacion 8</t>
  </si>
  <si>
    <t>Operacion 9</t>
  </si>
  <si>
    <t>Operacion 10</t>
  </si>
  <si>
    <t>Operacion 11</t>
  </si>
  <si>
    <t>Operacion 12</t>
  </si>
  <si>
    <t>Operacion 13</t>
  </si>
  <si>
    <t>Operacion 14</t>
  </si>
  <si>
    <t>Operacion 15</t>
  </si>
  <si>
    <t>Operacion 16</t>
  </si>
  <si>
    <t>Operacion 17</t>
  </si>
  <si>
    <t>Operacion 18</t>
  </si>
  <si>
    <t>-</t>
  </si>
  <si>
    <t>Tipo total</t>
  </si>
  <si>
    <t>Tipo autonomico</t>
  </si>
  <si>
    <t>Tipo estatal</t>
  </si>
  <si>
    <t>El IRPF es:</t>
  </si>
  <si>
    <t>Nómina anual:</t>
  </si>
  <si>
    <t>Retención anual:</t>
  </si>
  <si>
    <t>Sueldo anual bruto:</t>
  </si>
  <si>
    <t>Operacion 33</t>
  </si>
  <si>
    <t>Operacion 71</t>
  </si>
  <si>
    <t>Operacion 91</t>
  </si>
  <si>
    <t>Mes &gt;</t>
  </si>
  <si>
    <t>#Factura</t>
  </si>
  <si>
    <t>˘</t>
  </si>
  <si>
    <t>COLUMNA</t>
  </si>
  <si>
    <t>FILA</t>
  </si>
  <si>
    <t>Frutas</t>
  </si>
  <si>
    <t>Color</t>
  </si>
  <si>
    <t>Manzana</t>
  </si>
  <si>
    <t>rojo</t>
  </si>
  <si>
    <t>Plátano</t>
  </si>
  <si>
    <t>amarillo</t>
  </si>
  <si>
    <t>Mandarina</t>
  </si>
  <si>
    <t>naranja</t>
  </si>
  <si>
    <t>Kiwi</t>
  </si>
  <si>
    <t>verde</t>
  </si>
  <si>
    <t>Indice</t>
  </si>
  <si>
    <t>fruta</t>
  </si>
  <si>
    <t>precio</t>
  </si>
  <si>
    <t>color</t>
  </si>
  <si>
    <t>mandarina</t>
  </si>
  <si>
    <t>Coincidir</t>
  </si>
  <si>
    <t>fila</t>
  </si>
  <si>
    <t>COLUMNA 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</si>
</sst>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_(&quot;$&quot;* #,##0.00_);_(&quot;$&quot;* \(#,##0.00\);_(&quot;$&quot;* &quot;-&quot;??_);_(@_)"/>
    <numFmt numFmtId="165" formatCode="&quot;$&quot;#,##0.00;[Red]\-&quot;$&quot;#,##0.00"/>
    <numFmt numFmtId="166" formatCode="_-&quot;$&quot;* #,##0.00_-;\-&quot;$&quot;* #,##0.00_-;_-&quot;$&quot;* &quot;-&quot;??_-;_-@_-"/>
    <numFmt numFmtId="167" formatCode="_-* #,##0.00\ [$€-C0A]_-;\-* #,##0.00\ [$€-C0A]_-;_-* &quot;-&quot;??\ [$€-C0A]_-;_-@_-"/>
  </numFmts>
  <fonts count="2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sz val="36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sz val="72"/>
      <color rgb="FF6E9BC9"/>
      <name val="Franklin Gothic Demi Cond"/>
      <family val="2"/>
    </font>
    <font>
      <sz val="18"/>
      <color rgb="FFFF9101"/>
      <name val="Segoe UI"/>
      <family val="2"/>
    </font>
    <font>
      <sz val="8"/>
      <name val="Calibri"/>
      <family val="2"/>
      <scheme val="minor"/>
    </font>
    <font>
      <b/>
      <sz val="14"/>
      <color theme="0"/>
      <name val="Segoe UI"/>
    </font>
    <font>
      <b/>
      <sz val="14"/>
      <color theme="0"/>
      <name val="Segoe UI Light"/>
    </font>
    <font>
      <sz val="14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36"/>
      <color theme="1"/>
      <name val="Franklin Gothic Medium"/>
      <family val="2"/>
    </font>
    <font>
      <b/>
      <sz val="20"/>
      <color theme="0"/>
      <name val="Segoe UI Light"/>
    </font>
    <font>
      <sz val="36"/>
      <color theme="0"/>
      <name val="Franklin Gothic Heavy"/>
      <family val="2"/>
    </font>
    <font>
      <sz val="14"/>
      <color theme="0"/>
      <name val="Calibri"/>
      <family val="2"/>
      <scheme val="minor"/>
    </font>
    <font>
      <b/>
      <sz val="28"/>
      <color theme="1"/>
      <name val="Franklin Gothic Medium"/>
      <family val="2"/>
    </font>
    <font>
      <b/>
      <sz val="11"/>
      <color theme="0"/>
      <name val="Calibri"/>
      <family val="2"/>
      <scheme val="minor"/>
    </font>
    <font>
      <sz val="36"/>
      <color theme="1"/>
      <name val="Franklin Gothic Heavy"/>
      <family val="2"/>
    </font>
    <font>
      <sz val="11"/>
      <color rgb="FFFF0000"/>
      <name val="Calibri"/>
      <family val="2"/>
      <scheme val="minor"/>
    </font>
    <font>
      <b/>
      <sz val="22"/>
      <color theme="1"/>
      <name val="Calibri"/>
      <family val="2"/>
      <scheme val="minor"/>
    </font>
    <font>
      <b/>
      <sz val="16"/>
      <color theme="0"/>
      <name val="Calibri"/>
      <family val="2"/>
      <scheme val="minor"/>
    </font>
  </fonts>
  <fills count="18">
    <fill>
      <patternFill patternType="none"/>
    </fill>
    <fill>
      <patternFill patternType="gray125"/>
    </fill>
    <fill>
      <patternFill patternType="solid">
        <fgColor theme="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2"/>
        <bgColor indexed="64"/>
      </patternFill>
    </fill>
    <fill>
      <patternFill patternType="solid">
        <fgColor rgb="FF6B97C4"/>
        <bgColor indexed="64"/>
      </patternFill>
    </fill>
    <fill>
      <patternFill patternType="solid">
        <fgColor rgb="FFFF910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-0.499984740745262"/>
        <bgColor indexed="64"/>
      </patternFill>
    </fill>
  </fills>
  <borders count="10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7">
    <xf numFmtId="0" fontId="0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" fillId="2" borderId="0" applyNumberFormat="0" applyBorder="0" applyAlignment="0" applyProtection="0"/>
    <xf numFmtId="0" fontId="1" fillId="3" borderId="0" applyNumberFormat="0" applyBorder="0" applyAlignment="0" applyProtection="0"/>
    <xf numFmtId="164" fontId="1" fillId="0" borderId="0" applyFont="0" applyFill="0" applyBorder="0" applyAlignment="0" applyProtection="0"/>
    <xf numFmtId="0" fontId="6" fillId="0" borderId="0" applyNumberFormat="0" applyFill="0" applyBorder="0" applyAlignment="0" applyProtection="0"/>
  </cellStyleXfs>
  <cellXfs count="100">
    <xf numFmtId="0" fontId="0" fillId="0" borderId="0" xfId="0"/>
    <xf numFmtId="9" fontId="1" fillId="0" borderId="0" xfId="2" applyFont="1"/>
    <xf numFmtId="0" fontId="0" fillId="0" borderId="0" xfId="0" applyAlignment="1" applyProtection="1">
      <alignment horizontal="center"/>
      <protection hidden="1"/>
    </xf>
    <xf numFmtId="14" fontId="0" fillId="0" borderId="0" xfId="0" applyNumberFormat="1"/>
    <xf numFmtId="164" fontId="0" fillId="0" borderId="0" xfId="0" applyNumberFormat="1"/>
    <xf numFmtId="164" fontId="3" fillId="0" borderId="0" xfId="0" applyNumberFormat="1" applyFont="1"/>
    <xf numFmtId="3" fontId="2" fillId="4" borderId="0" xfId="3" applyNumberFormat="1" applyFont="1" applyFill="1" applyAlignment="1">
      <alignment horizontal="center"/>
    </xf>
    <xf numFmtId="0" fontId="7" fillId="0" borderId="0" xfId="6" applyFont="1" applyFill="1" applyAlignment="1">
      <alignment horizontal="left" vertical="center" indent="1"/>
    </xf>
    <xf numFmtId="0" fontId="8" fillId="0" borderId="0" xfId="0" applyFont="1" applyAlignment="1">
      <alignment horizontal="left" vertical="center" wrapText="1"/>
    </xf>
    <xf numFmtId="165" fontId="0" fillId="0" borderId="0" xfId="0" applyNumberFormat="1"/>
    <xf numFmtId="0" fontId="11" fillId="5" borderId="0" xfId="3" applyFont="1" applyFill="1" applyAlignment="1">
      <alignment horizontal="center"/>
    </xf>
    <xf numFmtId="167" fontId="0" fillId="0" borderId="0" xfId="0" applyNumberFormat="1"/>
    <xf numFmtId="167" fontId="11" fillId="5" borderId="0" xfId="3" applyNumberFormat="1" applyFont="1" applyFill="1" applyAlignment="1">
      <alignment horizontal="center"/>
    </xf>
    <xf numFmtId="0" fontId="13" fillId="0" borderId="0" xfId="0" applyFont="1"/>
    <xf numFmtId="167" fontId="0" fillId="0" borderId="0" xfId="1" applyNumberFormat="1" applyFont="1"/>
    <xf numFmtId="2" fontId="0" fillId="0" borderId="0" xfId="0" applyNumberFormat="1"/>
    <xf numFmtId="0" fontId="14" fillId="0" borderId="0" xfId="0" applyFont="1"/>
    <xf numFmtId="167" fontId="4" fillId="0" borderId="0" xfId="4" applyNumberFormat="1" applyFont="1" applyFill="1" applyBorder="1"/>
    <xf numFmtId="165" fontId="4" fillId="0" borderId="0" xfId="4" applyNumberFormat="1" applyFont="1" applyFill="1" applyBorder="1"/>
    <xf numFmtId="167" fontId="1" fillId="0" borderId="0" xfId="5" applyNumberFormat="1" applyFont="1"/>
    <xf numFmtId="0" fontId="0" fillId="0" borderId="0" xfId="0" applyAlignment="1">
      <alignment horizontal="right"/>
    </xf>
    <xf numFmtId="9" fontId="0" fillId="0" borderId="0" xfId="2" applyFont="1"/>
    <xf numFmtId="167" fontId="0" fillId="0" borderId="0" xfId="0" applyNumberFormat="1" applyAlignment="1">
      <alignment horizontal="right"/>
    </xf>
    <xf numFmtId="0" fontId="4" fillId="0" borderId="0" xfId="0" applyFont="1"/>
    <xf numFmtId="0" fontId="4" fillId="0" borderId="0" xfId="0" applyFont="1" applyAlignment="1" applyProtection="1">
      <alignment horizontal="center"/>
      <protection hidden="1"/>
    </xf>
    <xf numFmtId="0" fontId="10" fillId="0" borderId="0" xfId="3" applyFont="1" applyFill="1"/>
    <xf numFmtId="164" fontId="1" fillId="0" borderId="0" xfId="5" applyFont="1" applyFill="1"/>
    <xf numFmtId="9" fontId="1" fillId="0" borderId="0" xfId="2" applyFont="1" applyFill="1"/>
    <xf numFmtId="0" fontId="12" fillId="0" borderId="0" xfId="0" applyFont="1" applyAlignment="1">
      <alignment horizontal="center" vertical="center"/>
    </xf>
    <xf numFmtId="10" fontId="4" fillId="7" borderId="0" xfId="4" applyNumberFormat="1" applyFont="1" applyFill="1" applyBorder="1"/>
    <xf numFmtId="9" fontId="4" fillId="7" borderId="0" xfId="4" applyNumberFormat="1" applyFont="1" applyFill="1" applyBorder="1"/>
    <xf numFmtId="0" fontId="12" fillId="0" borderId="0" xfId="0" applyFont="1"/>
    <xf numFmtId="167" fontId="4" fillId="0" borderId="0" xfId="4" applyNumberFormat="1" applyFont="1" applyFill="1"/>
    <xf numFmtId="0" fontId="3" fillId="0" borderId="0" xfId="0" applyFont="1"/>
    <xf numFmtId="167" fontId="3" fillId="0" borderId="0" xfId="0" applyNumberFormat="1" applyFont="1"/>
    <xf numFmtId="0" fontId="11" fillId="0" borderId="0" xfId="3" applyFont="1" applyFill="1" applyBorder="1"/>
    <xf numFmtId="167" fontId="17" fillId="0" borderId="0" xfId="4" applyNumberFormat="1" applyFont="1" applyFill="1" applyBorder="1"/>
    <xf numFmtId="167" fontId="3" fillId="0" borderId="0" xfId="0" applyNumberFormat="1" applyFont="1" applyAlignment="1" applyProtection="1">
      <alignment horizontal="center"/>
      <protection hidden="1"/>
    </xf>
    <xf numFmtId="0" fontId="18" fillId="0" borderId="0" xfId="0" applyFont="1"/>
    <xf numFmtId="0" fontId="0" fillId="6" borderId="0" xfId="0" applyFill="1"/>
    <xf numFmtId="165" fontId="0" fillId="6" borderId="0" xfId="0" applyNumberFormat="1" applyFill="1"/>
    <xf numFmtId="0" fontId="0" fillId="7" borderId="0" xfId="0" applyFill="1"/>
    <xf numFmtId="0" fontId="10" fillId="8" borderId="0" xfId="0" applyFont="1" applyFill="1"/>
    <xf numFmtId="167" fontId="10" fillId="8" borderId="0" xfId="0" applyNumberFormat="1" applyFont="1" applyFill="1"/>
    <xf numFmtId="0" fontId="11" fillId="8" borderId="0" xfId="3" applyFont="1" applyFill="1" applyAlignment="1">
      <alignment horizontal="center"/>
    </xf>
    <xf numFmtId="167" fontId="11" fillId="8" borderId="0" xfId="3" applyNumberFormat="1" applyFont="1" applyFill="1" applyAlignment="1">
      <alignment horizontal="center"/>
    </xf>
    <xf numFmtId="167" fontId="12" fillId="7" borderId="0" xfId="0" applyNumberFormat="1" applyFont="1" applyFill="1" applyAlignment="1">
      <alignment horizontal="center" vertical="center"/>
    </xf>
    <xf numFmtId="0" fontId="11" fillId="9" borderId="0" xfId="3" applyFont="1" applyFill="1" applyAlignment="1">
      <alignment horizontal="center"/>
    </xf>
    <xf numFmtId="167" fontId="11" fillId="9" borderId="0" xfId="3" applyNumberFormat="1" applyFont="1" applyFill="1" applyAlignment="1">
      <alignment horizontal="center"/>
    </xf>
    <xf numFmtId="0" fontId="0" fillId="10" borderId="0" xfId="0" applyFill="1"/>
    <xf numFmtId="0" fontId="10" fillId="8" borderId="0" xfId="0" applyFont="1" applyFill="1" applyAlignment="1">
      <alignment horizontal="right"/>
    </xf>
    <xf numFmtId="167" fontId="4" fillId="9" borderId="0" xfId="4" applyNumberFormat="1" applyFont="1" applyFill="1" applyBorder="1"/>
    <xf numFmtId="2" fontId="4" fillId="7" borderId="0" xfId="4" applyNumberFormat="1" applyFont="1" applyFill="1" applyBorder="1"/>
    <xf numFmtId="167" fontId="4" fillId="7" borderId="0" xfId="4" applyNumberFormat="1" applyFont="1" applyFill="1" applyBorder="1"/>
    <xf numFmtId="9" fontId="0" fillId="10" borderId="0" xfId="2" applyFont="1" applyFill="1"/>
    <xf numFmtId="0" fontId="11" fillId="8" borderId="0" xfId="3" applyFont="1" applyFill="1" applyBorder="1" applyAlignment="1">
      <alignment horizontal="center" vertical="center"/>
    </xf>
    <xf numFmtId="0" fontId="10" fillId="8" borderId="0" xfId="0" applyFont="1" applyFill="1" applyAlignment="1">
      <alignment horizontal="right" vertical="center"/>
    </xf>
    <xf numFmtId="0" fontId="12" fillId="9" borderId="9" xfId="0" applyFont="1" applyFill="1" applyBorder="1" applyAlignment="1">
      <alignment horizontal="center" vertical="center"/>
    </xf>
    <xf numFmtId="167" fontId="0" fillId="10" borderId="0" xfId="0" applyNumberFormat="1" applyFill="1"/>
    <xf numFmtId="0" fontId="11" fillId="8" borderId="0" xfId="3" applyFont="1" applyFill="1"/>
    <xf numFmtId="167" fontId="11" fillId="8" borderId="0" xfId="3" applyNumberFormat="1" applyFont="1" applyFill="1"/>
    <xf numFmtId="167" fontId="4" fillId="7" borderId="0" xfId="4" applyNumberFormat="1" applyFont="1" applyFill="1"/>
    <xf numFmtId="0" fontId="10" fillId="8" borderId="0" xfId="0" applyFont="1" applyFill="1" applyAlignment="1">
      <alignment horizontal="center" vertical="center"/>
    </xf>
    <xf numFmtId="167" fontId="10" fillId="8" borderId="0" xfId="3" applyNumberFormat="1" applyFont="1" applyFill="1" applyAlignment="1">
      <alignment horizontal="center" vertical="center"/>
    </xf>
    <xf numFmtId="165" fontId="0" fillId="7" borderId="0" xfId="0" applyNumberFormat="1" applyFill="1"/>
    <xf numFmtId="0" fontId="0" fillId="12" borderId="0" xfId="0" applyFill="1"/>
    <xf numFmtId="0" fontId="0" fillId="13" borderId="0" xfId="0" applyFill="1"/>
    <xf numFmtId="0" fontId="21" fillId="13" borderId="0" xfId="0" applyFont="1" applyFill="1"/>
    <xf numFmtId="0" fontId="0" fillId="11" borderId="0" xfId="0" applyFill="1"/>
    <xf numFmtId="0" fontId="19" fillId="5" borderId="0" xfId="0" applyFont="1" applyFill="1" applyAlignment="1">
      <alignment horizontal="center"/>
    </xf>
    <xf numFmtId="0" fontId="0" fillId="14" borderId="0" xfId="0" applyFill="1"/>
    <xf numFmtId="0" fontId="21" fillId="14" borderId="0" xfId="0" applyFont="1" applyFill="1"/>
    <xf numFmtId="0" fontId="0" fillId="15" borderId="0" xfId="0" applyFill="1"/>
    <xf numFmtId="0" fontId="22" fillId="0" borderId="0" xfId="0" applyFont="1"/>
    <xf numFmtId="0" fontId="0" fillId="16" borderId="0" xfId="0" applyFill="1"/>
    <xf numFmtId="0" fontId="0" fillId="9" borderId="0" xfId="0" applyFill="1"/>
    <xf numFmtId="0" fontId="13" fillId="14" borderId="0" xfId="0" applyFont="1" applyFill="1"/>
    <xf numFmtId="0" fontId="23" fillId="17" borderId="0" xfId="0" applyFont="1" applyFill="1" applyAlignment="1">
      <alignment horizontal="center" vertical="center"/>
    </xf>
    <xf numFmtId="167" fontId="0" fillId="10" borderId="0" xfId="1" applyNumberFormat="1" applyFont="1" applyFill="1"/>
    <xf numFmtId="0" fontId="10" fillId="8" borderId="0" xfId="0" applyFont="1" applyFill="1" applyAlignment="1">
      <alignment horizontal="right" vertical="center"/>
    </xf>
    <xf numFmtId="0" fontId="15" fillId="9" borderId="7" xfId="3" applyFont="1" applyFill="1" applyBorder="1" applyAlignment="1">
      <alignment horizontal="center" vertical="center"/>
    </xf>
    <xf numFmtId="167" fontId="16" fillId="7" borderId="1" xfId="1" applyNumberFormat="1" applyFont="1" applyFill="1" applyBorder="1" applyAlignment="1">
      <alignment horizontal="center" vertical="center"/>
    </xf>
    <xf numFmtId="167" fontId="16" fillId="7" borderId="2" xfId="1" applyNumberFormat="1" applyFont="1" applyFill="1" applyBorder="1" applyAlignment="1">
      <alignment horizontal="center" vertical="center"/>
    </xf>
    <xf numFmtId="167" fontId="16" fillId="7" borderId="3" xfId="1" applyNumberFormat="1" applyFont="1" applyFill="1" applyBorder="1" applyAlignment="1">
      <alignment horizontal="center" vertical="center"/>
    </xf>
    <xf numFmtId="167" fontId="16" fillId="7" borderId="4" xfId="1" applyNumberFormat="1" applyFont="1" applyFill="1" applyBorder="1" applyAlignment="1">
      <alignment horizontal="center" vertical="center"/>
    </xf>
    <xf numFmtId="167" fontId="16" fillId="7" borderId="0" xfId="1" applyNumberFormat="1" applyFont="1" applyFill="1" applyBorder="1" applyAlignment="1">
      <alignment horizontal="center" vertical="center"/>
    </xf>
    <xf numFmtId="167" fontId="16" fillId="7" borderId="5" xfId="1" applyNumberFormat="1" applyFont="1" applyFill="1" applyBorder="1" applyAlignment="1">
      <alignment horizontal="center" vertical="center"/>
    </xf>
    <xf numFmtId="167" fontId="16" fillId="7" borderId="6" xfId="1" applyNumberFormat="1" applyFont="1" applyFill="1" applyBorder="1" applyAlignment="1">
      <alignment horizontal="center" vertical="center"/>
    </xf>
    <xf numFmtId="167" fontId="16" fillId="7" borderId="7" xfId="1" applyNumberFormat="1" applyFont="1" applyFill="1" applyBorder="1" applyAlignment="1">
      <alignment horizontal="center" vertical="center"/>
    </xf>
    <xf numFmtId="167" fontId="16" fillId="7" borderId="8" xfId="1" applyNumberFormat="1" applyFont="1" applyFill="1" applyBorder="1" applyAlignment="1">
      <alignment horizontal="center" vertical="center"/>
    </xf>
    <xf numFmtId="0" fontId="5" fillId="0" borderId="4" xfId="0" applyFont="1" applyBorder="1" applyAlignment="1" applyProtection="1">
      <alignment horizontal="center" vertical="center"/>
      <protection hidden="1"/>
    </xf>
    <xf numFmtId="167" fontId="20" fillId="7" borderId="1" xfId="1" applyNumberFormat="1" applyFont="1" applyFill="1" applyBorder="1" applyAlignment="1">
      <alignment horizontal="center" vertical="center"/>
    </xf>
    <xf numFmtId="167" fontId="20" fillId="7" borderId="2" xfId="1" applyNumberFormat="1" applyFont="1" applyFill="1" applyBorder="1" applyAlignment="1">
      <alignment horizontal="center" vertical="center"/>
    </xf>
    <xf numFmtId="167" fontId="20" fillId="7" borderId="3" xfId="1" applyNumberFormat="1" applyFont="1" applyFill="1" applyBorder="1" applyAlignment="1">
      <alignment horizontal="center" vertical="center"/>
    </xf>
    <xf numFmtId="167" fontId="20" fillId="7" borderId="4" xfId="1" applyNumberFormat="1" applyFont="1" applyFill="1" applyBorder="1" applyAlignment="1">
      <alignment horizontal="center" vertical="center"/>
    </xf>
    <xf numFmtId="167" fontId="20" fillId="7" borderId="0" xfId="1" applyNumberFormat="1" applyFont="1" applyFill="1" applyBorder="1" applyAlignment="1">
      <alignment horizontal="center" vertical="center"/>
    </xf>
    <xf numFmtId="167" fontId="20" fillId="7" borderId="5" xfId="1" applyNumberFormat="1" applyFont="1" applyFill="1" applyBorder="1" applyAlignment="1">
      <alignment horizontal="center" vertical="center"/>
    </xf>
    <xf numFmtId="167" fontId="20" fillId="7" borderId="6" xfId="1" applyNumberFormat="1" applyFont="1" applyFill="1" applyBorder="1" applyAlignment="1">
      <alignment horizontal="center" vertical="center"/>
    </xf>
    <xf numFmtId="167" fontId="20" fillId="7" borderId="7" xfId="1" applyNumberFormat="1" applyFont="1" applyFill="1" applyBorder="1" applyAlignment="1">
      <alignment horizontal="center" vertical="center"/>
    </xf>
    <xf numFmtId="167" fontId="20" fillId="7" borderId="8" xfId="1" applyNumberFormat="1" applyFont="1" applyFill="1" applyBorder="1" applyAlignment="1">
      <alignment horizontal="center" vertical="center"/>
    </xf>
  </cellXfs>
  <cellStyles count="7">
    <cellStyle name="60% - Énfasis4" xfId="4" builtinId="44"/>
    <cellStyle name="Énfasis2" xfId="3" builtinId="33"/>
    <cellStyle name="Moneda" xfId="1" builtinId="4"/>
    <cellStyle name="Moneda 2" xfId="5" xr:uid="{00000000-0005-0000-0000-000003000000}"/>
    <cellStyle name="Normal" xfId="0" builtinId="0"/>
    <cellStyle name="Porcentaje" xfId="2" builtinId="5"/>
    <cellStyle name="Título" xfId="6" builtinId="15"/>
  </cellStyles>
  <dxfs count="48"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theme="9"/>
        </patternFill>
      </fill>
    </dxf>
    <dxf>
      <font>
        <color theme="0"/>
      </font>
      <fill>
        <patternFill>
          <bgColor theme="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0"/>
      </font>
      <fill>
        <patternFill>
          <bgColor theme="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theme="9"/>
        </patternFill>
      </fill>
    </dxf>
    <dxf>
      <font>
        <color theme="0"/>
      </font>
      <fill>
        <patternFill>
          <bgColor theme="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theme="9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006100"/>
      </font>
      <fill>
        <patternFill>
          <bgColor rgb="FFC6EFCE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color rgb="FF006100"/>
      </font>
      <fill>
        <patternFill>
          <bgColor rgb="FFC6EFCE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0"/>
        </patternFill>
      </fill>
    </dxf>
    <dxf>
      <font>
        <color rgb="FF006100"/>
      </font>
      <fill>
        <patternFill>
          <bgColor rgb="FFC6EFCE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006100"/>
      </font>
      <fill>
        <patternFill>
          <bgColor rgb="FFC6EFCE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theme="9"/>
        </patternFill>
      </fill>
    </dxf>
    <dxf>
      <font>
        <color theme="0"/>
      </font>
      <fill>
        <patternFill>
          <bgColor theme="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theme="9"/>
        </patternFill>
      </fill>
    </dxf>
    <dxf>
      <font>
        <color theme="0"/>
      </font>
      <fill>
        <patternFill>
          <bgColor theme="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theme="9"/>
        </patternFill>
      </fill>
    </dxf>
    <dxf>
      <font>
        <color theme="0"/>
      </font>
      <fill>
        <patternFill>
          <bgColor theme="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theme="9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b/>
        <i val="0"/>
        <color theme="0"/>
      </font>
      <fill>
        <patternFill>
          <bgColor theme="9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theme="9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0"/>
        </patternFill>
      </fill>
    </dxf>
    <dxf>
      <font>
        <b/>
        <i val="0"/>
        <color theme="0"/>
      </font>
      <fill>
        <patternFill>
          <bgColor theme="9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b/>
        <i val="0"/>
        <color theme="0"/>
      </font>
      <fill>
        <patternFill>
          <bgColor theme="9"/>
        </patternFill>
      </fill>
    </dxf>
    <dxf>
      <font>
        <b/>
        <i val="0"/>
        <color theme="0"/>
      </font>
      <fill>
        <patternFill>
          <bgColor rgb="FFC00000"/>
        </patternFill>
      </fill>
    </dxf>
  </dxfs>
  <tableStyles count="0" defaultTableStyle="TableStyleMedium2" defaultPivotStyle="PivotStyleLight16"/>
  <colors>
    <mruColors>
      <color rgb="FFFF9101"/>
      <color rgb="FF6B97C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eetMetadata" Target="metadata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5.png"/><Relationship Id="rId5" Type="http://schemas.openxmlformats.org/officeDocument/2006/relationships/image" Target="../media/image4.png"/><Relationship Id="rId4" Type="http://schemas.openxmlformats.org/officeDocument/2006/relationships/image" Target="../media/image8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png"/><Relationship Id="rId2" Type="http://schemas.openxmlformats.org/officeDocument/2006/relationships/image" Target="../media/image10.png"/><Relationship Id="rId1" Type="http://schemas.openxmlformats.org/officeDocument/2006/relationships/image" Target="../media/image9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5.png"/><Relationship Id="rId5" Type="http://schemas.openxmlformats.org/officeDocument/2006/relationships/image" Target="../media/image4.png"/><Relationship Id="rId4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png"/><Relationship Id="rId2" Type="http://schemas.openxmlformats.org/officeDocument/2006/relationships/image" Target="../media/image10.png"/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34</xdr:row>
      <xdr:rowOff>71967</xdr:rowOff>
    </xdr:from>
    <xdr:to>
      <xdr:col>6</xdr:col>
      <xdr:colOff>101600</xdr:colOff>
      <xdr:row>36</xdr:row>
      <xdr:rowOff>165100</xdr:rowOff>
    </xdr:to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C70236DD-9FE6-D64F-9527-882DC8F65CAD}"/>
            </a:ext>
          </a:extLst>
        </xdr:cNvPr>
        <xdr:cNvSpPr txBox="1"/>
      </xdr:nvSpPr>
      <xdr:spPr>
        <a:xfrm>
          <a:off x="0" y="7628467"/>
          <a:ext cx="13538200" cy="474133"/>
        </a:xfrm>
        <a:prstGeom prst="rect">
          <a:avLst/>
        </a:prstGeom>
        <a:solidFill>
          <a:schemeClr val="tx1"/>
        </a:solidFill>
        <a:ln w="127000" cap="rnd" cmpd="sng">
          <a:solidFill>
            <a:schemeClr val="tx1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1500" b="1" i="0" u="none" strike="noStrike">
              <a:solidFill>
                <a:schemeClr val="bg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Conoce fórmulas tan virales como BuscarV</a:t>
          </a:r>
          <a:endParaRPr lang="es-ES_tradnl" sz="1500" b="1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0</xdr:colOff>
      <xdr:row>29</xdr:row>
      <xdr:rowOff>165101</xdr:rowOff>
    </xdr:from>
    <xdr:to>
      <xdr:col>6</xdr:col>
      <xdr:colOff>114300</xdr:colOff>
      <xdr:row>34</xdr:row>
      <xdr:rowOff>34881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945DECA5-E452-3442-A15D-631029D3AEB2}"/>
            </a:ext>
          </a:extLst>
        </xdr:cNvPr>
        <xdr:cNvSpPr txBox="1"/>
      </xdr:nvSpPr>
      <xdr:spPr>
        <a:xfrm>
          <a:off x="0" y="6769101"/>
          <a:ext cx="13550900" cy="822280"/>
        </a:xfrm>
        <a:prstGeom prst="rect">
          <a:avLst/>
        </a:prstGeom>
        <a:solidFill>
          <a:schemeClr val="bg1"/>
        </a:solidFill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endParaRPr lang="es-ES_tradnl" sz="4400">
            <a:solidFill>
              <a:srgbClr val="6E9BC9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901700</xdr:colOff>
      <xdr:row>31</xdr:row>
      <xdr:rowOff>114300</xdr:rowOff>
    </xdr:from>
    <xdr:to>
      <xdr:col>0</xdr:col>
      <xdr:colOff>2037885</xdr:colOff>
      <xdr:row>33</xdr:row>
      <xdr:rowOff>88900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1EBF902A-5A18-C249-BF49-C0969E6501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1700" y="7099300"/>
          <a:ext cx="1136185" cy="355600"/>
        </a:xfrm>
        <a:prstGeom prst="rect">
          <a:avLst/>
        </a:prstGeom>
      </xdr:spPr>
    </xdr:pic>
    <xdr:clientData/>
  </xdr:twoCellAnchor>
  <xdr:twoCellAnchor>
    <xdr:from>
      <xdr:col>0</xdr:col>
      <xdr:colOff>38100</xdr:colOff>
      <xdr:row>29</xdr:row>
      <xdr:rowOff>177800</xdr:rowOff>
    </xdr:from>
    <xdr:to>
      <xdr:col>6</xdr:col>
      <xdr:colOff>88900</xdr:colOff>
      <xdr:row>34</xdr:row>
      <xdr:rowOff>25400</xdr:rowOff>
    </xdr:to>
    <xdr:sp macro="" textlink="">
      <xdr:nvSpPr>
        <xdr:cNvPr id="5" name="CuadroTexto 4">
          <a:extLst>
            <a:ext uri="{FF2B5EF4-FFF2-40B4-BE49-F238E27FC236}">
              <a16:creationId xmlns:a16="http://schemas.microsoft.com/office/drawing/2014/main" id="{18CAE758-2142-9D4E-8D01-26F01C797282}"/>
            </a:ext>
          </a:extLst>
        </xdr:cNvPr>
        <xdr:cNvSpPr txBox="1"/>
      </xdr:nvSpPr>
      <xdr:spPr>
        <a:xfrm>
          <a:off x="38100" y="6781800"/>
          <a:ext cx="13487400" cy="800100"/>
        </a:xfrm>
        <a:prstGeom prst="rect">
          <a:avLst/>
        </a:prstGeom>
        <a:noFill/>
        <a:ln w="9525" cmpd="sng">
          <a:noFill/>
        </a:ln>
        <a:effectLst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_tradnl" sz="4400">
              <a:solidFill>
                <a:srgbClr val="FF3130"/>
              </a:solidFill>
              <a:latin typeface="Arial" panose="020B0604020202020204" pitchFamily="34" charset="0"/>
              <a:cs typeface="Arial" panose="020B0604020202020204" pitchFamily="34" charset="0"/>
            </a:rPr>
            <a:t>Función Búsqueda:</a:t>
          </a:r>
          <a:r>
            <a:rPr lang="es-ES_tradnl" sz="4400" baseline="0">
              <a:solidFill>
                <a:srgbClr val="FF3130"/>
              </a:solidFill>
              <a:latin typeface="Arial" panose="020B0604020202020204" pitchFamily="34" charset="0"/>
              <a:cs typeface="Arial" panose="020B0604020202020204" pitchFamily="34" charset="0"/>
            </a:rPr>
            <a:t> </a:t>
          </a:r>
          <a:r>
            <a:rPr lang="es-ES_tradnl" sz="4400">
              <a:solidFill>
                <a:srgbClr val="FF3130"/>
              </a:solidFill>
              <a:latin typeface="Arial" panose="020B0604020202020204" pitchFamily="34" charset="0"/>
              <a:cs typeface="Arial" panose="020B0604020202020204" pitchFamily="34" charset="0"/>
            </a:rPr>
            <a:t>BuscarV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6</xdr:col>
      <xdr:colOff>139700</xdr:colOff>
      <xdr:row>29</xdr:row>
      <xdr:rowOff>184150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B6851B8F-D43D-7245-B49F-FEDB2529AB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576300" cy="6788150"/>
        </a:xfrm>
        <a:prstGeom prst="rect">
          <a:avLst/>
        </a:prstGeom>
      </xdr:spPr>
    </xdr:pic>
    <xdr:clientData/>
  </xdr:twoCellAnchor>
  <xdr:twoCellAnchor>
    <xdr:from>
      <xdr:col>6</xdr:col>
      <xdr:colOff>165100</xdr:colOff>
      <xdr:row>0</xdr:row>
      <xdr:rowOff>0</xdr:rowOff>
    </xdr:from>
    <xdr:to>
      <xdr:col>12</xdr:col>
      <xdr:colOff>177800</xdr:colOff>
      <xdr:row>22</xdr:row>
      <xdr:rowOff>12700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C35905C6-FC96-C042-AFEC-10F0F89E76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0"/>
          <a:ext cx="4203700" cy="420370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76200</xdr:colOff>
      <xdr:row>35</xdr:row>
      <xdr:rowOff>0</xdr:rowOff>
    </xdr:from>
    <xdr:to>
      <xdr:col>12</xdr:col>
      <xdr:colOff>660400</xdr:colOff>
      <xdr:row>44</xdr:row>
      <xdr:rowOff>114300</xdr:rowOff>
    </xdr:to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777FB190-D398-2441-B1FD-C4C979A977DF}"/>
            </a:ext>
          </a:extLst>
        </xdr:cNvPr>
        <xdr:cNvSpPr txBox="1"/>
      </xdr:nvSpPr>
      <xdr:spPr>
        <a:xfrm>
          <a:off x="5892800" y="9334500"/>
          <a:ext cx="8128000" cy="2514600"/>
        </a:xfrm>
        <a:prstGeom prst="rect">
          <a:avLst/>
        </a:prstGeom>
        <a:solidFill>
          <a:schemeClr val="bg2"/>
        </a:solidFill>
        <a:ln w="127000" cap="rnd" cmpd="sng">
          <a:solidFill>
            <a:schemeClr val="bg2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ES" sz="1800" b="1" i="0" u="none" strike="noStrike" baseline="0">
              <a:solidFill>
                <a:schemeClr val="tx1"/>
              </a:solidFill>
              <a:effectLst/>
              <a:latin typeface="Franklin Gothic Medium" panose="020B0603020102020204" pitchFamily="34" charset="0"/>
              <a:ea typeface="+mn-ea"/>
              <a:cs typeface="Segoe UI" panose="020B0502040204020203" pitchFamily="34" charset="0"/>
            </a:rPr>
            <a:t>BuscarV y valores no encontrados</a:t>
          </a:r>
        </a:p>
        <a:p>
          <a:pPr algn="l"/>
          <a:endParaRPr lang="es-ES" sz="1400" b="1" i="0" u="none" strike="noStrike">
            <a:solidFill>
              <a:schemeClr val="tx1"/>
            </a:solidFill>
            <a:effectLst/>
            <a:latin typeface="Segoe UI" panose="020B0502040204020203" pitchFamily="34" charset="0"/>
            <a:ea typeface="+mn-ea"/>
            <a:cs typeface="Segoe UI" panose="020B0502040204020203" pitchFamily="34" charset="0"/>
          </a:endParaRPr>
        </a:p>
        <a:p>
          <a:r>
            <a:rPr lang="es-ES" sz="1400" b="0" i="0" u="none" strike="noStrike">
              <a:solidFill>
                <a:schemeClr val="dk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Si observas la tabla de datos, no constan todas las operaciones</a:t>
          </a:r>
          <a:r>
            <a:rPr lang="es-ES" sz="1400" b="0" i="0" u="none" strike="noStrike" baseline="0">
              <a:solidFill>
                <a:schemeClr val="dk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 buscadas, por lo tanto si la función buscarV no encuentra el valor arrojará N/A .  Utiliza la función SI.Error para que te devuelva el valor "no consta" si no encuentra la operación buscada.</a:t>
          </a:r>
        </a:p>
        <a:p>
          <a:r>
            <a:rPr lang="es-ES" sz="1400" b="0" i="0" u="none" strike="noStrike" baseline="0">
              <a:solidFill>
                <a:schemeClr val="dk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 =Si.error(función buscarv);"No consta")</a:t>
          </a:r>
          <a:endParaRPr lang="es-ES" sz="1400" b="0" i="0" u="none" strike="noStrike">
            <a:solidFill>
              <a:schemeClr val="tx1"/>
            </a:solidFill>
            <a:effectLst/>
            <a:latin typeface="Segoe UI" panose="020B0502040204020203" pitchFamily="34" charset="0"/>
            <a:ea typeface="+mn-ea"/>
            <a:cs typeface="Segoe UI" panose="020B0502040204020203" pitchFamily="34" charset="0"/>
          </a:endParaRPr>
        </a:p>
      </xdr:txBody>
    </xdr:sp>
    <xdr:clientData/>
  </xdr:twoCellAnchor>
  <xdr:twoCellAnchor editAs="oneCell">
    <xdr:from>
      <xdr:col>0</xdr:col>
      <xdr:colOff>1206500</xdr:colOff>
      <xdr:row>6</xdr:row>
      <xdr:rowOff>76200</xdr:rowOff>
    </xdr:from>
    <xdr:to>
      <xdr:col>4</xdr:col>
      <xdr:colOff>12700</xdr:colOff>
      <xdr:row>9</xdr:row>
      <xdr:rowOff>76200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95D249A-52C2-2D43-9656-0939858376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6500" y="1676400"/>
          <a:ext cx="3835400" cy="8001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5</xdr:row>
      <xdr:rowOff>258051</xdr:rowOff>
    </xdr:from>
    <xdr:to>
      <xdr:col>14</xdr:col>
      <xdr:colOff>1130300</xdr:colOff>
      <xdr:row>12</xdr:row>
      <xdr:rowOff>152400</xdr:rowOff>
    </xdr:to>
    <xdr:sp macro="" textlink="">
      <xdr:nvSpPr>
        <xdr:cNvPr id="4" name="Rectángulo redondeado 3">
          <a:extLst>
            <a:ext uri="{FF2B5EF4-FFF2-40B4-BE49-F238E27FC236}">
              <a16:creationId xmlns:a16="http://schemas.microsoft.com/office/drawing/2014/main" id="{AC92E620-76C0-3F44-8E51-A93B581D8006}"/>
            </a:ext>
          </a:extLst>
        </xdr:cNvPr>
        <xdr:cNvSpPr/>
      </xdr:nvSpPr>
      <xdr:spPr>
        <a:xfrm>
          <a:off x="5816600" y="1591551"/>
          <a:ext cx="11188700" cy="1761249"/>
        </a:xfrm>
        <a:prstGeom prst="roundRect">
          <a:avLst/>
        </a:prstGeom>
        <a:ln w="6350">
          <a:solidFill>
            <a:schemeClr val="tx1"/>
          </a:solidFill>
          <a:prstDash val="dash"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s-ES_tradnl" sz="1100"/>
        </a:p>
      </xdr:txBody>
    </xdr:sp>
    <xdr:clientData/>
  </xdr:twoCellAnchor>
  <xdr:twoCellAnchor>
    <xdr:from>
      <xdr:col>6</xdr:col>
      <xdr:colOff>690904</xdr:colOff>
      <xdr:row>5</xdr:row>
      <xdr:rowOff>0</xdr:rowOff>
    </xdr:from>
    <xdr:to>
      <xdr:col>11</xdr:col>
      <xdr:colOff>393700</xdr:colOff>
      <xdr:row>6</xdr:row>
      <xdr:rowOff>202225</xdr:rowOff>
    </xdr:to>
    <xdr:sp macro="" textlink="">
      <xdr:nvSpPr>
        <xdr:cNvPr id="5" name="Rectángulo redondeado 4">
          <a:extLst>
            <a:ext uri="{FF2B5EF4-FFF2-40B4-BE49-F238E27FC236}">
              <a16:creationId xmlns:a16="http://schemas.microsoft.com/office/drawing/2014/main" id="{0DD4D6D5-2CA7-BA43-9851-6AC4159EE0DB}"/>
            </a:ext>
          </a:extLst>
        </xdr:cNvPr>
        <xdr:cNvSpPr/>
      </xdr:nvSpPr>
      <xdr:spPr>
        <a:xfrm>
          <a:off x="6507504" y="1333500"/>
          <a:ext cx="5989296" cy="468925"/>
        </a:xfrm>
        <a:prstGeom prst="roundRect">
          <a:avLst/>
        </a:prstGeom>
        <a:solidFill>
          <a:schemeClr val="accent1">
            <a:lumMod val="40000"/>
            <a:lumOff val="60000"/>
          </a:schemeClr>
        </a:solidFill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s-ES_tradnl" sz="1100">
            <a:solidFill>
              <a:schemeClr val="tx1"/>
            </a:solidFill>
          </a:endParaRPr>
        </a:p>
      </xdr:txBody>
    </xdr:sp>
    <xdr:clientData/>
  </xdr:twoCellAnchor>
  <xdr:twoCellAnchor>
    <xdr:from>
      <xdr:col>6</xdr:col>
      <xdr:colOff>896332</xdr:colOff>
      <xdr:row>5</xdr:row>
      <xdr:rowOff>48126</xdr:rowOff>
    </xdr:from>
    <xdr:to>
      <xdr:col>13</xdr:col>
      <xdr:colOff>381000</xdr:colOff>
      <xdr:row>7</xdr:row>
      <xdr:rowOff>81299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ED509FD9-BDEF-3D4E-9528-85928A123472}"/>
            </a:ext>
          </a:extLst>
        </xdr:cNvPr>
        <xdr:cNvSpPr txBox="1"/>
      </xdr:nvSpPr>
      <xdr:spPr>
        <a:xfrm>
          <a:off x="6712932" y="1381626"/>
          <a:ext cx="8285768" cy="56657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es-ES_tradnl" sz="1800" b="1">
              <a:solidFill>
                <a:schemeClr val="tx1"/>
              </a:solidFill>
              <a:latin typeface="+mn-lt"/>
            </a:rPr>
            <a:t>Ejercicio 6. </a:t>
          </a:r>
          <a:r>
            <a:rPr lang="es-ES" sz="1800" b="1" i="0" u="none" strike="noStrike" baseline="0">
              <a:solidFill>
                <a:schemeClr val="tx1"/>
              </a:solidFill>
              <a:effectLst/>
              <a:latin typeface="+mn-lt"/>
              <a:ea typeface="+mn-ea"/>
              <a:cs typeface="Segoe UI" panose="020B0502040204020203" pitchFamily="34" charset="0"/>
            </a:rPr>
            <a:t>BuscarV combinada con la función SI.Error</a:t>
          </a:r>
        </a:p>
        <a:p>
          <a:pPr algn="l"/>
          <a:endParaRPr lang="es-ES_tradnl" sz="1800" b="1">
            <a:solidFill>
              <a:schemeClr val="tx1"/>
            </a:solidFill>
          </a:endParaRPr>
        </a:p>
      </xdr:txBody>
    </xdr:sp>
    <xdr:clientData/>
  </xdr:twoCellAnchor>
  <xdr:twoCellAnchor>
    <xdr:from>
      <xdr:col>6</xdr:col>
      <xdr:colOff>186789</xdr:colOff>
      <xdr:row>7</xdr:row>
      <xdr:rowOff>141268</xdr:rowOff>
    </xdr:from>
    <xdr:to>
      <xdr:col>14</xdr:col>
      <xdr:colOff>1140438</xdr:colOff>
      <xdr:row>13</xdr:row>
      <xdr:rowOff>50800</xdr:rowOff>
    </xdr:to>
    <xdr:sp macro="" textlink="">
      <xdr:nvSpPr>
        <xdr:cNvPr id="7" name="CuadroTexto 6">
          <a:extLst>
            <a:ext uri="{FF2B5EF4-FFF2-40B4-BE49-F238E27FC236}">
              <a16:creationId xmlns:a16="http://schemas.microsoft.com/office/drawing/2014/main" id="{B56A8BF0-44D7-4E44-9551-041E01BA1209}"/>
            </a:ext>
          </a:extLst>
        </xdr:cNvPr>
        <xdr:cNvSpPr txBox="1"/>
      </xdr:nvSpPr>
      <xdr:spPr>
        <a:xfrm>
          <a:off x="6003389" y="2008168"/>
          <a:ext cx="11012049" cy="150973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ES" sz="1600" b="0" i="0" u="none" strike="noStrike">
              <a:solidFill>
                <a:schemeClr val="dk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Si la</a:t>
          </a:r>
          <a:r>
            <a:rPr lang="es-ES" sz="1600" b="0" i="0" u="none" strike="noStrike" baseline="0">
              <a:solidFill>
                <a:schemeClr val="dk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 tabla no contiene el valor buscado, arrojará #N/A en la celda de respuesta, para evitarlo tienes que combinar la función Si.error con la función BuscarV. </a:t>
          </a:r>
        </a:p>
        <a:p>
          <a:r>
            <a:rPr lang="es-ES" sz="1600" b="0" i="0" u="none" strike="noStrike" baseline="0">
              <a:solidFill>
                <a:schemeClr val="dk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Utiliza la función Si.error para que arroje "no consta" cuando no encuentre el número de operación buscado.</a:t>
          </a:r>
        </a:p>
        <a:p>
          <a:r>
            <a:rPr lang="es-ES" sz="1600" b="0" i="0" u="none" strike="noStrike" baseline="0">
              <a:solidFill>
                <a:schemeClr val="dk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Finalmente, calcula el precio total de la columna Precio.</a:t>
          </a:r>
          <a:endParaRPr lang="es-ES" sz="1600" b="0" i="0" u="none" strike="noStrike">
            <a:solidFill>
              <a:schemeClr val="tx1"/>
            </a:solidFill>
            <a:effectLst/>
            <a:latin typeface="Segoe UI" panose="020B0502040204020203" pitchFamily="34" charset="0"/>
            <a:ea typeface="+mn-ea"/>
            <a:cs typeface="Segoe UI" panose="020B0502040204020203" pitchFamily="34" charset="0"/>
          </a:endParaRP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266700</xdr:colOff>
      <xdr:row>14</xdr:row>
      <xdr:rowOff>88900</xdr:rowOff>
    </xdr:from>
    <xdr:to>
      <xdr:col>9</xdr:col>
      <xdr:colOff>127000</xdr:colOff>
      <xdr:row>22</xdr:row>
      <xdr:rowOff>311556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02D6AF41-8DD6-024B-AFC0-0CB208CC74DA}"/>
            </a:ext>
          </a:extLst>
        </xdr:cNvPr>
        <xdr:cNvSpPr txBox="1"/>
      </xdr:nvSpPr>
      <xdr:spPr>
        <a:xfrm>
          <a:off x="4394200" y="2755900"/>
          <a:ext cx="3162300" cy="1746656"/>
        </a:xfrm>
        <a:prstGeom prst="rect">
          <a:avLst/>
        </a:prstGeom>
        <a:solidFill>
          <a:schemeClr val="bg2"/>
        </a:solidFill>
        <a:ln w="127000" cap="rnd" cmpd="sng">
          <a:solidFill>
            <a:schemeClr val="bg2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ES" sz="1800" b="1" i="0" u="none" strike="noStrike">
              <a:solidFill>
                <a:schemeClr val="tx1"/>
              </a:solidFill>
              <a:effectLst/>
              <a:latin typeface="Franklin Gothic Medium" panose="020B0603020102020204" pitchFamily="34" charset="0"/>
              <a:ea typeface="+mn-ea"/>
              <a:cs typeface="Segoe UI" panose="020B0502040204020203" pitchFamily="34" charset="0"/>
            </a:rPr>
            <a:t>INDICE</a:t>
          </a:r>
          <a:endParaRPr lang="es-ES" sz="1800" b="1" i="0" u="none" strike="noStrike" baseline="0">
            <a:solidFill>
              <a:schemeClr val="tx1"/>
            </a:solidFill>
            <a:effectLst/>
            <a:latin typeface="Franklin Gothic Medium" panose="020B0603020102020204" pitchFamily="34" charset="0"/>
            <a:ea typeface="+mn-ea"/>
            <a:cs typeface="Segoe UI" panose="020B0502040204020203" pitchFamily="34" charset="0"/>
          </a:endParaRPr>
        </a:p>
        <a:p>
          <a:pPr algn="l"/>
          <a:endParaRPr lang="es-ES" sz="1800" b="1" i="0" u="none" strike="noStrike">
            <a:solidFill>
              <a:schemeClr val="tx1"/>
            </a:solidFill>
            <a:effectLst/>
            <a:latin typeface="Franklin Gothic Medium" panose="020B0603020102020204" pitchFamily="34" charset="0"/>
            <a:ea typeface="+mn-ea"/>
            <a:cs typeface="Segoe UI" panose="020B0502040204020203" pitchFamily="34" charset="0"/>
          </a:endParaRPr>
        </a:p>
        <a:p>
          <a:pPr algn="l"/>
          <a:r>
            <a:rPr lang="es-ES" sz="1800" b="1" i="0" u="none" strike="noStrike">
              <a:solidFill>
                <a:schemeClr val="tx1"/>
              </a:solidFill>
              <a:effectLst/>
              <a:latin typeface="Franklin Gothic Medium" panose="020B0603020102020204" pitchFamily="34" charset="0"/>
              <a:ea typeface="+mn-ea"/>
              <a:cs typeface="Segoe UI" panose="020B0502040204020203" pitchFamily="34" charset="0"/>
            </a:rPr>
            <a:t>=INDICE(</a:t>
          </a:r>
          <a:r>
            <a:rPr lang="es-ES" sz="1800" b="1" i="0" u="none" strike="noStrike">
              <a:solidFill>
                <a:srgbClr val="FF0000"/>
              </a:solidFill>
              <a:effectLst/>
              <a:latin typeface="Franklin Gothic Medium" panose="020B0603020102020204" pitchFamily="34" charset="0"/>
              <a:ea typeface="+mn-ea"/>
              <a:cs typeface="Segoe UI" panose="020B0502040204020203" pitchFamily="34" charset="0"/>
            </a:rPr>
            <a:t>C17:E20</a:t>
          </a:r>
          <a:r>
            <a:rPr lang="es-ES" sz="1800" b="1" i="0" u="none" strike="noStrike">
              <a:solidFill>
                <a:schemeClr val="tx1"/>
              </a:solidFill>
              <a:effectLst/>
              <a:latin typeface="Franklin Gothic Medium" panose="020B0603020102020204" pitchFamily="34" charset="0"/>
              <a:ea typeface="+mn-ea"/>
              <a:cs typeface="Segoe UI" panose="020B0502040204020203" pitchFamily="34" charset="0"/>
            </a:rPr>
            <a:t>;</a:t>
          </a:r>
          <a:r>
            <a:rPr lang="es-ES" sz="1800" b="1" i="0" u="none" strike="noStrike">
              <a:solidFill>
                <a:schemeClr val="accent6"/>
              </a:solidFill>
              <a:effectLst/>
              <a:latin typeface="Franklin Gothic Medium" panose="020B0603020102020204" pitchFamily="34" charset="0"/>
              <a:ea typeface="+mn-ea"/>
              <a:cs typeface="Segoe UI" panose="020B0502040204020203" pitchFamily="34" charset="0"/>
            </a:rPr>
            <a:t>3</a:t>
          </a:r>
          <a:r>
            <a:rPr lang="es-ES" sz="1800" b="1" i="0" u="none" strike="noStrike">
              <a:solidFill>
                <a:schemeClr val="tx1"/>
              </a:solidFill>
              <a:effectLst/>
              <a:latin typeface="Franklin Gothic Medium" panose="020B0603020102020204" pitchFamily="34" charset="0"/>
              <a:ea typeface="+mn-ea"/>
              <a:cs typeface="Segoe UI" panose="020B0502040204020203" pitchFamily="34" charset="0"/>
            </a:rPr>
            <a:t>;</a:t>
          </a:r>
          <a:r>
            <a:rPr lang="es-ES" sz="1800" b="1" i="0" u="none" strike="noStrike">
              <a:solidFill>
                <a:schemeClr val="accent1"/>
              </a:solidFill>
              <a:effectLst/>
              <a:latin typeface="Franklin Gothic Medium" panose="020B0603020102020204" pitchFamily="34" charset="0"/>
              <a:ea typeface="+mn-ea"/>
              <a:cs typeface="Segoe UI" panose="020B0502040204020203" pitchFamily="34" charset="0"/>
            </a:rPr>
            <a:t>2</a:t>
          </a:r>
          <a:r>
            <a:rPr lang="es-ES" sz="1800" b="1" i="0" u="none" strike="noStrike">
              <a:solidFill>
                <a:schemeClr val="tx1"/>
              </a:solidFill>
              <a:effectLst/>
              <a:latin typeface="Franklin Gothic Medium" panose="020B0603020102020204" pitchFamily="34" charset="0"/>
              <a:ea typeface="+mn-ea"/>
              <a:cs typeface="Segoe UI" panose="020B0502040204020203" pitchFamily="34" charset="0"/>
            </a:rPr>
            <a:t>)</a:t>
          </a:r>
        </a:p>
        <a:p>
          <a:pPr algn="l"/>
          <a:r>
            <a:rPr lang="es-ES" sz="1800" b="1" i="0" u="none" strike="noStrike">
              <a:solidFill>
                <a:srgbClr val="FF0000"/>
              </a:solidFill>
              <a:effectLst/>
              <a:latin typeface="Franklin Gothic Medium" panose="020B0603020102020204" pitchFamily="34" charset="0"/>
              <a:ea typeface="+mn-ea"/>
              <a:cs typeface="Segoe UI" panose="020B0502040204020203" pitchFamily="34" charset="0"/>
            </a:rPr>
            <a:t>Matriz</a:t>
          </a:r>
          <a:r>
            <a:rPr lang="es-ES" sz="1800" b="1" i="0" u="none" strike="noStrike">
              <a:solidFill>
                <a:schemeClr val="tx1"/>
              </a:solidFill>
              <a:effectLst/>
              <a:latin typeface="Franklin Gothic Medium" panose="020B0603020102020204" pitchFamily="34" charset="0"/>
              <a:ea typeface="+mn-ea"/>
              <a:cs typeface="Segoe UI" panose="020B0502040204020203" pitchFamily="34" charset="0"/>
            </a:rPr>
            <a:t>; </a:t>
          </a:r>
          <a:r>
            <a:rPr lang="es-ES" sz="1800" b="1" i="0" u="none" strike="noStrike">
              <a:solidFill>
                <a:schemeClr val="accent6"/>
              </a:solidFill>
              <a:effectLst/>
              <a:latin typeface="Franklin Gothic Medium" panose="020B0603020102020204" pitchFamily="34" charset="0"/>
              <a:ea typeface="+mn-ea"/>
              <a:cs typeface="Segoe UI" panose="020B0502040204020203" pitchFamily="34" charset="0"/>
            </a:rPr>
            <a:t>FILA</a:t>
          </a:r>
          <a:r>
            <a:rPr lang="es-ES" sz="1800" b="1" i="0" u="none" strike="noStrike">
              <a:solidFill>
                <a:schemeClr val="tx1"/>
              </a:solidFill>
              <a:effectLst/>
              <a:latin typeface="Franklin Gothic Medium" panose="020B0603020102020204" pitchFamily="34" charset="0"/>
              <a:ea typeface="+mn-ea"/>
              <a:cs typeface="Segoe UI" panose="020B0502040204020203" pitchFamily="34" charset="0"/>
            </a:rPr>
            <a:t>;</a:t>
          </a:r>
          <a:r>
            <a:rPr lang="es-ES" sz="1800" b="1" i="0" u="none" strike="noStrike">
              <a:solidFill>
                <a:schemeClr val="accent1"/>
              </a:solidFill>
              <a:effectLst/>
              <a:latin typeface="Franklin Gothic Medium" panose="020B0603020102020204" pitchFamily="34" charset="0"/>
              <a:ea typeface="+mn-ea"/>
              <a:cs typeface="Segoe UI" panose="020B0502040204020203" pitchFamily="34" charset="0"/>
            </a:rPr>
            <a:t>COLUMNA</a:t>
          </a:r>
        </a:p>
      </xdr:txBody>
    </xdr:sp>
    <xdr:clientData/>
  </xdr:twoCellAnchor>
  <xdr:twoCellAnchor>
    <xdr:from>
      <xdr:col>5</xdr:col>
      <xdr:colOff>63500</xdr:colOff>
      <xdr:row>29</xdr:row>
      <xdr:rowOff>38100</xdr:rowOff>
    </xdr:from>
    <xdr:to>
      <xdr:col>9</xdr:col>
      <xdr:colOff>596900</xdr:colOff>
      <xdr:row>38</xdr:row>
      <xdr:rowOff>70256</xdr:rowOff>
    </xdr:to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6DFA494B-5EC9-7C4D-BBC7-0B83C9A04218}"/>
            </a:ext>
          </a:extLst>
        </xdr:cNvPr>
        <xdr:cNvSpPr txBox="1"/>
      </xdr:nvSpPr>
      <xdr:spPr>
        <a:xfrm>
          <a:off x="4191000" y="5918200"/>
          <a:ext cx="3835400" cy="1746656"/>
        </a:xfrm>
        <a:prstGeom prst="rect">
          <a:avLst/>
        </a:prstGeom>
        <a:solidFill>
          <a:schemeClr val="bg2"/>
        </a:solidFill>
        <a:ln w="127000" cap="rnd" cmpd="sng">
          <a:solidFill>
            <a:schemeClr val="bg2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ES" sz="1800" b="1" i="0" u="none" strike="noStrike">
              <a:solidFill>
                <a:schemeClr val="tx1"/>
              </a:solidFill>
              <a:effectLst/>
              <a:latin typeface="Franklin Gothic Medium" panose="020B0603020102020204" pitchFamily="34" charset="0"/>
              <a:ea typeface="+mn-ea"/>
              <a:cs typeface="Segoe UI" panose="020B0502040204020203" pitchFamily="34" charset="0"/>
            </a:rPr>
            <a:t>COINCIDIR</a:t>
          </a:r>
          <a:endParaRPr lang="es-ES" sz="1800" b="1" i="0" u="none" strike="noStrike" baseline="0">
            <a:solidFill>
              <a:schemeClr val="tx1"/>
            </a:solidFill>
            <a:effectLst/>
            <a:latin typeface="Franklin Gothic Medium" panose="020B0603020102020204" pitchFamily="34" charset="0"/>
            <a:ea typeface="+mn-ea"/>
            <a:cs typeface="Segoe UI" panose="020B0502040204020203" pitchFamily="34" charset="0"/>
          </a:endParaRPr>
        </a:p>
        <a:p>
          <a:pPr algn="l"/>
          <a:endParaRPr lang="es-ES" sz="1800" b="1" i="0" u="none" strike="noStrike">
            <a:solidFill>
              <a:schemeClr val="tx1"/>
            </a:solidFill>
            <a:effectLst/>
            <a:latin typeface="Franklin Gothic Medium" panose="020B0603020102020204" pitchFamily="34" charset="0"/>
            <a:ea typeface="+mn-ea"/>
            <a:cs typeface="Segoe UI" panose="020B0502040204020203" pitchFamily="34" charset="0"/>
          </a:endParaRPr>
        </a:p>
        <a:p>
          <a:pPr algn="l"/>
          <a:r>
            <a:rPr lang="es-ES" sz="1800" b="1" i="0" u="none" strike="noStrike">
              <a:solidFill>
                <a:schemeClr val="tx1"/>
              </a:solidFill>
              <a:effectLst/>
              <a:latin typeface="Franklin Gothic Medium" panose="020B0603020102020204" pitchFamily="34" charset="0"/>
              <a:ea typeface="+mn-ea"/>
              <a:cs typeface="Segoe UI" panose="020B0502040204020203" pitchFamily="34" charset="0"/>
            </a:rPr>
            <a:t>=COINCIDIR(C32;C17:C20;0)</a:t>
          </a:r>
        </a:p>
        <a:p>
          <a:pPr algn="l"/>
          <a:r>
            <a:rPr lang="es-ES" sz="1800" b="1" i="0" u="none" strike="noStrike">
              <a:solidFill>
                <a:srgbClr val="FF0000"/>
              </a:solidFill>
              <a:effectLst/>
              <a:latin typeface="Franklin Gothic Medium" panose="020B0603020102020204" pitchFamily="34" charset="0"/>
              <a:ea typeface="+mn-ea"/>
              <a:cs typeface="Segoe UI" panose="020B0502040204020203" pitchFamily="34" charset="0"/>
            </a:rPr>
            <a:t>Valor buscado</a:t>
          </a:r>
          <a:r>
            <a:rPr lang="es-ES" sz="1800" b="1" i="0" u="none" strike="noStrike">
              <a:solidFill>
                <a:schemeClr val="tx1"/>
              </a:solidFill>
              <a:effectLst/>
              <a:latin typeface="Franklin Gothic Medium" panose="020B0603020102020204" pitchFamily="34" charset="0"/>
              <a:ea typeface="+mn-ea"/>
              <a:cs typeface="Segoe UI" panose="020B0502040204020203" pitchFamily="34" charset="0"/>
            </a:rPr>
            <a:t>; </a:t>
          </a:r>
          <a:r>
            <a:rPr lang="es-ES" sz="1800" b="1" i="0" u="none" strike="noStrike">
              <a:solidFill>
                <a:schemeClr val="accent6"/>
              </a:solidFill>
              <a:effectLst/>
              <a:latin typeface="Franklin Gothic Medium" panose="020B0603020102020204" pitchFamily="34" charset="0"/>
              <a:ea typeface="+mn-ea"/>
              <a:cs typeface="Segoe UI" panose="020B0502040204020203" pitchFamily="34" charset="0"/>
            </a:rPr>
            <a:t>rango</a:t>
          </a:r>
          <a:r>
            <a:rPr lang="es-ES" sz="1800" b="1" i="0" u="none" strike="noStrike">
              <a:solidFill>
                <a:schemeClr val="tx1"/>
              </a:solidFill>
              <a:effectLst/>
              <a:latin typeface="Franklin Gothic Medium" panose="020B0603020102020204" pitchFamily="34" charset="0"/>
              <a:ea typeface="+mn-ea"/>
              <a:cs typeface="Segoe UI" panose="020B0502040204020203" pitchFamily="34" charset="0"/>
            </a:rPr>
            <a:t>;</a:t>
          </a:r>
          <a:r>
            <a:rPr lang="es-ES" sz="1800" b="1" i="0" u="none" strike="noStrike">
              <a:solidFill>
                <a:schemeClr val="accent1"/>
              </a:solidFill>
              <a:effectLst/>
              <a:latin typeface="Franklin Gothic Medium" panose="020B0603020102020204" pitchFamily="34" charset="0"/>
              <a:ea typeface="+mn-ea"/>
              <a:cs typeface="Segoe UI" panose="020B0502040204020203" pitchFamily="34" charset="0"/>
            </a:rPr>
            <a:t>aproximación</a:t>
          </a:r>
        </a:p>
      </xdr:txBody>
    </xdr:sp>
    <xdr:clientData/>
  </xdr:twoCellAnchor>
  <xdr:twoCellAnchor editAs="oneCell">
    <xdr:from>
      <xdr:col>1</xdr:col>
      <xdr:colOff>127000</xdr:colOff>
      <xdr:row>4</xdr:row>
      <xdr:rowOff>38100</xdr:rowOff>
    </xdr:from>
    <xdr:to>
      <xdr:col>5</xdr:col>
      <xdr:colOff>660400</xdr:colOff>
      <xdr:row>8</xdr:row>
      <xdr:rowOff>76200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C8ED2F3A-4C09-A221-24DC-20B665CEF9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0" y="800100"/>
          <a:ext cx="3835400" cy="80010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648509</xdr:colOff>
      <xdr:row>15</xdr:row>
      <xdr:rowOff>135106</xdr:rowOff>
    </xdr:from>
    <xdr:to>
      <xdr:col>13</xdr:col>
      <xdr:colOff>513404</xdr:colOff>
      <xdr:row>17</xdr:row>
      <xdr:rowOff>13511</xdr:rowOff>
    </xdr:to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290B9D90-03B9-3146-8648-37BED22C3763}"/>
            </a:ext>
          </a:extLst>
        </xdr:cNvPr>
        <xdr:cNvSpPr txBox="1"/>
      </xdr:nvSpPr>
      <xdr:spPr>
        <a:xfrm>
          <a:off x="9754409" y="3564106"/>
          <a:ext cx="4995695" cy="33560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ES_tradnl" sz="1800" b="1">
              <a:latin typeface="Franklin Gothic Medium" panose="020B0603020102020204" pitchFamily="34" charset="0"/>
            </a:rPr>
            <a:t>Tabla 1. BuscarV (Columnas</a:t>
          </a:r>
          <a:r>
            <a:rPr lang="es-ES_tradnl" sz="1800" b="1" baseline="0">
              <a:latin typeface="Franklin Gothic Medium" panose="020B0603020102020204" pitchFamily="34" charset="0"/>
            </a:rPr>
            <a:t> ordenadas)</a:t>
          </a:r>
          <a:endParaRPr lang="es-ES_tradnl" sz="1800" b="1">
            <a:latin typeface="Franklin Gothic Medium" panose="020B0603020102020204" pitchFamily="34" charset="0"/>
          </a:endParaRPr>
        </a:p>
      </xdr:txBody>
    </xdr:sp>
    <xdr:clientData/>
  </xdr:twoCellAnchor>
  <xdr:twoCellAnchor>
    <xdr:from>
      <xdr:col>9</xdr:col>
      <xdr:colOff>662020</xdr:colOff>
      <xdr:row>37</xdr:row>
      <xdr:rowOff>94574</xdr:rowOff>
    </xdr:from>
    <xdr:to>
      <xdr:col>16</xdr:col>
      <xdr:colOff>594468</xdr:colOff>
      <xdr:row>38</xdr:row>
      <xdr:rowOff>256702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F5FFE667-4972-424E-B811-52B98571E791}"/>
            </a:ext>
          </a:extLst>
        </xdr:cNvPr>
        <xdr:cNvSpPr txBox="1"/>
      </xdr:nvSpPr>
      <xdr:spPr>
        <a:xfrm>
          <a:off x="9767920" y="8552774"/>
          <a:ext cx="8885948" cy="3653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ES_tradnl" sz="1800" b="1">
              <a:latin typeface="Franklin Gothic Medium" panose="020B0603020102020204" pitchFamily="34" charset="0"/>
            </a:rPr>
            <a:t>Tabla 2. Coincidir</a:t>
          </a:r>
          <a:r>
            <a:rPr lang="es-ES_tradnl" sz="1800" b="1" baseline="0">
              <a:latin typeface="Franklin Gothic Medium" panose="020B0603020102020204" pitchFamily="34" charset="0"/>
            </a:rPr>
            <a:t> + Indice (Columnas no ordenadas)</a:t>
          </a:r>
          <a:endParaRPr lang="es-ES_tradnl" sz="1800" b="1">
            <a:latin typeface="Franklin Gothic Medium" panose="020B0603020102020204" pitchFamily="34" charset="0"/>
          </a:endParaRPr>
        </a:p>
      </xdr:txBody>
    </xdr:sp>
    <xdr:clientData/>
  </xdr:twoCellAnchor>
  <xdr:twoCellAnchor editAs="oneCell">
    <xdr:from>
      <xdr:col>0</xdr:col>
      <xdr:colOff>689043</xdr:colOff>
      <xdr:row>3</xdr:row>
      <xdr:rowOff>135106</xdr:rowOff>
    </xdr:from>
    <xdr:to>
      <xdr:col>3</xdr:col>
      <xdr:colOff>2578911</xdr:colOff>
      <xdr:row>7</xdr:row>
      <xdr:rowOff>16483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6E9B5306-B6EE-0645-A8C0-D14C3932A9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9043" y="820906"/>
          <a:ext cx="3832968" cy="795777"/>
        </a:xfrm>
        <a:prstGeom prst="rect">
          <a:avLst/>
        </a:prstGeom>
      </xdr:spPr>
    </xdr:pic>
    <xdr:clientData/>
  </xdr:twoCellAnchor>
  <xdr:twoCellAnchor>
    <xdr:from>
      <xdr:col>3</xdr:col>
      <xdr:colOff>2864256</xdr:colOff>
      <xdr:row>2</xdr:row>
      <xdr:rowOff>41882</xdr:rowOff>
    </xdr:from>
    <xdr:to>
      <xdr:col>13</xdr:col>
      <xdr:colOff>1744765</xdr:colOff>
      <xdr:row>13</xdr:row>
      <xdr:rowOff>190500</xdr:rowOff>
    </xdr:to>
    <xdr:sp macro="" textlink="">
      <xdr:nvSpPr>
        <xdr:cNvPr id="6" name="Rectángulo redondeado 5">
          <a:extLst>
            <a:ext uri="{FF2B5EF4-FFF2-40B4-BE49-F238E27FC236}">
              <a16:creationId xmlns:a16="http://schemas.microsoft.com/office/drawing/2014/main" id="{0D2401A4-EB6D-024D-83AD-491723CD9D13}"/>
            </a:ext>
          </a:extLst>
        </xdr:cNvPr>
        <xdr:cNvSpPr/>
      </xdr:nvSpPr>
      <xdr:spPr>
        <a:xfrm>
          <a:off x="4807356" y="499082"/>
          <a:ext cx="11174109" cy="2663218"/>
        </a:xfrm>
        <a:prstGeom prst="roundRect">
          <a:avLst/>
        </a:prstGeom>
        <a:ln w="6350">
          <a:solidFill>
            <a:schemeClr val="tx1"/>
          </a:solidFill>
          <a:prstDash val="dash"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s-ES_tradnl" sz="1100"/>
        </a:p>
      </xdr:txBody>
    </xdr:sp>
    <xdr:clientData/>
  </xdr:twoCellAnchor>
  <xdr:twoCellAnchor>
    <xdr:from>
      <xdr:col>4</xdr:col>
      <xdr:colOff>677394</xdr:colOff>
      <xdr:row>1</xdr:row>
      <xdr:rowOff>13511</xdr:rowOff>
    </xdr:from>
    <xdr:to>
      <xdr:col>11</xdr:col>
      <xdr:colOff>1242979</xdr:colOff>
      <xdr:row>3</xdr:row>
      <xdr:rowOff>23074</xdr:rowOff>
    </xdr:to>
    <xdr:sp macro="" textlink="">
      <xdr:nvSpPr>
        <xdr:cNvPr id="7" name="Rectángulo redondeado 6">
          <a:extLst>
            <a:ext uri="{FF2B5EF4-FFF2-40B4-BE49-F238E27FC236}">
              <a16:creationId xmlns:a16="http://schemas.microsoft.com/office/drawing/2014/main" id="{67E5CD31-FBF5-1942-9932-A85E768B5258}"/>
            </a:ext>
          </a:extLst>
        </xdr:cNvPr>
        <xdr:cNvSpPr/>
      </xdr:nvSpPr>
      <xdr:spPr>
        <a:xfrm>
          <a:off x="5503394" y="242111"/>
          <a:ext cx="7639485" cy="466763"/>
        </a:xfrm>
        <a:prstGeom prst="roundRect">
          <a:avLst/>
        </a:prstGeom>
        <a:solidFill>
          <a:schemeClr val="accent1">
            <a:lumMod val="40000"/>
            <a:lumOff val="60000"/>
          </a:schemeClr>
        </a:solidFill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s-ES_tradnl" sz="1100">
            <a:solidFill>
              <a:schemeClr val="tx1"/>
            </a:solidFill>
          </a:endParaRPr>
        </a:p>
      </xdr:txBody>
    </xdr:sp>
    <xdr:clientData/>
  </xdr:twoCellAnchor>
  <xdr:twoCellAnchor>
    <xdr:from>
      <xdr:col>4</xdr:col>
      <xdr:colOff>882822</xdr:colOff>
      <xdr:row>1</xdr:row>
      <xdr:rowOff>61637</xdr:rowOff>
    </xdr:from>
    <xdr:to>
      <xdr:col>12</xdr:col>
      <xdr:colOff>521782</xdr:colOff>
      <xdr:row>3</xdr:row>
      <xdr:rowOff>168848</xdr:rowOff>
    </xdr:to>
    <xdr:sp macro="" textlink="">
      <xdr:nvSpPr>
        <xdr:cNvPr id="8" name="CuadroTexto 7">
          <a:extLst>
            <a:ext uri="{FF2B5EF4-FFF2-40B4-BE49-F238E27FC236}">
              <a16:creationId xmlns:a16="http://schemas.microsoft.com/office/drawing/2014/main" id="{BB0FE60D-27C4-2443-A4F8-9D4784F92CC8}"/>
            </a:ext>
          </a:extLst>
        </xdr:cNvPr>
        <xdr:cNvSpPr txBox="1"/>
      </xdr:nvSpPr>
      <xdr:spPr>
        <a:xfrm>
          <a:off x="5708822" y="290237"/>
          <a:ext cx="8262260" cy="5644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es-ES_tradnl" sz="1800" b="1">
              <a:solidFill>
                <a:schemeClr val="tx1"/>
              </a:solidFill>
              <a:latin typeface="+mn-lt"/>
            </a:rPr>
            <a:t>Ejercicio 7. </a:t>
          </a:r>
          <a:r>
            <a:rPr lang="es-ES" sz="1800" b="1" i="0" u="none" strike="noStrike">
              <a:solidFill>
                <a:schemeClr val="tx1"/>
              </a:solidFill>
              <a:effectLst/>
              <a:latin typeface="Franklin Gothic Medium" panose="020B0603020102020204" pitchFamily="34" charset="0"/>
              <a:ea typeface="+mn-ea"/>
              <a:cs typeface="Segoe UI" panose="020B0502040204020203" pitchFamily="34" charset="0"/>
            </a:rPr>
            <a:t>Y decían que alquilar películas estaba pasado de moda...</a:t>
          </a:r>
          <a:endParaRPr lang="es-ES" sz="1800" b="1" i="0" u="none" strike="noStrike" baseline="0">
            <a:solidFill>
              <a:schemeClr val="tx1"/>
            </a:solidFill>
            <a:effectLst/>
            <a:latin typeface="Franklin Gothic Medium" panose="020B0603020102020204" pitchFamily="34" charset="0"/>
            <a:ea typeface="+mn-ea"/>
            <a:cs typeface="Segoe UI" panose="020B0502040204020203" pitchFamily="34" charset="0"/>
          </a:endParaRPr>
        </a:p>
        <a:p>
          <a:pPr algn="l"/>
          <a:endParaRPr lang="es-ES_tradnl" sz="1800" b="1">
            <a:solidFill>
              <a:schemeClr val="tx1"/>
            </a:solidFill>
          </a:endParaRPr>
        </a:p>
      </xdr:txBody>
    </xdr:sp>
    <xdr:clientData/>
  </xdr:twoCellAnchor>
  <xdr:twoCellAnchor>
    <xdr:from>
      <xdr:col>4</xdr:col>
      <xdr:colOff>173279</xdr:colOff>
      <xdr:row>4</xdr:row>
      <xdr:rowOff>216</xdr:rowOff>
    </xdr:from>
    <xdr:to>
      <xdr:col>13</xdr:col>
      <xdr:colOff>1754903</xdr:colOff>
      <xdr:row>13</xdr:row>
      <xdr:rowOff>190499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9F3A8A0B-93C6-954B-B0B7-15D6EA360ED2}"/>
            </a:ext>
          </a:extLst>
        </xdr:cNvPr>
        <xdr:cNvSpPr txBox="1"/>
      </xdr:nvSpPr>
      <xdr:spPr>
        <a:xfrm>
          <a:off x="4999279" y="914616"/>
          <a:ext cx="10992324" cy="224768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es-ES" sz="1600" b="0" i="0" u="none" strike="noStrike">
              <a:solidFill>
                <a:schemeClr val="tx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Calcula el beneficio de este videoclub,</a:t>
          </a:r>
          <a:r>
            <a:rPr lang="es-ES" sz="1600" b="0" i="0" u="none" strike="noStrike" baseline="0">
              <a:solidFill>
                <a:schemeClr val="tx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 busca los productos en la tabla y complétala. Fíjate que los datos no estan ordenados y por lo tanto, no podemos utilizar la función de buscarv.</a:t>
          </a:r>
        </a:p>
        <a:p>
          <a:pPr algn="l"/>
          <a:endParaRPr lang="es-ES" sz="1600" b="0" i="0" u="none" strike="noStrike" baseline="0">
            <a:solidFill>
              <a:schemeClr val="tx1"/>
            </a:solidFill>
            <a:effectLst/>
            <a:latin typeface="Segoe UI" panose="020B0502040204020203" pitchFamily="34" charset="0"/>
            <a:ea typeface="+mn-ea"/>
            <a:cs typeface="Segoe UI" panose="020B0502040204020203" pitchFamily="34" charset="0"/>
          </a:endParaRPr>
        </a:p>
        <a:p>
          <a:pPr algn="l"/>
          <a:r>
            <a:rPr lang="es-ES" sz="1600" b="0" i="0" u="none" strike="noStrike">
              <a:solidFill>
                <a:schemeClr val="tx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Utiliza la tabla 1 y completa la tabla con</a:t>
          </a:r>
          <a:r>
            <a:rPr lang="es-ES" sz="1600" b="0" i="0" u="none" strike="noStrike" baseline="0">
              <a:solidFill>
                <a:schemeClr val="tx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 la función =BuscarV</a:t>
          </a:r>
        </a:p>
        <a:p>
          <a:pPr algn="l"/>
          <a:r>
            <a:rPr lang="es-ES" sz="1600" b="0" i="0" u="none" strike="noStrike" baseline="0">
              <a:solidFill>
                <a:schemeClr val="tx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Fíjate en que el valor buscado se encuentra a la izquierda de la columna precio, si se encontrase a la derecha, la función BuscarV no podria utilizarse para encontrar el valor.</a:t>
          </a:r>
          <a:endParaRPr lang="es-ES" sz="1600" b="0" i="0" u="none" strike="noStrike">
            <a:solidFill>
              <a:schemeClr val="tx1"/>
            </a:solidFill>
            <a:effectLst/>
            <a:latin typeface="Segoe UI" panose="020B0502040204020203" pitchFamily="34" charset="0"/>
            <a:ea typeface="+mn-ea"/>
            <a:cs typeface="Segoe UI" panose="020B0502040204020203" pitchFamily="34" charset="0"/>
          </a:endParaRPr>
        </a:p>
        <a:p>
          <a:pPr algn="l"/>
          <a:endParaRPr lang="es-ES" sz="1600" b="0" i="0" u="none" strike="noStrike">
            <a:solidFill>
              <a:schemeClr val="tx1"/>
            </a:solidFill>
            <a:effectLst/>
            <a:latin typeface="Segoe UI" panose="020B0502040204020203" pitchFamily="34" charset="0"/>
            <a:ea typeface="+mn-ea"/>
            <a:cs typeface="Segoe UI" panose="020B0502040204020203" pitchFamily="34" charset="0"/>
          </a:endParaRPr>
        </a:p>
      </xdr:txBody>
    </xdr:sp>
    <xdr:clientData/>
  </xdr:twoCellAnchor>
  <xdr:twoCellAnchor>
    <xdr:from>
      <xdr:col>0</xdr:col>
      <xdr:colOff>400457</xdr:colOff>
      <xdr:row>29</xdr:row>
      <xdr:rowOff>3782</xdr:rowOff>
    </xdr:from>
    <xdr:to>
      <xdr:col>9</xdr:col>
      <xdr:colOff>215901</xdr:colOff>
      <xdr:row>36</xdr:row>
      <xdr:rowOff>114300</xdr:rowOff>
    </xdr:to>
    <xdr:sp macro="" textlink="">
      <xdr:nvSpPr>
        <xdr:cNvPr id="10" name="Rectángulo redondeado 9">
          <a:extLst>
            <a:ext uri="{FF2B5EF4-FFF2-40B4-BE49-F238E27FC236}">
              <a16:creationId xmlns:a16="http://schemas.microsoft.com/office/drawing/2014/main" id="{35628EF1-D226-D54F-936F-28FBD0D06B8F}"/>
            </a:ext>
          </a:extLst>
        </xdr:cNvPr>
        <xdr:cNvSpPr/>
      </xdr:nvSpPr>
      <xdr:spPr>
        <a:xfrm>
          <a:off x="400457" y="6633182"/>
          <a:ext cx="8921344" cy="1710718"/>
        </a:xfrm>
        <a:prstGeom prst="roundRect">
          <a:avLst/>
        </a:prstGeom>
        <a:ln w="6350">
          <a:solidFill>
            <a:schemeClr val="tx1"/>
          </a:solidFill>
          <a:prstDash val="dash"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s-ES_tradnl" sz="1100"/>
        </a:p>
      </xdr:txBody>
    </xdr:sp>
    <xdr:clientData/>
  </xdr:twoCellAnchor>
  <xdr:twoCellAnchor>
    <xdr:from>
      <xdr:col>1</xdr:col>
      <xdr:colOff>397994</xdr:colOff>
      <xdr:row>27</xdr:row>
      <xdr:rowOff>204011</xdr:rowOff>
    </xdr:from>
    <xdr:to>
      <xdr:col>8</xdr:col>
      <xdr:colOff>11079</xdr:colOff>
      <xdr:row>29</xdr:row>
      <xdr:rowOff>213574</xdr:rowOff>
    </xdr:to>
    <xdr:sp macro="" textlink="">
      <xdr:nvSpPr>
        <xdr:cNvPr id="11" name="Rectángulo redondeado 10">
          <a:extLst>
            <a:ext uri="{FF2B5EF4-FFF2-40B4-BE49-F238E27FC236}">
              <a16:creationId xmlns:a16="http://schemas.microsoft.com/office/drawing/2014/main" id="{8F66B0F8-29FA-9049-820D-5D7F3D55335B}"/>
            </a:ext>
          </a:extLst>
        </xdr:cNvPr>
        <xdr:cNvSpPr/>
      </xdr:nvSpPr>
      <xdr:spPr>
        <a:xfrm>
          <a:off x="1096494" y="6376211"/>
          <a:ext cx="7639485" cy="466763"/>
        </a:xfrm>
        <a:prstGeom prst="roundRect">
          <a:avLst/>
        </a:prstGeom>
        <a:solidFill>
          <a:schemeClr val="accent1">
            <a:lumMod val="40000"/>
            <a:lumOff val="60000"/>
          </a:schemeClr>
        </a:solidFill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s-ES_tradnl" sz="1100">
            <a:solidFill>
              <a:schemeClr val="tx1"/>
            </a:solidFill>
          </a:endParaRPr>
        </a:p>
      </xdr:txBody>
    </xdr:sp>
    <xdr:clientData/>
  </xdr:twoCellAnchor>
  <xdr:twoCellAnchor>
    <xdr:from>
      <xdr:col>2</xdr:col>
      <xdr:colOff>6522</xdr:colOff>
      <xdr:row>28</xdr:row>
      <xdr:rowOff>23537</xdr:rowOff>
    </xdr:from>
    <xdr:to>
      <xdr:col>9</xdr:col>
      <xdr:colOff>458282</xdr:colOff>
      <xdr:row>30</xdr:row>
      <xdr:rowOff>130748</xdr:rowOff>
    </xdr:to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500E2CD1-4D7D-1A4E-AF18-A3E78221A141}"/>
            </a:ext>
          </a:extLst>
        </xdr:cNvPr>
        <xdr:cNvSpPr txBox="1"/>
      </xdr:nvSpPr>
      <xdr:spPr>
        <a:xfrm>
          <a:off x="1301922" y="6424337"/>
          <a:ext cx="8262260" cy="5644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es-ES_tradnl" sz="1800" b="1">
              <a:solidFill>
                <a:schemeClr val="tx1"/>
              </a:solidFill>
              <a:latin typeface="+mn-lt"/>
            </a:rPr>
            <a:t>Ejercicio 8. </a:t>
          </a:r>
          <a:r>
            <a:rPr lang="es-ES" sz="1800" b="1" i="0" u="none" strike="noStrike">
              <a:solidFill>
                <a:schemeClr val="tx1"/>
              </a:solidFill>
              <a:effectLst/>
              <a:latin typeface="Franklin Gothic Medium" panose="020B0603020102020204" pitchFamily="34" charset="0"/>
              <a:ea typeface="+mn-ea"/>
              <a:cs typeface="Segoe UI" panose="020B0502040204020203" pitchFamily="34" charset="0"/>
            </a:rPr>
            <a:t>Indice y Coincidir</a:t>
          </a:r>
          <a:endParaRPr lang="es-ES" sz="1800" b="1" i="0" u="none" strike="noStrike" baseline="0">
            <a:solidFill>
              <a:schemeClr val="tx1"/>
            </a:solidFill>
            <a:effectLst/>
            <a:latin typeface="Franklin Gothic Medium" panose="020B0603020102020204" pitchFamily="34" charset="0"/>
            <a:ea typeface="+mn-ea"/>
            <a:cs typeface="Segoe UI" panose="020B0502040204020203" pitchFamily="34" charset="0"/>
          </a:endParaRPr>
        </a:p>
        <a:p>
          <a:pPr algn="l"/>
          <a:endParaRPr lang="es-ES_tradnl" sz="1800" b="1">
            <a:solidFill>
              <a:schemeClr val="tx1"/>
            </a:solidFill>
          </a:endParaRPr>
        </a:p>
      </xdr:txBody>
    </xdr:sp>
    <xdr:clientData/>
  </xdr:twoCellAnchor>
  <xdr:twoCellAnchor>
    <xdr:from>
      <xdr:col>0</xdr:col>
      <xdr:colOff>592379</xdr:colOff>
      <xdr:row>30</xdr:row>
      <xdr:rowOff>190717</xdr:rowOff>
    </xdr:from>
    <xdr:to>
      <xdr:col>8</xdr:col>
      <xdr:colOff>215900</xdr:colOff>
      <xdr:row>36</xdr:row>
      <xdr:rowOff>25401</xdr:rowOff>
    </xdr:to>
    <xdr:sp macro="" textlink="">
      <xdr:nvSpPr>
        <xdr:cNvPr id="13" name="CuadroTexto 12">
          <a:extLst>
            <a:ext uri="{FF2B5EF4-FFF2-40B4-BE49-F238E27FC236}">
              <a16:creationId xmlns:a16="http://schemas.microsoft.com/office/drawing/2014/main" id="{CC27B042-670D-234A-9A19-A4C84A460805}"/>
            </a:ext>
          </a:extLst>
        </xdr:cNvPr>
        <xdr:cNvSpPr txBox="1"/>
      </xdr:nvSpPr>
      <xdr:spPr>
        <a:xfrm>
          <a:off x="592379" y="7048717"/>
          <a:ext cx="8348421" cy="120628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es-ES" sz="1600" b="0" i="0" u="none" strike="noStrike">
              <a:solidFill>
                <a:schemeClr val="tx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Utiliza la tabla 2 y completa la tabla con</a:t>
          </a:r>
          <a:r>
            <a:rPr lang="es-ES" sz="1600" b="0" i="0" u="none" strike="noStrike" baseline="0">
              <a:solidFill>
                <a:schemeClr val="tx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 la función Indice y Coincidir</a:t>
          </a:r>
        </a:p>
        <a:p>
          <a:pPr algn="l"/>
          <a:r>
            <a:rPr lang="es-ES" sz="1600" b="0" i="0" u="none" strike="noStrike" baseline="0">
              <a:solidFill>
                <a:schemeClr val="tx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Fíjate en que el valor buscado se encuentra a la derecha de la columna precio y la función BuscarV no puede utilizarse para encontrar el valor.</a:t>
          </a:r>
          <a:endParaRPr lang="es-ES" sz="1600" b="0" i="0" u="none" strike="noStrike">
            <a:solidFill>
              <a:schemeClr val="tx1"/>
            </a:solidFill>
            <a:effectLst/>
            <a:latin typeface="Segoe UI" panose="020B0502040204020203" pitchFamily="34" charset="0"/>
            <a:ea typeface="+mn-ea"/>
            <a:cs typeface="Segoe UI" panose="020B0502040204020203" pitchFamily="34" charset="0"/>
          </a:endParaRPr>
        </a:p>
      </xdr:txBody>
    </xdr:sp>
    <xdr:clientData/>
  </xdr:twoCellAnchor>
  <xdr:twoCellAnchor>
    <xdr:from>
      <xdr:col>15</xdr:col>
      <xdr:colOff>50800</xdr:colOff>
      <xdr:row>42</xdr:row>
      <xdr:rowOff>127000</xdr:rowOff>
    </xdr:from>
    <xdr:to>
      <xdr:col>24</xdr:col>
      <xdr:colOff>573392</xdr:colOff>
      <xdr:row>52</xdr:row>
      <xdr:rowOff>134024</xdr:rowOff>
    </xdr:to>
    <xdr:sp macro="" textlink="">
      <xdr:nvSpPr>
        <xdr:cNvPr id="14" name="CuadroTexto 13">
          <a:extLst>
            <a:ext uri="{FF2B5EF4-FFF2-40B4-BE49-F238E27FC236}">
              <a16:creationId xmlns:a16="http://schemas.microsoft.com/office/drawing/2014/main" id="{3B779E0F-6CE8-CB4A-B260-4F5AB9AE6C97}"/>
            </a:ext>
          </a:extLst>
        </xdr:cNvPr>
        <xdr:cNvSpPr txBox="1"/>
      </xdr:nvSpPr>
      <xdr:spPr>
        <a:xfrm>
          <a:off x="17754600" y="9728200"/>
          <a:ext cx="9615792" cy="2293024"/>
        </a:xfrm>
        <a:prstGeom prst="rect">
          <a:avLst/>
        </a:prstGeom>
        <a:solidFill>
          <a:schemeClr val="bg2"/>
        </a:solidFill>
        <a:ln w="127000" cap="rnd" cmpd="sng">
          <a:solidFill>
            <a:schemeClr val="bg2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ES" sz="1800" b="1" i="0" u="none" strike="noStrike">
              <a:solidFill>
                <a:schemeClr val="tx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Función INDICE y COINCIDIR</a:t>
          </a:r>
        </a:p>
        <a:p>
          <a:pPr algn="l"/>
          <a:endParaRPr lang="es-ES" sz="1800" b="1" i="0" u="none" strike="noStrike">
            <a:solidFill>
              <a:schemeClr val="tx1"/>
            </a:solidFill>
            <a:effectLst/>
            <a:latin typeface="Segoe UI" panose="020B0502040204020203" pitchFamily="34" charset="0"/>
            <a:ea typeface="+mn-ea"/>
            <a:cs typeface="Segoe UI" panose="020B0502040204020203" pitchFamily="34" charset="0"/>
          </a:endParaRPr>
        </a:p>
        <a:p>
          <a:pPr algn="l"/>
          <a:r>
            <a:rPr lang="es-ES" sz="1800" b="1" i="0" u="none" strike="noStrike">
              <a:solidFill>
                <a:schemeClr val="tx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=INDICE(</a:t>
          </a:r>
          <a:r>
            <a:rPr lang="es-ES" sz="1800" b="1" i="0" u="none" strike="noStrike">
              <a:solidFill>
                <a:schemeClr val="accent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$K$42:$N$142</a:t>
          </a:r>
          <a:r>
            <a:rPr lang="es-ES" sz="1800" b="1" i="0" u="none" strike="noStrike">
              <a:solidFill>
                <a:schemeClr val="tx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;COINCIDIR(</a:t>
          </a:r>
          <a:r>
            <a:rPr lang="es-ES" sz="1800" b="1" i="0" u="none" strike="noStrike">
              <a:solidFill>
                <a:srgbClr val="FF0000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$D40</a:t>
          </a:r>
          <a:r>
            <a:rPr lang="es-ES" sz="1800" b="1" i="0" u="none" strike="noStrike">
              <a:solidFill>
                <a:schemeClr val="tx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;</a:t>
          </a:r>
          <a:r>
            <a:rPr lang="es-ES" sz="1800" b="1" i="0" u="none" strike="noStrike">
              <a:solidFill>
                <a:srgbClr val="7030A0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$N$42:$N$142</a:t>
          </a:r>
          <a:r>
            <a:rPr lang="es-ES" sz="1800" b="1" i="0" u="none" strike="noStrike">
              <a:solidFill>
                <a:schemeClr val="tx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;</a:t>
          </a:r>
          <a:r>
            <a:rPr lang="es-ES" sz="1800" b="1" i="0" u="none" strike="noStrike">
              <a:solidFill>
                <a:schemeClr val="accent6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0</a:t>
          </a:r>
          <a:r>
            <a:rPr lang="es-ES" sz="1800" b="1" i="0" u="none" strike="noStrike">
              <a:solidFill>
                <a:schemeClr val="tx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);</a:t>
          </a:r>
          <a:r>
            <a:rPr lang="es-ES" sz="1800" b="1" i="0" u="none" strike="noStrike">
              <a:solidFill>
                <a:schemeClr val="accent4">
                  <a:lumMod val="75000"/>
                </a:schemeClr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2</a:t>
          </a:r>
          <a:r>
            <a:rPr lang="es-ES" sz="1800" b="1" i="0" u="none" strike="noStrike">
              <a:solidFill>
                <a:schemeClr val="tx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)</a:t>
          </a:r>
        </a:p>
        <a:p>
          <a:pPr algn="l"/>
          <a:endParaRPr lang="es-ES" sz="1800" b="1" i="0" u="none" strike="noStrike" baseline="0">
            <a:solidFill>
              <a:schemeClr val="tx1"/>
            </a:solidFill>
            <a:effectLst/>
            <a:latin typeface="Segoe UI" panose="020B0502040204020203" pitchFamily="34" charset="0"/>
            <a:ea typeface="+mn-ea"/>
            <a:cs typeface="Segoe UI" panose="020B0502040204020203" pitchFamily="34" charset="0"/>
          </a:endParaRPr>
        </a:p>
        <a:p>
          <a:pPr algn="l"/>
          <a:r>
            <a:rPr lang="es-ES" sz="1600" b="0" i="0" u="none" strike="noStrike" baseline="0">
              <a:solidFill>
                <a:schemeClr val="tx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=INDICE(</a:t>
          </a:r>
          <a:r>
            <a:rPr lang="es-ES" sz="1600" b="0" i="0" u="none" strike="noStrike" baseline="0">
              <a:solidFill>
                <a:schemeClr val="accent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tabla completa</a:t>
          </a:r>
          <a:r>
            <a:rPr lang="es-ES" sz="1600" b="0" i="0" u="none" strike="noStrike" baseline="0">
              <a:solidFill>
                <a:schemeClr val="tx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; COINCIDIR(</a:t>
          </a:r>
          <a:r>
            <a:rPr lang="es-ES" sz="1600" b="0" i="0" u="none" strike="noStrike" baseline="0">
              <a:solidFill>
                <a:srgbClr val="FF0000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valor buscado</a:t>
          </a:r>
          <a:r>
            <a:rPr lang="es-ES" sz="1600" b="0" i="0" u="none" strike="noStrike" baseline="0">
              <a:solidFill>
                <a:schemeClr val="tx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; </a:t>
          </a:r>
          <a:r>
            <a:rPr lang="es-ES" sz="1600" b="0" i="0" u="none" strike="noStrike" baseline="0">
              <a:solidFill>
                <a:srgbClr val="7030A0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columna del valor buscado</a:t>
          </a:r>
          <a:r>
            <a:rPr lang="es-ES" sz="1600" b="0" i="0" u="none" strike="noStrike" baseline="0">
              <a:solidFill>
                <a:schemeClr val="tx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; </a:t>
          </a:r>
          <a:r>
            <a:rPr lang="es-ES" sz="1600" b="0" i="0" u="none" strike="noStrike" baseline="0">
              <a:solidFill>
                <a:schemeClr val="accent6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coincidencia</a:t>
          </a:r>
          <a:r>
            <a:rPr lang="es-ES" sz="1600" b="0" i="0" u="none" strike="noStrike" baseline="0">
              <a:solidFill>
                <a:schemeClr val="tx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);</a:t>
          </a:r>
          <a:r>
            <a:rPr lang="es-ES" sz="1600" b="0" i="0" u="none" strike="noStrike" baseline="0">
              <a:solidFill>
                <a:schemeClr val="accent4">
                  <a:lumMod val="75000"/>
                </a:schemeClr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número de columna)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223168</xdr:colOff>
      <xdr:row>10</xdr:row>
      <xdr:rowOff>276851</xdr:rowOff>
    </xdr:from>
    <xdr:to>
      <xdr:col>20</xdr:col>
      <xdr:colOff>665976</xdr:colOff>
      <xdr:row>26</xdr:row>
      <xdr:rowOff>30975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D62194F5-E98C-3442-9D49-0A17DFC1816F}"/>
            </a:ext>
          </a:extLst>
        </xdr:cNvPr>
        <xdr:cNvSpPr txBox="1"/>
      </xdr:nvSpPr>
      <xdr:spPr>
        <a:xfrm>
          <a:off x="17306217" y="2135388"/>
          <a:ext cx="5553783" cy="3641563"/>
        </a:xfrm>
        <a:prstGeom prst="rect">
          <a:avLst/>
        </a:prstGeom>
        <a:solidFill>
          <a:schemeClr val="bg2"/>
        </a:solidFill>
        <a:ln w="127000" cap="rnd" cmpd="sng">
          <a:solidFill>
            <a:schemeClr val="bg2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ES" sz="1800" b="1" i="0" u="none" strike="noStrike">
              <a:solidFill>
                <a:schemeClr val="tx1"/>
              </a:solidFill>
              <a:effectLst/>
              <a:latin typeface="Franklin Gothic Medium" panose="020B0603020102020204" pitchFamily="34" charset="0"/>
              <a:ea typeface="+mn-ea"/>
              <a:cs typeface="Segoe UI" panose="020B0502040204020203" pitchFamily="34" charset="0"/>
            </a:rPr>
            <a:t>Función BuscarV</a:t>
          </a:r>
          <a:endParaRPr lang="es-ES" sz="1800" b="1" i="0" u="none" strike="noStrike" baseline="0">
            <a:solidFill>
              <a:schemeClr val="tx1"/>
            </a:solidFill>
            <a:effectLst/>
            <a:latin typeface="Franklin Gothic Medium" panose="020B0603020102020204" pitchFamily="34" charset="0"/>
            <a:ea typeface="+mn-ea"/>
            <a:cs typeface="Segoe UI" panose="020B0502040204020203" pitchFamily="34" charset="0"/>
          </a:endParaRPr>
        </a:p>
        <a:p>
          <a:pPr algn="l"/>
          <a:endParaRPr lang="es-ES" sz="1800" b="1" i="0" u="none" strike="noStrike">
            <a:solidFill>
              <a:schemeClr val="tx1"/>
            </a:solidFill>
            <a:effectLst/>
            <a:latin typeface="Franklin Gothic Medium" panose="020B0603020102020204" pitchFamily="34" charset="0"/>
            <a:ea typeface="+mn-ea"/>
            <a:cs typeface="Segoe UI" panose="020B0502040204020203" pitchFamily="34" charset="0"/>
          </a:endParaRPr>
        </a:p>
        <a:p>
          <a:pPr algn="l"/>
          <a:r>
            <a:rPr lang="es-ES" sz="1400" b="0" i="0" u="none" strike="noStrike">
              <a:solidFill>
                <a:schemeClr val="tx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1.</a:t>
          </a:r>
          <a:r>
            <a:rPr lang="es-ES" sz="1400" b="0" i="0" u="none" strike="noStrike" baseline="0">
              <a:solidFill>
                <a:schemeClr val="tx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 El valor buscado debe situarse a la izquierda, en la tabla de datos, del valor que queremos obtener.</a:t>
          </a:r>
        </a:p>
        <a:p>
          <a:pPr algn="l"/>
          <a:r>
            <a:rPr lang="es-ES" sz="1400" b="0" i="0" u="none" strike="noStrike" baseline="0">
              <a:solidFill>
                <a:schemeClr val="tx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2. La matriz corresponde a la tabla de datos completa, con encabezados. Siempre debe fijarse de forma absoluta.</a:t>
          </a:r>
        </a:p>
        <a:p>
          <a:pPr algn="l"/>
          <a:r>
            <a:rPr lang="es-ES" sz="1400" b="0" i="0" u="none" strike="noStrike" baseline="0">
              <a:solidFill>
                <a:schemeClr val="tx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3. El indicador de columna corresponde al número de columna del valor que queremos obtener si contamos a partir de la columna del valor buscado.</a:t>
          </a:r>
        </a:p>
        <a:p>
          <a:pPr algn="l"/>
          <a:r>
            <a:rPr lang="es-ES" sz="1400" b="0" i="0" u="none" strike="noStrike" baseline="0">
              <a:solidFill>
                <a:schemeClr val="tx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4. Coincidencia igual a cero o falso : Corresponde al valor exacto. Siempre que busquemos valores que no corresponden a rangos, aplicaremos el cero.</a:t>
          </a:r>
          <a:endParaRPr lang="es-ES" sz="1400" b="0" i="0" u="none" strike="noStrike">
            <a:solidFill>
              <a:schemeClr val="tx1"/>
            </a:solidFill>
            <a:effectLst/>
            <a:latin typeface="Segoe UI" panose="020B0502040204020203" pitchFamily="34" charset="0"/>
            <a:ea typeface="+mn-ea"/>
            <a:cs typeface="Segoe UI" panose="020B0502040204020203" pitchFamily="34" charset="0"/>
          </a:endParaRPr>
        </a:p>
      </xdr:txBody>
    </xdr:sp>
    <xdr:clientData/>
  </xdr:twoCellAnchor>
  <xdr:twoCellAnchor editAs="oneCell">
    <xdr:from>
      <xdr:col>0</xdr:col>
      <xdr:colOff>675532</xdr:colOff>
      <xdr:row>3</xdr:row>
      <xdr:rowOff>0</xdr:rowOff>
    </xdr:from>
    <xdr:to>
      <xdr:col>3</xdr:col>
      <xdr:colOff>1992549</xdr:colOff>
      <xdr:row>7</xdr:row>
      <xdr:rowOff>37475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4EC6D109-CF3F-0E5A-FC76-3F8567FDCA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5532" y="567447"/>
          <a:ext cx="3829996" cy="794071"/>
        </a:xfrm>
        <a:prstGeom prst="rect">
          <a:avLst/>
        </a:prstGeom>
      </xdr:spPr>
    </xdr:pic>
    <xdr:clientData/>
  </xdr:twoCellAnchor>
  <xdr:twoCellAnchor>
    <xdr:from>
      <xdr:col>5</xdr:col>
      <xdr:colOff>743415</xdr:colOff>
      <xdr:row>10</xdr:row>
      <xdr:rowOff>114095</xdr:rowOff>
    </xdr:from>
    <xdr:to>
      <xdr:col>13</xdr:col>
      <xdr:colOff>829136</xdr:colOff>
      <xdr:row>16</xdr:row>
      <xdr:rowOff>70799</xdr:rowOff>
    </xdr:to>
    <xdr:sp macro="" textlink="">
      <xdr:nvSpPr>
        <xdr:cNvPr id="14" name="Rectángulo redondeado 13">
          <a:extLst>
            <a:ext uri="{FF2B5EF4-FFF2-40B4-BE49-F238E27FC236}">
              <a16:creationId xmlns:a16="http://schemas.microsoft.com/office/drawing/2014/main" id="{7FEC0F2C-EC3F-BA40-AB67-1F2BF668596A}"/>
            </a:ext>
          </a:extLst>
        </xdr:cNvPr>
        <xdr:cNvSpPr/>
      </xdr:nvSpPr>
      <xdr:spPr>
        <a:xfrm>
          <a:off x="6473903" y="1972632"/>
          <a:ext cx="10586453" cy="1412557"/>
        </a:xfrm>
        <a:prstGeom prst="roundRect">
          <a:avLst/>
        </a:prstGeom>
        <a:ln w="6350">
          <a:solidFill>
            <a:schemeClr val="tx1"/>
          </a:solidFill>
          <a:prstDash val="dash"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s-ES_tradnl" sz="1100"/>
        </a:p>
      </xdr:txBody>
    </xdr:sp>
    <xdr:clientData/>
  </xdr:twoCellAnchor>
  <xdr:twoCellAnchor>
    <xdr:from>
      <xdr:col>6</xdr:col>
      <xdr:colOff>582490</xdr:colOff>
      <xdr:row>9</xdr:row>
      <xdr:rowOff>61951</xdr:rowOff>
    </xdr:from>
    <xdr:to>
      <xdr:col>8</xdr:col>
      <xdr:colOff>483437</xdr:colOff>
      <xdr:row>10</xdr:row>
      <xdr:rowOff>314943</xdr:rowOff>
    </xdr:to>
    <xdr:sp macro="" textlink="">
      <xdr:nvSpPr>
        <xdr:cNvPr id="15" name="Rectángulo redondeado 14">
          <a:extLst>
            <a:ext uri="{FF2B5EF4-FFF2-40B4-BE49-F238E27FC236}">
              <a16:creationId xmlns:a16="http://schemas.microsoft.com/office/drawing/2014/main" id="{6F9BAF33-F22E-E84F-AF37-BE189336BC42}"/>
            </a:ext>
          </a:extLst>
        </xdr:cNvPr>
        <xdr:cNvSpPr/>
      </xdr:nvSpPr>
      <xdr:spPr>
        <a:xfrm>
          <a:off x="7164807" y="1734634"/>
          <a:ext cx="3912289" cy="438846"/>
        </a:xfrm>
        <a:prstGeom prst="roundRect">
          <a:avLst/>
        </a:prstGeom>
        <a:solidFill>
          <a:schemeClr val="accent1">
            <a:lumMod val="40000"/>
            <a:lumOff val="60000"/>
          </a:schemeClr>
        </a:solidFill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s-ES_tradnl" sz="1100">
            <a:solidFill>
              <a:schemeClr val="tx1"/>
            </a:solidFill>
          </a:endParaRPr>
        </a:p>
      </xdr:txBody>
    </xdr:sp>
    <xdr:clientData/>
  </xdr:twoCellAnchor>
  <xdr:twoCellAnchor>
    <xdr:from>
      <xdr:col>6</xdr:col>
      <xdr:colOff>785690</xdr:colOff>
      <xdr:row>9</xdr:row>
      <xdr:rowOff>100051</xdr:rowOff>
    </xdr:from>
    <xdr:to>
      <xdr:col>8</xdr:col>
      <xdr:colOff>1652059</xdr:colOff>
      <xdr:row>11</xdr:row>
      <xdr:rowOff>11571</xdr:rowOff>
    </xdr:to>
    <xdr:sp macro="" textlink="">
      <xdr:nvSpPr>
        <xdr:cNvPr id="16" name="CuadroTexto 15">
          <a:extLst>
            <a:ext uri="{FF2B5EF4-FFF2-40B4-BE49-F238E27FC236}">
              <a16:creationId xmlns:a16="http://schemas.microsoft.com/office/drawing/2014/main" id="{348DAA29-333A-884F-A334-52AD4D95B313}"/>
            </a:ext>
          </a:extLst>
        </xdr:cNvPr>
        <xdr:cNvSpPr txBox="1"/>
      </xdr:nvSpPr>
      <xdr:spPr>
        <a:xfrm>
          <a:off x="7368007" y="1772734"/>
          <a:ext cx="4877711" cy="5465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es-ES_tradnl" sz="1800" b="1">
              <a:solidFill>
                <a:schemeClr val="tx1"/>
              </a:solidFill>
            </a:rPr>
            <a:t>Ejercicio 1. </a:t>
          </a:r>
        </a:p>
      </xdr:txBody>
    </xdr:sp>
    <xdr:clientData/>
  </xdr:twoCellAnchor>
  <xdr:twoCellAnchor>
    <xdr:from>
      <xdr:col>6</xdr:col>
      <xdr:colOff>78375</xdr:colOff>
      <xdr:row>11</xdr:row>
      <xdr:rowOff>61514</xdr:rowOff>
    </xdr:from>
    <xdr:to>
      <xdr:col>13</xdr:col>
      <xdr:colOff>422735</xdr:colOff>
      <xdr:row>15</xdr:row>
      <xdr:rowOff>10227</xdr:rowOff>
    </xdr:to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5B511142-B360-E74C-B7A0-4F4116CF2C55}"/>
            </a:ext>
          </a:extLst>
        </xdr:cNvPr>
        <xdr:cNvSpPr txBox="1"/>
      </xdr:nvSpPr>
      <xdr:spPr>
        <a:xfrm>
          <a:off x="6660692" y="2369197"/>
          <a:ext cx="9993263" cy="76956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es-ES" sz="1600" b="0" i="0" u="none" strike="noStrike">
              <a:solidFill>
                <a:schemeClr val="tx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Completa</a:t>
          </a:r>
          <a:r>
            <a:rPr lang="es-ES" sz="1600" b="0" i="0" u="none" strike="noStrike" baseline="0">
              <a:solidFill>
                <a:schemeClr val="tx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 la tabla utilizando la función BuscarV. La columna Precio tiene indicador 2 porque es respecto a la columna 1, que correponde al valor buscado dentro de la tabla de datos.</a:t>
          </a:r>
        </a:p>
      </xdr:txBody>
    </xdr:sp>
    <xdr:clientData/>
  </xdr:twoCellAnchor>
  <xdr:twoCellAnchor>
    <xdr:from>
      <xdr:col>5</xdr:col>
      <xdr:colOff>586059</xdr:colOff>
      <xdr:row>28</xdr:row>
      <xdr:rowOff>173569</xdr:rowOff>
    </xdr:from>
    <xdr:to>
      <xdr:col>13</xdr:col>
      <xdr:colOff>671780</xdr:colOff>
      <xdr:row>36</xdr:row>
      <xdr:rowOff>99297</xdr:rowOff>
    </xdr:to>
    <xdr:sp macro="" textlink="">
      <xdr:nvSpPr>
        <xdr:cNvPr id="18" name="Rectángulo redondeado 17">
          <a:extLst>
            <a:ext uri="{FF2B5EF4-FFF2-40B4-BE49-F238E27FC236}">
              <a16:creationId xmlns:a16="http://schemas.microsoft.com/office/drawing/2014/main" id="{397FFA3C-486B-FA45-B198-361ACD68A2AE}"/>
            </a:ext>
          </a:extLst>
        </xdr:cNvPr>
        <xdr:cNvSpPr/>
      </xdr:nvSpPr>
      <xdr:spPr>
        <a:xfrm>
          <a:off x="6316547" y="6353203"/>
          <a:ext cx="10586453" cy="1412557"/>
        </a:xfrm>
        <a:prstGeom prst="roundRect">
          <a:avLst/>
        </a:prstGeom>
        <a:ln w="6350">
          <a:solidFill>
            <a:schemeClr val="tx1"/>
          </a:solidFill>
          <a:prstDash val="dash"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s-ES_tradnl" sz="1100"/>
        </a:p>
      </xdr:txBody>
    </xdr:sp>
    <xdr:clientData/>
  </xdr:twoCellAnchor>
  <xdr:twoCellAnchor>
    <xdr:from>
      <xdr:col>6</xdr:col>
      <xdr:colOff>425134</xdr:colOff>
      <xdr:row>27</xdr:row>
      <xdr:rowOff>121425</xdr:rowOff>
    </xdr:from>
    <xdr:to>
      <xdr:col>8</xdr:col>
      <xdr:colOff>326081</xdr:colOff>
      <xdr:row>30</xdr:row>
      <xdr:rowOff>2710</xdr:rowOff>
    </xdr:to>
    <xdr:sp macro="" textlink="">
      <xdr:nvSpPr>
        <xdr:cNvPr id="19" name="Rectángulo redondeado 18">
          <a:extLst>
            <a:ext uri="{FF2B5EF4-FFF2-40B4-BE49-F238E27FC236}">
              <a16:creationId xmlns:a16="http://schemas.microsoft.com/office/drawing/2014/main" id="{7EF79B20-D056-5B4B-946D-EE42E8A6EDBC}"/>
            </a:ext>
          </a:extLst>
        </xdr:cNvPr>
        <xdr:cNvSpPr/>
      </xdr:nvSpPr>
      <xdr:spPr>
        <a:xfrm>
          <a:off x="7007451" y="6115205"/>
          <a:ext cx="3912289" cy="438846"/>
        </a:xfrm>
        <a:prstGeom prst="roundRect">
          <a:avLst/>
        </a:prstGeom>
        <a:solidFill>
          <a:schemeClr val="accent1">
            <a:lumMod val="40000"/>
            <a:lumOff val="60000"/>
          </a:schemeClr>
        </a:solidFill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s-ES_tradnl" sz="1100">
            <a:solidFill>
              <a:schemeClr val="tx1"/>
            </a:solidFill>
          </a:endParaRPr>
        </a:p>
      </xdr:txBody>
    </xdr:sp>
    <xdr:clientData/>
  </xdr:twoCellAnchor>
  <xdr:twoCellAnchor>
    <xdr:from>
      <xdr:col>6</xdr:col>
      <xdr:colOff>628334</xdr:colOff>
      <xdr:row>27</xdr:row>
      <xdr:rowOff>159525</xdr:rowOff>
    </xdr:from>
    <xdr:to>
      <xdr:col>8</xdr:col>
      <xdr:colOff>1494703</xdr:colOff>
      <xdr:row>30</xdr:row>
      <xdr:rowOff>148484</xdr:rowOff>
    </xdr:to>
    <xdr:sp macro="" textlink="">
      <xdr:nvSpPr>
        <xdr:cNvPr id="20" name="CuadroTexto 19">
          <a:extLst>
            <a:ext uri="{FF2B5EF4-FFF2-40B4-BE49-F238E27FC236}">
              <a16:creationId xmlns:a16="http://schemas.microsoft.com/office/drawing/2014/main" id="{C4A5BC18-A747-084B-8583-06B2B113EF3C}"/>
            </a:ext>
          </a:extLst>
        </xdr:cNvPr>
        <xdr:cNvSpPr txBox="1"/>
      </xdr:nvSpPr>
      <xdr:spPr>
        <a:xfrm>
          <a:off x="7210651" y="6153305"/>
          <a:ext cx="4877711" cy="5465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es-ES_tradnl" sz="1800" b="1">
              <a:solidFill>
                <a:schemeClr val="tx1"/>
              </a:solidFill>
            </a:rPr>
            <a:t>Ejercicio 2. </a:t>
          </a:r>
        </a:p>
      </xdr:txBody>
    </xdr:sp>
    <xdr:clientData/>
  </xdr:twoCellAnchor>
  <xdr:twoCellAnchor>
    <xdr:from>
      <xdr:col>5</xdr:col>
      <xdr:colOff>772848</xdr:colOff>
      <xdr:row>31</xdr:row>
      <xdr:rowOff>12573</xdr:rowOff>
    </xdr:from>
    <xdr:to>
      <xdr:col>13</xdr:col>
      <xdr:colOff>265379</xdr:colOff>
      <xdr:row>35</xdr:row>
      <xdr:rowOff>38725</xdr:rowOff>
    </xdr:to>
    <xdr:sp macro="" textlink="">
      <xdr:nvSpPr>
        <xdr:cNvPr id="21" name="CuadroTexto 20">
          <a:extLst>
            <a:ext uri="{FF2B5EF4-FFF2-40B4-BE49-F238E27FC236}">
              <a16:creationId xmlns:a16="http://schemas.microsoft.com/office/drawing/2014/main" id="{F21EDCF9-5BAC-184A-BD5A-0BDA02414E2D}"/>
            </a:ext>
          </a:extLst>
        </xdr:cNvPr>
        <xdr:cNvSpPr txBox="1"/>
      </xdr:nvSpPr>
      <xdr:spPr>
        <a:xfrm>
          <a:off x="6503336" y="6749768"/>
          <a:ext cx="9993263" cy="76956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es-ES" sz="1600" b="0" i="0" u="none" strike="noStrike">
              <a:solidFill>
                <a:schemeClr val="tx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Completa</a:t>
          </a:r>
          <a:r>
            <a:rPr lang="es-ES" sz="1600" b="0" i="0" u="none" strike="noStrike" baseline="0">
              <a:solidFill>
                <a:schemeClr val="tx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 la tabla utilizando la función BuscarV. La columna Garantia tiene indicador 2 porque es respecto a la columna 1, que correponde al valor buscado dentro de la tabla de datos.</a:t>
          </a:r>
          <a:endParaRPr lang="es-ES" sz="1600" b="0" i="0" u="none" strike="noStrike">
            <a:solidFill>
              <a:schemeClr val="tx1"/>
            </a:solidFill>
            <a:effectLst/>
            <a:latin typeface="Segoe UI" panose="020B0502040204020203" pitchFamily="34" charset="0"/>
            <a:ea typeface="+mn-ea"/>
            <a:cs typeface="Segoe UI" panose="020B0502040204020203" pitchFamily="34" charset="0"/>
          </a:endParaRPr>
        </a:p>
      </xdr:txBody>
    </xdr:sp>
    <xdr:clientData/>
  </xdr:twoCellAnchor>
  <xdr:twoCellAnchor>
    <xdr:from>
      <xdr:col>10</xdr:col>
      <xdr:colOff>549936</xdr:colOff>
      <xdr:row>39</xdr:row>
      <xdr:rowOff>224454</xdr:rowOff>
    </xdr:from>
    <xdr:to>
      <xdr:col>18</xdr:col>
      <xdr:colOff>809225</xdr:colOff>
      <xdr:row>46</xdr:row>
      <xdr:rowOff>84111</xdr:rowOff>
    </xdr:to>
    <xdr:sp macro="" textlink="">
      <xdr:nvSpPr>
        <xdr:cNvPr id="22" name="CuadroTexto 21">
          <a:extLst>
            <a:ext uri="{FF2B5EF4-FFF2-40B4-BE49-F238E27FC236}">
              <a16:creationId xmlns:a16="http://schemas.microsoft.com/office/drawing/2014/main" id="{82B99AF4-D98F-124A-98F2-BD7EA5B53245}"/>
            </a:ext>
          </a:extLst>
        </xdr:cNvPr>
        <xdr:cNvSpPr txBox="1"/>
      </xdr:nvSpPr>
      <xdr:spPr>
        <a:xfrm>
          <a:off x="14225668" y="8587869"/>
          <a:ext cx="7073923" cy="1594291"/>
        </a:xfrm>
        <a:prstGeom prst="rect">
          <a:avLst/>
        </a:prstGeom>
        <a:solidFill>
          <a:schemeClr val="bg2"/>
        </a:solidFill>
        <a:ln w="127000" cap="rnd" cmpd="sng">
          <a:solidFill>
            <a:schemeClr val="bg2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ES" sz="1800" b="1" i="0" u="none" strike="noStrike">
              <a:solidFill>
                <a:schemeClr val="tx1"/>
              </a:solidFill>
              <a:effectLst/>
              <a:latin typeface="Franklin Gothic Medium" panose="020B0603020102020204" pitchFamily="34" charset="0"/>
              <a:ea typeface="+mn-ea"/>
              <a:cs typeface="Segoe UI" panose="020B0502040204020203" pitchFamily="34" charset="0"/>
            </a:rPr>
            <a:t>Ejercicio 3</a:t>
          </a:r>
          <a:endParaRPr lang="es-ES" sz="1800" b="1" i="0" u="none" strike="noStrike" baseline="0">
            <a:solidFill>
              <a:schemeClr val="tx1"/>
            </a:solidFill>
            <a:effectLst/>
            <a:latin typeface="Franklin Gothic Medium" panose="020B0603020102020204" pitchFamily="34" charset="0"/>
            <a:ea typeface="+mn-ea"/>
            <a:cs typeface="Segoe UI" panose="020B0502040204020203" pitchFamily="34" charset="0"/>
          </a:endParaRPr>
        </a:p>
        <a:p>
          <a:pPr algn="l"/>
          <a:endParaRPr lang="es-ES" sz="1800" b="1" i="0" u="none" strike="noStrike">
            <a:solidFill>
              <a:schemeClr val="tx1"/>
            </a:solidFill>
            <a:effectLst/>
            <a:latin typeface="Franklin Gothic Medium" panose="020B0603020102020204" pitchFamily="34" charset="0"/>
            <a:ea typeface="+mn-ea"/>
            <a:cs typeface="Segoe UI" panose="020B0502040204020203" pitchFamily="34" charset="0"/>
          </a:endParaRPr>
        </a:p>
        <a:p>
          <a:pPr algn="l"/>
          <a:r>
            <a:rPr lang="es-ES" sz="1200" b="0" i="0" u="none" strike="noStrike">
              <a:solidFill>
                <a:schemeClr val="tx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Completa</a:t>
          </a:r>
          <a:r>
            <a:rPr lang="es-ES" sz="1200" b="0" i="0" u="none" strike="noStrike" baseline="0">
              <a:solidFill>
                <a:schemeClr val="tx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 la tabla utilizando la función BuscarV. Utiliza la opción de indicador de columna con separador para automatizar el completado.</a:t>
          </a:r>
        </a:p>
        <a:p>
          <a:pPr algn="l"/>
          <a:r>
            <a:rPr lang="es-ES" sz="1200" b="0" i="0" u="none" strike="noStrike">
              <a:solidFill>
                <a:schemeClr val="tx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HORIZONTAL-&gt;</a:t>
          </a:r>
          <a:r>
            <a:rPr lang="es-ES" sz="1200" b="0" i="0" u="none" strike="noStrike" baseline="0">
              <a:solidFill>
                <a:schemeClr val="tx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    </a:t>
          </a:r>
          <a:r>
            <a:rPr lang="es-ES" sz="1200" b="0" i="0" u="none" strike="noStrike">
              <a:solidFill>
                <a:schemeClr val="tx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=BUSCARV(H65;B14:E114;</a:t>
          </a:r>
          <a:r>
            <a:rPr lang="es-ES" sz="1200" b="0" i="0" u="none" strike="noStrike">
              <a:solidFill>
                <a:srgbClr val="FF0000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{2;3;4}</a:t>
          </a:r>
          <a:r>
            <a:rPr lang="es-ES" sz="1200" b="0" i="0" u="none" strike="noStrike">
              <a:solidFill>
                <a:schemeClr val="tx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;0)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S" sz="1200" b="0" i="0" u="none" strike="noStrike">
              <a:solidFill>
                <a:schemeClr val="tx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VERTICAL-&gt; =BUSCARV(H65;B14:E114;</a:t>
          </a:r>
          <a:r>
            <a:rPr lang="es-ES" sz="1200" b="0" i="0" u="none" strike="noStrike">
              <a:solidFill>
                <a:srgbClr val="FF0000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{2\3\4}</a:t>
          </a:r>
          <a:r>
            <a:rPr lang="es-ES" sz="1200" b="0" i="0" u="none" strike="noStrike">
              <a:solidFill>
                <a:schemeClr val="tx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;0)</a:t>
          </a:r>
        </a:p>
      </xdr:txBody>
    </xdr:sp>
    <xdr:clientData/>
  </xdr:twoCellAnchor>
  <xdr:twoCellAnchor>
    <xdr:from>
      <xdr:col>5</xdr:col>
      <xdr:colOff>722971</xdr:colOff>
      <xdr:row>54</xdr:row>
      <xdr:rowOff>78164</xdr:rowOff>
    </xdr:from>
    <xdr:to>
      <xdr:col>16</xdr:col>
      <xdr:colOff>789878</xdr:colOff>
      <xdr:row>63</xdr:row>
      <xdr:rowOff>77439</xdr:rowOff>
    </xdr:to>
    <xdr:sp macro="" textlink="">
      <xdr:nvSpPr>
        <xdr:cNvPr id="23" name="Rectángulo redondeado 22">
          <a:extLst>
            <a:ext uri="{FF2B5EF4-FFF2-40B4-BE49-F238E27FC236}">
              <a16:creationId xmlns:a16="http://schemas.microsoft.com/office/drawing/2014/main" id="{6A64F715-0C1D-FA48-8CF0-2AF57BC598F9}"/>
            </a:ext>
          </a:extLst>
        </xdr:cNvPr>
        <xdr:cNvSpPr/>
      </xdr:nvSpPr>
      <xdr:spPr>
        <a:xfrm>
          <a:off x="6453459" y="11910847"/>
          <a:ext cx="13123126" cy="1671958"/>
        </a:xfrm>
        <a:prstGeom prst="roundRect">
          <a:avLst/>
        </a:prstGeom>
        <a:ln w="6350">
          <a:solidFill>
            <a:schemeClr val="tx1"/>
          </a:solidFill>
          <a:prstDash val="dash"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s-ES_tradnl" sz="1100"/>
        </a:p>
      </xdr:txBody>
    </xdr:sp>
    <xdr:clientData/>
  </xdr:twoCellAnchor>
  <xdr:twoCellAnchor>
    <xdr:from>
      <xdr:col>6</xdr:col>
      <xdr:colOff>562046</xdr:colOff>
      <xdr:row>53</xdr:row>
      <xdr:rowOff>26020</xdr:rowOff>
    </xdr:from>
    <xdr:to>
      <xdr:col>8</xdr:col>
      <xdr:colOff>462993</xdr:colOff>
      <xdr:row>55</xdr:row>
      <xdr:rowOff>93158</xdr:rowOff>
    </xdr:to>
    <xdr:sp macro="" textlink="">
      <xdr:nvSpPr>
        <xdr:cNvPr id="24" name="Rectángulo redondeado 23">
          <a:extLst>
            <a:ext uri="{FF2B5EF4-FFF2-40B4-BE49-F238E27FC236}">
              <a16:creationId xmlns:a16="http://schemas.microsoft.com/office/drawing/2014/main" id="{C1CA2204-3AA2-6E41-BF40-5B0A40CCB6B5}"/>
            </a:ext>
          </a:extLst>
        </xdr:cNvPr>
        <xdr:cNvSpPr/>
      </xdr:nvSpPr>
      <xdr:spPr>
        <a:xfrm>
          <a:off x="7144363" y="11672849"/>
          <a:ext cx="3912289" cy="438846"/>
        </a:xfrm>
        <a:prstGeom prst="roundRect">
          <a:avLst/>
        </a:prstGeom>
        <a:solidFill>
          <a:schemeClr val="accent1">
            <a:lumMod val="40000"/>
            <a:lumOff val="60000"/>
          </a:schemeClr>
        </a:solidFill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s-ES_tradnl" sz="1100">
            <a:solidFill>
              <a:schemeClr val="tx1"/>
            </a:solidFill>
          </a:endParaRPr>
        </a:p>
      </xdr:txBody>
    </xdr:sp>
    <xdr:clientData/>
  </xdr:twoCellAnchor>
  <xdr:twoCellAnchor>
    <xdr:from>
      <xdr:col>6</xdr:col>
      <xdr:colOff>765246</xdr:colOff>
      <xdr:row>53</xdr:row>
      <xdr:rowOff>64120</xdr:rowOff>
    </xdr:from>
    <xdr:to>
      <xdr:col>8</xdr:col>
      <xdr:colOff>1631615</xdr:colOff>
      <xdr:row>56</xdr:row>
      <xdr:rowOff>53079</xdr:rowOff>
    </xdr:to>
    <xdr:sp macro="" textlink="">
      <xdr:nvSpPr>
        <xdr:cNvPr id="25" name="CuadroTexto 24">
          <a:extLst>
            <a:ext uri="{FF2B5EF4-FFF2-40B4-BE49-F238E27FC236}">
              <a16:creationId xmlns:a16="http://schemas.microsoft.com/office/drawing/2014/main" id="{AC982F0B-B149-8046-B4FF-E82AB0C6889C}"/>
            </a:ext>
          </a:extLst>
        </xdr:cNvPr>
        <xdr:cNvSpPr txBox="1"/>
      </xdr:nvSpPr>
      <xdr:spPr>
        <a:xfrm>
          <a:off x="7347563" y="11710949"/>
          <a:ext cx="4877711" cy="5465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es-ES_tradnl" sz="1800" b="1">
              <a:solidFill>
                <a:schemeClr val="tx1"/>
              </a:solidFill>
            </a:rPr>
            <a:t>Ejercicio 3. </a:t>
          </a:r>
        </a:p>
      </xdr:txBody>
    </xdr:sp>
    <xdr:clientData/>
  </xdr:twoCellAnchor>
  <xdr:twoCellAnchor>
    <xdr:from>
      <xdr:col>6</xdr:col>
      <xdr:colOff>57931</xdr:colOff>
      <xdr:row>56</xdr:row>
      <xdr:rowOff>103022</xdr:rowOff>
    </xdr:from>
    <xdr:to>
      <xdr:col>16</xdr:col>
      <xdr:colOff>805366</xdr:colOff>
      <xdr:row>63</xdr:row>
      <xdr:rowOff>15488</xdr:rowOff>
    </xdr:to>
    <xdr:sp macro="" textlink="">
      <xdr:nvSpPr>
        <xdr:cNvPr id="26" name="CuadroTexto 25">
          <a:extLst>
            <a:ext uri="{FF2B5EF4-FFF2-40B4-BE49-F238E27FC236}">
              <a16:creationId xmlns:a16="http://schemas.microsoft.com/office/drawing/2014/main" id="{382CDD67-AD8C-3843-99DF-4AEF8E50483A}"/>
            </a:ext>
          </a:extLst>
        </xdr:cNvPr>
        <xdr:cNvSpPr txBox="1"/>
      </xdr:nvSpPr>
      <xdr:spPr>
        <a:xfrm>
          <a:off x="6640248" y="12307412"/>
          <a:ext cx="12951825" cy="121344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es-ES" sz="1600" b="0" i="0" u="none" strike="noStrike">
              <a:solidFill>
                <a:schemeClr val="tx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Completa</a:t>
          </a:r>
          <a:r>
            <a:rPr lang="es-ES" sz="1600" b="0" i="0" u="none" strike="noStrike" baseline="0">
              <a:solidFill>
                <a:schemeClr val="tx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 la tabla utilizando la función BuscarV. Utiliza la opción de indicador de columna con separador para automatizar el completado.</a:t>
          </a:r>
        </a:p>
        <a:p>
          <a:pPr algn="l"/>
          <a:r>
            <a:rPr lang="es-ES" sz="1600" b="0" i="0" u="none" strike="noStrike">
              <a:solidFill>
                <a:schemeClr val="tx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HORIZONTAL-&gt;</a:t>
          </a:r>
          <a:r>
            <a:rPr lang="es-ES" sz="1600" b="0" i="0" u="none" strike="noStrike" baseline="0">
              <a:solidFill>
                <a:schemeClr val="tx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 </a:t>
          </a:r>
          <a:r>
            <a:rPr lang="es-ES" sz="1600" b="0" i="0" u="none" strike="noStrike">
              <a:solidFill>
                <a:schemeClr val="tx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=BUSCARV(H65;B14:E114;</a:t>
          </a:r>
          <a:r>
            <a:rPr lang="es-ES" sz="1600" b="0" i="0" u="none" strike="noStrike">
              <a:solidFill>
                <a:srgbClr val="FF0000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{2;3;4}</a:t>
          </a:r>
          <a:r>
            <a:rPr lang="es-ES" sz="1600" b="0" i="0" u="none" strike="noStrike">
              <a:solidFill>
                <a:schemeClr val="tx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;0)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S" sz="1600" b="0" i="0" u="none" strike="noStrike">
              <a:solidFill>
                <a:schemeClr val="tx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VERTICAL-&gt; =BUSCARV(H65;B14:E114;</a:t>
          </a:r>
          <a:r>
            <a:rPr lang="es-ES" sz="1600" b="0" i="0" u="none" strike="noStrike">
              <a:solidFill>
                <a:srgbClr val="FF0000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{2\3\4}</a:t>
          </a:r>
          <a:r>
            <a:rPr lang="es-ES" sz="1600" b="0" i="0" u="none" strike="noStrike">
              <a:solidFill>
                <a:schemeClr val="tx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;0)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279400</xdr:colOff>
      <xdr:row>9</xdr:row>
      <xdr:rowOff>177800</xdr:rowOff>
    </xdr:from>
    <xdr:to>
      <xdr:col>3</xdr:col>
      <xdr:colOff>0</xdr:colOff>
      <xdr:row>12</xdr:row>
      <xdr:rowOff>88900</xdr:rowOff>
    </xdr:to>
    <xdr:sp macro="" textlink="">
      <xdr:nvSpPr>
        <xdr:cNvPr id="5" name="CuadroTexto 4">
          <a:extLst>
            <a:ext uri="{FF2B5EF4-FFF2-40B4-BE49-F238E27FC236}">
              <a16:creationId xmlns:a16="http://schemas.microsoft.com/office/drawing/2014/main" id="{EA3CB3AD-82B9-10CB-14B1-1CA155547B32}"/>
            </a:ext>
          </a:extLst>
        </xdr:cNvPr>
        <xdr:cNvSpPr txBox="1"/>
      </xdr:nvSpPr>
      <xdr:spPr>
        <a:xfrm>
          <a:off x="279400" y="1892300"/>
          <a:ext cx="4853517" cy="863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ES_tradnl" sz="3200">
              <a:latin typeface="Franklin Gothic Medium" panose="020B0603020102020204" pitchFamily="34" charset="0"/>
            </a:rPr>
            <a:t>Coincidencia aproximada</a:t>
          </a:r>
        </a:p>
      </xdr:txBody>
    </xdr:sp>
    <xdr:clientData/>
  </xdr:twoCellAnchor>
  <xdr:twoCellAnchor editAs="oneCell">
    <xdr:from>
      <xdr:col>2</xdr:col>
      <xdr:colOff>1447800</xdr:colOff>
      <xdr:row>12</xdr:row>
      <xdr:rowOff>177800</xdr:rowOff>
    </xdr:from>
    <xdr:to>
      <xdr:col>3</xdr:col>
      <xdr:colOff>3217333</xdr:colOff>
      <xdr:row>22</xdr:row>
      <xdr:rowOff>76200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6184F2A6-3C18-922B-C608-CAC517C2195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32534" b="54134"/>
        <a:stretch/>
      </xdr:blipFill>
      <xdr:spPr>
        <a:xfrm>
          <a:off x="4445000" y="2844800"/>
          <a:ext cx="3213100" cy="2184400"/>
        </a:xfrm>
        <a:prstGeom prst="rect">
          <a:avLst/>
        </a:prstGeom>
      </xdr:spPr>
    </xdr:pic>
    <xdr:clientData/>
  </xdr:twoCellAnchor>
  <xdr:twoCellAnchor editAs="oneCell">
    <xdr:from>
      <xdr:col>2</xdr:col>
      <xdr:colOff>1420000</xdr:colOff>
      <xdr:row>24</xdr:row>
      <xdr:rowOff>124600</xdr:rowOff>
    </xdr:from>
    <xdr:to>
      <xdr:col>4</xdr:col>
      <xdr:colOff>6350</xdr:colOff>
      <xdr:row>34</xdr:row>
      <xdr:rowOff>114300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A3A1F660-4A5C-7E32-D695-78443A5EF13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r="31683" b="53816"/>
        <a:stretch/>
      </xdr:blipFill>
      <xdr:spPr>
        <a:xfrm>
          <a:off x="4417200" y="5458600"/>
          <a:ext cx="3253600" cy="2199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1404900</xdr:colOff>
      <xdr:row>36</xdr:row>
      <xdr:rowOff>122200</xdr:rowOff>
    </xdr:from>
    <xdr:to>
      <xdr:col>3</xdr:col>
      <xdr:colOff>3242733</xdr:colOff>
      <xdr:row>46</xdr:row>
      <xdr:rowOff>152400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25E73AA-E9F6-0A30-28F9-3CACC74C699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r="31899" b="52966"/>
        <a:stretch/>
      </xdr:blipFill>
      <xdr:spPr>
        <a:xfrm>
          <a:off x="4402100" y="8047000"/>
          <a:ext cx="3243300" cy="22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1402500</xdr:colOff>
      <xdr:row>48</xdr:row>
      <xdr:rowOff>107100</xdr:rowOff>
    </xdr:from>
    <xdr:to>
      <xdr:col>3</xdr:col>
      <xdr:colOff>3230033</xdr:colOff>
      <xdr:row>58</xdr:row>
      <xdr:rowOff>76200</xdr:rowOff>
    </xdr:to>
    <xdr:pic>
      <xdr:nvPicPr>
        <xdr:cNvPr id="19" name="Imagen 18">
          <a:extLst>
            <a:ext uri="{FF2B5EF4-FFF2-40B4-BE49-F238E27FC236}">
              <a16:creationId xmlns:a16="http://schemas.microsoft.com/office/drawing/2014/main" id="{0249E83C-16CC-3E79-4178-6E202A14C2B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r="32382" b="54249"/>
        <a:stretch/>
      </xdr:blipFill>
      <xdr:spPr>
        <a:xfrm>
          <a:off x="4399700" y="10622700"/>
          <a:ext cx="3220300" cy="2178900"/>
        </a:xfrm>
        <a:prstGeom prst="rect">
          <a:avLst/>
        </a:prstGeom>
      </xdr:spPr>
    </xdr:pic>
    <xdr:clientData/>
  </xdr:twoCellAnchor>
  <xdr:twoCellAnchor>
    <xdr:from>
      <xdr:col>4</xdr:col>
      <xdr:colOff>855135</xdr:colOff>
      <xdr:row>23</xdr:row>
      <xdr:rowOff>40216</xdr:rowOff>
    </xdr:from>
    <xdr:to>
      <xdr:col>8</xdr:col>
      <xdr:colOff>687916</xdr:colOff>
      <xdr:row>29</xdr:row>
      <xdr:rowOff>171450</xdr:rowOff>
    </xdr:to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88E7699D-C2E8-7F4D-95F7-A971658CF5BA}"/>
            </a:ext>
          </a:extLst>
        </xdr:cNvPr>
        <xdr:cNvSpPr txBox="1"/>
      </xdr:nvSpPr>
      <xdr:spPr>
        <a:xfrm>
          <a:off x="9850968" y="5173133"/>
          <a:ext cx="6542615" cy="1422400"/>
        </a:xfrm>
        <a:prstGeom prst="rect">
          <a:avLst/>
        </a:prstGeom>
        <a:solidFill>
          <a:schemeClr val="bg2"/>
        </a:solidFill>
        <a:ln w="127000" cap="rnd" cmpd="sng">
          <a:solidFill>
            <a:schemeClr val="bg2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es-ES" sz="1400"/>
            <a:t>1.Utilizando</a:t>
          </a:r>
          <a:r>
            <a:rPr lang="es-ES" sz="1400" baseline="0"/>
            <a:t> la función BuscarV encuentra el valor del IRPF (TIPO ANUAL) para el "Sueldo anual bruto". Recuerda utilizar coincidencia 1 para que encuentre el valor aproximado de la tabla.</a:t>
          </a:r>
        </a:p>
        <a:p>
          <a:r>
            <a:rPr lang="es-ES" sz="1400"/>
            <a:t>2.Calcula</a:t>
          </a:r>
          <a:r>
            <a:rPr lang="es-ES" sz="1400" baseline="0"/>
            <a:t> la Retención anual multiplicando el Sueldo anual bruto x el IRPF encontrado</a:t>
          </a:r>
        </a:p>
        <a:p>
          <a:r>
            <a:rPr lang="es-ES" sz="1400" baseline="0"/>
            <a:t>3.Calcula la nómina anual restando el sueldo anual bruto y la Retención anual.</a:t>
          </a:r>
          <a:br>
            <a:rPr lang="es-ES" sz="1400"/>
          </a:br>
          <a:endParaRPr lang="es-ES" sz="1400" b="0" i="0" u="none" strike="noStrike">
            <a:solidFill>
              <a:schemeClr val="tx1"/>
            </a:solidFill>
            <a:effectLst/>
            <a:latin typeface="Segoe UI" panose="020B0502040204020203" pitchFamily="34" charset="0"/>
            <a:ea typeface="+mn-ea"/>
            <a:cs typeface="Segoe UI" panose="020B0502040204020203" pitchFamily="34" charset="0"/>
          </a:endParaRPr>
        </a:p>
      </xdr:txBody>
    </xdr:sp>
    <xdr:clientData/>
  </xdr:twoCellAnchor>
  <xdr:twoCellAnchor>
    <xdr:from>
      <xdr:col>4</xdr:col>
      <xdr:colOff>859368</xdr:colOff>
      <xdr:row>31</xdr:row>
      <xdr:rowOff>33866</xdr:rowOff>
    </xdr:from>
    <xdr:to>
      <xdr:col>8</xdr:col>
      <xdr:colOff>692149</xdr:colOff>
      <xdr:row>38</xdr:row>
      <xdr:rowOff>122766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AD531234-64E7-A040-A57F-ADE0400CE63F}"/>
            </a:ext>
          </a:extLst>
        </xdr:cNvPr>
        <xdr:cNvSpPr txBox="1"/>
      </xdr:nvSpPr>
      <xdr:spPr>
        <a:xfrm>
          <a:off x="9855201" y="6987116"/>
          <a:ext cx="6542615" cy="1422400"/>
        </a:xfrm>
        <a:prstGeom prst="rect">
          <a:avLst/>
        </a:prstGeom>
        <a:ln>
          <a:solidFill>
            <a:schemeClr val="accent1"/>
          </a:solidFill>
        </a:ln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es-ES" sz="2000" b="1">
              <a:solidFill>
                <a:schemeClr val="accent1"/>
              </a:solidFill>
              <a:latin typeface="Franklin Gothic Medium" panose="020B0603020102020204" pitchFamily="34" charset="0"/>
            </a:rPr>
            <a:t>¡Ponte a prueba!</a:t>
          </a:r>
        </a:p>
        <a:p>
          <a:endParaRPr lang="es-ES" sz="1400"/>
        </a:p>
        <a:p>
          <a:r>
            <a:rPr lang="es-ES" sz="1400" b="0" i="0" u="none" strike="noStrike">
              <a:solidFill>
                <a:schemeClr val="tx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Recalcula la nómina de Luís, Javier, Ana y María teniendo en cuenta sus</a:t>
          </a:r>
          <a:r>
            <a:rPr lang="es-ES" sz="1400" b="0" i="0" u="none" strike="noStrike" baseline="0">
              <a:solidFill>
                <a:schemeClr val="tx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 sueldos brutos. ¿Sabrás hacerlo? ¡Suerte!</a:t>
          </a:r>
          <a:endParaRPr lang="es-ES" sz="1400" b="0" i="0" u="none" strike="noStrike">
            <a:solidFill>
              <a:schemeClr val="tx1"/>
            </a:solidFill>
            <a:effectLst/>
            <a:latin typeface="Segoe UI" panose="020B0502040204020203" pitchFamily="34" charset="0"/>
            <a:ea typeface="+mn-ea"/>
            <a:cs typeface="Segoe UI" panose="020B0502040204020203" pitchFamily="34" charset="0"/>
          </a:endParaRPr>
        </a:p>
      </xdr:txBody>
    </xdr:sp>
    <xdr:clientData/>
  </xdr:twoCellAnchor>
  <xdr:twoCellAnchor editAs="oneCell">
    <xdr:from>
      <xdr:col>0</xdr:col>
      <xdr:colOff>275167</xdr:colOff>
      <xdr:row>3</xdr:row>
      <xdr:rowOff>169334</xdr:rowOff>
    </xdr:from>
    <xdr:to>
      <xdr:col>1</xdr:col>
      <xdr:colOff>1369484</xdr:colOff>
      <xdr:row>8</xdr:row>
      <xdr:rowOff>16934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531F9325-0D64-7F51-EDA6-C849D7DC98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5167" y="740834"/>
          <a:ext cx="3835400" cy="800100"/>
        </a:xfrm>
        <a:prstGeom prst="rect">
          <a:avLst/>
        </a:prstGeom>
      </xdr:spPr>
    </xdr:pic>
    <xdr:clientData/>
  </xdr:twoCellAnchor>
  <xdr:twoCellAnchor>
    <xdr:from>
      <xdr:col>2</xdr:col>
      <xdr:colOff>31750</xdr:colOff>
      <xdr:row>2</xdr:row>
      <xdr:rowOff>15748</xdr:rowOff>
    </xdr:from>
    <xdr:to>
      <xdr:col>8</xdr:col>
      <xdr:colOff>712983</xdr:colOff>
      <xdr:row>9</xdr:row>
      <xdr:rowOff>94805</xdr:rowOff>
    </xdr:to>
    <xdr:sp macro="" textlink="">
      <xdr:nvSpPr>
        <xdr:cNvPr id="11" name="Rectángulo redondeado 10">
          <a:extLst>
            <a:ext uri="{FF2B5EF4-FFF2-40B4-BE49-F238E27FC236}">
              <a16:creationId xmlns:a16="http://schemas.microsoft.com/office/drawing/2014/main" id="{FEF31715-48BD-0D4E-80EE-9AE82EF58B0C}"/>
            </a:ext>
          </a:extLst>
        </xdr:cNvPr>
        <xdr:cNvSpPr/>
      </xdr:nvSpPr>
      <xdr:spPr>
        <a:xfrm>
          <a:off x="4265083" y="416801"/>
          <a:ext cx="11509654" cy="1482741"/>
        </a:xfrm>
        <a:prstGeom prst="roundRect">
          <a:avLst/>
        </a:prstGeom>
        <a:ln w="6350">
          <a:solidFill>
            <a:schemeClr val="tx1"/>
          </a:solidFill>
          <a:prstDash val="dash"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s-ES_tradnl" sz="1100"/>
        </a:p>
      </xdr:txBody>
    </xdr:sp>
    <xdr:clientData/>
  </xdr:twoCellAnchor>
  <xdr:twoCellAnchor>
    <xdr:from>
      <xdr:col>2</xdr:col>
      <xdr:colOff>722654</xdr:colOff>
      <xdr:row>0</xdr:row>
      <xdr:rowOff>158750</xdr:rowOff>
    </xdr:from>
    <xdr:to>
      <xdr:col>5</xdr:col>
      <xdr:colOff>328084</xdr:colOff>
      <xdr:row>3</xdr:row>
      <xdr:rowOff>26096</xdr:rowOff>
    </xdr:to>
    <xdr:sp macro="" textlink="">
      <xdr:nvSpPr>
        <xdr:cNvPr id="12" name="Rectángulo redondeado 11">
          <a:extLst>
            <a:ext uri="{FF2B5EF4-FFF2-40B4-BE49-F238E27FC236}">
              <a16:creationId xmlns:a16="http://schemas.microsoft.com/office/drawing/2014/main" id="{75A8633E-2B3B-F247-BFE9-358B0E3A6E31}"/>
            </a:ext>
          </a:extLst>
        </xdr:cNvPr>
        <xdr:cNvSpPr/>
      </xdr:nvSpPr>
      <xdr:spPr>
        <a:xfrm>
          <a:off x="4966571" y="158750"/>
          <a:ext cx="5500346" cy="438846"/>
        </a:xfrm>
        <a:prstGeom prst="roundRect">
          <a:avLst/>
        </a:prstGeom>
        <a:solidFill>
          <a:schemeClr val="accent1">
            <a:lumMod val="40000"/>
            <a:lumOff val="60000"/>
          </a:schemeClr>
        </a:solidFill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s-ES_tradnl" sz="1100">
            <a:solidFill>
              <a:schemeClr val="tx1"/>
            </a:solidFill>
          </a:endParaRPr>
        </a:p>
      </xdr:txBody>
    </xdr:sp>
    <xdr:clientData/>
  </xdr:twoCellAnchor>
  <xdr:twoCellAnchor>
    <xdr:from>
      <xdr:col>3</xdr:col>
      <xdr:colOff>36854</xdr:colOff>
      <xdr:row>1</xdr:row>
      <xdr:rowOff>6350</xdr:rowOff>
    </xdr:from>
    <xdr:to>
      <xdr:col>6</xdr:col>
      <xdr:colOff>21166</xdr:colOff>
      <xdr:row>3</xdr:row>
      <xdr:rowOff>171870</xdr:rowOff>
    </xdr:to>
    <xdr:sp macro="" textlink="">
      <xdr:nvSpPr>
        <xdr:cNvPr id="13" name="CuadroTexto 12">
          <a:extLst>
            <a:ext uri="{FF2B5EF4-FFF2-40B4-BE49-F238E27FC236}">
              <a16:creationId xmlns:a16="http://schemas.microsoft.com/office/drawing/2014/main" id="{666D7C84-04A8-CF44-BCA3-660017207497}"/>
            </a:ext>
          </a:extLst>
        </xdr:cNvPr>
        <xdr:cNvSpPr txBox="1"/>
      </xdr:nvSpPr>
      <xdr:spPr>
        <a:xfrm>
          <a:off x="5169771" y="196850"/>
          <a:ext cx="6493062" cy="5465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S_tradnl" sz="1800" b="1">
              <a:solidFill>
                <a:schemeClr val="tx1"/>
              </a:solidFill>
              <a:latin typeface="+mn-lt"/>
            </a:rPr>
            <a:t>Ejercicio 4. </a:t>
          </a:r>
          <a:r>
            <a:rPr lang="es-ES" sz="1800" b="1" i="0" u="none" strike="noStrike" baseline="0">
              <a:solidFill>
                <a:schemeClr val="tx1"/>
              </a:solidFill>
              <a:effectLst/>
              <a:latin typeface="+mn-lt"/>
              <a:ea typeface="+mn-ea"/>
              <a:cs typeface="Segoe UI" panose="020B0502040204020203" pitchFamily="34" charset="0"/>
            </a:rPr>
            <a:t>María necesita ayuda con los números</a:t>
          </a:r>
        </a:p>
        <a:p>
          <a:pPr algn="l"/>
          <a:endParaRPr lang="es-ES_tradnl" sz="1800" b="1">
            <a:solidFill>
              <a:schemeClr val="tx1"/>
            </a:solidFill>
          </a:endParaRPr>
        </a:p>
      </xdr:txBody>
    </xdr:sp>
    <xdr:clientData/>
  </xdr:twoCellAnchor>
  <xdr:twoCellAnchor>
    <xdr:from>
      <xdr:col>2</xdr:col>
      <xdr:colOff>218539</xdr:colOff>
      <xdr:row>4</xdr:row>
      <xdr:rowOff>31313</xdr:rowOff>
    </xdr:from>
    <xdr:to>
      <xdr:col>8</xdr:col>
      <xdr:colOff>402167</xdr:colOff>
      <xdr:row>8</xdr:row>
      <xdr:rowOff>179917</xdr:rowOff>
    </xdr:to>
    <xdr:sp macro="" textlink="">
      <xdr:nvSpPr>
        <xdr:cNvPr id="14" name="CuadroTexto 13">
          <a:extLst>
            <a:ext uri="{FF2B5EF4-FFF2-40B4-BE49-F238E27FC236}">
              <a16:creationId xmlns:a16="http://schemas.microsoft.com/office/drawing/2014/main" id="{6CC1A506-A13C-9646-8417-BE44ECBC30CC}"/>
            </a:ext>
          </a:extLst>
        </xdr:cNvPr>
        <xdr:cNvSpPr txBox="1"/>
      </xdr:nvSpPr>
      <xdr:spPr>
        <a:xfrm>
          <a:off x="4462456" y="793313"/>
          <a:ext cx="11031544" cy="91060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ES" sz="1600" b="0" i="0" u="none" strike="noStrike">
              <a:solidFill>
                <a:schemeClr val="dk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¡Ah, María, la intrépida gestora de nóminas, está a punto de sumergirse en el emocionante mundo de las retenciones! Con su calculadora en una mano y una taza de café en la otra, se prepara para la batalla numérica que le espera.</a:t>
          </a:r>
        </a:p>
        <a:p>
          <a:r>
            <a:rPr lang="es-ES" sz="1600" b="0" i="0" u="none" strike="noStrike">
              <a:solidFill>
                <a:schemeClr val="dk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Utiliza la función BuscarV</a:t>
          </a:r>
          <a:r>
            <a:rPr lang="es-ES" sz="1600" b="0" i="0" u="none" strike="noStrike" baseline="0">
              <a:solidFill>
                <a:schemeClr val="dk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 para calcular la nómina anual.</a:t>
          </a:r>
          <a:endParaRPr lang="es-ES" sz="1600" b="0" i="0" u="none" strike="noStrike">
            <a:solidFill>
              <a:schemeClr val="dk1"/>
            </a:solidFill>
            <a:effectLst/>
            <a:latin typeface="Segoe UI" panose="020B0502040204020203" pitchFamily="34" charset="0"/>
            <a:ea typeface="+mn-ea"/>
            <a:cs typeface="Segoe UI" panose="020B0502040204020203" pitchFamily="34" charset="0"/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749300</xdr:colOff>
      <xdr:row>32</xdr:row>
      <xdr:rowOff>127000</xdr:rowOff>
    </xdr:from>
    <xdr:to>
      <xdr:col>5</xdr:col>
      <xdr:colOff>1168400</xdr:colOff>
      <xdr:row>42</xdr:row>
      <xdr:rowOff>139700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F53A793C-4D7C-1926-8C37-70571828D5A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32534" b="53333"/>
        <a:stretch/>
      </xdr:blipFill>
      <xdr:spPr>
        <a:xfrm>
          <a:off x="6845300" y="7137400"/>
          <a:ext cx="3213100" cy="2222500"/>
        </a:xfrm>
        <a:prstGeom prst="rect">
          <a:avLst/>
        </a:prstGeom>
      </xdr:spPr>
    </xdr:pic>
    <xdr:clientData/>
  </xdr:twoCellAnchor>
  <xdr:twoCellAnchor editAs="oneCell">
    <xdr:from>
      <xdr:col>3</xdr:col>
      <xdr:colOff>734200</xdr:colOff>
      <xdr:row>20</xdr:row>
      <xdr:rowOff>111900</xdr:rowOff>
    </xdr:from>
    <xdr:to>
      <xdr:col>5</xdr:col>
      <xdr:colOff>1181100</xdr:colOff>
      <xdr:row>30</xdr:row>
      <xdr:rowOff>127000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33D06AF7-D9D8-BCFD-E9B4-110B2EAD377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r="31950" b="53283"/>
        <a:stretch/>
      </xdr:blipFill>
      <xdr:spPr>
        <a:xfrm>
          <a:off x="6830200" y="4531500"/>
          <a:ext cx="3240900" cy="22249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22</xdr:row>
      <xdr:rowOff>0</xdr:rowOff>
    </xdr:from>
    <xdr:to>
      <xdr:col>10</xdr:col>
      <xdr:colOff>954615</xdr:colOff>
      <xdr:row>29</xdr:row>
      <xdr:rowOff>25400</xdr:rowOff>
    </xdr:to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08E1FCC1-DFA0-BE4B-88A0-1017350D5820}"/>
            </a:ext>
          </a:extLst>
        </xdr:cNvPr>
        <xdr:cNvSpPr txBox="1"/>
      </xdr:nvSpPr>
      <xdr:spPr>
        <a:xfrm>
          <a:off x="10198100" y="4800600"/>
          <a:ext cx="6542615" cy="1663700"/>
        </a:xfrm>
        <a:prstGeom prst="rect">
          <a:avLst/>
        </a:prstGeom>
        <a:solidFill>
          <a:schemeClr val="bg2"/>
        </a:solidFill>
        <a:ln w="127000" cap="rnd" cmpd="sng">
          <a:solidFill>
            <a:schemeClr val="bg2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es-ES" sz="1400"/>
            <a:t>1.Utilizando</a:t>
          </a:r>
          <a:r>
            <a:rPr lang="es-ES" sz="1400" baseline="0"/>
            <a:t> la función BuscarH encuentra el valor del IRPF (TIPO ANUAL) para el "Sueldo anual bruto". Recuerda utilizar coincidencia 1 para que encuentre el valor aproximado de la tabla. Ahora deberás indicar la fila en la que se encuentra el dato que quieres recuperar.</a:t>
          </a:r>
        </a:p>
        <a:p>
          <a:r>
            <a:rPr lang="es-ES" sz="1400"/>
            <a:t>2.Calcula</a:t>
          </a:r>
          <a:r>
            <a:rPr lang="es-ES" sz="1400" baseline="0"/>
            <a:t> la Retención anual multiplicando el Sueldo anual bruto x el IRPF encontrado</a:t>
          </a:r>
        </a:p>
        <a:p>
          <a:r>
            <a:rPr lang="es-ES" sz="1400" baseline="0"/>
            <a:t>3.Calcula la nómina anual restando el sueldo anual bruto y la Retención anual.</a:t>
          </a:r>
          <a:br>
            <a:rPr lang="es-ES" sz="1400"/>
          </a:br>
          <a:endParaRPr lang="es-ES" sz="1400" b="0" i="0" u="none" strike="noStrike">
            <a:solidFill>
              <a:schemeClr val="tx1"/>
            </a:solidFill>
            <a:effectLst/>
            <a:latin typeface="Segoe UI" panose="020B0502040204020203" pitchFamily="34" charset="0"/>
            <a:ea typeface="+mn-ea"/>
            <a:cs typeface="Segoe UI" panose="020B0502040204020203" pitchFamily="34" charset="0"/>
          </a:endParaRPr>
        </a:p>
      </xdr:txBody>
    </xdr:sp>
    <xdr:clientData/>
  </xdr:twoCellAnchor>
  <xdr:twoCellAnchor>
    <xdr:from>
      <xdr:col>6</xdr:col>
      <xdr:colOff>0</xdr:colOff>
      <xdr:row>33</xdr:row>
      <xdr:rowOff>0</xdr:rowOff>
    </xdr:from>
    <xdr:to>
      <xdr:col>10</xdr:col>
      <xdr:colOff>954615</xdr:colOff>
      <xdr:row>38</xdr:row>
      <xdr:rowOff>241300</xdr:rowOff>
    </xdr:to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8A6DF6C5-FAA2-C843-97C8-B453D338314B}"/>
            </a:ext>
          </a:extLst>
        </xdr:cNvPr>
        <xdr:cNvSpPr txBox="1"/>
      </xdr:nvSpPr>
      <xdr:spPr>
        <a:xfrm>
          <a:off x="10198100" y="7200900"/>
          <a:ext cx="6542615" cy="1422400"/>
        </a:xfrm>
        <a:prstGeom prst="rect">
          <a:avLst/>
        </a:prstGeom>
        <a:ln>
          <a:solidFill>
            <a:schemeClr val="accent1"/>
          </a:solidFill>
        </a:ln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es-ES" sz="2000" b="1">
              <a:solidFill>
                <a:schemeClr val="accent1"/>
              </a:solidFill>
              <a:latin typeface="Franklin Gothic Medium" panose="020B0603020102020204" pitchFamily="34" charset="0"/>
            </a:rPr>
            <a:t>¡Ponte a prueba!</a:t>
          </a:r>
        </a:p>
        <a:p>
          <a:endParaRPr lang="es-ES" sz="1400"/>
        </a:p>
        <a:p>
          <a:r>
            <a:rPr lang="es-ES" sz="1400" b="0" i="0" u="none" strike="noStrike">
              <a:solidFill>
                <a:schemeClr val="tx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Recalcula la nómina de Sergio, JoseLuis teniendo en cuenta sus</a:t>
          </a:r>
          <a:r>
            <a:rPr lang="es-ES" sz="1400" b="0" i="0" u="none" strike="noStrike" baseline="0">
              <a:solidFill>
                <a:schemeClr val="tx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 sueldos brutos. ¿Sabrás hacerlo? ¿Y si calculas tu nómia?  ¡Suerte!</a:t>
          </a:r>
          <a:endParaRPr lang="es-ES" sz="1400" b="0" i="0" u="none" strike="noStrike">
            <a:solidFill>
              <a:schemeClr val="tx1"/>
            </a:solidFill>
            <a:effectLst/>
            <a:latin typeface="Segoe UI" panose="020B0502040204020203" pitchFamily="34" charset="0"/>
            <a:ea typeface="+mn-ea"/>
            <a:cs typeface="Segoe UI" panose="020B0502040204020203" pitchFamily="34" charset="0"/>
          </a:endParaRPr>
        </a:p>
      </xdr:txBody>
    </xdr:sp>
    <xdr:clientData/>
  </xdr:twoCellAnchor>
  <xdr:twoCellAnchor>
    <xdr:from>
      <xdr:col>2</xdr:col>
      <xdr:colOff>114300</xdr:colOff>
      <xdr:row>2</xdr:row>
      <xdr:rowOff>131051</xdr:rowOff>
    </xdr:from>
    <xdr:to>
      <xdr:col>10</xdr:col>
      <xdr:colOff>127000</xdr:colOff>
      <xdr:row>10</xdr:row>
      <xdr:rowOff>89792</xdr:rowOff>
    </xdr:to>
    <xdr:sp macro="" textlink="">
      <xdr:nvSpPr>
        <xdr:cNvPr id="6" name="Rectángulo redondeado 5">
          <a:extLst>
            <a:ext uri="{FF2B5EF4-FFF2-40B4-BE49-F238E27FC236}">
              <a16:creationId xmlns:a16="http://schemas.microsoft.com/office/drawing/2014/main" id="{37168D8E-0E03-9245-9D09-F01E52167B67}"/>
            </a:ext>
          </a:extLst>
        </xdr:cNvPr>
        <xdr:cNvSpPr/>
      </xdr:nvSpPr>
      <xdr:spPr>
        <a:xfrm>
          <a:off x="4724400" y="512051"/>
          <a:ext cx="11188700" cy="1482741"/>
        </a:xfrm>
        <a:prstGeom prst="roundRect">
          <a:avLst/>
        </a:prstGeom>
        <a:ln w="6350">
          <a:solidFill>
            <a:schemeClr val="tx1"/>
          </a:solidFill>
          <a:prstDash val="dash"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s-ES_tradnl" sz="1100"/>
        </a:p>
      </xdr:txBody>
    </xdr:sp>
    <xdr:clientData/>
  </xdr:twoCellAnchor>
  <xdr:twoCellAnchor>
    <xdr:from>
      <xdr:col>2</xdr:col>
      <xdr:colOff>805204</xdr:colOff>
      <xdr:row>1</xdr:row>
      <xdr:rowOff>63500</xdr:rowOff>
    </xdr:from>
    <xdr:to>
      <xdr:col>6</xdr:col>
      <xdr:colOff>1206500</xdr:colOff>
      <xdr:row>3</xdr:row>
      <xdr:rowOff>151425</xdr:rowOff>
    </xdr:to>
    <xdr:sp macro="" textlink="">
      <xdr:nvSpPr>
        <xdr:cNvPr id="9" name="Rectángulo redondeado 8">
          <a:extLst>
            <a:ext uri="{FF2B5EF4-FFF2-40B4-BE49-F238E27FC236}">
              <a16:creationId xmlns:a16="http://schemas.microsoft.com/office/drawing/2014/main" id="{30107A66-0B5F-2C4B-B225-7E963901BC0C}"/>
            </a:ext>
          </a:extLst>
        </xdr:cNvPr>
        <xdr:cNvSpPr/>
      </xdr:nvSpPr>
      <xdr:spPr>
        <a:xfrm>
          <a:off x="5415304" y="254000"/>
          <a:ext cx="5989296" cy="468925"/>
        </a:xfrm>
        <a:prstGeom prst="roundRect">
          <a:avLst/>
        </a:prstGeom>
        <a:solidFill>
          <a:schemeClr val="accent1">
            <a:lumMod val="40000"/>
            <a:lumOff val="60000"/>
          </a:schemeClr>
        </a:solidFill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s-ES_tradnl" sz="1100">
            <a:solidFill>
              <a:schemeClr val="tx1"/>
            </a:solidFill>
          </a:endParaRPr>
        </a:p>
      </xdr:txBody>
    </xdr:sp>
    <xdr:clientData/>
  </xdr:twoCellAnchor>
  <xdr:twoCellAnchor>
    <xdr:from>
      <xdr:col>2</xdr:col>
      <xdr:colOff>1010632</xdr:colOff>
      <xdr:row>1</xdr:row>
      <xdr:rowOff>111626</xdr:rowOff>
    </xdr:from>
    <xdr:to>
      <xdr:col>8</xdr:col>
      <xdr:colOff>914400</xdr:colOff>
      <xdr:row>4</xdr:row>
      <xdr:rowOff>106699</xdr:rowOff>
    </xdr:to>
    <xdr:sp macro="" textlink="">
      <xdr:nvSpPr>
        <xdr:cNvPr id="10" name="CuadroTexto 9">
          <a:extLst>
            <a:ext uri="{FF2B5EF4-FFF2-40B4-BE49-F238E27FC236}">
              <a16:creationId xmlns:a16="http://schemas.microsoft.com/office/drawing/2014/main" id="{BCDB5DBD-1A61-AF4B-BACF-9FF70C90642B}"/>
            </a:ext>
          </a:extLst>
        </xdr:cNvPr>
        <xdr:cNvSpPr txBox="1"/>
      </xdr:nvSpPr>
      <xdr:spPr>
        <a:xfrm>
          <a:off x="5620732" y="302126"/>
          <a:ext cx="8285768" cy="56657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S_tradnl" sz="1800" b="1">
              <a:solidFill>
                <a:schemeClr val="tx1"/>
              </a:solidFill>
              <a:latin typeface="+mn-lt"/>
            </a:rPr>
            <a:t>Ejercicio 5. </a:t>
          </a:r>
          <a:r>
            <a:rPr lang="es-ES" sz="1800" b="1" i="0" u="none" strike="noStrike" baseline="0">
              <a:solidFill>
                <a:schemeClr val="tx1"/>
              </a:solidFill>
              <a:effectLst/>
              <a:latin typeface="+mn-lt"/>
              <a:ea typeface="+mn-ea"/>
              <a:cs typeface="Segoe UI" panose="020B0502040204020203" pitchFamily="34" charset="0"/>
            </a:rPr>
            <a:t>¡La tabla de datos se encuentra en horizontal!</a:t>
          </a:r>
        </a:p>
        <a:p>
          <a:pPr algn="l"/>
          <a:endParaRPr lang="es-ES_tradnl" sz="1800" b="1">
            <a:solidFill>
              <a:schemeClr val="tx1"/>
            </a:solidFill>
          </a:endParaRPr>
        </a:p>
      </xdr:txBody>
    </xdr:sp>
    <xdr:clientData/>
  </xdr:twoCellAnchor>
  <xdr:twoCellAnchor>
    <xdr:from>
      <xdr:col>2</xdr:col>
      <xdr:colOff>301089</xdr:colOff>
      <xdr:row>4</xdr:row>
      <xdr:rowOff>166668</xdr:rowOff>
    </xdr:from>
    <xdr:to>
      <xdr:col>10</xdr:col>
      <xdr:colOff>137138</xdr:colOff>
      <xdr:row>9</xdr:row>
      <xdr:rowOff>164878</xdr:rowOff>
    </xdr:to>
    <xdr:sp macro="" textlink="">
      <xdr:nvSpPr>
        <xdr:cNvPr id="11" name="CuadroTexto 10">
          <a:extLst>
            <a:ext uri="{FF2B5EF4-FFF2-40B4-BE49-F238E27FC236}">
              <a16:creationId xmlns:a16="http://schemas.microsoft.com/office/drawing/2014/main" id="{38A5C56B-8F33-4043-8F2F-0F149A79F7AF}"/>
            </a:ext>
          </a:extLst>
        </xdr:cNvPr>
        <xdr:cNvSpPr txBox="1"/>
      </xdr:nvSpPr>
      <xdr:spPr>
        <a:xfrm>
          <a:off x="4911189" y="928668"/>
          <a:ext cx="11012049" cy="95071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ES" sz="1600" b="0" i="0" u="none" strike="noStrike">
              <a:solidFill>
                <a:schemeClr val="dk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Observa</a:t>
          </a:r>
          <a:r>
            <a:rPr lang="es-ES" sz="1600" b="0" i="0" u="none" strike="noStrike" baseline="0">
              <a:solidFill>
                <a:schemeClr val="dk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 que la función BuscarV en este caso no funciona porque la tabla de datos se encuentra en posición horizontal. </a:t>
          </a:r>
        </a:p>
        <a:p>
          <a:r>
            <a:rPr lang="es-ES" sz="1600" b="0" i="0" u="none" strike="noStrike" baseline="0">
              <a:solidFill>
                <a:schemeClr val="dk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En este caso, la solución es utilizar la función BuscarH.</a:t>
          </a:r>
          <a:endParaRPr lang="es-ES" sz="1600" b="0" i="0" u="none" strike="noStrike">
            <a:solidFill>
              <a:schemeClr val="dk1"/>
            </a:solidFill>
            <a:effectLst/>
            <a:latin typeface="Segoe UI" panose="020B0502040204020203" pitchFamily="34" charset="0"/>
            <a:ea typeface="+mn-ea"/>
            <a:cs typeface="Segoe UI" panose="020B0502040204020203" pitchFamily="34" charset="0"/>
          </a:endParaRPr>
        </a:p>
      </xdr:txBody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3835400</xdr:colOff>
      <xdr:row>7</xdr:row>
      <xdr:rowOff>38100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EAC87199-D2EA-AB0A-D1DC-B3196C1095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1200" y="571500"/>
          <a:ext cx="3835400" cy="8001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76200</xdr:colOff>
      <xdr:row>35</xdr:row>
      <xdr:rowOff>0</xdr:rowOff>
    </xdr:from>
    <xdr:to>
      <xdr:col>12</xdr:col>
      <xdr:colOff>660400</xdr:colOff>
      <xdr:row>44</xdr:row>
      <xdr:rowOff>114300</xdr:rowOff>
    </xdr:to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E57FB93A-4105-3B44-8826-B82E3D174C59}"/>
            </a:ext>
          </a:extLst>
        </xdr:cNvPr>
        <xdr:cNvSpPr txBox="1"/>
      </xdr:nvSpPr>
      <xdr:spPr>
        <a:xfrm>
          <a:off x="5892800" y="9334500"/>
          <a:ext cx="8128000" cy="2514600"/>
        </a:xfrm>
        <a:prstGeom prst="rect">
          <a:avLst/>
        </a:prstGeom>
        <a:solidFill>
          <a:schemeClr val="bg2"/>
        </a:solidFill>
        <a:ln w="127000" cap="rnd" cmpd="sng">
          <a:solidFill>
            <a:schemeClr val="bg2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ES" sz="1800" b="1" i="0" u="none" strike="noStrike" baseline="0">
              <a:solidFill>
                <a:schemeClr val="tx1"/>
              </a:solidFill>
              <a:effectLst/>
              <a:latin typeface="Franklin Gothic Medium" panose="020B0603020102020204" pitchFamily="34" charset="0"/>
              <a:ea typeface="+mn-ea"/>
              <a:cs typeface="Segoe UI" panose="020B0502040204020203" pitchFamily="34" charset="0"/>
            </a:rPr>
            <a:t>BuscarV y valores no encontrados</a:t>
          </a:r>
        </a:p>
        <a:p>
          <a:pPr algn="l"/>
          <a:endParaRPr lang="es-ES" sz="1400" b="1" i="0" u="none" strike="noStrike">
            <a:solidFill>
              <a:schemeClr val="tx1"/>
            </a:solidFill>
            <a:effectLst/>
            <a:latin typeface="Segoe UI" panose="020B0502040204020203" pitchFamily="34" charset="0"/>
            <a:ea typeface="+mn-ea"/>
            <a:cs typeface="Segoe UI" panose="020B0502040204020203" pitchFamily="34" charset="0"/>
          </a:endParaRPr>
        </a:p>
        <a:p>
          <a:r>
            <a:rPr lang="es-ES" sz="1400" b="0" i="0" u="none" strike="noStrike">
              <a:solidFill>
                <a:schemeClr val="dk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Si observas la tabla de datos, no constan todas las operaciones</a:t>
          </a:r>
          <a:r>
            <a:rPr lang="es-ES" sz="1400" b="0" i="0" u="none" strike="noStrike" baseline="0">
              <a:solidFill>
                <a:schemeClr val="dk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 buscadas, por lo tanto si la función buscarV no encuentra el valor arrojará N/A .  Utiliza la función SI.Error para que te devuelva el valor "no consta" si no encuentra la operación buscada.</a:t>
          </a:r>
        </a:p>
        <a:p>
          <a:r>
            <a:rPr lang="es-ES" sz="1400" b="0" i="0" u="none" strike="noStrike" baseline="0">
              <a:solidFill>
                <a:schemeClr val="dk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 =Si.error(función buscarv);"No consta")</a:t>
          </a:r>
          <a:endParaRPr lang="es-ES" sz="1400" b="0" i="0" u="none" strike="noStrike">
            <a:solidFill>
              <a:schemeClr val="tx1"/>
            </a:solidFill>
            <a:effectLst/>
            <a:latin typeface="Segoe UI" panose="020B0502040204020203" pitchFamily="34" charset="0"/>
            <a:ea typeface="+mn-ea"/>
            <a:cs typeface="Segoe UI" panose="020B0502040204020203" pitchFamily="34" charset="0"/>
          </a:endParaRPr>
        </a:p>
      </xdr:txBody>
    </xdr:sp>
    <xdr:clientData/>
  </xdr:twoCellAnchor>
  <xdr:twoCellAnchor editAs="oneCell">
    <xdr:from>
      <xdr:col>0</xdr:col>
      <xdr:colOff>1206500</xdr:colOff>
      <xdr:row>6</xdr:row>
      <xdr:rowOff>76200</xdr:rowOff>
    </xdr:from>
    <xdr:to>
      <xdr:col>4</xdr:col>
      <xdr:colOff>12700</xdr:colOff>
      <xdr:row>9</xdr:row>
      <xdr:rowOff>76200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DFE0EC9A-E15D-F5C5-6F97-A0D10F981C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6500" y="1676400"/>
          <a:ext cx="3835400" cy="8001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5</xdr:row>
      <xdr:rowOff>258051</xdr:rowOff>
    </xdr:from>
    <xdr:to>
      <xdr:col>14</xdr:col>
      <xdr:colOff>1130300</xdr:colOff>
      <xdr:row>12</xdr:row>
      <xdr:rowOff>152400</xdr:rowOff>
    </xdr:to>
    <xdr:sp macro="" textlink="">
      <xdr:nvSpPr>
        <xdr:cNvPr id="7" name="Rectángulo redondeado 6">
          <a:extLst>
            <a:ext uri="{FF2B5EF4-FFF2-40B4-BE49-F238E27FC236}">
              <a16:creationId xmlns:a16="http://schemas.microsoft.com/office/drawing/2014/main" id="{C522CF1C-300D-3943-AC11-501A90DFA739}"/>
            </a:ext>
          </a:extLst>
        </xdr:cNvPr>
        <xdr:cNvSpPr/>
      </xdr:nvSpPr>
      <xdr:spPr>
        <a:xfrm>
          <a:off x="5816600" y="1591551"/>
          <a:ext cx="11188700" cy="1761249"/>
        </a:xfrm>
        <a:prstGeom prst="roundRect">
          <a:avLst/>
        </a:prstGeom>
        <a:ln w="6350">
          <a:solidFill>
            <a:schemeClr val="tx1"/>
          </a:solidFill>
          <a:prstDash val="dash"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s-ES_tradnl" sz="1100"/>
        </a:p>
      </xdr:txBody>
    </xdr:sp>
    <xdr:clientData/>
  </xdr:twoCellAnchor>
  <xdr:twoCellAnchor>
    <xdr:from>
      <xdr:col>6</xdr:col>
      <xdr:colOff>690904</xdr:colOff>
      <xdr:row>5</xdr:row>
      <xdr:rowOff>0</xdr:rowOff>
    </xdr:from>
    <xdr:to>
      <xdr:col>11</xdr:col>
      <xdr:colOff>393700</xdr:colOff>
      <xdr:row>6</xdr:row>
      <xdr:rowOff>202225</xdr:rowOff>
    </xdr:to>
    <xdr:sp macro="" textlink="">
      <xdr:nvSpPr>
        <xdr:cNvPr id="8" name="Rectángulo redondeado 7">
          <a:extLst>
            <a:ext uri="{FF2B5EF4-FFF2-40B4-BE49-F238E27FC236}">
              <a16:creationId xmlns:a16="http://schemas.microsoft.com/office/drawing/2014/main" id="{3FE6885A-38C9-BD4E-BFB6-14D1E549AD4D}"/>
            </a:ext>
          </a:extLst>
        </xdr:cNvPr>
        <xdr:cNvSpPr/>
      </xdr:nvSpPr>
      <xdr:spPr>
        <a:xfrm>
          <a:off x="6507504" y="1333500"/>
          <a:ext cx="5989296" cy="468925"/>
        </a:xfrm>
        <a:prstGeom prst="roundRect">
          <a:avLst/>
        </a:prstGeom>
        <a:solidFill>
          <a:schemeClr val="accent1">
            <a:lumMod val="40000"/>
            <a:lumOff val="60000"/>
          </a:schemeClr>
        </a:solidFill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s-ES_tradnl" sz="1100">
            <a:solidFill>
              <a:schemeClr val="tx1"/>
            </a:solidFill>
          </a:endParaRPr>
        </a:p>
      </xdr:txBody>
    </xdr:sp>
    <xdr:clientData/>
  </xdr:twoCellAnchor>
  <xdr:twoCellAnchor>
    <xdr:from>
      <xdr:col>6</xdr:col>
      <xdr:colOff>896332</xdr:colOff>
      <xdr:row>5</xdr:row>
      <xdr:rowOff>48126</xdr:rowOff>
    </xdr:from>
    <xdr:to>
      <xdr:col>13</xdr:col>
      <xdr:colOff>381000</xdr:colOff>
      <xdr:row>7</xdr:row>
      <xdr:rowOff>81299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7264E6B4-7CA3-0C47-B408-F2170F199BF9}"/>
            </a:ext>
          </a:extLst>
        </xdr:cNvPr>
        <xdr:cNvSpPr txBox="1"/>
      </xdr:nvSpPr>
      <xdr:spPr>
        <a:xfrm>
          <a:off x="6712932" y="1381626"/>
          <a:ext cx="8285768" cy="56657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es-ES_tradnl" sz="1800" b="1">
              <a:solidFill>
                <a:schemeClr val="tx1"/>
              </a:solidFill>
              <a:latin typeface="+mn-lt"/>
            </a:rPr>
            <a:t>Ejercicio 6. </a:t>
          </a:r>
          <a:r>
            <a:rPr lang="es-ES" sz="1800" b="1" i="0" u="none" strike="noStrike" baseline="0">
              <a:solidFill>
                <a:schemeClr val="tx1"/>
              </a:solidFill>
              <a:effectLst/>
              <a:latin typeface="+mn-lt"/>
              <a:ea typeface="+mn-ea"/>
              <a:cs typeface="Segoe UI" panose="020B0502040204020203" pitchFamily="34" charset="0"/>
            </a:rPr>
            <a:t>BuscarV combinada con la función SI.Error</a:t>
          </a:r>
        </a:p>
        <a:p>
          <a:pPr algn="l"/>
          <a:endParaRPr lang="es-ES_tradnl" sz="1800" b="1">
            <a:solidFill>
              <a:schemeClr val="tx1"/>
            </a:solidFill>
          </a:endParaRPr>
        </a:p>
      </xdr:txBody>
    </xdr:sp>
    <xdr:clientData/>
  </xdr:twoCellAnchor>
  <xdr:twoCellAnchor>
    <xdr:from>
      <xdr:col>6</xdr:col>
      <xdr:colOff>186789</xdr:colOff>
      <xdr:row>7</xdr:row>
      <xdr:rowOff>141268</xdr:rowOff>
    </xdr:from>
    <xdr:to>
      <xdr:col>14</xdr:col>
      <xdr:colOff>1140438</xdr:colOff>
      <xdr:row>13</xdr:row>
      <xdr:rowOff>50800</xdr:rowOff>
    </xdr:to>
    <xdr:sp macro="" textlink="">
      <xdr:nvSpPr>
        <xdr:cNvPr id="10" name="CuadroTexto 9">
          <a:extLst>
            <a:ext uri="{FF2B5EF4-FFF2-40B4-BE49-F238E27FC236}">
              <a16:creationId xmlns:a16="http://schemas.microsoft.com/office/drawing/2014/main" id="{EBC6B935-3AD9-0C44-BD59-70017DB7A85A}"/>
            </a:ext>
          </a:extLst>
        </xdr:cNvPr>
        <xdr:cNvSpPr txBox="1"/>
      </xdr:nvSpPr>
      <xdr:spPr>
        <a:xfrm>
          <a:off x="6003389" y="2008168"/>
          <a:ext cx="11012049" cy="150973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ES" sz="1600" b="0" i="0" u="none" strike="noStrike">
              <a:solidFill>
                <a:schemeClr val="dk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Si la</a:t>
          </a:r>
          <a:r>
            <a:rPr lang="es-ES" sz="1600" b="0" i="0" u="none" strike="noStrike" baseline="0">
              <a:solidFill>
                <a:schemeClr val="dk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 tabla no contiene el valor buscado, arrojará #N/A en la celda de respuesta, para evitarlo tienes que combinar la función Si.error con la función BuscarV. </a:t>
          </a:r>
        </a:p>
        <a:p>
          <a:r>
            <a:rPr lang="es-ES" sz="1600" b="0" i="0" u="none" strike="noStrike" baseline="0">
              <a:solidFill>
                <a:schemeClr val="dk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Utiliza la función Si.error para que arroje "no consta" cuando no encuentre el número de operación buscado.</a:t>
          </a:r>
        </a:p>
        <a:p>
          <a:r>
            <a:rPr lang="es-ES" sz="1600" b="0" i="0" u="none" strike="noStrike" baseline="0">
              <a:solidFill>
                <a:schemeClr val="dk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Finalmente, calcula el precio total de la columna Precio.</a:t>
          </a:r>
          <a:endParaRPr lang="es-ES" sz="1600" b="0" i="0" u="none" strike="noStrike">
            <a:solidFill>
              <a:schemeClr val="tx1"/>
            </a:solidFill>
            <a:effectLst/>
            <a:latin typeface="Segoe UI" panose="020B0502040204020203" pitchFamily="34" charset="0"/>
            <a:ea typeface="+mn-ea"/>
            <a:cs typeface="Segoe UI" panose="020B0502040204020203" pitchFamily="34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648509</xdr:colOff>
      <xdr:row>15</xdr:row>
      <xdr:rowOff>135106</xdr:rowOff>
    </xdr:from>
    <xdr:to>
      <xdr:col>13</xdr:col>
      <xdr:colOff>513404</xdr:colOff>
      <xdr:row>17</xdr:row>
      <xdr:rowOff>13511</xdr:rowOff>
    </xdr:to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D647D5B6-0298-8C4F-8026-559ADE09D59A}"/>
            </a:ext>
          </a:extLst>
        </xdr:cNvPr>
        <xdr:cNvSpPr txBox="1"/>
      </xdr:nvSpPr>
      <xdr:spPr>
        <a:xfrm>
          <a:off x="9768190" y="3580319"/>
          <a:ext cx="4998937" cy="3377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ES_tradnl" sz="1800" b="1">
              <a:latin typeface="Franklin Gothic Medium" panose="020B0603020102020204" pitchFamily="34" charset="0"/>
            </a:rPr>
            <a:t>Tabla 1. BuscarV (Columnas</a:t>
          </a:r>
          <a:r>
            <a:rPr lang="es-ES_tradnl" sz="1800" b="1" baseline="0">
              <a:latin typeface="Franklin Gothic Medium" panose="020B0603020102020204" pitchFamily="34" charset="0"/>
            </a:rPr>
            <a:t> ordenadas)</a:t>
          </a:r>
          <a:endParaRPr lang="es-ES_tradnl" sz="1800" b="1">
            <a:latin typeface="Franklin Gothic Medium" panose="020B0603020102020204" pitchFamily="34" charset="0"/>
          </a:endParaRPr>
        </a:p>
      </xdr:txBody>
    </xdr:sp>
    <xdr:clientData/>
  </xdr:twoCellAnchor>
  <xdr:twoCellAnchor>
    <xdr:from>
      <xdr:col>9</xdr:col>
      <xdr:colOff>662020</xdr:colOff>
      <xdr:row>37</xdr:row>
      <xdr:rowOff>94574</xdr:rowOff>
    </xdr:from>
    <xdr:to>
      <xdr:col>16</xdr:col>
      <xdr:colOff>594468</xdr:colOff>
      <xdr:row>38</xdr:row>
      <xdr:rowOff>256702</xdr:rowOff>
    </xdr:to>
    <xdr:sp macro="" textlink="">
      <xdr:nvSpPr>
        <xdr:cNvPr id="8" name="CuadroTexto 7">
          <a:extLst>
            <a:ext uri="{FF2B5EF4-FFF2-40B4-BE49-F238E27FC236}">
              <a16:creationId xmlns:a16="http://schemas.microsoft.com/office/drawing/2014/main" id="{27EE2FDF-E814-8944-B051-8EBC4E66E225}"/>
            </a:ext>
          </a:extLst>
        </xdr:cNvPr>
        <xdr:cNvSpPr txBox="1"/>
      </xdr:nvSpPr>
      <xdr:spPr>
        <a:xfrm>
          <a:off x="9781701" y="7417340"/>
          <a:ext cx="8876490" cy="35127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ES_tradnl" sz="1800" b="1">
              <a:latin typeface="Franklin Gothic Medium" panose="020B0603020102020204" pitchFamily="34" charset="0"/>
            </a:rPr>
            <a:t>Tabla 2. Coincidir</a:t>
          </a:r>
          <a:r>
            <a:rPr lang="es-ES_tradnl" sz="1800" b="1" baseline="0">
              <a:latin typeface="Franklin Gothic Medium" panose="020B0603020102020204" pitchFamily="34" charset="0"/>
            </a:rPr>
            <a:t> + Indice (Columnas no ordenadas)</a:t>
          </a:r>
          <a:endParaRPr lang="es-ES_tradnl" sz="1800" b="1">
            <a:latin typeface="Franklin Gothic Medium" panose="020B0603020102020204" pitchFamily="34" charset="0"/>
          </a:endParaRPr>
        </a:p>
      </xdr:txBody>
    </xdr:sp>
    <xdr:clientData/>
  </xdr:twoCellAnchor>
  <xdr:twoCellAnchor>
    <xdr:from>
      <xdr:col>15</xdr:col>
      <xdr:colOff>44314</xdr:colOff>
      <xdr:row>33</xdr:row>
      <xdr:rowOff>152402</xdr:rowOff>
    </xdr:from>
    <xdr:to>
      <xdr:col>24</xdr:col>
      <xdr:colOff>553936</xdr:colOff>
      <xdr:row>41</xdr:row>
      <xdr:rowOff>61611</xdr:rowOff>
    </xdr:to>
    <xdr:sp macro="" textlink="">
      <xdr:nvSpPr>
        <xdr:cNvPr id="10" name="CuadroTexto 9">
          <a:extLst>
            <a:ext uri="{FF2B5EF4-FFF2-40B4-BE49-F238E27FC236}">
              <a16:creationId xmlns:a16="http://schemas.microsoft.com/office/drawing/2014/main" id="{C6410D1C-8BD3-BD41-99F2-ED04C7718BE9}"/>
            </a:ext>
          </a:extLst>
        </xdr:cNvPr>
        <xdr:cNvSpPr txBox="1"/>
      </xdr:nvSpPr>
      <xdr:spPr>
        <a:xfrm>
          <a:off x="17756761" y="7731870"/>
          <a:ext cx="9615792" cy="1746656"/>
        </a:xfrm>
        <a:prstGeom prst="rect">
          <a:avLst/>
        </a:prstGeom>
        <a:solidFill>
          <a:schemeClr val="bg2"/>
        </a:solidFill>
        <a:ln w="127000" cap="rnd" cmpd="sng">
          <a:solidFill>
            <a:schemeClr val="bg2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ES" sz="1800" b="1" i="0" u="none" strike="noStrike">
              <a:solidFill>
                <a:schemeClr val="tx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Función INDICE y COINCIDIR</a:t>
          </a:r>
        </a:p>
        <a:p>
          <a:pPr algn="l"/>
          <a:endParaRPr lang="es-ES" sz="1800" b="1" i="0" u="none" strike="noStrike" baseline="0">
            <a:solidFill>
              <a:schemeClr val="tx1"/>
            </a:solidFill>
            <a:effectLst/>
            <a:latin typeface="Segoe UI" panose="020B0502040204020203" pitchFamily="34" charset="0"/>
            <a:ea typeface="+mn-ea"/>
            <a:cs typeface="Segoe UI" panose="020B0502040204020203" pitchFamily="34" charset="0"/>
          </a:endParaRPr>
        </a:p>
        <a:p>
          <a:pPr algn="l"/>
          <a:r>
            <a:rPr lang="es-ES" sz="1600" b="0" i="0" u="none" strike="noStrike" baseline="0">
              <a:solidFill>
                <a:schemeClr val="tx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=INDICE(tabla completa; (valor buscado; columna del valor buscado; coincidencia);número de columna)</a:t>
          </a:r>
        </a:p>
      </xdr:txBody>
    </xdr:sp>
    <xdr:clientData/>
  </xdr:twoCellAnchor>
  <xdr:twoCellAnchor editAs="oneCell">
    <xdr:from>
      <xdr:col>0</xdr:col>
      <xdr:colOff>689043</xdr:colOff>
      <xdr:row>3</xdr:row>
      <xdr:rowOff>135106</xdr:rowOff>
    </xdr:from>
    <xdr:to>
      <xdr:col>3</xdr:col>
      <xdr:colOff>2578911</xdr:colOff>
      <xdr:row>7</xdr:row>
      <xdr:rowOff>16483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8329930D-D320-3994-424F-85642310EC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9043" y="824149"/>
          <a:ext cx="3835400" cy="800100"/>
        </a:xfrm>
        <a:prstGeom prst="rect">
          <a:avLst/>
        </a:prstGeom>
      </xdr:spPr>
    </xdr:pic>
    <xdr:clientData/>
  </xdr:twoCellAnchor>
  <xdr:twoCellAnchor>
    <xdr:from>
      <xdr:col>3</xdr:col>
      <xdr:colOff>2864256</xdr:colOff>
      <xdr:row>2</xdr:row>
      <xdr:rowOff>41882</xdr:rowOff>
    </xdr:from>
    <xdr:to>
      <xdr:col>13</xdr:col>
      <xdr:colOff>1744765</xdr:colOff>
      <xdr:row>13</xdr:row>
      <xdr:rowOff>190500</xdr:rowOff>
    </xdr:to>
    <xdr:sp macro="" textlink="">
      <xdr:nvSpPr>
        <xdr:cNvPr id="11" name="Rectángulo redondeado 10">
          <a:extLst>
            <a:ext uri="{FF2B5EF4-FFF2-40B4-BE49-F238E27FC236}">
              <a16:creationId xmlns:a16="http://schemas.microsoft.com/office/drawing/2014/main" id="{1E292F07-CDB1-284A-B99C-B3ACEB632371}"/>
            </a:ext>
          </a:extLst>
        </xdr:cNvPr>
        <xdr:cNvSpPr/>
      </xdr:nvSpPr>
      <xdr:spPr>
        <a:xfrm>
          <a:off x="4807356" y="499082"/>
          <a:ext cx="11174109" cy="2663218"/>
        </a:xfrm>
        <a:prstGeom prst="roundRect">
          <a:avLst/>
        </a:prstGeom>
        <a:ln w="6350">
          <a:solidFill>
            <a:schemeClr val="tx1"/>
          </a:solidFill>
          <a:prstDash val="dash"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s-ES_tradnl" sz="1100"/>
        </a:p>
      </xdr:txBody>
    </xdr:sp>
    <xdr:clientData/>
  </xdr:twoCellAnchor>
  <xdr:twoCellAnchor>
    <xdr:from>
      <xdr:col>4</xdr:col>
      <xdr:colOff>677394</xdr:colOff>
      <xdr:row>1</xdr:row>
      <xdr:rowOff>13511</xdr:rowOff>
    </xdr:from>
    <xdr:to>
      <xdr:col>11</xdr:col>
      <xdr:colOff>1242979</xdr:colOff>
      <xdr:row>3</xdr:row>
      <xdr:rowOff>23074</xdr:rowOff>
    </xdr:to>
    <xdr:sp macro="" textlink="">
      <xdr:nvSpPr>
        <xdr:cNvPr id="12" name="Rectángulo redondeado 11">
          <a:extLst>
            <a:ext uri="{FF2B5EF4-FFF2-40B4-BE49-F238E27FC236}">
              <a16:creationId xmlns:a16="http://schemas.microsoft.com/office/drawing/2014/main" id="{6ABD2DD8-2340-A64C-9FCC-D474C84B557C}"/>
            </a:ext>
          </a:extLst>
        </xdr:cNvPr>
        <xdr:cNvSpPr/>
      </xdr:nvSpPr>
      <xdr:spPr>
        <a:xfrm>
          <a:off x="5503394" y="242111"/>
          <a:ext cx="7639485" cy="466763"/>
        </a:xfrm>
        <a:prstGeom prst="roundRect">
          <a:avLst/>
        </a:prstGeom>
        <a:solidFill>
          <a:schemeClr val="accent1">
            <a:lumMod val="40000"/>
            <a:lumOff val="60000"/>
          </a:schemeClr>
        </a:solidFill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s-ES_tradnl" sz="1100">
            <a:solidFill>
              <a:schemeClr val="tx1"/>
            </a:solidFill>
          </a:endParaRPr>
        </a:p>
      </xdr:txBody>
    </xdr:sp>
    <xdr:clientData/>
  </xdr:twoCellAnchor>
  <xdr:twoCellAnchor>
    <xdr:from>
      <xdr:col>4</xdr:col>
      <xdr:colOff>882822</xdr:colOff>
      <xdr:row>1</xdr:row>
      <xdr:rowOff>61637</xdr:rowOff>
    </xdr:from>
    <xdr:to>
      <xdr:col>12</xdr:col>
      <xdr:colOff>521782</xdr:colOff>
      <xdr:row>3</xdr:row>
      <xdr:rowOff>168848</xdr:rowOff>
    </xdr:to>
    <xdr:sp macro="" textlink="">
      <xdr:nvSpPr>
        <xdr:cNvPr id="13" name="CuadroTexto 12">
          <a:extLst>
            <a:ext uri="{FF2B5EF4-FFF2-40B4-BE49-F238E27FC236}">
              <a16:creationId xmlns:a16="http://schemas.microsoft.com/office/drawing/2014/main" id="{A3CF598F-5522-C04F-924F-001015D75E63}"/>
            </a:ext>
          </a:extLst>
        </xdr:cNvPr>
        <xdr:cNvSpPr txBox="1"/>
      </xdr:nvSpPr>
      <xdr:spPr>
        <a:xfrm>
          <a:off x="5708822" y="290237"/>
          <a:ext cx="8262260" cy="5644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es-ES_tradnl" sz="1800" b="1">
              <a:solidFill>
                <a:schemeClr val="tx1"/>
              </a:solidFill>
              <a:latin typeface="+mn-lt"/>
            </a:rPr>
            <a:t>Ejercicio 7. </a:t>
          </a:r>
          <a:r>
            <a:rPr lang="es-ES" sz="1800" b="1" i="0" u="none" strike="noStrike">
              <a:solidFill>
                <a:schemeClr val="tx1"/>
              </a:solidFill>
              <a:effectLst/>
              <a:latin typeface="Franklin Gothic Medium" panose="020B0603020102020204" pitchFamily="34" charset="0"/>
              <a:ea typeface="+mn-ea"/>
              <a:cs typeface="Segoe UI" panose="020B0502040204020203" pitchFamily="34" charset="0"/>
            </a:rPr>
            <a:t>Y decían que alquilar películas estaba pasado de moda...</a:t>
          </a:r>
          <a:endParaRPr lang="es-ES" sz="1800" b="1" i="0" u="none" strike="noStrike" baseline="0">
            <a:solidFill>
              <a:schemeClr val="tx1"/>
            </a:solidFill>
            <a:effectLst/>
            <a:latin typeface="Franklin Gothic Medium" panose="020B0603020102020204" pitchFamily="34" charset="0"/>
            <a:ea typeface="+mn-ea"/>
            <a:cs typeface="Segoe UI" panose="020B0502040204020203" pitchFamily="34" charset="0"/>
          </a:endParaRPr>
        </a:p>
        <a:p>
          <a:pPr algn="l"/>
          <a:endParaRPr lang="es-ES_tradnl" sz="1800" b="1">
            <a:solidFill>
              <a:schemeClr val="tx1"/>
            </a:solidFill>
          </a:endParaRPr>
        </a:p>
      </xdr:txBody>
    </xdr:sp>
    <xdr:clientData/>
  </xdr:twoCellAnchor>
  <xdr:twoCellAnchor>
    <xdr:from>
      <xdr:col>4</xdr:col>
      <xdr:colOff>173279</xdr:colOff>
      <xdr:row>4</xdr:row>
      <xdr:rowOff>216</xdr:rowOff>
    </xdr:from>
    <xdr:to>
      <xdr:col>13</xdr:col>
      <xdr:colOff>1754903</xdr:colOff>
      <xdr:row>13</xdr:row>
      <xdr:rowOff>190499</xdr:rowOff>
    </xdr:to>
    <xdr:sp macro="" textlink="">
      <xdr:nvSpPr>
        <xdr:cNvPr id="14" name="CuadroTexto 13">
          <a:extLst>
            <a:ext uri="{FF2B5EF4-FFF2-40B4-BE49-F238E27FC236}">
              <a16:creationId xmlns:a16="http://schemas.microsoft.com/office/drawing/2014/main" id="{1BD47A38-D8A7-E848-B347-BB22FAD3F961}"/>
            </a:ext>
          </a:extLst>
        </xdr:cNvPr>
        <xdr:cNvSpPr txBox="1"/>
      </xdr:nvSpPr>
      <xdr:spPr>
        <a:xfrm>
          <a:off x="4999279" y="914616"/>
          <a:ext cx="10992324" cy="224768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es-ES" sz="1600" b="0" i="0" u="none" strike="noStrike">
              <a:solidFill>
                <a:schemeClr val="tx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Calcula el beneficio de este videoclub,</a:t>
          </a:r>
          <a:r>
            <a:rPr lang="es-ES" sz="1600" b="0" i="0" u="none" strike="noStrike" baseline="0">
              <a:solidFill>
                <a:schemeClr val="tx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 busca los productos en la tabla y complétala. Fíjate que los datos no estan ordenados y por lo tanto, no podemos utilizar la función de buscarv.</a:t>
          </a:r>
        </a:p>
        <a:p>
          <a:pPr algn="l"/>
          <a:endParaRPr lang="es-ES" sz="1600" b="0" i="0" u="none" strike="noStrike" baseline="0">
            <a:solidFill>
              <a:schemeClr val="tx1"/>
            </a:solidFill>
            <a:effectLst/>
            <a:latin typeface="Segoe UI" panose="020B0502040204020203" pitchFamily="34" charset="0"/>
            <a:ea typeface="+mn-ea"/>
            <a:cs typeface="Segoe UI" panose="020B0502040204020203" pitchFamily="34" charset="0"/>
          </a:endParaRPr>
        </a:p>
        <a:p>
          <a:pPr algn="l"/>
          <a:r>
            <a:rPr lang="es-ES" sz="1600" b="0" i="0" u="none" strike="noStrike">
              <a:solidFill>
                <a:schemeClr val="tx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Utiliza la tabla 1 y completa la tabla con</a:t>
          </a:r>
          <a:r>
            <a:rPr lang="es-ES" sz="1600" b="0" i="0" u="none" strike="noStrike" baseline="0">
              <a:solidFill>
                <a:schemeClr val="tx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 la función =BuscarV</a:t>
          </a:r>
        </a:p>
        <a:p>
          <a:pPr algn="l"/>
          <a:r>
            <a:rPr lang="es-ES" sz="1600" b="0" i="0" u="none" strike="noStrike" baseline="0">
              <a:solidFill>
                <a:schemeClr val="tx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Fíjate en que el valor buscado se encuentra a la izquierda de la columna precio, si se encontrase a la derecha, la función BuscarV no podria utilizarse para encontrar el valor.</a:t>
          </a:r>
          <a:endParaRPr lang="es-ES" sz="1600" b="0" i="0" u="none" strike="noStrike">
            <a:solidFill>
              <a:schemeClr val="tx1"/>
            </a:solidFill>
            <a:effectLst/>
            <a:latin typeface="Segoe UI" panose="020B0502040204020203" pitchFamily="34" charset="0"/>
            <a:ea typeface="+mn-ea"/>
            <a:cs typeface="Segoe UI" panose="020B0502040204020203" pitchFamily="34" charset="0"/>
          </a:endParaRPr>
        </a:p>
        <a:p>
          <a:pPr algn="l"/>
          <a:endParaRPr lang="es-ES" sz="1600" b="0" i="0" u="none" strike="noStrike">
            <a:solidFill>
              <a:schemeClr val="tx1"/>
            </a:solidFill>
            <a:effectLst/>
            <a:latin typeface="Segoe UI" panose="020B0502040204020203" pitchFamily="34" charset="0"/>
            <a:ea typeface="+mn-ea"/>
            <a:cs typeface="Segoe UI" panose="020B0502040204020203" pitchFamily="34" charset="0"/>
          </a:endParaRPr>
        </a:p>
      </xdr:txBody>
    </xdr:sp>
    <xdr:clientData/>
  </xdr:twoCellAnchor>
  <xdr:twoCellAnchor>
    <xdr:from>
      <xdr:col>0</xdr:col>
      <xdr:colOff>400457</xdr:colOff>
      <xdr:row>29</xdr:row>
      <xdr:rowOff>3782</xdr:rowOff>
    </xdr:from>
    <xdr:to>
      <xdr:col>9</xdr:col>
      <xdr:colOff>215901</xdr:colOff>
      <xdr:row>36</xdr:row>
      <xdr:rowOff>114300</xdr:rowOff>
    </xdr:to>
    <xdr:sp macro="" textlink="">
      <xdr:nvSpPr>
        <xdr:cNvPr id="15" name="Rectángulo redondeado 14">
          <a:extLst>
            <a:ext uri="{FF2B5EF4-FFF2-40B4-BE49-F238E27FC236}">
              <a16:creationId xmlns:a16="http://schemas.microsoft.com/office/drawing/2014/main" id="{7C9707BE-AD74-5E4B-9BE0-35CB0CF26AD1}"/>
            </a:ext>
          </a:extLst>
        </xdr:cNvPr>
        <xdr:cNvSpPr/>
      </xdr:nvSpPr>
      <xdr:spPr>
        <a:xfrm>
          <a:off x="400457" y="6633182"/>
          <a:ext cx="8921344" cy="1710718"/>
        </a:xfrm>
        <a:prstGeom prst="roundRect">
          <a:avLst/>
        </a:prstGeom>
        <a:ln w="6350">
          <a:solidFill>
            <a:schemeClr val="tx1"/>
          </a:solidFill>
          <a:prstDash val="dash"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s-ES_tradnl" sz="1100"/>
        </a:p>
      </xdr:txBody>
    </xdr:sp>
    <xdr:clientData/>
  </xdr:twoCellAnchor>
  <xdr:twoCellAnchor>
    <xdr:from>
      <xdr:col>1</xdr:col>
      <xdr:colOff>397994</xdr:colOff>
      <xdr:row>27</xdr:row>
      <xdr:rowOff>204011</xdr:rowOff>
    </xdr:from>
    <xdr:to>
      <xdr:col>8</xdr:col>
      <xdr:colOff>11079</xdr:colOff>
      <xdr:row>29</xdr:row>
      <xdr:rowOff>213574</xdr:rowOff>
    </xdr:to>
    <xdr:sp macro="" textlink="">
      <xdr:nvSpPr>
        <xdr:cNvPr id="16" name="Rectángulo redondeado 15">
          <a:extLst>
            <a:ext uri="{FF2B5EF4-FFF2-40B4-BE49-F238E27FC236}">
              <a16:creationId xmlns:a16="http://schemas.microsoft.com/office/drawing/2014/main" id="{6A625495-3351-D742-AC17-792840DDB1B7}"/>
            </a:ext>
          </a:extLst>
        </xdr:cNvPr>
        <xdr:cNvSpPr/>
      </xdr:nvSpPr>
      <xdr:spPr>
        <a:xfrm>
          <a:off x="1096494" y="6376211"/>
          <a:ext cx="7639485" cy="466763"/>
        </a:xfrm>
        <a:prstGeom prst="roundRect">
          <a:avLst/>
        </a:prstGeom>
        <a:solidFill>
          <a:schemeClr val="accent1">
            <a:lumMod val="40000"/>
            <a:lumOff val="60000"/>
          </a:schemeClr>
        </a:solidFill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s-ES_tradnl" sz="1100">
            <a:solidFill>
              <a:schemeClr val="tx1"/>
            </a:solidFill>
          </a:endParaRPr>
        </a:p>
      </xdr:txBody>
    </xdr:sp>
    <xdr:clientData/>
  </xdr:twoCellAnchor>
  <xdr:twoCellAnchor>
    <xdr:from>
      <xdr:col>2</xdr:col>
      <xdr:colOff>6522</xdr:colOff>
      <xdr:row>28</xdr:row>
      <xdr:rowOff>23537</xdr:rowOff>
    </xdr:from>
    <xdr:to>
      <xdr:col>9</xdr:col>
      <xdr:colOff>458282</xdr:colOff>
      <xdr:row>30</xdr:row>
      <xdr:rowOff>130748</xdr:rowOff>
    </xdr:to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17564310-C126-2E4D-84C3-B3ABE49EF7C6}"/>
            </a:ext>
          </a:extLst>
        </xdr:cNvPr>
        <xdr:cNvSpPr txBox="1"/>
      </xdr:nvSpPr>
      <xdr:spPr>
        <a:xfrm>
          <a:off x="1301922" y="6424337"/>
          <a:ext cx="8262260" cy="5644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es-ES_tradnl" sz="1800" b="1">
              <a:solidFill>
                <a:schemeClr val="tx1"/>
              </a:solidFill>
              <a:latin typeface="+mn-lt"/>
            </a:rPr>
            <a:t>Ejercicio 8. </a:t>
          </a:r>
          <a:r>
            <a:rPr lang="es-ES" sz="1800" b="1" i="0" u="none" strike="noStrike">
              <a:solidFill>
                <a:schemeClr val="tx1"/>
              </a:solidFill>
              <a:effectLst/>
              <a:latin typeface="Franklin Gothic Medium" panose="020B0603020102020204" pitchFamily="34" charset="0"/>
              <a:ea typeface="+mn-ea"/>
              <a:cs typeface="Segoe UI" panose="020B0502040204020203" pitchFamily="34" charset="0"/>
            </a:rPr>
            <a:t>Indice y Coincidir</a:t>
          </a:r>
          <a:endParaRPr lang="es-ES" sz="1800" b="1" i="0" u="none" strike="noStrike" baseline="0">
            <a:solidFill>
              <a:schemeClr val="tx1"/>
            </a:solidFill>
            <a:effectLst/>
            <a:latin typeface="Franklin Gothic Medium" panose="020B0603020102020204" pitchFamily="34" charset="0"/>
            <a:ea typeface="+mn-ea"/>
            <a:cs typeface="Segoe UI" panose="020B0502040204020203" pitchFamily="34" charset="0"/>
          </a:endParaRPr>
        </a:p>
        <a:p>
          <a:pPr algn="l"/>
          <a:endParaRPr lang="es-ES_tradnl" sz="1800" b="1">
            <a:solidFill>
              <a:schemeClr val="tx1"/>
            </a:solidFill>
          </a:endParaRPr>
        </a:p>
      </xdr:txBody>
    </xdr:sp>
    <xdr:clientData/>
  </xdr:twoCellAnchor>
  <xdr:twoCellAnchor>
    <xdr:from>
      <xdr:col>0</xdr:col>
      <xdr:colOff>592379</xdr:colOff>
      <xdr:row>30</xdr:row>
      <xdr:rowOff>190717</xdr:rowOff>
    </xdr:from>
    <xdr:to>
      <xdr:col>8</xdr:col>
      <xdr:colOff>215900</xdr:colOff>
      <xdr:row>36</xdr:row>
      <xdr:rowOff>25401</xdr:rowOff>
    </xdr:to>
    <xdr:sp macro="" textlink="">
      <xdr:nvSpPr>
        <xdr:cNvPr id="18" name="CuadroTexto 17">
          <a:extLst>
            <a:ext uri="{FF2B5EF4-FFF2-40B4-BE49-F238E27FC236}">
              <a16:creationId xmlns:a16="http://schemas.microsoft.com/office/drawing/2014/main" id="{58C679C0-8576-5243-840F-A3556BDEA6B3}"/>
            </a:ext>
          </a:extLst>
        </xdr:cNvPr>
        <xdr:cNvSpPr txBox="1"/>
      </xdr:nvSpPr>
      <xdr:spPr>
        <a:xfrm>
          <a:off x="592379" y="7048717"/>
          <a:ext cx="8348421" cy="120628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es-ES" sz="1600" b="0" i="0" u="none" strike="noStrike">
              <a:solidFill>
                <a:schemeClr val="tx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Utiliza la tabla 2 y completa la tabla con</a:t>
          </a:r>
          <a:r>
            <a:rPr lang="es-ES" sz="1600" b="0" i="0" u="none" strike="noStrike" baseline="0">
              <a:solidFill>
                <a:schemeClr val="tx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 la función Indice y Coincidir</a:t>
          </a:r>
        </a:p>
        <a:p>
          <a:pPr algn="l"/>
          <a:r>
            <a:rPr lang="es-ES" sz="1600" b="0" i="0" u="none" strike="noStrike" baseline="0">
              <a:solidFill>
                <a:schemeClr val="tx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Fíjate en que el valor buscado se encuentra a la derecha de la columna precio y la función BuscarV no puede utilizarse para encontrar el valor.</a:t>
          </a:r>
          <a:endParaRPr lang="es-ES" sz="1600" b="0" i="0" u="none" strike="noStrike">
            <a:solidFill>
              <a:schemeClr val="tx1"/>
            </a:solidFill>
            <a:effectLst/>
            <a:latin typeface="Segoe UI" panose="020B0502040204020203" pitchFamily="34" charset="0"/>
            <a:ea typeface="+mn-ea"/>
            <a:cs typeface="Segoe UI" panose="020B0502040204020203" pitchFamily="34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223168</xdr:colOff>
      <xdr:row>10</xdr:row>
      <xdr:rowOff>276851</xdr:rowOff>
    </xdr:from>
    <xdr:to>
      <xdr:col>20</xdr:col>
      <xdr:colOff>665976</xdr:colOff>
      <xdr:row>26</xdr:row>
      <xdr:rowOff>30975</xdr:rowOff>
    </xdr:to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8142D910-901F-9948-A8C2-217BCC95A882}"/>
            </a:ext>
          </a:extLst>
        </xdr:cNvPr>
        <xdr:cNvSpPr txBox="1"/>
      </xdr:nvSpPr>
      <xdr:spPr>
        <a:xfrm>
          <a:off x="17291968" y="2181851"/>
          <a:ext cx="5548208" cy="3614924"/>
        </a:xfrm>
        <a:prstGeom prst="rect">
          <a:avLst/>
        </a:prstGeom>
        <a:solidFill>
          <a:schemeClr val="bg2"/>
        </a:solidFill>
        <a:ln w="127000" cap="rnd" cmpd="sng">
          <a:solidFill>
            <a:schemeClr val="bg2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ES" sz="1800" b="1" i="0" u="none" strike="noStrike">
              <a:solidFill>
                <a:schemeClr val="tx1"/>
              </a:solidFill>
              <a:effectLst/>
              <a:latin typeface="Franklin Gothic Medium" panose="020B0603020102020204" pitchFamily="34" charset="0"/>
              <a:ea typeface="+mn-ea"/>
              <a:cs typeface="Segoe UI" panose="020B0502040204020203" pitchFamily="34" charset="0"/>
            </a:rPr>
            <a:t>Función BuscarV</a:t>
          </a:r>
          <a:endParaRPr lang="es-ES" sz="1800" b="1" i="0" u="none" strike="noStrike" baseline="0">
            <a:solidFill>
              <a:schemeClr val="tx1"/>
            </a:solidFill>
            <a:effectLst/>
            <a:latin typeface="Franklin Gothic Medium" panose="020B0603020102020204" pitchFamily="34" charset="0"/>
            <a:ea typeface="+mn-ea"/>
            <a:cs typeface="Segoe UI" panose="020B0502040204020203" pitchFamily="34" charset="0"/>
          </a:endParaRPr>
        </a:p>
        <a:p>
          <a:pPr algn="l"/>
          <a:endParaRPr lang="es-ES" sz="1800" b="1" i="0" u="none" strike="noStrike">
            <a:solidFill>
              <a:schemeClr val="tx1"/>
            </a:solidFill>
            <a:effectLst/>
            <a:latin typeface="Franklin Gothic Medium" panose="020B0603020102020204" pitchFamily="34" charset="0"/>
            <a:ea typeface="+mn-ea"/>
            <a:cs typeface="Segoe UI" panose="020B0502040204020203" pitchFamily="34" charset="0"/>
          </a:endParaRPr>
        </a:p>
        <a:p>
          <a:pPr algn="l"/>
          <a:r>
            <a:rPr lang="es-ES" sz="1400" b="0" i="0" u="none" strike="noStrike">
              <a:solidFill>
                <a:schemeClr val="tx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1.</a:t>
          </a:r>
          <a:r>
            <a:rPr lang="es-ES" sz="1400" b="0" i="0" u="none" strike="noStrike" baseline="0">
              <a:solidFill>
                <a:schemeClr val="tx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 El valor buscado debe situarse a la izquierda, en la tabla de datos, del valor que queremos obtener.</a:t>
          </a:r>
        </a:p>
        <a:p>
          <a:pPr algn="l"/>
          <a:r>
            <a:rPr lang="es-ES" sz="1400" b="0" i="0" u="none" strike="noStrike" baseline="0">
              <a:solidFill>
                <a:schemeClr val="tx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2. La matriz corresponde a la tabla de datos completa, con encabezados. Siempre debe fijarse de forma absoluta.</a:t>
          </a:r>
        </a:p>
        <a:p>
          <a:pPr algn="l"/>
          <a:r>
            <a:rPr lang="es-ES" sz="1400" b="0" i="0" u="none" strike="noStrike" baseline="0">
              <a:solidFill>
                <a:schemeClr val="tx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3. El indicador de columna corresponde al número de columna del valor que queremos obtener si contamos a partir de la columna del valor buscado.</a:t>
          </a:r>
        </a:p>
        <a:p>
          <a:pPr algn="l"/>
          <a:r>
            <a:rPr lang="es-ES" sz="1400" b="0" i="0" u="none" strike="noStrike" baseline="0">
              <a:solidFill>
                <a:schemeClr val="tx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4. Coincidencia igual a cero o falso : Corresponde al valor exacto. Siempre que busquemos valores que no corresponden a rangos, aplicaremos el cero.</a:t>
          </a:r>
          <a:endParaRPr lang="es-ES" sz="1400" b="0" i="0" u="none" strike="noStrike">
            <a:solidFill>
              <a:schemeClr val="tx1"/>
            </a:solidFill>
            <a:effectLst/>
            <a:latin typeface="Segoe UI" panose="020B0502040204020203" pitchFamily="34" charset="0"/>
            <a:ea typeface="+mn-ea"/>
            <a:cs typeface="Segoe UI" panose="020B0502040204020203" pitchFamily="34" charset="0"/>
          </a:endParaRPr>
        </a:p>
      </xdr:txBody>
    </xdr:sp>
    <xdr:clientData/>
  </xdr:twoCellAnchor>
  <xdr:twoCellAnchor editAs="oneCell">
    <xdr:from>
      <xdr:col>0</xdr:col>
      <xdr:colOff>675532</xdr:colOff>
      <xdr:row>3</xdr:row>
      <xdr:rowOff>0</xdr:rowOff>
    </xdr:from>
    <xdr:to>
      <xdr:col>3</xdr:col>
      <xdr:colOff>1992549</xdr:colOff>
      <xdr:row>7</xdr:row>
      <xdr:rowOff>37475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C3438C24-9F18-A54E-9A6D-EC9A90B51C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5532" y="571500"/>
          <a:ext cx="3869717" cy="799475"/>
        </a:xfrm>
        <a:prstGeom prst="rect">
          <a:avLst/>
        </a:prstGeom>
      </xdr:spPr>
    </xdr:pic>
    <xdr:clientData/>
  </xdr:twoCellAnchor>
  <xdr:twoCellAnchor>
    <xdr:from>
      <xdr:col>5</xdr:col>
      <xdr:colOff>743415</xdr:colOff>
      <xdr:row>10</xdr:row>
      <xdr:rowOff>114095</xdr:rowOff>
    </xdr:from>
    <xdr:to>
      <xdr:col>13</xdr:col>
      <xdr:colOff>829136</xdr:colOff>
      <xdr:row>16</xdr:row>
      <xdr:rowOff>70799</xdr:rowOff>
    </xdr:to>
    <xdr:sp macro="" textlink="">
      <xdr:nvSpPr>
        <xdr:cNvPr id="4" name="Rectángulo redondeado 3">
          <a:extLst>
            <a:ext uri="{FF2B5EF4-FFF2-40B4-BE49-F238E27FC236}">
              <a16:creationId xmlns:a16="http://schemas.microsoft.com/office/drawing/2014/main" id="{F1BD0785-2A7F-BD42-ACCF-C17ABABB2DF3}"/>
            </a:ext>
          </a:extLst>
        </xdr:cNvPr>
        <xdr:cNvSpPr/>
      </xdr:nvSpPr>
      <xdr:spPr>
        <a:xfrm>
          <a:off x="6471115" y="2019095"/>
          <a:ext cx="10575921" cy="1429904"/>
        </a:xfrm>
        <a:prstGeom prst="roundRect">
          <a:avLst/>
        </a:prstGeom>
        <a:ln w="6350">
          <a:solidFill>
            <a:schemeClr val="tx1"/>
          </a:solidFill>
          <a:prstDash val="dash"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s-ES_tradnl" sz="1100"/>
        </a:p>
      </xdr:txBody>
    </xdr:sp>
    <xdr:clientData/>
  </xdr:twoCellAnchor>
  <xdr:twoCellAnchor>
    <xdr:from>
      <xdr:col>6</xdr:col>
      <xdr:colOff>582490</xdr:colOff>
      <xdr:row>9</xdr:row>
      <xdr:rowOff>61951</xdr:rowOff>
    </xdr:from>
    <xdr:to>
      <xdr:col>8</xdr:col>
      <xdr:colOff>483437</xdr:colOff>
      <xdr:row>10</xdr:row>
      <xdr:rowOff>314943</xdr:rowOff>
    </xdr:to>
    <xdr:sp macro="" textlink="">
      <xdr:nvSpPr>
        <xdr:cNvPr id="5" name="Rectángulo redondeado 4">
          <a:extLst>
            <a:ext uri="{FF2B5EF4-FFF2-40B4-BE49-F238E27FC236}">
              <a16:creationId xmlns:a16="http://schemas.microsoft.com/office/drawing/2014/main" id="{66882CB0-05CB-1E4E-AF53-3B1A34AC037F}"/>
            </a:ext>
          </a:extLst>
        </xdr:cNvPr>
        <xdr:cNvSpPr/>
      </xdr:nvSpPr>
      <xdr:spPr>
        <a:xfrm>
          <a:off x="7161090" y="1776451"/>
          <a:ext cx="3914147" cy="443492"/>
        </a:xfrm>
        <a:prstGeom prst="roundRect">
          <a:avLst/>
        </a:prstGeom>
        <a:solidFill>
          <a:schemeClr val="accent1">
            <a:lumMod val="40000"/>
            <a:lumOff val="60000"/>
          </a:schemeClr>
        </a:solidFill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s-ES_tradnl" sz="1100">
            <a:solidFill>
              <a:schemeClr val="tx1"/>
            </a:solidFill>
          </a:endParaRPr>
        </a:p>
      </xdr:txBody>
    </xdr:sp>
    <xdr:clientData/>
  </xdr:twoCellAnchor>
  <xdr:twoCellAnchor>
    <xdr:from>
      <xdr:col>6</xdr:col>
      <xdr:colOff>785690</xdr:colOff>
      <xdr:row>9</xdr:row>
      <xdr:rowOff>100051</xdr:rowOff>
    </xdr:from>
    <xdr:to>
      <xdr:col>8</xdr:col>
      <xdr:colOff>1652059</xdr:colOff>
      <xdr:row>11</xdr:row>
      <xdr:rowOff>11571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47AB69D0-874E-C546-AC4B-70F1247D780C}"/>
            </a:ext>
          </a:extLst>
        </xdr:cNvPr>
        <xdr:cNvSpPr txBox="1"/>
      </xdr:nvSpPr>
      <xdr:spPr>
        <a:xfrm>
          <a:off x="7364290" y="1814551"/>
          <a:ext cx="4879569" cy="5465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es-ES_tradnl" sz="1800" b="1">
              <a:solidFill>
                <a:schemeClr val="tx1"/>
              </a:solidFill>
            </a:rPr>
            <a:t>Ejercicio 1. </a:t>
          </a:r>
        </a:p>
      </xdr:txBody>
    </xdr:sp>
    <xdr:clientData/>
  </xdr:twoCellAnchor>
  <xdr:twoCellAnchor>
    <xdr:from>
      <xdr:col>6</xdr:col>
      <xdr:colOff>78375</xdr:colOff>
      <xdr:row>11</xdr:row>
      <xdr:rowOff>61514</xdr:rowOff>
    </xdr:from>
    <xdr:to>
      <xdr:col>13</xdr:col>
      <xdr:colOff>422735</xdr:colOff>
      <xdr:row>15</xdr:row>
      <xdr:rowOff>10227</xdr:rowOff>
    </xdr:to>
    <xdr:sp macro="" textlink="">
      <xdr:nvSpPr>
        <xdr:cNvPr id="7" name="CuadroTexto 6">
          <a:extLst>
            <a:ext uri="{FF2B5EF4-FFF2-40B4-BE49-F238E27FC236}">
              <a16:creationId xmlns:a16="http://schemas.microsoft.com/office/drawing/2014/main" id="{5DCEE8EF-4269-214A-8BBB-152D299C066A}"/>
            </a:ext>
          </a:extLst>
        </xdr:cNvPr>
        <xdr:cNvSpPr txBox="1"/>
      </xdr:nvSpPr>
      <xdr:spPr>
        <a:xfrm>
          <a:off x="6656975" y="2411014"/>
          <a:ext cx="9983660" cy="78691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es-ES" sz="1600" b="0" i="0" u="none" strike="noStrike">
              <a:solidFill>
                <a:schemeClr val="tx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Completa</a:t>
          </a:r>
          <a:r>
            <a:rPr lang="es-ES" sz="1600" b="0" i="0" u="none" strike="noStrike" baseline="0">
              <a:solidFill>
                <a:schemeClr val="tx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 la tabla utilizando la función BuscarV. La columna Precio tiene indicador 2 porque es respecto a la columna 1, que correponde al valor buscado dentro de la tabla de datos.</a:t>
          </a:r>
        </a:p>
      </xdr:txBody>
    </xdr:sp>
    <xdr:clientData/>
  </xdr:twoCellAnchor>
  <xdr:twoCellAnchor>
    <xdr:from>
      <xdr:col>5</xdr:col>
      <xdr:colOff>586059</xdr:colOff>
      <xdr:row>28</xdr:row>
      <xdr:rowOff>173569</xdr:rowOff>
    </xdr:from>
    <xdr:to>
      <xdr:col>13</xdr:col>
      <xdr:colOff>671780</xdr:colOff>
      <xdr:row>36</xdr:row>
      <xdr:rowOff>99297</xdr:rowOff>
    </xdr:to>
    <xdr:sp macro="" textlink="">
      <xdr:nvSpPr>
        <xdr:cNvPr id="8" name="Rectángulo redondeado 7">
          <a:extLst>
            <a:ext uri="{FF2B5EF4-FFF2-40B4-BE49-F238E27FC236}">
              <a16:creationId xmlns:a16="http://schemas.microsoft.com/office/drawing/2014/main" id="{96B2D7AE-4E82-2C42-BFF5-39B0659C0BFE}"/>
            </a:ext>
          </a:extLst>
        </xdr:cNvPr>
        <xdr:cNvSpPr/>
      </xdr:nvSpPr>
      <xdr:spPr>
        <a:xfrm>
          <a:off x="6313759" y="6371169"/>
          <a:ext cx="10575921" cy="1449728"/>
        </a:xfrm>
        <a:prstGeom prst="roundRect">
          <a:avLst/>
        </a:prstGeom>
        <a:ln w="6350">
          <a:solidFill>
            <a:schemeClr val="tx1"/>
          </a:solidFill>
          <a:prstDash val="dash"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s-ES_tradnl" sz="1100"/>
        </a:p>
      </xdr:txBody>
    </xdr:sp>
    <xdr:clientData/>
  </xdr:twoCellAnchor>
  <xdr:twoCellAnchor>
    <xdr:from>
      <xdr:col>6</xdr:col>
      <xdr:colOff>425134</xdr:colOff>
      <xdr:row>27</xdr:row>
      <xdr:rowOff>121425</xdr:rowOff>
    </xdr:from>
    <xdr:to>
      <xdr:col>8</xdr:col>
      <xdr:colOff>326081</xdr:colOff>
      <xdr:row>30</xdr:row>
      <xdr:rowOff>2710</xdr:rowOff>
    </xdr:to>
    <xdr:sp macro="" textlink="">
      <xdr:nvSpPr>
        <xdr:cNvPr id="9" name="Rectángulo redondeado 8">
          <a:extLst>
            <a:ext uri="{FF2B5EF4-FFF2-40B4-BE49-F238E27FC236}">
              <a16:creationId xmlns:a16="http://schemas.microsoft.com/office/drawing/2014/main" id="{56432FAA-7F27-6D4E-A576-839B721187EC}"/>
            </a:ext>
          </a:extLst>
        </xdr:cNvPr>
        <xdr:cNvSpPr/>
      </xdr:nvSpPr>
      <xdr:spPr>
        <a:xfrm>
          <a:off x="7003734" y="6128525"/>
          <a:ext cx="3914147" cy="452785"/>
        </a:xfrm>
        <a:prstGeom prst="roundRect">
          <a:avLst/>
        </a:prstGeom>
        <a:solidFill>
          <a:schemeClr val="accent1">
            <a:lumMod val="40000"/>
            <a:lumOff val="60000"/>
          </a:schemeClr>
        </a:solidFill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s-ES_tradnl" sz="1100">
            <a:solidFill>
              <a:schemeClr val="tx1"/>
            </a:solidFill>
          </a:endParaRPr>
        </a:p>
      </xdr:txBody>
    </xdr:sp>
    <xdr:clientData/>
  </xdr:twoCellAnchor>
  <xdr:twoCellAnchor>
    <xdr:from>
      <xdr:col>6</xdr:col>
      <xdr:colOff>628334</xdr:colOff>
      <xdr:row>27</xdr:row>
      <xdr:rowOff>159525</xdr:rowOff>
    </xdr:from>
    <xdr:to>
      <xdr:col>8</xdr:col>
      <xdr:colOff>1494703</xdr:colOff>
      <xdr:row>30</xdr:row>
      <xdr:rowOff>148484</xdr:rowOff>
    </xdr:to>
    <xdr:sp macro="" textlink="">
      <xdr:nvSpPr>
        <xdr:cNvPr id="10" name="CuadroTexto 9">
          <a:extLst>
            <a:ext uri="{FF2B5EF4-FFF2-40B4-BE49-F238E27FC236}">
              <a16:creationId xmlns:a16="http://schemas.microsoft.com/office/drawing/2014/main" id="{4BA3F0BD-EB1C-8140-A26A-0E553DF86A4A}"/>
            </a:ext>
          </a:extLst>
        </xdr:cNvPr>
        <xdr:cNvSpPr txBox="1"/>
      </xdr:nvSpPr>
      <xdr:spPr>
        <a:xfrm>
          <a:off x="7206934" y="6166625"/>
          <a:ext cx="4879569" cy="56045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es-ES_tradnl" sz="1800" b="1">
              <a:solidFill>
                <a:schemeClr val="tx1"/>
              </a:solidFill>
            </a:rPr>
            <a:t>Ejercicio 2. </a:t>
          </a:r>
        </a:p>
      </xdr:txBody>
    </xdr:sp>
    <xdr:clientData/>
  </xdr:twoCellAnchor>
  <xdr:twoCellAnchor>
    <xdr:from>
      <xdr:col>5</xdr:col>
      <xdr:colOff>772848</xdr:colOff>
      <xdr:row>31</xdr:row>
      <xdr:rowOff>12573</xdr:rowOff>
    </xdr:from>
    <xdr:to>
      <xdr:col>13</xdr:col>
      <xdr:colOff>265379</xdr:colOff>
      <xdr:row>35</xdr:row>
      <xdr:rowOff>38725</xdr:rowOff>
    </xdr:to>
    <xdr:sp macro="" textlink="">
      <xdr:nvSpPr>
        <xdr:cNvPr id="11" name="CuadroTexto 10">
          <a:extLst>
            <a:ext uri="{FF2B5EF4-FFF2-40B4-BE49-F238E27FC236}">
              <a16:creationId xmlns:a16="http://schemas.microsoft.com/office/drawing/2014/main" id="{B823F045-AC1B-584A-8540-7D845C0B4AC8}"/>
            </a:ext>
          </a:extLst>
        </xdr:cNvPr>
        <xdr:cNvSpPr txBox="1"/>
      </xdr:nvSpPr>
      <xdr:spPr>
        <a:xfrm>
          <a:off x="6500548" y="6781673"/>
          <a:ext cx="9982731" cy="7881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es-ES" sz="1600" b="0" i="0" u="none" strike="noStrike">
              <a:solidFill>
                <a:schemeClr val="tx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Completa</a:t>
          </a:r>
          <a:r>
            <a:rPr lang="es-ES" sz="1600" b="0" i="0" u="none" strike="noStrike" baseline="0">
              <a:solidFill>
                <a:schemeClr val="tx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 la tabla utilizando la función BuscarV. La columna Garantia tiene indicador 2 porque es respecto a la columna 1, que correponde al valor buscado dentro de la tabla de datos.</a:t>
          </a:r>
          <a:endParaRPr lang="es-ES" sz="1600" b="0" i="0" u="none" strike="noStrike">
            <a:solidFill>
              <a:schemeClr val="tx1"/>
            </a:solidFill>
            <a:effectLst/>
            <a:latin typeface="Segoe UI" panose="020B0502040204020203" pitchFamily="34" charset="0"/>
            <a:ea typeface="+mn-ea"/>
            <a:cs typeface="Segoe UI" panose="020B0502040204020203" pitchFamily="34" charset="0"/>
          </a:endParaRPr>
        </a:p>
      </xdr:txBody>
    </xdr:sp>
    <xdr:clientData/>
  </xdr:twoCellAnchor>
  <xdr:twoCellAnchor>
    <xdr:from>
      <xdr:col>10</xdr:col>
      <xdr:colOff>549936</xdr:colOff>
      <xdr:row>39</xdr:row>
      <xdr:rowOff>224454</xdr:rowOff>
    </xdr:from>
    <xdr:to>
      <xdr:col>18</xdr:col>
      <xdr:colOff>809225</xdr:colOff>
      <xdr:row>46</xdr:row>
      <xdr:rowOff>84111</xdr:rowOff>
    </xdr:to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8AB46157-01CF-7C45-BA42-D8146CB81E13}"/>
            </a:ext>
          </a:extLst>
        </xdr:cNvPr>
        <xdr:cNvSpPr txBox="1"/>
      </xdr:nvSpPr>
      <xdr:spPr>
        <a:xfrm>
          <a:off x="14215136" y="8644554"/>
          <a:ext cx="7066489" cy="1548757"/>
        </a:xfrm>
        <a:prstGeom prst="rect">
          <a:avLst/>
        </a:prstGeom>
        <a:solidFill>
          <a:schemeClr val="bg2"/>
        </a:solidFill>
        <a:ln w="127000" cap="rnd" cmpd="sng">
          <a:solidFill>
            <a:schemeClr val="bg2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ES" sz="1800" b="1" i="0" u="none" strike="noStrike">
              <a:solidFill>
                <a:schemeClr val="tx1"/>
              </a:solidFill>
              <a:effectLst/>
              <a:latin typeface="Franklin Gothic Medium" panose="020B0603020102020204" pitchFamily="34" charset="0"/>
              <a:ea typeface="+mn-ea"/>
              <a:cs typeface="Segoe UI" panose="020B0502040204020203" pitchFamily="34" charset="0"/>
            </a:rPr>
            <a:t>Ejercicio 3</a:t>
          </a:r>
          <a:endParaRPr lang="es-ES" sz="1800" b="1" i="0" u="none" strike="noStrike" baseline="0">
            <a:solidFill>
              <a:schemeClr val="tx1"/>
            </a:solidFill>
            <a:effectLst/>
            <a:latin typeface="Franklin Gothic Medium" panose="020B0603020102020204" pitchFamily="34" charset="0"/>
            <a:ea typeface="+mn-ea"/>
            <a:cs typeface="Segoe UI" panose="020B0502040204020203" pitchFamily="34" charset="0"/>
          </a:endParaRPr>
        </a:p>
        <a:p>
          <a:pPr algn="l"/>
          <a:endParaRPr lang="es-ES" sz="1800" b="1" i="0" u="none" strike="noStrike">
            <a:solidFill>
              <a:schemeClr val="tx1"/>
            </a:solidFill>
            <a:effectLst/>
            <a:latin typeface="Franklin Gothic Medium" panose="020B0603020102020204" pitchFamily="34" charset="0"/>
            <a:ea typeface="+mn-ea"/>
            <a:cs typeface="Segoe UI" panose="020B0502040204020203" pitchFamily="34" charset="0"/>
          </a:endParaRPr>
        </a:p>
        <a:p>
          <a:pPr algn="l"/>
          <a:r>
            <a:rPr lang="es-ES" sz="1200" b="0" i="0" u="none" strike="noStrike">
              <a:solidFill>
                <a:schemeClr val="tx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Completa</a:t>
          </a:r>
          <a:r>
            <a:rPr lang="es-ES" sz="1200" b="0" i="0" u="none" strike="noStrike" baseline="0">
              <a:solidFill>
                <a:schemeClr val="tx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 la tabla utilizando la función BuscarV. Utiliza la opción de indicador de columna con separador para automatizar el completado.</a:t>
          </a:r>
        </a:p>
        <a:p>
          <a:pPr algn="l"/>
          <a:r>
            <a:rPr lang="es-ES" sz="1200" b="0" i="0" u="none" strike="noStrike">
              <a:solidFill>
                <a:schemeClr val="tx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HORIZONTAL-&gt;</a:t>
          </a:r>
          <a:r>
            <a:rPr lang="es-ES" sz="1200" b="0" i="0" u="none" strike="noStrike" baseline="0">
              <a:solidFill>
                <a:schemeClr val="tx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    </a:t>
          </a:r>
          <a:r>
            <a:rPr lang="es-ES" sz="1200" b="0" i="0" u="none" strike="noStrike">
              <a:solidFill>
                <a:schemeClr val="tx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=BUSCARV(H65;B14:E114;</a:t>
          </a:r>
          <a:r>
            <a:rPr lang="es-ES" sz="1200" b="0" i="0" u="none" strike="noStrike">
              <a:solidFill>
                <a:srgbClr val="FF0000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{2;3;4}</a:t>
          </a:r>
          <a:r>
            <a:rPr lang="es-ES" sz="1200" b="0" i="0" u="none" strike="noStrike">
              <a:solidFill>
                <a:schemeClr val="tx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;0)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S" sz="1200" b="0" i="0" u="none" strike="noStrike">
              <a:solidFill>
                <a:schemeClr val="tx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VERTICAL-&gt; =BUSCARV(H65;B14:E114;</a:t>
          </a:r>
          <a:r>
            <a:rPr lang="es-ES" sz="1200" b="0" i="0" u="none" strike="noStrike">
              <a:solidFill>
                <a:srgbClr val="FF0000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{2\3\4}</a:t>
          </a:r>
          <a:r>
            <a:rPr lang="es-ES" sz="1200" b="0" i="0" u="none" strike="noStrike">
              <a:solidFill>
                <a:schemeClr val="tx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;0)</a:t>
          </a:r>
        </a:p>
      </xdr:txBody>
    </xdr:sp>
    <xdr:clientData/>
  </xdr:twoCellAnchor>
  <xdr:twoCellAnchor>
    <xdr:from>
      <xdr:col>5</xdr:col>
      <xdr:colOff>722971</xdr:colOff>
      <xdr:row>54</xdr:row>
      <xdr:rowOff>78164</xdr:rowOff>
    </xdr:from>
    <xdr:to>
      <xdr:col>16</xdr:col>
      <xdr:colOff>789878</xdr:colOff>
      <xdr:row>63</xdr:row>
      <xdr:rowOff>77439</xdr:rowOff>
    </xdr:to>
    <xdr:sp macro="" textlink="">
      <xdr:nvSpPr>
        <xdr:cNvPr id="13" name="Rectángulo redondeado 12">
          <a:extLst>
            <a:ext uri="{FF2B5EF4-FFF2-40B4-BE49-F238E27FC236}">
              <a16:creationId xmlns:a16="http://schemas.microsoft.com/office/drawing/2014/main" id="{2D95AE4F-3E4E-1848-9D9C-4F2151E4CF8C}"/>
            </a:ext>
          </a:extLst>
        </xdr:cNvPr>
        <xdr:cNvSpPr/>
      </xdr:nvSpPr>
      <xdr:spPr>
        <a:xfrm>
          <a:off x="6450671" y="11914564"/>
          <a:ext cx="13109807" cy="1713775"/>
        </a:xfrm>
        <a:prstGeom prst="roundRect">
          <a:avLst/>
        </a:prstGeom>
        <a:ln w="6350">
          <a:solidFill>
            <a:schemeClr val="tx1"/>
          </a:solidFill>
          <a:prstDash val="dash"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s-ES_tradnl" sz="1100"/>
        </a:p>
      </xdr:txBody>
    </xdr:sp>
    <xdr:clientData/>
  </xdr:twoCellAnchor>
  <xdr:twoCellAnchor>
    <xdr:from>
      <xdr:col>6</xdr:col>
      <xdr:colOff>562046</xdr:colOff>
      <xdr:row>53</xdr:row>
      <xdr:rowOff>26020</xdr:rowOff>
    </xdr:from>
    <xdr:to>
      <xdr:col>8</xdr:col>
      <xdr:colOff>462993</xdr:colOff>
      <xdr:row>55</xdr:row>
      <xdr:rowOff>93158</xdr:rowOff>
    </xdr:to>
    <xdr:sp macro="" textlink="">
      <xdr:nvSpPr>
        <xdr:cNvPr id="14" name="Rectángulo redondeado 13">
          <a:extLst>
            <a:ext uri="{FF2B5EF4-FFF2-40B4-BE49-F238E27FC236}">
              <a16:creationId xmlns:a16="http://schemas.microsoft.com/office/drawing/2014/main" id="{0B7B64A4-038E-F141-81DD-713226D5637D}"/>
            </a:ext>
          </a:extLst>
        </xdr:cNvPr>
        <xdr:cNvSpPr/>
      </xdr:nvSpPr>
      <xdr:spPr>
        <a:xfrm>
          <a:off x="7140646" y="11671920"/>
          <a:ext cx="3914147" cy="448138"/>
        </a:xfrm>
        <a:prstGeom prst="roundRect">
          <a:avLst/>
        </a:prstGeom>
        <a:solidFill>
          <a:schemeClr val="accent1">
            <a:lumMod val="40000"/>
            <a:lumOff val="60000"/>
          </a:schemeClr>
        </a:solidFill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s-ES_tradnl" sz="1100">
            <a:solidFill>
              <a:schemeClr val="tx1"/>
            </a:solidFill>
          </a:endParaRPr>
        </a:p>
      </xdr:txBody>
    </xdr:sp>
    <xdr:clientData/>
  </xdr:twoCellAnchor>
  <xdr:twoCellAnchor>
    <xdr:from>
      <xdr:col>6</xdr:col>
      <xdr:colOff>765246</xdr:colOff>
      <xdr:row>53</xdr:row>
      <xdr:rowOff>64120</xdr:rowOff>
    </xdr:from>
    <xdr:to>
      <xdr:col>8</xdr:col>
      <xdr:colOff>1631615</xdr:colOff>
      <xdr:row>56</xdr:row>
      <xdr:rowOff>53079</xdr:rowOff>
    </xdr:to>
    <xdr:sp macro="" textlink="">
      <xdr:nvSpPr>
        <xdr:cNvPr id="15" name="CuadroTexto 14">
          <a:extLst>
            <a:ext uri="{FF2B5EF4-FFF2-40B4-BE49-F238E27FC236}">
              <a16:creationId xmlns:a16="http://schemas.microsoft.com/office/drawing/2014/main" id="{09A0F152-EEAC-C249-8F2C-B9EA8D1D9459}"/>
            </a:ext>
          </a:extLst>
        </xdr:cNvPr>
        <xdr:cNvSpPr txBox="1"/>
      </xdr:nvSpPr>
      <xdr:spPr>
        <a:xfrm>
          <a:off x="7343846" y="11710020"/>
          <a:ext cx="4879569" cy="56045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es-ES_tradnl" sz="1800" b="1">
              <a:solidFill>
                <a:schemeClr val="tx1"/>
              </a:solidFill>
            </a:rPr>
            <a:t>Ejercicio 3. </a:t>
          </a:r>
        </a:p>
      </xdr:txBody>
    </xdr:sp>
    <xdr:clientData/>
  </xdr:twoCellAnchor>
  <xdr:twoCellAnchor>
    <xdr:from>
      <xdr:col>6</xdr:col>
      <xdr:colOff>57931</xdr:colOff>
      <xdr:row>56</xdr:row>
      <xdr:rowOff>103022</xdr:rowOff>
    </xdr:from>
    <xdr:to>
      <xdr:col>16</xdr:col>
      <xdr:colOff>805366</xdr:colOff>
      <xdr:row>63</xdr:row>
      <xdr:rowOff>15488</xdr:rowOff>
    </xdr:to>
    <xdr:sp macro="" textlink="">
      <xdr:nvSpPr>
        <xdr:cNvPr id="16" name="CuadroTexto 15">
          <a:extLst>
            <a:ext uri="{FF2B5EF4-FFF2-40B4-BE49-F238E27FC236}">
              <a16:creationId xmlns:a16="http://schemas.microsoft.com/office/drawing/2014/main" id="{E6420623-68D2-9443-B47C-7DE9F441B52C}"/>
            </a:ext>
          </a:extLst>
        </xdr:cNvPr>
        <xdr:cNvSpPr txBox="1"/>
      </xdr:nvSpPr>
      <xdr:spPr>
        <a:xfrm>
          <a:off x="6636531" y="12320422"/>
          <a:ext cx="12939435" cy="12459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es-ES" sz="1600" b="0" i="0" u="none" strike="noStrike">
              <a:solidFill>
                <a:schemeClr val="tx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Completa</a:t>
          </a:r>
          <a:r>
            <a:rPr lang="es-ES" sz="1600" b="0" i="0" u="none" strike="noStrike" baseline="0">
              <a:solidFill>
                <a:schemeClr val="tx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 la tabla utilizando la función BuscarV. Utiliza la opción de indicador de columna con separador para automatizar el completado.</a:t>
          </a:r>
        </a:p>
        <a:p>
          <a:pPr algn="l"/>
          <a:r>
            <a:rPr lang="es-ES" sz="1600" b="0" i="0" u="none" strike="noStrike">
              <a:solidFill>
                <a:schemeClr val="tx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HORIZONTAL-&gt;</a:t>
          </a:r>
          <a:r>
            <a:rPr lang="es-ES" sz="1600" b="0" i="0" u="none" strike="noStrike" baseline="0">
              <a:solidFill>
                <a:schemeClr val="tx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 </a:t>
          </a:r>
          <a:r>
            <a:rPr lang="es-ES" sz="1600" b="0" i="0" u="none" strike="noStrike">
              <a:solidFill>
                <a:schemeClr val="tx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=BUSCARV(H65;B14:E114;</a:t>
          </a:r>
          <a:r>
            <a:rPr lang="es-ES" sz="1600" b="0" i="0" u="none" strike="noStrike">
              <a:solidFill>
                <a:srgbClr val="FF0000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{2;3;4}</a:t>
          </a:r>
          <a:r>
            <a:rPr lang="es-ES" sz="1600" b="0" i="0" u="none" strike="noStrike">
              <a:solidFill>
                <a:schemeClr val="tx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;0)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S" sz="1600" b="0" i="0" u="none" strike="noStrike">
              <a:solidFill>
                <a:schemeClr val="tx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VERTICAL-&gt; =BUSCARV(H65;B14:E114;</a:t>
          </a:r>
          <a:r>
            <a:rPr lang="es-ES" sz="1600" b="0" i="0" u="none" strike="noStrike">
              <a:solidFill>
                <a:srgbClr val="FF0000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{2\3\4}</a:t>
          </a:r>
          <a:r>
            <a:rPr lang="es-ES" sz="1600" b="0" i="0" u="none" strike="noStrike">
              <a:solidFill>
                <a:schemeClr val="tx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;0)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279400</xdr:colOff>
      <xdr:row>9</xdr:row>
      <xdr:rowOff>177800</xdr:rowOff>
    </xdr:from>
    <xdr:to>
      <xdr:col>3</xdr:col>
      <xdr:colOff>0</xdr:colOff>
      <xdr:row>12</xdr:row>
      <xdr:rowOff>88900</xdr:rowOff>
    </xdr:to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F8B7DD55-5FF5-B948-8607-2E498B4997E3}"/>
            </a:ext>
          </a:extLst>
        </xdr:cNvPr>
        <xdr:cNvSpPr txBox="1"/>
      </xdr:nvSpPr>
      <xdr:spPr>
        <a:xfrm>
          <a:off x="279400" y="1892300"/>
          <a:ext cx="4851400" cy="863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ES_tradnl" sz="3200">
              <a:latin typeface="Franklin Gothic Medium" panose="020B0603020102020204" pitchFamily="34" charset="0"/>
            </a:rPr>
            <a:t>Coincidencia aproximada</a:t>
          </a:r>
        </a:p>
      </xdr:txBody>
    </xdr:sp>
    <xdr:clientData/>
  </xdr:twoCellAnchor>
  <xdr:twoCellAnchor editAs="oneCell">
    <xdr:from>
      <xdr:col>2</xdr:col>
      <xdr:colOff>1447800</xdr:colOff>
      <xdr:row>12</xdr:row>
      <xdr:rowOff>177800</xdr:rowOff>
    </xdr:from>
    <xdr:to>
      <xdr:col>3</xdr:col>
      <xdr:colOff>3217333</xdr:colOff>
      <xdr:row>22</xdr:row>
      <xdr:rowOff>76200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5ABB34C-4B6C-384D-988E-21B2DB155DA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32534" b="54134"/>
        <a:stretch/>
      </xdr:blipFill>
      <xdr:spPr>
        <a:xfrm>
          <a:off x="5130800" y="2844800"/>
          <a:ext cx="3217333" cy="2184400"/>
        </a:xfrm>
        <a:prstGeom prst="rect">
          <a:avLst/>
        </a:prstGeom>
      </xdr:spPr>
    </xdr:pic>
    <xdr:clientData/>
  </xdr:twoCellAnchor>
  <xdr:twoCellAnchor editAs="oneCell">
    <xdr:from>
      <xdr:col>2</xdr:col>
      <xdr:colOff>1420000</xdr:colOff>
      <xdr:row>24</xdr:row>
      <xdr:rowOff>124600</xdr:rowOff>
    </xdr:from>
    <xdr:to>
      <xdr:col>4</xdr:col>
      <xdr:colOff>6350</xdr:colOff>
      <xdr:row>34</xdr:row>
      <xdr:rowOff>114300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DC2F3F68-401A-D44C-AA67-220CB66B707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r="31683" b="53816"/>
        <a:stretch/>
      </xdr:blipFill>
      <xdr:spPr>
        <a:xfrm>
          <a:off x="5128400" y="5458600"/>
          <a:ext cx="3259950" cy="2199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1404900</xdr:colOff>
      <xdr:row>36</xdr:row>
      <xdr:rowOff>122200</xdr:rowOff>
    </xdr:from>
    <xdr:to>
      <xdr:col>3</xdr:col>
      <xdr:colOff>3242733</xdr:colOff>
      <xdr:row>46</xdr:row>
      <xdr:rowOff>152400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C5D7E1B0-EFAB-2147-8EEA-6220E826927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r="31899" b="52966"/>
        <a:stretch/>
      </xdr:blipFill>
      <xdr:spPr>
        <a:xfrm>
          <a:off x="5126000" y="8047000"/>
          <a:ext cx="3247533" cy="22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1402500</xdr:colOff>
      <xdr:row>48</xdr:row>
      <xdr:rowOff>107100</xdr:rowOff>
    </xdr:from>
    <xdr:to>
      <xdr:col>3</xdr:col>
      <xdr:colOff>3230033</xdr:colOff>
      <xdr:row>58</xdr:row>
      <xdr:rowOff>76200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2DE47F12-C5DE-FD4B-A166-3BA820CCBFF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r="32382" b="54249"/>
        <a:stretch/>
      </xdr:blipFill>
      <xdr:spPr>
        <a:xfrm>
          <a:off x="5136300" y="10622700"/>
          <a:ext cx="3224533" cy="2178900"/>
        </a:xfrm>
        <a:prstGeom prst="rect">
          <a:avLst/>
        </a:prstGeom>
      </xdr:spPr>
    </xdr:pic>
    <xdr:clientData/>
  </xdr:twoCellAnchor>
  <xdr:twoCellAnchor>
    <xdr:from>
      <xdr:col>4</xdr:col>
      <xdr:colOff>855135</xdr:colOff>
      <xdr:row>23</xdr:row>
      <xdr:rowOff>40216</xdr:rowOff>
    </xdr:from>
    <xdr:to>
      <xdr:col>8</xdr:col>
      <xdr:colOff>687916</xdr:colOff>
      <xdr:row>29</xdr:row>
      <xdr:rowOff>171450</xdr:rowOff>
    </xdr:to>
    <xdr:sp macro="" textlink="">
      <xdr:nvSpPr>
        <xdr:cNvPr id="7" name="CuadroTexto 6">
          <a:extLst>
            <a:ext uri="{FF2B5EF4-FFF2-40B4-BE49-F238E27FC236}">
              <a16:creationId xmlns:a16="http://schemas.microsoft.com/office/drawing/2014/main" id="{D7EEFBBA-3560-114A-9C0B-013137B16758}"/>
            </a:ext>
          </a:extLst>
        </xdr:cNvPr>
        <xdr:cNvSpPr txBox="1"/>
      </xdr:nvSpPr>
      <xdr:spPr>
        <a:xfrm>
          <a:off x="9237135" y="5183716"/>
          <a:ext cx="6525681" cy="1426634"/>
        </a:xfrm>
        <a:prstGeom prst="rect">
          <a:avLst/>
        </a:prstGeom>
        <a:solidFill>
          <a:schemeClr val="bg2"/>
        </a:solidFill>
        <a:ln w="127000" cap="rnd" cmpd="sng">
          <a:solidFill>
            <a:schemeClr val="bg2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es-ES" sz="1400"/>
            <a:t>1.Utilizando</a:t>
          </a:r>
          <a:r>
            <a:rPr lang="es-ES" sz="1400" baseline="0"/>
            <a:t> la función BuscarV encuentra el valor del IRPF (TIPO ANUAL) para el "Sueldo anual bruto". Recuerda utilizar coincidencia 1 para que encuentre el valor aproximado de la tabla.</a:t>
          </a:r>
        </a:p>
        <a:p>
          <a:r>
            <a:rPr lang="es-ES" sz="1400"/>
            <a:t>2.Calcula</a:t>
          </a:r>
          <a:r>
            <a:rPr lang="es-ES" sz="1400" baseline="0"/>
            <a:t> la Retención anual multiplicando el Sueldo anual bruto x el IRPF encontrado</a:t>
          </a:r>
        </a:p>
        <a:p>
          <a:r>
            <a:rPr lang="es-ES" sz="1400" baseline="0"/>
            <a:t>3.Calcula la nómina anual restando el sueldo anual bruto y la Retención anual.</a:t>
          </a:r>
          <a:br>
            <a:rPr lang="es-ES" sz="1400"/>
          </a:br>
          <a:endParaRPr lang="es-ES" sz="1400" b="0" i="0" u="none" strike="noStrike">
            <a:solidFill>
              <a:schemeClr val="tx1"/>
            </a:solidFill>
            <a:effectLst/>
            <a:latin typeface="Segoe UI" panose="020B0502040204020203" pitchFamily="34" charset="0"/>
            <a:ea typeface="+mn-ea"/>
            <a:cs typeface="Segoe UI" panose="020B0502040204020203" pitchFamily="34" charset="0"/>
          </a:endParaRPr>
        </a:p>
      </xdr:txBody>
    </xdr:sp>
    <xdr:clientData/>
  </xdr:twoCellAnchor>
  <xdr:twoCellAnchor>
    <xdr:from>
      <xdr:col>4</xdr:col>
      <xdr:colOff>859368</xdr:colOff>
      <xdr:row>31</xdr:row>
      <xdr:rowOff>33866</xdr:rowOff>
    </xdr:from>
    <xdr:to>
      <xdr:col>8</xdr:col>
      <xdr:colOff>692149</xdr:colOff>
      <xdr:row>38</xdr:row>
      <xdr:rowOff>122766</xdr:rowOff>
    </xdr:to>
    <xdr:sp macro="" textlink="">
      <xdr:nvSpPr>
        <xdr:cNvPr id="8" name="CuadroTexto 7">
          <a:extLst>
            <a:ext uri="{FF2B5EF4-FFF2-40B4-BE49-F238E27FC236}">
              <a16:creationId xmlns:a16="http://schemas.microsoft.com/office/drawing/2014/main" id="{8EDD9AE7-B9EA-3F4F-8663-A42C8C8A0ED5}"/>
            </a:ext>
          </a:extLst>
        </xdr:cNvPr>
        <xdr:cNvSpPr txBox="1"/>
      </xdr:nvSpPr>
      <xdr:spPr>
        <a:xfrm>
          <a:off x="9241368" y="7006166"/>
          <a:ext cx="6525681" cy="1422400"/>
        </a:xfrm>
        <a:prstGeom prst="rect">
          <a:avLst/>
        </a:prstGeom>
        <a:ln>
          <a:solidFill>
            <a:schemeClr val="accent1"/>
          </a:solidFill>
        </a:ln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es-ES" sz="2000" b="1">
              <a:solidFill>
                <a:schemeClr val="accent1"/>
              </a:solidFill>
              <a:latin typeface="Franklin Gothic Medium" panose="020B0603020102020204" pitchFamily="34" charset="0"/>
            </a:rPr>
            <a:t>¡Ponte a prueba!</a:t>
          </a:r>
        </a:p>
        <a:p>
          <a:endParaRPr lang="es-ES" sz="1400"/>
        </a:p>
        <a:p>
          <a:r>
            <a:rPr lang="es-ES" sz="1400" b="0" i="0" u="none" strike="noStrike">
              <a:solidFill>
                <a:schemeClr val="tx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Recalcula la nómina de Luís, Javier, Ana y María teniendo en cuenta sus</a:t>
          </a:r>
          <a:r>
            <a:rPr lang="es-ES" sz="1400" b="0" i="0" u="none" strike="noStrike" baseline="0">
              <a:solidFill>
                <a:schemeClr val="tx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 sueldos brutos. ¿Sabrás hacerlo? ¡Suerte!</a:t>
          </a:r>
          <a:endParaRPr lang="es-ES" sz="1400" b="0" i="0" u="none" strike="noStrike">
            <a:solidFill>
              <a:schemeClr val="tx1"/>
            </a:solidFill>
            <a:effectLst/>
            <a:latin typeface="Segoe UI" panose="020B0502040204020203" pitchFamily="34" charset="0"/>
            <a:ea typeface="+mn-ea"/>
            <a:cs typeface="Segoe UI" panose="020B0502040204020203" pitchFamily="34" charset="0"/>
          </a:endParaRPr>
        </a:p>
      </xdr:txBody>
    </xdr:sp>
    <xdr:clientData/>
  </xdr:twoCellAnchor>
  <xdr:twoCellAnchor editAs="oneCell">
    <xdr:from>
      <xdr:col>0</xdr:col>
      <xdr:colOff>275167</xdr:colOff>
      <xdr:row>3</xdr:row>
      <xdr:rowOff>169334</xdr:rowOff>
    </xdr:from>
    <xdr:to>
      <xdr:col>1</xdr:col>
      <xdr:colOff>1369484</xdr:colOff>
      <xdr:row>8</xdr:row>
      <xdr:rowOff>16934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B814A505-0AA7-D34A-9121-85CFF2B21A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5167" y="740834"/>
          <a:ext cx="3837517" cy="800100"/>
        </a:xfrm>
        <a:prstGeom prst="rect">
          <a:avLst/>
        </a:prstGeom>
      </xdr:spPr>
    </xdr:pic>
    <xdr:clientData/>
  </xdr:twoCellAnchor>
  <xdr:twoCellAnchor>
    <xdr:from>
      <xdr:col>2</xdr:col>
      <xdr:colOff>31750</xdr:colOff>
      <xdr:row>2</xdr:row>
      <xdr:rowOff>15748</xdr:rowOff>
    </xdr:from>
    <xdr:to>
      <xdr:col>8</xdr:col>
      <xdr:colOff>712983</xdr:colOff>
      <xdr:row>9</xdr:row>
      <xdr:rowOff>94805</xdr:rowOff>
    </xdr:to>
    <xdr:sp macro="" textlink="">
      <xdr:nvSpPr>
        <xdr:cNvPr id="10" name="Rectángulo redondeado 9">
          <a:extLst>
            <a:ext uri="{FF2B5EF4-FFF2-40B4-BE49-F238E27FC236}">
              <a16:creationId xmlns:a16="http://schemas.microsoft.com/office/drawing/2014/main" id="{D6BAADFD-6645-3C46-9F22-6BDE492B4667}"/>
            </a:ext>
          </a:extLst>
        </xdr:cNvPr>
        <xdr:cNvSpPr/>
      </xdr:nvSpPr>
      <xdr:spPr>
        <a:xfrm>
          <a:off x="4273550" y="396748"/>
          <a:ext cx="11514333" cy="1412557"/>
        </a:xfrm>
        <a:prstGeom prst="roundRect">
          <a:avLst/>
        </a:prstGeom>
        <a:ln w="6350">
          <a:solidFill>
            <a:schemeClr val="tx1"/>
          </a:solidFill>
          <a:prstDash val="dash"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s-ES_tradnl" sz="1100"/>
        </a:p>
      </xdr:txBody>
    </xdr:sp>
    <xdr:clientData/>
  </xdr:twoCellAnchor>
  <xdr:twoCellAnchor>
    <xdr:from>
      <xdr:col>2</xdr:col>
      <xdr:colOff>722654</xdr:colOff>
      <xdr:row>0</xdr:row>
      <xdr:rowOff>158750</xdr:rowOff>
    </xdr:from>
    <xdr:to>
      <xdr:col>5</xdr:col>
      <xdr:colOff>328084</xdr:colOff>
      <xdr:row>3</xdr:row>
      <xdr:rowOff>26096</xdr:rowOff>
    </xdr:to>
    <xdr:sp macro="" textlink="">
      <xdr:nvSpPr>
        <xdr:cNvPr id="11" name="Rectángulo redondeado 10">
          <a:extLst>
            <a:ext uri="{FF2B5EF4-FFF2-40B4-BE49-F238E27FC236}">
              <a16:creationId xmlns:a16="http://schemas.microsoft.com/office/drawing/2014/main" id="{6C3A61EE-9D42-6A43-A64D-69DCC10724E7}"/>
            </a:ext>
          </a:extLst>
        </xdr:cNvPr>
        <xdr:cNvSpPr/>
      </xdr:nvSpPr>
      <xdr:spPr>
        <a:xfrm>
          <a:off x="4964454" y="158750"/>
          <a:ext cx="5498230" cy="438846"/>
        </a:xfrm>
        <a:prstGeom prst="roundRect">
          <a:avLst/>
        </a:prstGeom>
        <a:solidFill>
          <a:schemeClr val="accent1">
            <a:lumMod val="40000"/>
            <a:lumOff val="60000"/>
          </a:schemeClr>
        </a:solidFill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s-ES_tradnl" sz="1100">
            <a:solidFill>
              <a:schemeClr val="tx1"/>
            </a:solidFill>
          </a:endParaRPr>
        </a:p>
      </xdr:txBody>
    </xdr:sp>
    <xdr:clientData/>
  </xdr:twoCellAnchor>
  <xdr:twoCellAnchor>
    <xdr:from>
      <xdr:col>3</xdr:col>
      <xdr:colOff>36854</xdr:colOff>
      <xdr:row>1</xdr:row>
      <xdr:rowOff>6350</xdr:rowOff>
    </xdr:from>
    <xdr:to>
      <xdr:col>6</xdr:col>
      <xdr:colOff>21166</xdr:colOff>
      <xdr:row>3</xdr:row>
      <xdr:rowOff>171870</xdr:rowOff>
    </xdr:to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6D0B73BF-DD74-3749-977F-27BBC6B05063}"/>
            </a:ext>
          </a:extLst>
        </xdr:cNvPr>
        <xdr:cNvSpPr txBox="1"/>
      </xdr:nvSpPr>
      <xdr:spPr>
        <a:xfrm>
          <a:off x="5167654" y="196850"/>
          <a:ext cx="6486712" cy="5465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S_tradnl" sz="1800" b="1">
              <a:solidFill>
                <a:schemeClr val="tx1"/>
              </a:solidFill>
              <a:latin typeface="+mn-lt"/>
            </a:rPr>
            <a:t>Ejercicio 4. </a:t>
          </a:r>
          <a:r>
            <a:rPr lang="es-ES" sz="1800" b="1" i="0" u="none" strike="noStrike" baseline="0">
              <a:solidFill>
                <a:schemeClr val="tx1"/>
              </a:solidFill>
              <a:effectLst/>
              <a:latin typeface="+mn-lt"/>
              <a:ea typeface="+mn-ea"/>
              <a:cs typeface="Segoe UI" panose="020B0502040204020203" pitchFamily="34" charset="0"/>
            </a:rPr>
            <a:t>María necesita ayuda con los números</a:t>
          </a:r>
        </a:p>
        <a:p>
          <a:pPr algn="l"/>
          <a:endParaRPr lang="es-ES_tradnl" sz="1800" b="1">
            <a:solidFill>
              <a:schemeClr val="tx1"/>
            </a:solidFill>
          </a:endParaRPr>
        </a:p>
      </xdr:txBody>
    </xdr:sp>
    <xdr:clientData/>
  </xdr:twoCellAnchor>
  <xdr:twoCellAnchor>
    <xdr:from>
      <xdr:col>2</xdr:col>
      <xdr:colOff>218539</xdr:colOff>
      <xdr:row>4</xdr:row>
      <xdr:rowOff>31313</xdr:rowOff>
    </xdr:from>
    <xdr:to>
      <xdr:col>8</xdr:col>
      <xdr:colOff>402167</xdr:colOff>
      <xdr:row>8</xdr:row>
      <xdr:rowOff>179917</xdr:rowOff>
    </xdr:to>
    <xdr:sp macro="" textlink="">
      <xdr:nvSpPr>
        <xdr:cNvPr id="13" name="CuadroTexto 12">
          <a:extLst>
            <a:ext uri="{FF2B5EF4-FFF2-40B4-BE49-F238E27FC236}">
              <a16:creationId xmlns:a16="http://schemas.microsoft.com/office/drawing/2014/main" id="{E135C9BE-846F-E546-B9DA-EC19EFA3760B}"/>
            </a:ext>
          </a:extLst>
        </xdr:cNvPr>
        <xdr:cNvSpPr txBox="1"/>
      </xdr:nvSpPr>
      <xdr:spPr>
        <a:xfrm>
          <a:off x="4460339" y="793313"/>
          <a:ext cx="11016728" cy="91060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ES" sz="1600" b="0" i="0" u="none" strike="noStrike">
              <a:solidFill>
                <a:schemeClr val="dk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¡Ah, María, la intrépida gestora de nóminas, está a punto de sumergirse en el emocionante mundo de las retenciones! Con su calculadora en una mano y una taza de café en la otra, se prepara para la batalla numérica que le espera.</a:t>
          </a:r>
        </a:p>
        <a:p>
          <a:r>
            <a:rPr lang="es-ES" sz="1600" b="0" i="0" u="none" strike="noStrike">
              <a:solidFill>
                <a:schemeClr val="dk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Utiliza la función BuscarV</a:t>
          </a:r>
          <a:r>
            <a:rPr lang="es-ES" sz="1600" b="0" i="0" u="none" strike="noStrike" baseline="0">
              <a:solidFill>
                <a:schemeClr val="dk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 para calcular la nómina anual.</a:t>
          </a:r>
          <a:endParaRPr lang="es-ES" sz="1600" b="0" i="0" u="none" strike="noStrike">
            <a:solidFill>
              <a:schemeClr val="dk1"/>
            </a:solidFill>
            <a:effectLst/>
            <a:latin typeface="Segoe UI" panose="020B0502040204020203" pitchFamily="34" charset="0"/>
            <a:ea typeface="+mn-ea"/>
            <a:cs typeface="Segoe UI" panose="020B0502040204020203" pitchFamily="34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749300</xdr:colOff>
      <xdr:row>32</xdr:row>
      <xdr:rowOff>127000</xdr:rowOff>
    </xdr:from>
    <xdr:to>
      <xdr:col>5</xdr:col>
      <xdr:colOff>1168400</xdr:colOff>
      <xdr:row>42</xdr:row>
      <xdr:rowOff>139700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59E43AB-ECAA-D846-8CE8-90EAFB8E1EC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32534" b="53333"/>
        <a:stretch/>
      </xdr:blipFill>
      <xdr:spPr>
        <a:xfrm>
          <a:off x="6756400" y="7137400"/>
          <a:ext cx="3213100" cy="2222500"/>
        </a:xfrm>
        <a:prstGeom prst="rect">
          <a:avLst/>
        </a:prstGeom>
      </xdr:spPr>
    </xdr:pic>
    <xdr:clientData/>
  </xdr:twoCellAnchor>
  <xdr:twoCellAnchor editAs="oneCell">
    <xdr:from>
      <xdr:col>3</xdr:col>
      <xdr:colOff>734200</xdr:colOff>
      <xdr:row>20</xdr:row>
      <xdr:rowOff>111900</xdr:rowOff>
    </xdr:from>
    <xdr:to>
      <xdr:col>5</xdr:col>
      <xdr:colOff>1181100</xdr:colOff>
      <xdr:row>30</xdr:row>
      <xdr:rowOff>127000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9DB829E5-4A25-F146-A34E-53B3A1F7370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r="31950" b="53283"/>
        <a:stretch/>
      </xdr:blipFill>
      <xdr:spPr>
        <a:xfrm>
          <a:off x="6741300" y="4531500"/>
          <a:ext cx="3240900" cy="22249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22</xdr:row>
      <xdr:rowOff>0</xdr:rowOff>
    </xdr:from>
    <xdr:to>
      <xdr:col>10</xdr:col>
      <xdr:colOff>954615</xdr:colOff>
      <xdr:row>29</xdr:row>
      <xdr:rowOff>25400</xdr:rowOff>
    </xdr:to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2E2A2212-904C-BB41-A33F-566CF03389F5}"/>
            </a:ext>
          </a:extLst>
        </xdr:cNvPr>
        <xdr:cNvSpPr txBox="1"/>
      </xdr:nvSpPr>
      <xdr:spPr>
        <a:xfrm>
          <a:off x="10198100" y="4800600"/>
          <a:ext cx="6542615" cy="1663700"/>
        </a:xfrm>
        <a:prstGeom prst="rect">
          <a:avLst/>
        </a:prstGeom>
        <a:solidFill>
          <a:schemeClr val="bg2"/>
        </a:solidFill>
        <a:ln w="127000" cap="rnd" cmpd="sng">
          <a:solidFill>
            <a:schemeClr val="bg2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es-ES" sz="1400"/>
            <a:t>1.Utilizando</a:t>
          </a:r>
          <a:r>
            <a:rPr lang="es-ES" sz="1400" baseline="0"/>
            <a:t> la función BuscarH encuentra el valor del IRPF (TIPO ANUAL) para el "Sueldo anual bruto". Recuerda utilizar coincidencia 1 para que encuentre el valor aproximado de la tabla. Ahora deberás indicar la fila en la que se encuentra el dato que quieres recuperar.</a:t>
          </a:r>
        </a:p>
        <a:p>
          <a:r>
            <a:rPr lang="es-ES" sz="1400"/>
            <a:t>2.Calcula</a:t>
          </a:r>
          <a:r>
            <a:rPr lang="es-ES" sz="1400" baseline="0"/>
            <a:t> la Retención anual multiplicando el Sueldo anual bruto x el IRPF encontrado</a:t>
          </a:r>
        </a:p>
        <a:p>
          <a:r>
            <a:rPr lang="es-ES" sz="1400" baseline="0"/>
            <a:t>3.Calcula la nómina anual restando el sueldo anual bruto y la Retención anual.</a:t>
          </a:r>
          <a:br>
            <a:rPr lang="es-ES" sz="1400"/>
          </a:br>
          <a:endParaRPr lang="es-ES" sz="1400" b="0" i="0" u="none" strike="noStrike">
            <a:solidFill>
              <a:schemeClr val="tx1"/>
            </a:solidFill>
            <a:effectLst/>
            <a:latin typeface="Segoe UI" panose="020B0502040204020203" pitchFamily="34" charset="0"/>
            <a:ea typeface="+mn-ea"/>
            <a:cs typeface="Segoe UI" panose="020B0502040204020203" pitchFamily="34" charset="0"/>
          </a:endParaRPr>
        </a:p>
      </xdr:txBody>
    </xdr:sp>
    <xdr:clientData/>
  </xdr:twoCellAnchor>
  <xdr:twoCellAnchor>
    <xdr:from>
      <xdr:col>6</xdr:col>
      <xdr:colOff>0</xdr:colOff>
      <xdr:row>33</xdr:row>
      <xdr:rowOff>0</xdr:rowOff>
    </xdr:from>
    <xdr:to>
      <xdr:col>10</xdr:col>
      <xdr:colOff>954615</xdr:colOff>
      <xdr:row>38</xdr:row>
      <xdr:rowOff>241300</xdr:rowOff>
    </xdr:to>
    <xdr:sp macro="" textlink="">
      <xdr:nvSpPr>
        <xdr:cNvPr id="5" name="CuadroTexto 4">
          <a:extLst>
            <a:ext uri="{FF2B5EF4-FFF2-40B4-BE49-F238E27FC236}">
              <a16:creationId xmlns:a16="http://schemas.microsoft.com/office/drawing/2014/main" id="{AD2CD99A-6361-004A-A7E2-EE498183652D}"/>
            </a:ext>
          </a:extLst>
        </xdr:cNvPr>
        <xdr:cNvSpPr txBox="1"/>
      </xdr:nvSpPr>
      <xdr:spPr>
        <a:xfrm>
          <a:off x="10198100" y="7200900"/>
          <a:ext cx="6542615" cy="1422400"/>
        </a:xfrm>
        <a:prstGeom prst="rect">
          <a:avLst/>
        </a:prstGeom>
        <a:ln>
          <a:solidFill>
            <a:schemeClr val="accent1"/>
          </a:solidFill>
        </a:ln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es-ES" sz="2000" b="1">
              <a:solidFill>
                <a:schemeClr val="accent1"/>
              </a:solidFill>
              <a:latin typeface="Franklin Gothic Medium" panose="020B0603020102020204" pitchFamily="34" charset="0"/>
            </a:rPr>
            <a:t>¡Ponte a prueba!</a:t>
          </a:r>
        </a:p>
        <a:p>
          <a:endParaRPr lang="es-ES" sz="1400"/>
        </a:p>
        <a:p>
          <a:r>
            <a:rPr lang="es-ES" sz="1400" b="0" i="0" u="none" strike="noStrike">
              <a:solidFill>
                <a:schemeClr val="tx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Recalcula la nómina de Sergio, JoseLuis teniendo en cuenta sus</a:t>
          </a:r>
          <a:r>
            <a:rPr lang="es-ES" sz="1400" b="0" i="0" u="none" strike="noStrike" baseline="0">
              <a:solidFill>
                <a:schemeClr val="tx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 sueldos brutos. ¿Sabrás hacerlo? ¿Y si calculas tu nómia?  ¡Suerte!</a:t>
          </a:r>
          <a:endParaRPr lang="es-ES" sz="1400" b="0" i="0" u="none" strike="noStrike">
            <a:solidFill>
              <a:schemeClr val="tx1"/>
            </a:solidFill>
            <a:effectLst/>
            <a:latin typeface="Segoe UI" panose="020B0502040204020203" pitchFamily="34" charset="0"/>
            <a:ea typeface="+mn-ea"/>
            <a:cs typeface="Segoe UI" panose="020B0502040204020203" pitchFamily="34" charset="0"/>
          </a:endParaRPr>
        </a:p>
      </xdr:txBody>
    </xdr:sp>
    <xdr:clientData/>
  </xdr:twoCellAnchor>
  <xdr:twoCellAnchor>
    <xdr:from>
      <xdr:col>2</xdr:col>
      <xdr:colOff>114300</xdr:colOff>
      <xdr:row>2</xdr:row>
      <xdr:rowOff>131051</xdr:rowOff>
    </xdr:from>
    <xdr:to>
      <xdr:col>10</xdr:col>
      <xdr:colOff>127000</xdr:colOff>
      <xdr:row>10</xdr:row>
      <xdr:rowOff>89792</xdr:rowOff>
    </xdr:to>
    <xdr:sp macro="" textlink="">
      <xdr:nvSpPr>
        <xdr:cNvPr id="6" name="Rectángulo redondeado 5">
          <a:extLst>
            <a:ext uri="{FF2B5EF4-FFF2-40B4-BE49-F238E27FC236}">
              <a16:creationId xmlns:a16="http://schemas.microsoft.com/office/drawing/2014/main" id="{5A265F21-7B85-3B40-9B73-1646117049FF}"/>
            </a:ext>
          </a:extLst>
        </xdr:cNvPr>
        <xdr:cNvSpPr/>
      </xdr:nvSpPr>
      <xdr:spPr>
        <a:xfrm>
          <a:off x="4724400" y="512051"/>
          <a:ext cx="11188700" cy="1482741"/>
        </a:xfrm>
        <a:prstGeom prst="roundRect">
          <a:avLst/>
        </a:prstGeom>
        <a:ln w="6350">
          <a:solidFill>
            <a:schemeClr val="tx1"/>
          </a:solidFill>
          <a:prstDash val="dash"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s-ES_tradnl" sz="1100"/>
        </a:p>
      </xdr:txBody>
    </xdr:sp>
    <xdr:clientData/>
  </xdr:twoCellAnchor>
  <xdr:twoCellAnchor>
    <xdr:from>
      <xdr:col>2</xdr:col>
      <xdr:colOff>805204</xdr:colOff>
      <xdr:row>1</xdr:row>
      <xdr:rowOff>63500</xdr:rowOff>
    </xdr:from>
    <xdr:to>
      <xdr:col>6</xdr:col>
      <xdr:colOff>1206500</xdr:colOff>
      <xdr:row>3</xdr:row>
      <xdr:rowOff>151425</xdr:rowOff>
    </xdr:to>
    <xdr:sp macro="" textlink="">
      <xdr:nvSpPr>
        <xdr:cNvPr id="7" name="Rectángulo redondeado 6">
          <a:extLst>
            <a:ext uri="{FF2B5EF4-FFF2-40B4-BE49-F238E27FC236}">
              <a16:creationId xmlns:a16="http://schemas.microsoft.com/office/drawing/2014/main" id="{AABD3207-4999-374E-B8E8-7A072AD08771}"/>
            </a:ext>
          </a:extLst>
        </xdr:cNvPr>
        <xdr:cNvSpPr/>
      </xdr:nvSpPr>
      <xdr:spPr>
        <a:xfrm>
          <a:off x="5415304" y="254000"/>
          <a:ext cx="5989296" cy="468925"/>
        </a:xfrm>
        <a:prstGeom prst="roundRect">
          <a:avLst/>
        </a:prstGeom>
        <a:solidFill>
          <a:schemeClr val="accent1">
            <a:lumMod val="40000"/>
            <a:lumOff val="60000"/>
          </a:schemeClr>
        </a:solidFill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s-ES_tradnl" sz="1100">
            <a:solidFill>
              <a:schemeClr val="tx1"/>
            </a:solidFill>
          </a:endParaRPr>
        </a:p>
      </xdr:txBody>
    </xdr:sp>
    <xdr:clientData/>
  </xdr:twoCellAnchor>
  <xdr:twoCellAnchor>
    <xdr:from>
      <xdr:col>2</xdr:col>
      <xdr:colOff>1010632</xdr:colOff>
      <xdr:row>1</xdr:row>
      <xdr:rowOff>111626</xdr:rowOff>
    </xdr:from>
    <xdr:to>
      <xdr:col>8</xdr:col>
      <xdr:colOff>914400</xdr:colOff>
      <xdr:row>4</xdr:row>
      <xdr:rowOff>106699</xdr:rowOff>
    </xdr:to>
    <xdr:sp macro="" textlink="">
      <xdr:nvSpPr>
        <xdr:cNvPr id="8" name="CuadroTexto 7">
          <a:extLst>
            <a:ext uri="{FF2B5EF4-FFF2-40B4-BE49-F238E27FC236}">
              <a16:creationId xmlns:a16="http://schemas.microsoft.com/office/drawing/2014/main" id="{0A7D9C39-4781-0A45-97FE-E6BCC397E183}"/>
            </a:ext>
          </a:extLst>
        </xdr:cNvPr>
        <xdr:cNvSpPr txBox="1"/>
      </xdr:nvSpPr>
      <xdr:spPr>
        <a:xfrm>
          <a:off x="5620732" y="302126"/>
          <a:ext cx="8285768" cy="56657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S_tradnl" sz="1800" b="1">
              <a:solidFill>
                <a:schemeClr val="tx1"/>
              </a:solidFill>
              <a:latin typeface="+mn-lt"/>
            </a:rPr>
            <a:t>Ejercicio 5. </a:t>
          </a:r>
          <a:r>
            <a:rPr lang="es-ES" sz="1800" b="1" i="0" u="none" strike="noStrike" baseline="0">
              <a:solidFill>
                <a:schemeClr val="tx1"/>
              </a:solidFill>
              <a:effectLst/>
              <a:latin typeface="+mn-lt"/>
              <a:ea typeface="+mn-ea"/>
              <a:cs typeface="Segoe UI" panose="020B0502040204020203" pitchFamily="34" charset="0"/>
            </a:rPr>
            <a:t>¡La tabla de datos se encuentra en horizontal!</a:t>
          </a:r>
        </a:p>
        <a:p>
          <a:pPr algn="l"/>
          <a:endParaRPr lang="es-ES_tradnl" sz="1800" b="1">
            <a:solidFill>
              <a:schemeClr val="tx1"/>
            </a:solidFill>
          </a:endParaRPr>
        </a:p>
      </xdr:txBody>
    </xdr:sp>
    <xdr:clientData/>
  </xdr:twoCellAnchor>
  <xdr:twoCellAnchor>
    <xdr:from>
      <xdr:col>2</xdr:col>
      <xdr:colOff>301089</xdr:colOff>
      <xdr:row>4</xdr:row>
      <xdr:rowOff>166668</xdr:rowOff>
    </xdr:from>
    <xdr:to>
      <xdr:col>10</xdr:col>
      <xdr:colOff>137138</xdr:colOff>
      <xdr:row>9</xdr:row>
      <xdr:rowOff>164878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AC816EEC-A008-D44D-884E-C9AA6667868B}"/>
            </a:ext>
          </a:extLst>
        </xdr:cNvPr>
        <xdr:cNvSpPr txBox="1"/>
      </xdr:nvSpPr>
      <xdr:spPr>
        <a:xfrm>
          <a:off x="4911189" y="928668"/>
          <a:ext cx="11012049" cy="95071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ES" sz="1600" b="0" i="0" u="none" strike="noStrike">
              <a:solidFill>
                <a:schemeClr val="dk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Observa</a:t>
          </a:r>
          <a:r>
            <a:rPr lang="es-ES" sz="1600" b="0" i="0" u="none" strike="noStrike" baseline="0">
              <a:solidFill>
                <a:schemeClr val="dk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 que la función BuscarV en este caso no funciona porque la tabla de datos se encuentra en posición horizontal. </a:t>
          </a:r>
        </a:p>
        <a:p>
          <a:r>
            <a:rPr lang="es-ES" sz="1600" b="0" i="0" u="none" strike="noStrike" baseline="0">
              <a:solidFill>
                <a:schemeClr val="dk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En este caso, la solución es utilizar la función BuscarH.</a:t>
          </a:r>
          <a:endParaRPr lang="es-ES" sz="1600" b="0" i="0" u="none" strike="noStrike">
            <a:solidFill>
              <a:schemeClr val="dk1"/>
            </a:solidFill>
            <a:effectLst/>
            <a:latin typeface="Segoe UI" panose="020B0502040204020203" pitchFamily="34" charset="0"/>
            <a:ea typeface="+mn-ea"/>
            <a:cs typeface="Segoe UI" panose="020B0502040204020203" pitchFamily="34" charset="0"/>
          </a:endParaRPr>
        </a:p>
      </xdr:txBody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3835400</xdr:colOff>
      <xdr:row>7</xdr:row>
      <xdr:rowOff>38100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DFC344E0-F6AE-4B44-B2A8-652424C671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1200" y="571500"/>
          <a:ext cx="3835400" cy="8001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/Users/dmi271/Dropbox/A2-Clases/Excel%20para%20Analistas/Excel/2.-%20F&#243;rmulas%20y%20Fijaciones/F&#243;rmulas%20-%20Curso%20Redise&#241;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órmulas"/>
      <sheetName val="Suma Simple"/>
      <sheetName val="Operadores"/>
      <sheetName val="Referencias"/>
    </sheetNames>
    <sheetDataSet>
      <sheetData sheetId="0"/>
      <sheetData sheetId="1" refreshError="1"/>
      <sheetData sheetId="2" refreshError="1"/>
      <sheetData sheetId="3" refreshError="1"/>
    </sheetDataSet>
  </externalBook>
</externalLink>
</file>

<file path=xl/theme/theme1.xml><?xml version="1.0" encoding="utf-8"?>
<a:theme xmlns:a="http://schemas.openxmlformats.org/drawingml/2006/main" name="Atlas">
  <a:themeElements>
    <a:clrScheme name="Atlas">
      <a:dk1>
        <a:sysClr val="windowText" lastClr="000000"/>
      </a:dk1>
      <a:lt1>
        <a:sysClr val="window" lastClr="FFFFFF"/>
      </a:lt1>
      <a:dk2>
        <a:srgbClr val="454545"/>
      </a:dk2>
      <a:lt2>
        <a:srgbClr val="E0E0E0"/>
      </a:lt2>
      <a:accent1>
        <a:srgbClr val="F81B02"/>
      </a:accent1>
      <a:accent2>
        <a:srgbClr val="FC7715"/>
      </a:accent2>
      <a:accent3>
        <a:srgbClr val="AFBF41"/>
      </a:accent3>
      <a:accent4>
        <a:srgbClr val="50C49F"/>
      </a:accent4>
      <a:accent5>
        <a:srgbClr val="3B95C4"/>
      </a:accent5>
      <a:accent6>
        <a:srgbClr val="B560D4"/>
      </a:accent6>
      <a:hlink>
        <a:srgbClr val="FC5A1A"/>
      </a:hlink>
      <a:folHlink>
        <a:srgbClr val="B49E74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Atlas">
      <a:fillStyleLst>
        <a:solidFill>
          <a:schemeClr val="phClr"/>
        </a:solidFill>
        <a:gradFill rotWithShape="1">
          <a:gsLst>
            <a:gs pos="0">
              <a:schemeClr val="phClr">
                <a:tint val="62000"/>
                <a:alpha val="60000"/>
                <a:satMod val="109000"/>
                <a:lumMod val="110000"/>
              </a:schemeClr>
            </a:gs>
            <a:gs pos="100000">
              <a:schemeClr val="phClr">
                <a:tint val="78000"/>
                <a:alpha val="92000"/>
                <a:satMod val="109000"/>
                <a:lumMod val="100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tint val="98000"/>
                <a:satMod val="110000"/>
                <a:lumMod val="104000"/>
              </a:schemeClr>
            </a:gs>
            <a:gs pos="69000">
              <a:schemeClr val="phClr">
                <a:shade val="84000"/>
                <a:satMod val="130000"/>
                <a:lumMod val="92000"/>
              </a:schemeClr>
            </a:gs>
            <a:gs pos="100000">
              <a:schemeClr val="phClr">
                <a:shade val="76000"/>
                <a:satMod val="130000"/>
                <a:lumMod val="88000"/>
              </a:schemeClr>
            </a:gs>
          </a:gsLst>
          <a:lin ang="5400000" scaled="0"/>
        </a:gradFill>
      </a:fillStyleLst>
      <a:lnStyleLst>
        <a:ln w="9525" cap="flat" cmpd="sng" algn="ctr">
          <a:solidFill>
            <a:schemeClr val="phClr">
              <a:shade val="90000"/>
            </a:schemeClr>
          </a:solidFill>
          <a:prstDash val="solid"/>
        </a:ln>
        <a:ln w="15875" cap="flat" cmpd="sng" algn="ctr">
          <a:solidFill>
            <a:schemeClr val="phClr">
              <a:shade val="90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38100" dist="25400" dir="5400000" rotWithShape="0">
              <a:srgbClr val="000000">
                <a:alpha val="75000"/>
              </a:srgbClr>
            </a:outerShdw>
          </a:effectLst>
          <a:scene3d>
            <a:camera prst="orthographicFront">
              <a:rot lat="0" lon="0" rev="0"/>
            </a:camera>
            <a:lightRig rig="threePt" dir="tl"/>
          </a:scene3d>
          <a:sp3d>
            <a:bevelT w="0" h="0"/>
          </a:sp3d>
        </a:effectStyle>
      </a:effectStyleLst>
      <a:bgFillStyleLst>
        <a:solidFill>
          <a:schemeClr val="phClr"/>
        </a:solidFill>
        <a:solidFill>
          <a:schemeClr val="phClr"/>
        </a:solidFill>
        <a:gradFill rotWithShape="1">
          <a:gsLst>
            <a:gs pos="10000">
              <a:schemeClr val="phClr">
                <a:tint val="94000"/>
                <a:lumMod val="116000"/>
              </a:schemeClr>
            </a:gs>
            <a:gs pos="100000">
              <a:schemeClr val="phClr">
                <a:tint val="98000"/>
                <a:shade val="86000"/>
                <a:satMod val="90000"/>
                <a:lumMod val="88000"/>
              </a:schemeClr>
            </a:gs>
          </a:gsLst>
          <a:path path="circle">
            <a:fillToRect l="50000" t="15000" r="50000" b="169000"/>
          </a:path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Atlas" id="{5156B0E4-0EB1-49FE-A26B-15F6F698AEC6}" vid="{508F7963-D0B5-43F7-BB2C-FCE3009C08EC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B9D24D-DE49-7E4F-9D65-C063BD9431C9}">
  <sheetPr>
    <tabColor theme="1"/>
  </sheetPr>
  <dimension ref="A24:A32"/>
  <sheetViews>
    <sheetView showGridLines="0" tabSelected="1" zoomScaleNormal="100" workbookViewId="0">
      <selection activeCell="J25" sqref="J25"/>
    </sheetView>
  </sheetViews>
  <sheetFormatPr baseColWidth="10" defaultColWidth="9.1640625" defaultRowHeight="15" x14ac:dyDescent="0.2"/>
  <cols>
    <col min="1" max="1" width="130.5" customWidth="1"/>
  </cols>
  <sheetData>
    <row r="24" spans="1:1" ht="89" x14ac:dyDescent="0.2">
      <c r="A24" s="7"/>
    </row>
    <row r="25" spans="1:1" ht="26" x14ac:dyDescent="0.2">
      <c r="A25" s="8"/>
    </row>
    <row r="32" spans="1:1" x14ac:dyDescent="0.2">
      <c r="A32" t="s">
        <v>390</v>
      </c>
    </row>
  </sheetData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6B1537-491B-A240-86FC-31CA68A74BE5}">
  <sheetPr>
    <tabColor theme="6" tint="-0.249977111117893"/>
  </sheetPr>
  <dimension ref="B14:M46"/>
  <sheetViews>
    <sheetView showGridLines="0" workbookViewId="0">
      <selection activeCell="D27" sqref="D27"/>
    </sheetView>
  </sheetViews>
  <sheetFormatPr baseColWidth="10" defaultColWidth="16.5" defaultRowHeight="21" customHeight="1" x14ac:dyDescent="0.2"/>
  <cols>
    <col min="5" max="5" width="7" customWidth="1"/>
    <col min="6" max="6" width="3.33203125" customWidth="1"/>
  </cols>
  <sheetData>
    <row r="14" spans="2:13" ht="21" customHeight="1" thickBot="1" x14ac:dyDescent="0.25"/>
    <row r="15" spans="2:13" ht="21" customHeight="1" thickBot="1" x14ac:dyDescent="0.25">
      <c r="B15" s="79" t="s">
        <v>388</v>
      </c>
      <c r="C15" s="79"/>
      <c r="D15" s="57" t="s">
        <v>30</v>
      </c>
      <c r="G15" s="55" t="s">
        <v>25</v>
      </c>
      <c r="H15" s="55" t="s">
        <v>26</v>
      </c>
      <c r="I15" s="55" t="s">
        <v>27</v>
      </c>
      <c r="J15" s="55" t="s">
        <v>28</v>
      </c>
      <c r="K15" s="55" t="s">
        <v>29</v>
      </c>
      <c r="L15" s="55" t="s">
        <v>30</v>
      </c>
      <c r="M15" s="55" t="s">
        <v>31</v>
      </c>
    </row>
    <row r="16" spans="2:13" ht="21" customHeight="1" x14ac:dyDescent="0.25">
      <c r="B16" s="56"/>
      <c r="C16" s="56" t="s">
        <v>357</v>
      </c>
      <c r="D16" s="6">
        <v>6</v>
      </c>
      <c r="G16" s="31" t="s">
        <v>359</v>
      </c>
      <c r="H16" s="11">
        <v>826</v>
      </c>
      <c r="I16" s="11">
        <v>576</v>
      </c>
      <c r="J16" s="11">
        <v>909</v>
      </c>
      <c r="K16" s="11">
        <v>516</v>
      </c>
      <c r="L16" s="58">
        <v>1876</v>
      </c>
      <c r="M16" s="11">
        <v>1827</v>
      </c>
    </row>
    <row r="17" spans="2:13" ht="21" customHeight="1" x14ac:dyDescent="0.25">
      <c r="G17" s="31" t="s">
        <v>360</v>
      </c>
      <c r="H17" s="11">
        <v>1126</v>
      </c>
      <c r="I17" s="11">
        <v>1877</v>
      </c>
      <c r="J17" s="11">
        <v>1541</v>
      </c>
      <c r="K17" s="11">
        <v>821</v>
      </c>
      <c r="L17" s="58">
        <v>1419</v>
      </c>
      <c r="M17" s="11">
        <v>686</v>
      </c>
    </row>
    <row r="18" spans="2:13" ht="21" customHeight="1" thickBot="1" x14ac:dyDescent="0.3">
      <c r="B18" s="80" t="s">
        <v>358</v>
      </c>
      <c r="C18" s="80"/>
      <c r="D18" s="80"/>
      <c r="G18" s="31" t="s">
        <v>385</v>
      </c>
      <c r="H18" s="11">
        <v>1946</v>
      </c>
      <c r="I18" s="11">
        <v>820</v>
      </c>
      <c r="J18" s="11">
        <v>1189</v>
      </c>
      <c r="K18" s="11">
        <v>1560</v>
      </c>
      <c r="L18" s="58">
        <v>541</v>
      </c>
      <c r="M18" s="11">
        <v>1578</v>
      </c>
    </row>
    <row r="19" spans="2:13" ht="21" customHeight="1" x14ac:dyDescent="0.25">
      <c r="B19" s="91">
        <f>SUM(C26:C44)</f>
        <v>18069</v>
      </c>
      <c r="C19" s="92"/>
      <c r="D19" s="93"/>
      <c r="E19" s="90" t="str">
        <f>IF(B19="","",IF(B19=D27,"✔","✘"))</f>
        <v>✔</v>
      </c>
      <c r="G19" s="31" t="s">
        <v>362</v>
      </c>
      <c r="H19" s="11">
        <v>1656</v>
      </c>
      <c r="I19" s="11">
        <v>1783</v>
      </c>
      <c r="J19" s="11">
        <v>1203</v>
      </c>
      <c r="K19" s="11">
        <v>512</v>
      </c>
      <c r="L19" s="58">
        <v>1346</v>
      </c>
      <c r="M19" s="11">
        <v>873</v>
      </c>
    </row>
    <row r="20" spans="2:13" ht="21" customHeight="1" x14ac:dyDescent="0.25">
      <c r="B20" s="94"/>
      <c r="C20" s="95"/>
      <c r="D20" s="96"/>
      <c r="E20" s="90"/>
      <c r="G20" s="31" t="s">
        <v>363</v>
      </c>
      <c r="H20" s="11">
        <v>860</v>
      </c>
      <c r="I20" s="11">
        <v>1944</v>
      </c>
      <c r="J20" s="11">
        <v>828</v>
      </c>
      <c r="K20" s="11">
        <v>1305</v>
      </c>
      <c r="L20" s="58">
        <v>1282</v>
      </c>
      <c r="M20" s="11">
        <v>1840</v>
      </c>
    </row>
    <row r="21" spans="2:13" ht="21" customHeight="1" x14ac:dyDescent="0.25">
      <c r="B21" s="94"/>
      <c r="C21" s="95"/>
      <c r="D21" s="96"/>
      <c r="E21" s="90"/>
      <c r="G21" s="31" t="s">
        <v>364</v>
      </c>
      <c r="H21" s="11">
        <v>862</v>
      </c>
      <c r="I21" s="11">
        <v>1538</v>
      </c>
      <c r="J21" s="11">
        <v>1387</v>
      </c>
      <c r="K21" s="11">
        <v>1802</v>
      </c>
      <c r="L21" s="58">
        <v>1032</v>
      </c>
      <c r="M21" s="11">
        <v>1940</v>
      </c>
    </row>
    <row r="22" spans="2:13" ht="21" customHeight="1" x14ac:dyDescent="0.25">
      <c r="B22" s="94"/>
      <c r="C22" s="95"/>
      <c r="D22" s="96"/>
      <c r="E22" s="90"/>
      <c r="G22" s="31" t="s">
        <v>386</v>
      </c>
      <c r="H22" s="11">
        <v>1864</v>
      </c>
      <c r="I22" s="11">
        <v>1842</v>
      </c>
      <c r="J22" s="11">
        <v>1828</v>
      </c>
      <c r="K22" s="11">
        <v>1374</v>
      </c>
      <c r="L22" s="58">
        <v>859</v>
      </c>
      <c r="M22" s="11">
        <v>1741</v>
      </c>
    </row>
    <row r="23" spans="2:13" ht="21" customHeight="1" thickBot="1" x14ac:dyDescent="0.3">
      <c r="B23" s="97"/>
      <c r="C23" s="98"/>
      <c r="D23" s="99"/>
      <c r="E23" s="90"/>
      <c r="G23" s="31" t="s">
        <v>366</v>
      </c>
      <c r="H23" s="11">
        <v>1942</v>
      </c>
      <c r="I23" s="11">
        <v>1116</v>
      </c>
      <c r="J23" s="11">
        <v>728</v>
      </c>
      <c r="K23" s="11">
        <v>1746</v>
      </c>
      <c r="L23" s="58">
        <v>1907</v>
      </c>
      <c r="M23" s="11">
        <v>1570</v>
      </c>
    </row>
    <row r="24" spans="2:13" ht="21" customHeight="1" x14ac:dyDescent="0.25">
      <c r="G24" s="31" t="s">
        <v>367</v>
      </c>
      <c r="H24" s="11">
        <v>1553</v>
      </c>
      <c r="I24" s="11">
        <v>1130</v>
      </c>
      <c r="J24" s="11">
        <v>1150</v>
      </c>
      <c r="K24" s="11">
        <v>599</v>
      </c>
      <c r="L24" s="58">
        <v>1139</v>
      </c>
      <c r="M24" s="11">
        <v>1103</v>
      </c>
    </row>
    <row r="25" spans="2:13" ht="21" customHeight="1" x14ac:dyDescent="0.25">
      <c r="G25" s="31" t="s">
        <v>368</v>
      </c>
      <c r="H25" s="11">
        <v>1381</v>
      </c>
      <c r="I25" s="11">
        <v>1225</v>
      </c>
      <c r="J25" s="11">
        <v>709</v>
      </c>
      <c r="K25" s="11">
        <v>1412</v>
      </c>
      <c r="L25" s="58">
        <v>582</v>
      </c>
      <c r="M25" s="11">
        <v>1376</v>
      </c>
    </row>
    <row r="26" spans="2:13" ht="21" customHeight="1" x14ac:dyDescent="0.25">
      <c r="B26" s="55" t="s">
        <v>25</v>
      </c>
      <c r="C26" s="55" t="s">
        <v>15</v>
      </c>
      <c r="G26" s="31" t="s">
        <v>376</v>
      </c>
      <c r="H26" s="11">
        <v>908</v>
      </c>
      <c r="I26" s="11">
        <v>833</v>
      </c>
      <c r="J26" s="11">
        <v>1915</v>
      </c>
      <c r="K26" s="11">
        <v>1300</v>
      </c>
      <c r="L26" s="58">
        <v>1084</v>
      </c>
      <c r="M26" s="11">
        <v>785</v>
      </c>
    </row>
    <row r="27" spans="2:13" ht="21" customHeight="1" x14ac:dyDescent="0.25">
      <c r="B27" t="s">
        <v>359</v>
      </c>
      <c r="C27" s="53">
        <f>IFERROR(VLOOKUP(B27,$G$15:$M$33,$D$16,0),"No consta")</f>
        <v>1876</v>
      </c>
      <c r="D27" s="37">
        <f>SUM(C27:C44)</f>
        <v>18069</v>
      </c>
      <c r="G27" s="31" t="s">
        <v>370</v>
      </c>
      <c r="H27" s="11">
        <v>786</v>
      </c>
      <c r="I27" s="11">
        <v>1711</v>
      </c>
      <c r="J27" s="11">
        <v>1964</v>
      </c>
      <c r="K27" s="11">
        <v>1142</v>
      </c>
      <c r="L27" s="58">
        <v>980</v>
      </c>
      <c r="M27" s="11">
        <v>740</v>
      </c>
    </row>
    <row r="28" spans="2:13" ht="21" customHeight="1" x14ac:dyDescent="0.25">
      <c r="B28" t="s">
        <v>360</v>
      </c>
      <c r="C28" s="53">
        <f t="shared" ref="C28:C44" si="0">IFERROR(VLOOKUP(B28,$G$15:$M$33,$D$16,0),"No consta")</f>
        <v>1419</v>
      </c>
      <c r="D28" s="2"/>
      <c r="G28" s="31" t="s">
        <v>371</v>
      </c>
      <c r="H28" s="11">
        <v>896</v>
      </c>
      <c r="I28" s="11">
        <v>1426</v>
      </c>
      <c r="J28" s="11">
        <v>1907</v>
      </c>
      <c r="K28" s="11">
        <v>1501</v>
      </c>
      <c r="L28" s="58">
        <v>1617</v>
      </c>
      <c r="M28" s="11">
        <v>1191</v>
      </c>
    </row>
    <row r="29" spans="2:13" ht="21" customHeight="1" x14ac:dyDescent="0.25">
      <c r="B29" t="s">
        <v>361</v>
      </c>
      <c r="C29" s="53" t="str">
        <f t="shared" si="0"/>
        <v>No consta</v>
      </c>
      <c r="D29" s="2"/>
      <c r="G29" s="31" t="s">
        <v>372</v>
      </c>
      <c r="H29" s="11">
        <v>1442</v>
      </c>
      <c r="I29" s="11">
        <v>1126</v>
      </c>
      <c r="J29" s="11">
        <v>1022</v>
      </c>
      <c r="K29" s="11">
        <v>1298</v>
      </c>
      <c r="L29" s="58">
        <v>1650</v>
      </c>
      <c r="M29" s="11">
        <v>1159</v>
      </c>
    </row>
    <row r="30" spans="2:13" ht="21" customHeight="1" x14ac:dyDescent="0.25">
      <c r="B30" t="s">
        <v>362</v>
      </c>
      <c r="C30" s="53">
        <f t="shared" si="0"/>
        <v>1346</v>
      </c>
      <c r="D30" s="2"/>
      <c r="G30" s="31" t="s">
        <v>373</v>
      </c>
      <c r="H30" s="11">
        <v>966</v>
      </c>
      <c r="I30" s="11">
        <v>935</v>
      </c>
      <c r="J30" s="11">
        <v>645</v>
      </c>
      <c r="K30" s="11">
        <v>1823</v>
      </c>
      <c r="L30" s="58">
        <v>1331</v>
      </c>
      <c r="M30" s="11">
        <v>1040</v>
      </c>
    </row>
    <row r="31" spans="2:13" ht="21" customHeight="1" x14ac:dyDescent="0.25">
      <c r="B31" t="s">
        <v>363</v>
      </c>
      <c r="C31" s="53">
        <f t="shared" si="0"/>
        <v>1282</v>
      </c>
      <c r="D31" s="2"/>
      <c r="G31" s="31" t="s">
        <v>387</v>
      </c>
      <c r="H31" s="11">
        <v>1059</v>
      </c>
      <c r="I31" s="11">
        <v>852</v>
      </c>
      <c r="J31" s="11">
        <v>1255</v>
      </c>
      <c r="K31" s="11">
        <v>1401</v>
      </c>
      <c r="L31" s="58">
        <v>1018</v>
      </c>
      <c r="M31" s="11">
        <v>665</v>
      </c>
    </row>
    <row r="32" spans="2:13" ht="21" customHeight="1" x14ac:dyDescent="0.25">
      <c r="B32" t="s">
        <v>364</v>
      </c>
      <c r="C32" s="53">
        <f t="shared" si="0"/>
        <v>1032</v>
      </c>
      <c r="D32" s="2"/>
      <c r="G32" s="31" t="s">
        <v>375</v>
      </c>
      <c r="H32" s="11">
        <v>1164</v>
      </c>
      <c r="I32" s="11">
        <v>1522</v>
      </c>
      <c r="J32" s="11">
        <v>1180</v>
      </c>
      <c r="K32" s="11">
        <v>712</v>
      </c>
      <c r="L32" s="58">
        <v>824</v>
      </c>
      <c r="M32" s="11">
        <v>1805</v>
      </c>
    </row>
    <row r="33" spans="2:13" ht="21" customHeight="1" x14ac:dyDescent="0.25">
      <c r="B33" t="s">
        <v>365</v>
      </c>
      <c r="C33" s="53" t="str">
        <f t="shared" si="0"/>
        <v>No consta</v>
      </c>
      <c r="D33" s="2"/>
      <c r="G33" s="31" t="s">
        <v>376</v>
      </c>
      <c r="H33" s="11">
        <v>650</v>
      </c>
      <c r="I33" s="11">
        <v>974</v>
      </c>
      <c r="J33" s="11">
        <v>768</v>
      </c>
      <c r="K33" s="11">
        <v>1396</v>
      </c>
      <c r="L33" s="58">
        <v>1140</v>
      </c>
      <c r="M33" s="11">
        <v>1270</v>
      </c>
    </row>
    <row r="34" spans="2:13" ht="21" customHeight="1" x14ac:dyDescent="0.2">
      <c r="B34" t="s">
        <v>366</v>
      </c>
      <c r="C34" s="53">
        <f t="shared" si="0"/>
        <v>1907</v>
      </c>
      <c r="D34" s="2"/>
    </row>
    <row r="35" spans="2:13" ht="21" customHeight="1" x14ac:dyDescent="0.2">
      <c r="B35" t="s">
        <v>367</v>
      </c>
      <c r="C35" s="53">
        <f t="shared" si="0"/>
        <v>1139</v>
      </c>
      <c r="D35" s="2"/>
    </row>
    <row r="36" spans="2:13" ht="21" customHeight="1" x14ac:dyDescent="0.2">
      <c r="B36" t="s">
        <v>368</v>
      </c>
      <c r="C36" s="53">
        <f t="shared" si="0"/>
        <v>582</v>
      </c>
      <c r="D36" s="2"/>
    </row>
    <row r="37" spans="2:13" ht="21" customHeight="1" x14ac:dyDescent="0.2">
      <c r="B37" t="s">
        <v>369</v>
      </c>
      <c r="C37" s="53" t="str">
        <f t="shared" si="0"/>
        <v>No consta</v>
      </c>
      <c r="D37" s="2"/>
    </row>
    <row r="38" spans="2:13" ht="21" customHeight="1" x14ac:dyDescent="0.2">
      <c r="B38" t="s">
        <v>370</v>
      </c>
      <c r="C38" s="53">
        <f t="shared" si="0"/>
        <v>980</v>
      </c>
      <c r="D38" s="2"/>
    </row>
    <row r="39" spans="2:13" ht="21" customHeight="1" x14ac:dyDescent="0.2">
      <c r="B39" t="s">
        <v>371</v>
      </c>
      <c r="C39" s="53">
        <f t="shared" si="0"/>
        <v>1617</v>
      </c>
      <c r="D39" s="2"/>
    </row>
    <row r="40" spans="2:13" ht="21" customHeight="1" x14ac:dyDescent="0.2">
      <c r="B40" t="s">
        <v>372</v>
      </c>
      <c r="C40" s="53">
        <f t="shared" si="0"/>
        <v>1650</v>
      </c>
      <c r="D40" s="2"/>
    </row>
    <row r="41" spans="2:13" ht="21" customHeight="1" x14ac:dyDescent="0.2">
      <c r="B41" t="s">
        <v>373</v>
      </c>
      <c r="C41" s="53">
        <f t="shared" si="0"/>
        <v>1331</v>
      </c>
      <c r="D41" s="2"/>
    </row>
    <row r="42" spans="2:13" ht="21" customHeight="1" x14ac:dyDescent="0.2">
      <c r="B42" t="s">
        <v>374</v>
      </c>
      <c r="C42" s="53" t="str">
        <f t="shared" si="0"/>
        <v>No consta</v>
      </c>
      <c r="D42" s="2"/>
    </row>
    <row r="43" spans="2:13" ht="21" customHeight="1" x14ac:dyDescent="0.2">
      <c r="B43" t="s">
        <v>375</v>
      </c>
      <c r="C43" s="53">
        <f t="shared" si="0"/>
        <v>824</v>
      </c>
      <c r="D43" s="2"/>
    </row>
    <row r="44" spans="2:13" ht="21" customHeight="1" x14ac:dyDescent="0.2">
      <c r="B44" t="s">
        <v>376</v>
      </c>
      <c r="C44" s="53">
        <f t="shared" si="0"/>
        <v>1084</v>
      </c>
      <c r="D44" s="2"/>
    </row>
    <row r="45" spans="2:13" ht="21" customHeight="1" x14ac:dyDescent="0.2">
      <c r="C45" s="17"/>
      <c r="D45" s="2"/>
    </row>
    <row r="46" spans="2:13" ht="21" customHeight="1" x14ac:dyDescent="0.2">
      <c r="C46" s="17"/>
      <c r="D46" s="2"/>
    </row>
  </sheetData>
  <mergeCells count="4">
    <mergeCell ref="B15:C15"/>
    <mergeCell ref="B18:D18"/>
    <mergeCell ref="B19:D23"/>
    <mergeCell ref="E19:E23"/>
  </mergeCells>
  <conditionalFormatting sqref="D27:D46">
    <cfRule type="expression" dxfId="8" priority="1">
      <formula>C27=""</formula>
    </cfRule>
    <cfRule type="cellIs" dxfId="7" priority="2" operator="equal">
      <formula>"✔"</formula>
    </cfRule>
    <cfRule type="containsText" dxfId="6" priority="3" operator="containsText" text="✘">
      <formula>NOT(ISERROR(SEARCH("✘",D27)))</formula>
    </cfRule>
  </conditionalFormatting>
  <conditionalFormatting sqref="E19">
    <cfRule type="expression" dxfId="5" priority="4">
      <formula>B19=""</formula>
    </cfRule>
    <cfRule type="cellIs" dxfId="4" priority="5" stopIfTrue="1" operator="equal">
      <formula>"✔"</formula>
    </cfRule>
    <cfRule type="containsText" dxfId="3" priority="6" operator="containsText" text="✘">
      <formula>NOT(ISERROR(SEARCH("✘",E19)))</formula>
    </cfRule>
  </conditionalFormatting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997AF0-3043-9149-94D9-47F954742E98}">
  <sheetPr>
    <tabColor rgb="FFFFFF00"/>
  </sheetPr>
  <dimension ref="B15:E32"/>
  <sheetViews>
    <sheetView showGridLines="0" workbookViewId="0">
      <selection activeCell="B3" sqref="B3"/>
    </sheetView>
  </sheetViews>
  <sheetFormatPr baseColWidth="10" defaultRowHeight="15" x14ac:dyDescent="0.2"/>
  <sheetData>
    <row r="15" spans="2:5" x14ac:dyDescent="0.2">
      <c r="B15" s="65" t="s">
        <v>391</v>
      </c>
      <c r="C15" s="66">
        <v>1</v>
      </c>
      <c r="D15" s="67">
        <v>2</v>
      </c>
      <c r="E15" s="66">
        <v>3</v>
      </c>
    </row>
    <row r="16" spans="2:5" x14ac:dyDescent="0.2">
      <c r="B16" s="68" t="s">
        <v>392</v>
      </c>
      <c r="C16" s="69" t="s">
        <v>393</v>
      </c>
      <c r="D16" s="69" t="s">
        <v>15</v>
      </c>
      <c r="E16" s="69" t="s">
        <v>394</v>
      </c>
    </row>
    <row r="17" spans="2:5" x14ac:dyDescent="0.2">
      <c r="B17" s="70">
        <v>1</v>
      </c>
      <c r="C17" t="s">
        <v>395</v>
      </c>
      <c r="D17">
        <v>120</v>
      </c>
      <c r="E17" t="s">
        <v>396</v>
      </c>
    </row>
    <row r="18" spans="2:5" x14ac:dyDescent="0.2">
      <c r="B18" s="70">
        <v>2</v>
      </c>
      <c r="C18" t="s">
        <v>397</v>
      </c>
      <c r="D18">
        <v>180</v>
      </c>
      <c r="E18" t="s">
        <v>398</v>
      </c>
    </row>
    <row r="19" spans="2:5" x14ac:dyDescent="0.2">
      <c r="B19" s="71">
        <v>3</v>
      </c>
      <c r="C19" s="72" t="s">
        <v>399</v>
      </c>
      <c r="D19" s="72">
        <v>210</v>
      </c>
      <c r="E19" s="72" t="s">
        <v>400</v>
      </c>
    </row>
    <row r="20" spans="2:5" x14ac:dyDescent="0.2">
      <c r="B20" s="70">
        <v>4</v>
      </c>
      <c r="C20" t="s">
        <v>401</v>
      </c>
      <c r="D20" s="23">
        <v>310</v>
      </c>
      <c r="E20" t="s">
        <v>402</v>
      </c>
    </row>
    <row r="23" spans="2:5" ht="29" x14ac:dyDescent="0.35">
      <c r="C23" s="73" t="s">
        <v>403</v>
      </c>
    </row>
    <row r="24" spans="2:5" x14ac:dyDescent="0.2">
      <c r="D24">
        <v>3.2</v>
      </c>
      <c r="E24">
        <v>3.3</v>
      </c>
    </row>
    <row r="25" spans="2:5" x14ac:dyDescent="0.2">
      <c r="C25" s="69" t="s">
        <v>404</v>
      </c>
      <c r="D25" s="69" t="s">
        <v>405</v>
      </c>
      <c r="E25" s="69" t="s">
        <v>406</v>
      </c>
    </row>
    <row r="26" spans="2:5" x14ac:dyDescent="0.2">
      <c r="C26" t="s">
        <v>407</v>
      </c>
      <c r="D26" s="74">
        <f>INDEX(C17:E20,3,2)</f>
        <v>210</v>
      </c>
      <c r="E26" s="74" t="str">
        <f>INDEX(C17:E20,3,3)</f>
        <v>naranja</v>
      </c>
    </row>
    <row r="29" spans="2:5" ht="29" x14ac:dyDescent="0.35">
      <c r="C29" s="73" t="s">
        <v>408</v>
      </c>
    </row>
    <row r="31" spans="2:5" x14ac:dyDescent="0.2">
      <c r="C31" s="69" t="s">
        <v>404</v>
      </c>
      <c r="D31" s="69" t="s">
        <v>409</v>
      </c>
    </row>
    <row r="32" spans="2:5" x14ac:dyDescent="0.2">
      <c r="C32" t="s">
        <v>407</v>
      </c>
      <c r="D32" s="74">
        <f>MATCH(C32,C17:C20,0)</f>
        <v>3</v>
      </c>
    </row>
  </sheetData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5B211D-5870-B84F-BE5F-EC51691DCA5A}">
  <sheetPr>
    <tabColor theme="6" tint="-0.499984740745262"/>
  </sheetPr>
  <dimension ref="B8:U867"/>
  <sheetViews>
    <sheetView showGridLines="0" zoomScaleNormal="100" workbookViewId="0">
      <selection activeCell="L36" sqref="L36"/>
    </sheetView>
  </sheetViews>
  <sheetFormatPr baseColWidth="10" defaultColWidth="9.1640625" defaultRowHeight="18" customHeight="1" x14ac:dyDescent="0.2"/>
  <cols>
    <col min="2" max="2" width="7.83203125" customWidth="1"/>
    <col min="3" max="3" width="8.5" customWidth="1"/>
    <col min="4" max="4" width="37.83203125" customWidth="1"/>
    <col min="5" max="5" width="20.33203125" customWidth="1"/>
    <col min="6" max="6" width="9.33203125" style="11" customWidth="1"/>
    <col min="7" max="7" width="9" style="11" customWidth="1"/>
    <col min="8" max="8" width="12.5" style="11" customWidth="1"/>
    <col min="9" max="9" width="5" customWidth="1"/>
    <col min="11" max="11" width="27.5" customWidth="1"/>
    <col min="12" max="12" width="20.33203125" customWidth="1"/>
    <col min="13" max="13" width="10.33203125" style="11" customWidth="1"/>
    <col min="14" max="14" width="37.83203125" style="11" customWidth="1"/>
    <col min="15" max="15" width="7.6640625" customWidth="1"/>
    <col min="16" max="16" width="4.6640625" customWidth="1"/>
    <col min="17" max="17" width="37.83203125" customWidth="1"/>
    <col min="18" max="18" width="20.33203125" customWidth="1"/>
    <col min="19" max="19" width="10.33203125" customWidth="1"/>
    <col min="20" max="20" width="9.5" customWidth="1"/>
  </cols>
  <sheetData>
    <row r="8" spans="3:16" ht="18" customHeight="1" x14ac:dyDescent="0.2">
      <c r="P8" s="5"/>
    </row>
    <row r="9" spans="3:16" ht="18" customHeight="1" x14ac:dyDescent="0.2">
      <c r="N9" s="14"/>
      <c r="O9" s="4"/>
      <c r="P9" s="5"/>
    </row>
    <row r="10" spans="3:16" ht="18" customHeight="1" x14ac:dyDescent="0.2">
      <c r="N10" s="14"/>
      <c r="O10" s="4"/>
      <c r="P10" s="5"/>
    </row>
    <row r="11" spans="3:16" ht="18" customHeight="1" x14ac:dyDescent="0.2">
      <c r="P11" s="5"/>
    </row>
    <row r="12" spans="3:16" ht="18" customHeight="1" x14ac:dyDescent="0.2">
      <c r="C12" s="33"/>
      <c r="D12" s="33"/>
      <c r="E12" s="33"/>
      <c r="F12" s="34"/>
      <c r="G12" s="34"/>
      <c r="P12" s="5"/>
    </row>
    <row r="13" spans="3:16" ht="18" customHeight="1" x14ac:dyDescent="0.2">
      <c r="C13" s="33"/>
      <c r="D13" s="33"/>
      <c r="E13" s="33"/>
      <c r="F13" s="34"/>
      <c r="G13" s="34"/>
      <c r="P13" s="5"/>
    </row>
    <row r="14" spans="3:16" ht="18" customHeight="1" x14ac:dyDescent="0.3">
      <c r="C14" s="33"/>
      <c r="D14" s="35"/>
      <c r="E14" s="36"/>
      <c r="F14" s="37"/>
      <c r="G14" s="34"/>
      <c r="P14" s="5"/>
    </row>
    <row r="15" spans="3:16" ht="18" customHeight="1" x14ac:dyDescent="0.3">
      <c r="C15" s="33"/>
      <c r="D15" s="35"/>
      <c r="E15" s="36"/>
      <c r="F15" s="37"/>
      <c r="G15" s="34"/>
      <c r="P15" s="15"/>
    </row>
    <row r="16" spans="3:16" ht="18" customHeight="1" x14ac:dyDescent="0.3">
      <c r="C16" s="33"/>
      <c r="D16" s="35"/>
      <c r="E16" s="36"/>
      <c r="F16" s="37"/>
      <c r="G16" s="34"/>
      <c r="P16" s="5"/>
    </row>
    <row r="17" spans="2:16" ht="18" customHeight="1" x14ac:dyDescent="0.2">
      <c r="P17" s="5"/>
    </row>
    <row r="18" spans="2:16" ht="18" customHeight="1" x14ac:dyDescent="0.2">
      <c r="P18" s="5"/>
    </row>
    <row r="19" spans="2:16" ht="18" customHeight="1" x14ac:dyDescent="0.3">
      <c r="B19" s="59" t="s">
        <v>21</v>
      </c>
      <c r="C19" s="59" t="s">
        <v>22</v>
      </c>
      <c r="D19" s="59" t="s">
        <v>19</v>
      </c>
      <c r="E19" s="59" t="s">
        <v>23</v>
      </c>
      <c r="F19" s="60" t="s">
        <v>15</v>
      </c>
      <c r="G19" s="60" t="s">
        <v>20</v>
      </c>
      <c r="H19" s="60" t="s">
        <v>24</v>
      </c>
      <c r="K19" s="62" t="s">
        <v>355</v>
      </c>
      <c r="L19" s="62" t="s">
        <v>23</v>
      </c>
      <c r="M19" s="63" t="s">
        <v>15</v>
      </c>
      <c r="N19" s="63" t="s">
        <v>20</v>
      </c>
      <c r="O19" s="5">
        <f>+M26-N26</f>
        <v>12</v>
      </c>
    </row>
    <row r="20" spans="2:16" ht="18" customHeight="1" x14ac:dyDescent="0.2">
      <c r="B20">
        <v>1</v>
      </c>
      <c r="C20" s="3">
        <v>41671</v>
      </c>
      <c r="D20" s="13" t="s">
        <v>220</v>
      </c>
      <c r="E20" t="s">
        <v>335</v>
      </c>
      <c r="F20" s="61">
        <f>VLOOKUP($D20,$K$19:$N$30,3,0)</f>
        <v>37</v>
      </c>
      <c r="G20" s="61">
        <f>VLOOKUP($D20,$K$19:$N$30,4,0)</f>
        <v>30</v>
      </c>
      <c r="H20" s="61">
        <f>F20-G20</f>
        <v>7</v>
      </c>
      <c r="I20" s="2"/>
      <c r="K20" s="13" t="s">
        <v>220</v>
      </c>
      <c r="L20" s="13" t="s">
        <v>221</v>
      </c>
      <c r="M20" s="14">
        <v>37</v>
      </c>
      <c r="N20" s="11">
        <v>30</v>
      </c>
      <c r="O20" s="5">
        <f>+M27-N27</f>
        <v>9</v>
      </c>
    </row>
    <row r="21" spans="2:16" ht="18" customHeight="1" x14ac:dyDescent="0.2">
      <c r="B21">
        <v>1</v>
      </c>
      <c r="C21" s="3">
        <v>41671</v>
      </c>
      <c r="D21" s="13" t="s">
        <v>222</v>
      </c>
      <c r="E21" t="s">
        <v>319</v>
      </c>
      <c r="F21" s="61">
        <f t="shared" ref="F21:F25" si="0">VLOOKUP($D21,$K$19:$N$30,3,0)</f>
        <v>40</v>
      </c>
      <c r="G21" s="61">
        <f t="shared" ref="G21:G25" si="1">VLOOKUP($D21,$K$19:$N$30,4,0)</f>
        <v>25</v>
      </c>
      <c r="H21" s="61">
        <f t="shared" ref="H21:H25" si="2">F21-G21</f>
        <v>15</v>
      </c>
      <c r="I21" s="2"/>
      <c r="K21" s="13" t="s">
        <v>222</v>
      </c>
      <c r="L21" s="13" t="s">
        <v>223</v>
      </c>
      <c r="M21" s="14">
        <v>40</v>
      </c>
      <c r="N21" s="11">
        <v>25</v>
      </c>
      <c r="O21" s="5">
        <f>+M28-N28</f>
        <v>13</v>
      </c>
    </row>
    <row r="22" spans="2:16" ht="18" customHeight="1" x14ac:dyDescent="0.2">
      <c r="B22">
        <v>1</v>
      </c>
      <c r="C22" s="3">
        <v>41671</v>
      </c>
      <c r="D22" s="13" t="s">
        <v>224</v>
      </c>
      <c r="E22" t="s">
        <v>221</v>
      </c>
      <c r="F22" s="61">
        <f t="shared" si="0"/>
        <v>40</v>
      </c>
      <c r="G22" s="61">
        <f t="shared" si="1"/>
        <v>28</v>
      </c>
      <c r="H22" s="61">
        <f t="shared" si="2"/>
        <v>12</v>
      </c>
      <c r="I22" s="2"/>
      <c r="K22" s="13" t="s">
        <v>224</v>
      </c>
      <c r="L22" s="13" t="s">
        <v>317</v>
      </c>
      <c r="M22" s="14">
        <v>40</v>
      </c>
      <c r="N22" s="11">
        <v>28</v>
      </c>
      <c r="O22" s="5">
        <f>+M29-N29</f>
        <v>19</v>
      </c>
    </row>
    <row r="23" spans="2:16" ht="18" customHeight="1" x14ac:dyDescent="0.2">
      <c r="B23">
        <v>1</v>
      </c>
      <c r="C23" s="3">
        <v>41671</v>
      </c>
      <c r="D23" s="13" t="s">
        <v>225</v>
      </c>
      <c r="E23" t="s">
        <v>328</v>
      </c>
      <c r="F23" s="61">
        <f t="shared" si="0"/>
        <v>58</v>
      </c>
      <c r="G23" s="61">
        <f t="shared" si="1"/>
        <v>29</v>
      </c>
      <c r="H23" s="61">
        <f t="shared" si="2"/>
        <v>29</v>
      </c>
      <c r="I23" s="2"/>
      <c r="K23" s="13" t="s">
        <v>225</v>
      </c>
      <c r="L23" s="13" t="s">
        <v>318</v>
      </c>
      <c r="M23" s="14">
        <v>58</v>
      </c>
      <c r="N23" s="11">
        <v>29</v>
      </c>
      <c r="O23" s="5">
        <f>+M30-N30</f>
        <v>32</v>
      </c>
    </row>
    <row r="24" spans="2:16" ht="18" customHeight="1" x14ac:dyDescent="0.2">
      <c r="B24">
        <v>1</v>
      </c>
      <c r="C24" s="3">
        <v>41671</v>
      </c>
      <c r="D24" s="13" t="s">
        <v>226</v>
      </c>
      <c r="E24" t="s">
        <v>336</v>
      </c>
      <c r="F24" s="61">
        <f t="shared" si="0"/>
        <v>58</v>
      </c>
      <c r="G24" s="61">
        <f t="shared" si="1"/>
        <v>25</v>
      </c>
      <c r="H24" s="61">
        <f t="shared" si="2"/>
        <v>33</v>
      </c>
      <c r="I24" s="2"/>
      <c r="K24" s="13" t="s">
        <v>226</v>
      </c>
      <c r="L24" s="13" t="s">
        <v>319</v>
      </c>
      <c r="M24" s="14">
        <v>58</v>
      </c>
      <c r="N24" s="11">
        <v>25</v>
      </c>
      <c r="O24" s="5" t="e">
        <f>+#REF!-#REF!</f>
        <v>#REF!</v>
      </c>
    </row>
    <row r="25" spans="2:16" ht="18" customHeight="1" x14ac:dyDescent="0.2">
      <c r="B25">
        <v>1</v>
      </c>
      <c r="C25" s="3">
        <v>41671</v>
      </c>
      <c r="D25" s="13" t="s">
        <v>227</v>
      </c>
      <c r="E25" t="s">
        <v>221</v>
      </c>
      <c r="F25" s="61">
        <f t="shared" si="0"/>
        <v>35</v>
      </c>
      <c r="G25" s="61">
        <f t="shared" si="1"/>
        <v>30</v>
      </c>
      <c r="H25" s="61">
        <f t="shared" si="2"/>
        <v>5</v>
      </c>
      <c r="I25" s="2"/>
      <c r="K25" s="13" t="s">
        <v>227</v>
      </c>
      <c r="L25" s="13" t="s">
        <v>319</v>
      </c>
      <c r="M25" s="14">
        <v>35</v>
      </c>
      <c r="N25" s="11">
        <v>30</v>
      </c>
      <c r="O25" s="5">
        <f t="shared" ref="O25:O31" si="3">+L43-M43</f>
        <v>7</v>
      </c>
    </row>
    <row r="26" spans="2:16" ht="18" customHeight="1" x14ac:dyDescent="0.2">
      <c r="C26" s="3"/>
      <c r="F26" s="32"/>
      <c r="G26" s="32"/>
      <c r="H26" s="32"/>
      <c r="I26" s="2"/>
      <c r="K26" s="13" t="s">
        <v>228</v>
      </c>
      <c r="L26" s="13" t="s">
        <v>320</v>
      </c>
      <c r="M26" s="14">
        <v>39</v>
      </c>
      <c r="N26" s="11">
        <v>27</v>
      </c>
      <c r="O26" s="5">
        <f t="shared" si="3"/>
        <v>15</v>
      </c>
    </row>
    <row r="27" spans="2:16" ht="18" customHeight="1" x14ac:dyDescent="0.2">
      <c r="I27" s="2"/>
      <c r="K27" s="13" t="s">
        <v>229</v>
      </c>
      <c r="L27" s="13" t="s">
        <v>320</v>
      </c>
      <c r="M27" s="14">
        <v>35</v>
      </c>
      <c r="N27" s="11">
        <v>26</v>
      </c>
      <c r="O27" s="5">
        <f t="shared" si="3"/>
        <v>12</v>
      </c>
    </row>
    <row r="28" spans="2:16" ht="18" customHeight="1" x14ac:dyDescent="0.2">
      <c r="I28" s="2"/>
      <c r="K28" s="13" t="s">
        <v>230</v>
      </c>
      <c r="L28" s="13" t="s">
        <v>321</v>
      </c>
      <c r="M28" s="14">
        <v>41</v>
      </c>
      <c r="N28" s="11">
        <v>28</v>
      </c>
      <c r="O28" s="5">
        <f t="shared" si="3"/>
        <v>29</v>
      </c>
    </row>
    <row r="29" spans="2:16" ht="18" customHeight="1" x14ac:dyDescent="0.2">
      <c r="I29" s="2"/>
      <c r="K29" s="13" t="s">
        <v>231</v>
      </c>
      <c r="L29" s="13" t="s">
        <v>322</v>
      </c>
      <c r="M29" s="14">
        <v>48</v>
      </c>
      <c r="N29" s="11">
        <v>29</v>
      </c>
      <c r="O29" s="5">
        <f t="shared" si="3"/>
        <v>33</v>
      </c>
    </row>
    <row r="30" spans="2:16" ht="18" customHeight="1" x14ac:dyDescent="0.2">
      <c r="I30" s="2"/>
      <c r="K30" s="13" t="s">
        <v>232</v>
      </c>
      <c r="L30" s="13" t="s">
        <v>323</v>
      </c>
      <c r="M30" s="14">
        <v>59</v>
      </c>
      <c r="N30" s="11">
        <v>27</v>
      </c>
      <c r="O30" s="5">
        <f t="shared" si="3"/>
        <v>5</v>
      </c>
    </row>
    <row r="31" spans="2:16" ht="18" customHeight="1" x14ac:dyDescent="0.2">
      <c r="I31" s="2"/>
      <c r="O31" s="5">
        <f t="shared" si="3"/>
        <v>12</v>
      </c>
    </row>
    <row r="32" spans="2:16" ht="18" customHeight="1" x14ac:dyDescent="0.2">
      <c r="I32" s="2"/>
      <c r="O32" s="5"/>
    </row>
    <row r="33" spans="2:15" ht="18" customHeight="1" x14ac:dyDescent="0.2">
      <c r="I33" s="2"/>
      <c r="O33" s="5"/>
    </row>
    <row r="34" spans="2:15" ht="18" customHeight="1" x14ac:dyDescent="0.2">
      <c r="I34" s="2"/>
      <c r="O34" s="5"/>
    </row>
    <row r="35" spans="2:15" ht="18" customHeight="1" x14ac:dyDescent="0.2">
      <c r="I35" s="2"/>
      <c r="O35" s="5"/>
    </row>
    <row r="36" spans="2:15" ht="18" customHeight="1" x14ac:dyDescent="0.2">
      <c r="I36" s="2"/>
      <c r="O36" s="5"/>
    </row>
    <row r="37" spans="2:15" ht="18" customHeight="1" x14ac:dyDescent="0.2">
      <c r="I37" s="2"/>
      <c r="O37" s="5"/>
    </row>
    <row r="38" spans="2:15" ht="18" customHeight="1" x14ac:dyDescent="0.2">
      <c r="I38" s="2"/>
      <c r="O38" s="5">
        <f t="shared" ref="O38:O43" si="4">+L50-M50</f>
        <v>9</v>
      </c>
    </row>
    <row r="39" spans="2:15" ht="18" customHeight="1" x14ac:dyDescent="0.3">
      <c r="B39" s="59" t="s">
        <v>21</v>
      </c>
      <c r="C39" s="59" t="s">
        <v>22</v>
      </c>
      <c r="D39" s="59" t="s">
        <v>19</v>
      </c>
      <c r="E39" s="59" t="s">
        <v>23</v>
      </c>
      <c r="F39" s="60" t="s">
        <v>15</v>
      </c>
      <c r="G39" s="60" t="s">
        <v>20</v>
      </c>
      <c r="H39" s="60" t="s">
        <v>24</v>
      </c>
      <c r="I39" s="2"/>
      <c r="O39" s="5">
        <f t="shared" si="4"/>
        <v>13</v>
      </c>
    </row>
    <row r="40" spans="2:15" ht="18" customHeight="1" x14ac:dyDescent="0.2">
      <c r="B40">
        <v>2</v>
      </c>
      <c r="C40" s="3">
        <v>42034</v>
      </c>
      <c r="D40" s="75" t="s">
        <v>241</v>
      </c>
      <c r="E40" t="s">
        <v>329</v>
      </c>
      <c r="F40" s="61">
        <f>INDEX($K$42:$N$142,MATCH($D40,$N$42:$N$142,0),2)</f>
        <v>45</v>
      </c>
      <c r="G40" s="61">
        <f>INDEX($K$42:$N$142,MATCH($D40,$N$42:$N$142,0),3)</f>
        <v>29</v>
      </c>
      <c r="H40" s="61">
        <f>F40-G40</f>
        <v>16</v>
      </c>
      <c r="I40" s="2"/>
      <c r="O40" s="5">
        <f t="shared" si="4"/>
        <v>19</v>
      </c>
    </row>
    <row r="41" spans="2:15" ht="18" customHeight="1" x14ac:dyDescent="0.2">
      <c r="B41">
        <v>2</v>
      </c>
      <c r="C41" s="3">
        <v>42034</v>
      </c>
      <c r="D41" t="s">
        <v>250</v>
      </c>
      <c r="E41" t="s">
        <v>320</v>
      </c>
      <c r="F41" s="61">
        <f t="shared" ref="F41:F104" si="5">INDEX($K$42:$N$142,MATCH($D41,$N$42:$N$142,0),2)</f>
        <v>45</v>
      </c>
      <c r="G41" s="61">
        <f t="shared" ref="G41:G104" si="6">INDEX($K$42:$N$142,MATCH($D41,$N$42:$N$142,0),3)</f>
        <v>27</v>
      </c>
      <c r="H41" s="61">
        <f t="shared" ref="H41:H104" si="7">F41-G41</f>
        <v>18</v>
      </c>
      <c r="I41" s="2"/>
      <c r="L41" s="77" t="s">
        <v>410</v>
      </c>
      <c r="O41" s="5">
        <f t="shared" si="4"/>
        <v>32</v>
      </c>
    </row>
    <row r="42" spans="2:15" ht="18" customHeight="1" x14ac:dyDescent="0.2">
      <c r="B42">
        <v>2</v>
      </c>
      <c r="C42" s="3">
        <v>42034</v>
      </c>
      <c r="D42" t="s">
        <v>280</v>
      </c>
      <c r="E42" t="s">
        <v>347</v>
      </c>
      <c r="F42" s="61">
        <f t="shared" si="5"/>
        <v>43</v>
      </c>
      <c r="G42" s="61">
        <f t="shared" si="6"/>
        <v>27</v>
      </c>
      <c r="H42" s="61">
        <f t="shared" si="7"/>
        <v>16</v>
      </c>
      <c r="I42" s="2"/>
      <c r="K42" s="62" t="s">
        <v>23</v>
      </c>
      <c r="L42" s="63" t="s">
        <v>15</v>
      </c>
      <c r="M42" s="63" t="s">
        <v>20</v>
      </c>
      <c r="N42" s="62" t="s">
        <v>355</v>
      </c>
      <c r="O42" s="5">
        <f t="shared" si="4"/>
        <v>11</v>
      </c>
    </row>
    <row r="43" spans="2:15" ht="18" customHeight="1" x14ac:dyDescent="0.2">
      <c r="B43">
        <v>2</v>
      </c>
      <c r="C43" s="3">
        <v>42034</v>
      </c>
      <c r="D43" t="s">
        <v>257</v>
      </c>
      <c r="E43" t="s">
        <v>336</v>
      </c>
      <c r="F43" s="61">
        <f t="shared" si="5"/>
        <v>37</v>
      </c>
      <c r="G43" s="61">
        <f t="shared" si="6"/>
        <v>27</v>
      </c>
      <c r="H43" s="61">
        <f t="shared" si="7"/>
        <v>10</v>
      </c>
      <c r="I43" s="2"/>
      <c r="K43" s="13" t="s">
        <v>221</v>
      </c>
      <c r="L43" s="78">
        <v>37</v>
      </c>
      <c r="M43" s="11">
        <v>30</v>
      </c>
      <c r="N43" s="76" t="s">
        <v>220</v>
      </c>
      <c r="O43" s="5">
        <f t="shared" si="4"/>
        <v>22</v>
      </c>
    </row>
    <row r="44" spans="2:15" ht="18" customHeight="1" x14ac:dyDescent="0.2">
      <c r="B44">
        <v>2</v>
      </c>
      <c r="C44" s="3">
        <v>42034</v>
      </c>
      <c r="D44" t="s">
        <v>305</v>
      </c>
      <c r="E44" t="s">
        <v>353</v>
      </c>
      <c r="F44" s="61">
        <f t="shared" si="5"/>
        <v>55</v>
      </c>
      <c r="G44" s="61">
        <f t="shared" si="6"/>
        <v>25</v>
      </c>
      <c r="H44" s="61">
        <f t="shared" si="7"/>
        <v>30</v>
      </c>
      <c r="I44" s="2"/>
      <c r="K44" s="13" t="s">
        <v>223</v>
      </c>
      <c r="L44" s="78">
        <v>40</v>
      </c>
      <c r="M44" s="11">
        <v>25</v>
      </c>
      <c r="N44" s="76" t="s">
        <v>222</v>
      </c>
      <c r="O44" s="5" t="e">
        <f>+#REF!-#REF!</f>
        <v>#REF!</v>
      </c>
    </row>
    <row r="45" spans="2:15" ht="18" customHeight="1" x14ac:dyDescent="0.2">
      <c r="B45">
        <v>2</v>
      </c>
      <c r="C45" s="3">
        <v>42034</v>
      </c>
      <c r="D45" t="s">
        <v>253</v>
      </c>
      <c r="E45" t="s">
        <v>327</v>
      </c>
      <c r="F45" s="61">
        <f t="shared" si="5"/>
        <v>44</v>
      </c>
      <c r="G45" s="61">
        <f t="shared" si="6"/>
        <v>25</v>
      </c>
      <c r="H45" s="61">
        <f t="shared" si="7"/>
        <v>19</v>
      </c>
      <c r="I45" s="2"/>
      <c r="K45" s="13" t="s">
        <v>317</v>
      </c>
      <c r="L45" s="78">
        <v>40</v>
      </c>
      <c r="M45" s="11">
        <v>28</v>
      </c>
      <c r="N45" s="76" t="s">
        <v>224</v>
      </c>
      <c r="O45" s="5" t="e">
        <f>+#REF!-#REF!</f>
        <v>#REF!</v>
      </c>
    </row>
    <row r="46" spans="2:15" ht="18" customHeight="1" x14ac:dyDescent="0.2">
      <c r="B46">
        <v>2</v>
      </c>
      <c r="C46" s="3">
        <v>42034</v>
      </c>
      <c r="D46" t="s">
        <v>282</v>
      </c>
      <c r="E46" t="s">
        <v>348</v>
      </c>
      <c r="F46" s="61">
        <f t="shared" si="5"/>
        <v>51</v>
      </c>
      <c r="G46" s="61">
        <f t="shared" si="6"/>
        <v>26</v>
      </c>
      <c r="H46" s="61">
        <f t="shared" si="7"/>
        <v>25</v>
      </c>
      <c r="I46" s="2"/>
      <c r="K46" s="13" t="s">
        <v>318</v>
      </c>
      <c r="L46" s="78">
        <v>58</v>
      </c>
      <c r="M46" s="11">
        <v>29</v>
      </c>
      <c r="N46" s="76" t="s">
        <v>225</v>
      </c>
      <c r="O46" s="5" t="e">
        <f>+M56-#REF!</f>
        <v>#REF!</v>
      </c>
    </row>
    <row r="47" spans="2:15" ht="18" customHeight="1" x14ac:dyDescent="0.2">
      <c r="B47">
        <v>2</v>
      </c>
      <c r="C47" s="3">
        <v>42034</v>
      </c>
      <c r="D47" t="s">
        <v>235</v>
      </c>
      <c r="E47" t="s">
        <v>326</v>
      </c>
      <c r="F47" s="61">
        <f t="shared" si="5"/>
        <v>35</v>
      </c>
      <c r="G47" s="61">
        <f t="shared" si="6"/>
        <v>28</v>
      </c>
      <c r="H47" s="61">
        <f t="shared" si="7"/>
        <v>7</v>
      </c>
      <c r="I47" s="2"/>
      <c r="K47" s="13" t="s">
        <v>319</v>
      </c>
      <c r="L47" s="78">
        <v>58</v>
      </c>
      <c r="M47" s="11">
        <v>25</v>
      </c>
      <c r="N47" s="76" t="s">
        <v>226</v>
      </c>
      <c r="O47" s="5" t="e">
        <f>+M57-#REF!</f>
        <v>#REF!</v>
      </c>
    </row>
    <row r="48" spans="2:15" ht="18" customHeight="1" x14ac:dyDescent="0.2">
      <c r="B48">
        <v>2</v>
      </c>
      <c r="C48" s="3">
        <v>42034</v>
      </c>
      <c r="D48" t="s">
        <v>247</v>
      </c>
      <c r="E48" t="s">
        <v>334</v>
      </c>
      <c r="F48" s="61">
        <f t="shared" si="5"/>
        <v>54</v>
      </c>
      <c r="G48" s="61">
        <f t="shared" si="6"/>
        <v>29</v>
      </c>
      <c r="H48" s="61">
        <f t="shared" si="7"/>
        <v>25</v>
      </c>
      <c r="I48" s="2"/>
      <c r="K48" s="13" t="s">
        <v>319</v>
      </c>
      <c r="L48" s="78">
        <v>35</v>
      </c>
      <c r="M48" s="11">
        <v>30</v>
      </c>
      <c r="N48" s="76" t="s">
        <v>227</v>
      </c>
      <c r="O48" s="5" t="e">
        <f>+M58-#REF!</f>
        <v>#REF!</v>
      </c>
    </row>
    <row r="49" spans="2:21" ht="18" customHeight="1" x14ac:dyDescent="0.2">
      <c r="B49">
        <v>2</v>
      </c>
      <c r="C49" s="3">
        <v>42034</v>
      </c>
      <c r="D49" t="s">
        <v>273</v>
      </c>
      <c r="E49" t="s">
        <v>332</v>
      </c>
      <c r="F49" s="61">
        <f t="shared" si="5"/>
        <v>57</v>
      </c>
      <c r="G49" s="61">
        <f t="shared" si="6"/>
        <v>28</v>
      </c>
      <c r="H49" s="61">
        <f t="shared" si="7"/>
        <v>29</v>
      </c>
      <c r="I49" s="2"/>
      <c r="K49" s="13" t="s">
        <v>320</v>
      </c>
      <c r="L49" s="78">
        <v>39</v>
      </c>
      <c r="M49" s="11">
        <v>27</v>
      </c>
      <c r="N49" s="76" t="s">
        <v>228</v>
      </c>
      <c r="O49" s="5" t="e">
        <f>+M59-#REF!</f>
        <v>#REF!</v>
      </c>
      <c r="U49" s="5">
        <f t="shared" ref="U49:U112" si="8">+S49-T49</f>
        <v>0</v>
      </c>
    </row>
    <row r="50" spans="2:21" ht="18" customHeight="1" x14ac:dyDescent="0.2">
      <c r="B50">
        <v>2</v>
      </c>
      <c r="C50" s="3">
        <v>42034</v>
      </c>
      <c r="D50" t="s">
        <v>227</v>
      </c>
      <c r="E50" t="s">
        <v>319</v>
      </c>
      <c r="F50" s="61">
        <f t="shared" si="5"/>
        <v>35</v>
      </c>
      <c r="G50" s="61">
        <f t="shared" si="6"/>
        <v>30</v>
      </c>
      <c r="H50" s="61">
        <f t="shared" si="7"/>
        <v>5</v>
      </c>
      <c r="I50" s="2"/>
      <c r="K50" s="13" t="s">
        <v>320</v>
      </c>
      <c r="L50" s="78">
        <v>35</v>
      </c>
      <c r="M50" s="11">
        <v>26</v>
      </c>
      <c r="N50" s="76" t="s">
        <v>229</v>
      </c>
      <c r="O50" s="5" t="e">
        <f>+M60-#REF!</f>
        <v>#REF!</v>
      </c>
      <c r="U50" s="5">
        <f t="shared" si="8"/>
        <v>0</v>
      </c>
    </row>
    <row r="51" spans="2:21" ht="18" customHeight="1" x14ac:dyDescent="0.2">
      <c r="B51">
        <v>2</v>
      </c>
      <c r="C51" s="3">
        <v>42034</v>
      </c>
      <c r="D51" t="s">
        <v>313</v>
      </c>
      <c r="E51" t="s">
        <v>324</v>
      </c>
      <c r="F51" s="61">
        <f t="shared" si="5"/>
        <v>42</v>
      </c>
      <c r="G51" s="61">
        <f t="shared" si="6"/>
        <v>29</v>
      </c>
      <c r="H51" s="61">
        <f t="shared" si="7"/>
        <v>13</v>
      </c>
      <c r="I51" s="2"/>
      <c r="K51" s="13" t="s">
        <v>321</v>
      </c>
      <c r="L51" s="78">
        <v>41</v>
      </c>
      <c r="M51" s="11">
        <v>28</v>
      </c>
      <c r="N51" s="76" t="s">
        <v>230</v>
      </c>
      <c r="O51" s="5" t="e">
        <f>+M61-#REF!</f>
        <v>#REF!</v>
      </c>
      <c r="U51" s="5">
        <f t="shared" si="8"/>
        <v>0</v>
      </c>
    </row>
    <row r="52" spans="2:21" ht="18" customHeight="1" x14ac:dyDescent="0.2">
      <c r="B52">
        <v>2</v>
      </c>
      <c r="C52" s="3">
        <v>42034</v>
      </c>
      <c r="D52" t="s">
        <v>258</v>
      </c>
      <c r="E52" t="s">
        <v>323</v>
      </c>
      <c r="F52" s="61">
        <f t="shared" si="5"/>
        <v>64</v>
      </c>
      <c r="G52" s="61">
        <f t="shared" si="6"/>
        <v>25</v>
      </c>
      <c r="H52" s="61">
        <f t="shared" si="7"/>
        <v>39</v>
      </c>
      <c r="I52" s="2"/>
      <c r="K52" s="13" t="s">
        <v>322</v>
      </c>
      <c r="L52" s="78">
        <v>48</v>
      </c>
      <c r="M52" s="11">
        <v>29</v>
      </c>
      <c r="N52" s="76" t="s">
        <v>231</v>
      </c>
      <c r="O52" s="5" t="e">
        <f>+M62-#REF!</f>
        <v>#REF!</v>
      </c>
      <c r="U52" s="5">
        <f t="shared" si="8"/>
        <v>0</v>
      </c>
    </row>
    <row r="53" spans="2:21" ht="18" customHeight="1" x14ac:dyDescent="0.2">
      <c r="B53">
        <v>2</v>
      </c>
      <c r="C53" s="3">
        <v>42034</v>
      </c>
      <c r="D53" t="s">
        <v>270</v>
      </c>
      <c r="E53" t="s">
        <v>321</v>
      </c>
      <c r="F53" s="61">
        <f t="shared" si="5"/>
        <v>52</v>
      </c>
      <c r="G53" s="61">
        <f t="shared" si="6"/>
        <v>29</v>
      </c>
      <c r="H53" s="61">
        <f t="shared" si="7"/>
        <v>23</v>
      </c>
      <c r="I53" s="2"/>
      <c r="K53" s="13" t="s">
        <v>323</v>
      </c>
      <c r="L53" s="78">
        <v>59</v>
      </c>
      <c r="M53" s="11">
        <v>27</v>
      </c>
      <c r="N53" s="76" t="s">
        <v>232</v>
      </c>
      <c r="O53" s="5" t="e">
        <f>+M63-#REF!</f>
        <v>#REF!</v>
      </c>
      <c r="U53" s="5">
        <f t="shared" si="8"/>
        <v>0</v>
      </c>
    </row>
    <row r="54" spans="2:21" ht="18" customHeight="1" x14ac:dyDescent="0.2">
      <c r="B54">
        <v>2</v>
      </c>
      <c r="C54" s="3">
        <v>42034</v>
      </c>
      <c r="D54" t="s">
        <v>284</v>
      </c>
      <c r="E54" t="s">
        <v>345</v>
      </c>
      <c r="F54" s="61">
        <f t="shared" si="5"/>
        <v>62</v>
      </c>
      <c r="G54" s="61">
        <f t="shared" si="6"/>
        <v>27</v>
      </c>
      <c r="H54" s="61">
        <f t="shared" si="7"/>
        <v>35</v>
      </c>
      <c r="I54" s="2"/>
      <c r="K54" s="13" t="s">
        <v>324</v>
      </c>
      <c r="L54" s="78">
        <v>40</v>
      </c>
      <c r="M54" s="11">
        <v>29</v>
      </c>
      <c r="N54" s="76" t="s">
        <v>233</v>
      </c>
      <c r="O54" s="5" t="e">
        <f>+M64-#REF!</f>
        <v>#REF!</v>
      </c>
      <c r="U54" s="5">
        <f t="shared" si="8"/>
        <v>0</v>
      </c>
    </row>
    <row r="55" spans="2:21" ht="18" customHeight="1" x14ac:dyDescent="0.2">
      <c r="B55">
        <v>2</v>
      </c>
      <c r="C55" s="3">
        <v>42034</v>
      </c>
      <c r="D55" t="s">
        <v>245</v>
      </c>
      <c r="E55" t="s">
        <v>332</v>
      </c>
      <c r="F55" s="61">
        <f t="shared" si="5"/>
        <v>43</v>
      </c>
      <c r="G55" s="61">
        <f t="shared" si="6"/>
        <v>26</v>
      </c>
      <c r="H55" s="61">
        <f t="shared" si="7"/>
        <v>17</v>
      </c>
      <c r="I55" s="2"/>
      <c r="K55" s="13" t="s">
        <v>325</v>
      </c>
      <c r="L55" s="78">
        <v>52</v>
      </c>
      <c r="M55" s="11">
        <v>30</v>
      </c>
      <c r="N55" s="76" t="s">
        <v>234</v>
      </c>
      <c r="O55" s="5" t="e">
        <f>+M65-#REF!</f>
        <v>#REF!</v>
      </c>
      <c r="U55" s="5">
        <f t="shared" si="8"/>
        <v>0</v>
      </c>
    </row>
    <row r="56" spans="2:21" ht="18" customHeight="1" x14ac:dyDescent="0.2">
      <c r="B56">
        <v>2</v>
      </c>
      <c r="C56" s="3">
        <v>42034</v>
      </c>
      <c r="D56" t="s">
        <v>300</v>
      </c>
      <c r="E56" t="s">
        <v>320</v>
      </c>
      <c r="F56" s="61">
        <f t="shared" si="5"/>
        <v>61</v>
      </c>
      <c r="G56" s="61">
        <f t="shared" si="6"/>
        <v>28</v>
      </c>
      <c r="H56" s="61">
        <f t="shared" si="7"/>
        <v>33</v>
      </c>
      <c r="I56" s="2"/>
      <c r="K56" s="13" t="s">
        <v>326</v>
      </c>
      <c r="L56" s="78">
        <v>35</v>
      </c>
      <c r="M56" s="11">
        <v>28</v>
      </c>
      <c r="N56" s="76" t="s">
        <v>235</v>
      </c>
      <c r="O56" s="5" t="e">
        <f>+M66-#REF!</f>
        <v>#REF!</v>
      </c>
      <c r="U56" s="5">
        <f t="shared" si="8"/>
        <v>0</v>
      </c>
    </row>
    <row r="57" spans="2:21" ht="18" customHeight="1" x14ac:dyDescent="0.2">
      <c r="B57">
        <v>2</v>
      </c>
      <c r="C57" s="3">
        <v>42034</v>
      </c>
      <c r="D57" t="s">
        <v>283</v>
      </c>
      <c r="E57" t="s">
        <v>326</v>
      </c>
      <c r="F57" s="61">
        <f t="shared" si="5"/>
        <v>42</v>
      </c>
      <c r="G57" s="61">
        <f t="shared" si="6"/>
        <v>29</v>
      </c>
      <c r="H57" s="61">
        <f t="shared" si="7"/>
        <v>13</v>
      </c>
      <c r="I57" s="2"/>
      <c r="K57" s="13" t="s">
        <v>326</v>
      </c>
      <c r="L57" s="78">
        <v>62</v>
      </c>
      <c r="M57" s="11">
        <v>30</v>
      </c>
      <c r="N57" s="76" t="s">
        <v>236</v>
      </c>
      <c r="O57" s="5" t="e">
        <f>+M67-#REF!</f>
        <v>#REF!</v>
      </c>
      <c r="U57" s="5">
        <f t="shared" si="8"/>
        <v>0</v>
      </c>
    </row>
    <row r="58" spans="2:21" ht="18" customHeight="1" x14ac:dyDescent="0.2">
      <c r="B58">
        <v>3</v>
      </c>
      <c r="C58" s="3">
        <v>41750</v>
      </c>
      <c r="D58" t="s">
        <v>286</v>
      </c>
      <c r="E58" t="s">
        <v>319</v>
      </c>
      <c r="F58" s="61">
        <f t="shared" si="5"/>
        <v>49</v>
      </c>
      <c r="G58" s="61">
        <f t="shared" si="6"/>
        <v>29</v>
      </c>
      <c r="H58" s="61">
        <f t="shared" si="7"/>
        <v>20</v>
      </c>
      <c r="I58" s="2"/>
      <c r="K58" s="13" t="s">
        <v>221</v>
      </c>
      <c r="L58" s="78">
        <v>36</v>
      </c>
      <c r="M58" s="11">
        <v>28</v>
      </c>
      <c r="N58" s="76" t="s">
        <v>237</v>
      </c>
      <c r="O58" s="5" t="e">
        <f>+M68-#REF!</f>
        <v>#REF!</v>
      </c>
      <c r="U58" s="5">
        <f t="shared" si="8"/>
        <v>0</v>
      </c>
    </row>
    <row r="59" spans="2:21" ht="18" customHeight="1" x14ac:dyDescent="0.2">
      <c r="B59">
        <v>3</v>
      </c>
      <c r="C59" s="3">
        <v>41750</v>
      </c>
      <c r="D59" t="s">
        <v>287</v>
      </c>
      <c r="E59" t="s">
        <v>336</v>
      </c>
      <c r="F59" s="61">
        <f t="shared" si="5"/>
        <v>56</v>
      </c>
      <c r="G59" s="61">
        <f t="shared" si="6"/>
        <v>26</v>
      </c>
      <c r="H59" s="61">
        <f t="shared" si="7"/>
        <v>30</v>
      </c>
      <c r="I59" s="2"/>
      <c r="K59" s="13" t="s">
        <v>221</v>
      </c>
      <c r="L59" s="78">
        <v>52</v>
      </c>
      <c r="M59" s="11">
        <v>30</v>
      </c>
      <c r="N59" s="76" t="s">
        <v>238</v>
      </c>
      <c r="O59" s="5" t="e">
        <f>+#REF!-#REF!</f>
        <v>#REF!</v>
      </c>
      <c r="U59" s="5">
        <f t="shared" si="8"/>
        <v>0</v>
      </c>
    </row>
    <row r="60" spans="2:21" ht="18" customHeight="1" x14ac:dyDescent="0.2">
      <c r="B60">
        <v>3</v>
      </c>
      <c r="C60" s="3">
        <v>41750</v>
      </c>
      <c r="D60" t="s">
        <v>292</v>
      </c>
      <c r="E60" t="s">
        <v>349</v>
      </c>
      <c r="F60" s="61">
        <f t="shared" si="5"/>
        <v>49</v>
      </c>
      <c r="G60" s="61">
        <f t="shared" si="6"/>
        <v>26</v>
      </c>
      <c r="H60" s="61">
        <f t="shared" si="7"/>
        <v>23</v>
      </c>
      <c r="I60" s="2"/>
      <c r="K60" s="13" t="s">
        <v>327</v>
      </c>
      <c r="L60" s="78">
        <v>51</v>
      </c>
      <c r="M60" s="11">
        <v>25</v>
      </c>
      <c r="N60" s="76" t="s">
        <v>239</v>
      </c>
      <c r="O60" s="5" t="e">
        <f>+#REF!-#REF!</f>
        <v>#REF!</v>
      </c>
      <c r="U60" s="5">
        <f t="shared" si="8"/>
        <v>0</v>
      </c>
    </row>
    <row r="61" spans="2:21" ht="18" customHeight="1" x14ac:dyDescent="0.2">
      <c r="B61">
        <v>3</v>
      </c>
      <c r="C61" s="3">
        <v>41750</v>
      </c>
      <c r="D61" t="s">
        <v>244</v>
      </c>
      <c r="E61" t="s">
        <v>331</v>
      </c>
      <c r="F61" s="61">
        <f t="shared" si="5"/>
        <v>56</v>
      </c>
      <c r="G61" s="61">
        <f t="shared" si="6"/>
        <v>28</v>
      </c>
      <c r="H61" s="61">
        <f t="shared" si="7"/>
        <v>28</v>
      </c>
      <c r="I61" s="2"/>
      <c r="K61" s="13" t="s">
        <v>328</v>
      </c>
      <c r="L61" s="78">
        <v>63</v>
      </c>
      <c r="M61" s="11">
        <v>26</v>
      </c>
      <c r="N61" s="76" t="s">
        <v>240</v>
      </c>
      <c r="O61" s="5" t="e">
        <f>+#REF!-#REF!</f>
        <v>#REF!</v>
      </c>
      <c r="U61" s="5">
        <f t="shared" si="8"/>
        <v>0</v>
      </c>
    </row>
    <row r="62" spans="2:21" ht="18" customHeight="1" x14ac:dyDescent="0.2">
      <c r="B62">
        <v>3</v>
      </c>
      <c r="C62" s="3">
        <v>41750</v>
      </c>
      <c r="D62" t="s">
        <v>273</v>
      </c>
      <c r="E62" t="s">
        <v>332</v>
      </c>
      <c r="F62" s="61">
        <f t="shared" si="5"/>
        <v>57</v>
      </c>
      <c r="G62" s="61">
        <f t="shared" si="6"/>
        <v>28</v>
      </c>
      <c r="H62" s="61">
        <f t="shared" si="7"/>
        <v>29</v>
      </c>
      <c r="I62" s="2"/>
      <c r="K62" s="13" t="s">
        <v>329</v>
      </c>
      <c r="L62" s="78">
        <v>45</v>
      </c>
      <c r="M62" s="11">
        <v>29</v>
      </c>
      <c r="N62" s="76" t="s">
        <v>241</v>
      </c>
      <c r="O62" s="5" t="e">
        <f>+#REF!-#REF!</f>
        <v>#REF!</v>
      </c>
      <c r="U62" s="5">
        <f t="shared" si="8"/>
        <v>0</v>
      </c>
    </row>
    <row r="63" spans="2:21" ht="18" customHeight="1" x14ac:dyDescent="0.2">
      <c r="B63">
        <v>3</v>
      </c>
      <c r="C63" s="3">
        <v>41750</v>
      </c>
      <c r="D63" t="s">
        <v>298</v>
      </c>
      <c r="E63" t="s">
        <v>351</v>
      </c>
      <c r="F63" s="61">
        <f t="shared" si="5"/>
        <v>51</v>
      </c>
      <c r="G63" s="61">
        <f t="shared" si="6"/>
        <v>25</v>
      </c>
      <c r="H63" s="61">
        <f t="shared" si="7"/>
        <v>26</v>
      </c>
      <c r="I63" s="2"/>
      <c r="K63" s="13" t="s">
        <v>320</v>
      </c>
      <c r="L63" s="78">
        <v>41</v>
      </c>
      <c r="M63" s="11">
        <v>29</v>
      </c>
      <c r="N63" s="76" t="s">
        <v>242</v>
      </c>
      <c r="O63" s="5" t="e">
        <f>+#REF!-#REF!</f>
        <v>#REF!</v>
      </c>
      <c r="U63" s="5">
        <f t="shared" si="8"/>
        <v>0</v>
      </c>
    </row>
    <row r="64" spans="2:21" ht="18" customHeight="1" x14ac:dyDescent="0.2">
      <c r="B64">
        <v>3</v>
      </c>
      <c r="C64" s="3">
        <v>41750</v>
      </c>
      <c r="D64" t="s">
        <v>268</v>
      </c>
      <c r="E64" t="s">
        <v>335</v>
      </c>
      <c r="F64" s="61">
        <f t="shared" si="5"/>
        <v>37</v>
      </c>
      <c r="G64" s="61">
        <f t="shared" si="6"/>
        <v>29</v>
      </c>
      <c r="H64" s="61">
        <f t="shared" si="7"/>
        <v>8</v>
      </c>
      <c r="I64" s="2"/>
      <c r="K64" s="13" t="s">
        <v>330</v>
      </c>
      <c r="L64" s="78">
        <v>51</v>
      </c>
      <c r="M64" s="11">
        <v>25</v>
      </c>
      <c r="N64" s="76" t="s">
        <v>243</v>
      </c>
      <c r="O64" s="5" t="e">
        <f>+#REF!-#REF!</f>
        <v>#REF!</v>
      </c>
      <c r="U64" s="5">
        <f t="shared" si="8"/>
        <v>0</v>
      </c>
    </row>
    <row r="65" spans="2:21" ht="18" customHeight="1" x14ac:dyDescent="0.2">
      <c r="B65">
        <v>3</v>
      </c>
      <c r="C65" s="3">
        <v>41750</v>
      </c>
      <c r="D65" t="s">
        <v>278</v>
      </c>
      <c r="E65" t="s">
        <v>319</v>
      </c>
      <c r="F65" s="61">
        <f t="shared" si="5"/>
        <v>45</v>
      </c>
      <c r="G65" s="61">
        <f t="shared" si="6"/>
        <v>26</v>
      </c>
      <c r="H65" s="61">
        <f t="shared" si="7"/>
        <v>19</v>
      </c>
      <c r="I65" s="2"/>
      <c r="K65" s="13" t="s">
        <v>331</v>
      </c>
      <c r="L65" s="78">
        <v>56</v>
      </c>
      <c r="M65" s="11">
        <v>28</v>
      </c>
      <c r="N65" s="76" t="s">
        <v>244</v>
      </c>
      <c r="O65" s="5" t="e">
        <f>+#REF!-#REF!</f>
        <v>#REF!</v>
      </c>
      <c r="U65" s="5">
        <f t="shared" si="8"/>
        <v>0</v>
      </c>
    </row>
    <row r="66" spans="2:21" ht="18" customHeight="1" x14ac:dyDescent="0.2">
      <c r="B66">
        <v>3</v>
      </c>
      <c r="C66" s="3">
        <v>41750</v>
      </c>
      <c r="D66" t="s">
        <v>229</v>
      </c>
      <c r="E66" t="s">
        <v>320</v>
      </c>
      <c r="F66" s="61">
        <f t="shared" si="5"/>
        <v>35</v>
      </c>
      <c r="G66" s="61">
        <f t="shared" si="6"/>
        <v>26</v>
      </c>
      <c r="H66" s="61">
        <f t="shared" si="7"/>
        <v>9</v>
      </c>
      <c r="I66" s="2"/>
      <c r="K66" s="13" t="s">
        <v>332</v>
      </c>
      <c r="L66" s="78">
        <v>43</v>
      </c>
      <c r="M66" s="11">
        <v>26</v>
      </c>
      <c r="N66" s="76" t="s">
        <v>245</v>
      </c>
      <c r="O66" s="5" t="e">
        <f>+#REF!-#REF!</f>
        <v>#REF!</v>
      </c>
      <c r="U66" s="5">
        <f t="shared" si="8"/>
        <v>0</v>
      </c>
    </row>
    <row r="67" spans="2:21" ht="18" customHeight="1" x14ac:dyDescent="0.2">
      <c r="B67">
        <v>4</v>
      </c>
      <c r="C67" s="3">
        <v>42013</v>
      </c>
      <c r="D67" t="s">
        <v>303</v>
      </c>
      <c r="E67" t="s">
        <v>352</v>
      </c>
      <c r="F67" s="61">
        <f t="shared" si="5"/>
        <v>64</v>
      </c>
      <c r="G67" s="61">
        <f t="shared" si="6"/>
        <v>25</v>
      </c>
      <c r="H67" s="61">
        <f t="shared" si="7"/>
        <v>39</v>
      </c>
      <c r="I67" s="2"/>
      <c r="K67" s="13" t="s">
        <v>333</v>
      </c>
      <c r="L67" s="78">
        <v>39</v>
      </c>
      <c r="M67" s="11">
        <v>28</v>
      </c>
      <c r="N67" s="76" t="s">
        <v>246</v>
      </c>
      <c r="O67" s="5" t="e">
        <f>+#REF!-#REF!</f>
        <v>#REF!</v>
      </c>
      <c r="U67" s="5">
        <f t="shared" si="8"/>
        <v>0</v>
      </c>
    </row>
    <row r="68" spans="2:21" ht="18" customHeight="1" x14ac:dyDescent="0.2">
      <c r="B68">
        <v>4</v>
      </c>
      <c r="C68" s="3">
        <v>42013</v>
      </c>
      <c r="D68" t="s">
        <v>308</v>
      </c>
      <c r="E68" t="s">
        <v>326</v>
      </c>
      <c r="F68" s="61">
        <f t="shared" si="5"/>
        <v>56</v>
      </c>
      <c r="G68" s="61">
        <f t="shared" si="6"/>
        <v>29</v>
      </c>
      <c r="H68" s="61">
        <f t="shared" si="7"/>
        <v>27</v>
      </c>
      <c r="I68" s="2"/>
      <c r="K68" s="13" t="s">
        <v>334</v>
      </c>
      <c r="L68" s="78">
        <v>54</v>
      </c>
      <c r="M68" s="11">
        <v>29</v>
      </c>
      <c r="N68" s="76" t="s">
        <v>247</v>
      </c>
      <c r="O68" s="5" t="e">
        <f>+#REF!-#REF!</f>
        <v>#REF!</v>
      </c>
      <c r="U68" s="5">
        <f t="shared" si="8"/>
        <v>0</v>
      </c>
    </row>
    <row r="69" spans="2:21" ht="18" customHeight="1" x14ac:dyDescent="0.2">
      <c r="B69">
        <v>4</v>
      </c>
      <c r="C69" s="3">
        <v>42013</v>
      </c>
      <c r="D69" t="s">
        <v>279</v>
      </c>
      <c r="E69" t="s">
        <v>327</v>
      </c>
      <c r="F69" s="61">
        <f t="shared" si="5"/>
        <v>46</v>
      </c>
      <c r="G69" s="61">
        <f t="shared" si="6"/>
        <v>27</v>
      </c>
      <c r="H69" s="61">
        <f t="shared" si="7"/>
        <v>19</v>
      </c>
      <c r="I69" s="2"/>
      <c r="K69" s="13" t="s">
        <v>335</v>
      </c>
      <c r="L69" s="78">
        <v>55</v>
      </c>
      <c r="M69" s="11">
        <v>27</v>
      </c>
      <c r="N69" s="76" t="s">
        <v>248</v>
      </c>
      <c r="O69" s="5" t="e">
        <f>+#REF!-#REF!</f>
        <v>#REF!</v>
      </c>
      <c r="U69" s="5">
        <f t="shared" si="8"/>
        <v>0</v>
      </c>
    </row>
    <row r="70" spans="2:21" ht="18" customHeight="1" x14ac:dyDescent="0.2">
      <c r="B70">
        <v>4</v>
      </c>
      <c r="C70" s="3">
        <v>42013</v>
      </c>
      <c r="D70" t="s">
        <v>230</v>
      </c>
      <c r="E70" t="s">
        <v>321</v>
      </c>
      <c r="F70" s="61">
        <f t="shared" si="5"/>
        <v>41</v>
      </c>
      <c r="G70" s="61">
        <f t="shared" si="6"/>
        <v>28</v>
      </c>
      <c r="H70" s="61">
        <f t="shared" si="7"/>
        <v>13</v>
      </c>
      <c r="I70" s="2"/>
      <c r="K70" s="13" t="s">
        <v>320</v>
      </c>
      <c r="L70" s="78">
        <v>58</v>
      </c>
      <c r="M70" s="11">
        <v>27</v>
      </c>
      <c r="N70" s="76" t="s">
        <v>249</v>
      </c>
      <c r="O70" s="5" t="e">
        <f>+#REF!-#REF!</f>
        <v>#REF!</v>
      </c>
      <c r="U70" s="5">
        <f t="shared" si="8"/>
        <v>0</v>
      </c>
    </row>
    <row r="71" spans="2:21" ht="18" customHeight="1" x14ac:dyDescent="0.2">
      <c r="B71">
        <v>4</v>
      </c>
      <c r="C71" s="3">
        <v>42013</v>
      </c>
      <c r="D71" t="s">
        <v>290</v>
      </c>
      <c r="E71" t="s">
        <v>330</v>
      </c>
      <c r="F71" s="61">
        <f t="shared" si="5"/>
        <v>61</v>
      </c>
      <c r="G71" s="61">
        <f t="shared" si="6"/>
        <v>30</v>
      </c>
      <c r="H71" s="61">
        <f t="shared" si="7"/>
        <v>31</v>
      </c>
      <c r="I71" s="2"/>
      <c r="K71" s="13" t="s">
        <v>320</v>
      </c>
      <c r="L71" s="78">
        <v>45</v>
      </c>
      <c r="M71" s="11">
        <v>27</v>
      </c>
      <c r="N71" s="76" t="s">
        <v>250</v>
      </c>
      <c r="O71" s="5" t="e">
        <f>+#REF!-#REF!</f>
        <v>#REF!</v>
      </c>
      <c r="U71" s="5">
        <f t="shared" si="8"/>
        <v>0</v>
      </c>
    </row>
    <row r="72" spans="2:21" ht="18" customHeight="1" x14ac:dyDescent="0.2">
      <c r="B72">
        <v>4</v>
      </c>
      <c r="C72" s="3">
        <v>42013</v>
      </c>
      <c r="D72" t="s">
        <v>274</v>
      </c>
      <c r="E72" t="s">
        <v>345</v>
      </c>
      <c r="F72" s="61">
        <f t="shared" si="5"/>
        <v>65</v>
      </c>
      <c r="G72" s="61">
        <f t="shared" si="6"/>
        <v>30</v>
      </c>
      <c r="H72" s="61">
        <f t="shared" si="7"/>
        <v>35</v>
      </c>
      <c r="I72" s="2"/>
      <c r="K72" s="13" t="s">
        <v>336</v>
      </c>
      <c r="L72" s="78">
        <v>35</v>
      </c>
      <c r="M72" s="11">
        <v>27</v>
      </c>
      <c r="N72" s="76" t="s">
        <v>251</v>
      </c>
      <c r="O72" s="5" t="e">
        <f>+#REF!-#REF!</f>
        <v>#REF!</v>
      </c>
      <c r="U72" s="5">
        <f t="shared" si="8"/>
        <v>0</v>
      </c>
    </row>
    <row r="73" spans="2:21" ht="18" customHeight="1" x14ac:dyDescent="0.2">
      <c r="B73">
        <v>4</v>
      </c>
      <c r="C73" s="3">
        <v>42013</v>
      </c>
      <c r="D73" t="s">
        <v>314</v>
      </c>
      <c r="E73" t="s">
        <v>320</v>
      </c>
      <c r="F73" s="61">
        <f t="shared" si="5"/>
        <v>45</v>
      </c>
      <c r="G73" s="61">
        <f t="shared" si="6"/>
        <v>27</v>
      </c>
      <c r="H73" s="61">
        <f t="shared" si="7"/>
        <v>18</v>
      </c>
      <c r="I73" s="2"/>
      <c r="K73" s="13" t="s">
        <v>337</v>
      </c>
      <c r="L73" s="78">
        <v>58</v>
      </c>
      <c r="M73" s="11">
        <v>27</v>
      </c>
      <c r="N73" s="76" t="s">
        <v>252</v>
      </c>
      <c r="O73" s="5"/>
      <c r="U73" s="5">
        <f t="shared" si="8"/>
        <v>0</v>
      </c>
    </row>
    <row r="74" spans="2:21" ht="18" customHeight="1" x14ac:dyDescent="0.2">
      <c r="B74">
        <v>4</v>
      </c>
      <c r="C74" s="3">
        <v>42013</v>
      </c>
      <c r="D74" t="s">
        <v>256</v>
      </c>
      <c r="E74" t="s">
        <v>319</v>
      </c>
      <c r="F74" s="61">
        <f t="shared" si="5"/>
        <v>39</v>
      </c>
      <c r="G74" s="61">
        <f t="shared" si="6"/>
        <v>27</v>
      </c>
      <c r="H74" s="61">
        <f t="shared" si="7"/>
        <v>12</v>
      </c>
      <c r="I74" s="2"/>
      <c r="K74" s="13" t="s">
        <v>327</v>
      </c>
      <c r="L74" s="78">
        <v>44</v>
      </c>
      <c r="M74" s="11">
        <v>25</v>
      </c>
      <c r="N74" s="76" t="s">
        <v>253</v>
      </c>
      <c r="O74" s="5"/>
      <c r="U74" s="5">
        <f t="shared" si="8"/>
        <v>0</v>
      </c>
    </row>
    <row r="75" spans="2:21" ht="18" customHeight="1" x14ac:dyDescent="0.2">
      <c r="B75">
        <v>4</v>
      </c>
      <c r="C75" s="3">
        <v>42013</v>
      </c>
      <c r="D75" t="s">
        <v>302</v>
      </c>
      <c r="E75" t="s">
        <v>327</v>
      </c>
      <c r="F75" s="61">
        <f t="shared" si="5"/>
        <v>52</v>
      </c>
      <c r="G75" s="61">
        <f t="shared" si="6"/>
        <v>29</v>
      </c>
      <c r="H75" s="61">
        <f t="shared" si="7"/>
        <v>23</v>
      </c>
      <c r="I75" s="2"/>
      <c r="K75" s="13" t="s">
        <v>333</v>
      </c>
      <c r="L75" s="78">
        <v>60</v>
      </c>
      <c r="M75" s="11">
        <v>28</v>
      </c>
      <c r="N75" s="76" t="s">
        <v>254</v>
      </c>
      <c r="O75" s="5"/>
      <c r="U75" s="5">
        <f t="shared" si="8"/>
        <v>0</v>
      </c>
    </row>
    <row r="76" spans="2:21" ht="18" customHeight="1" x14ac:dyDescent="0.2">
      <c r="B76">
        <v>4</v>
      </c>
      <c r="C76" s="3">
        <v>42013</v>
      </c>
      <c r="D76" t="s">
        <v>236</v>
      </c>
      <c r="E76" t="s">
        <v>326</v>
      </c>
      <c r="F76" s="61">
        <f t="shared" si="5"/>
        <v>62</v>
      </c>
      <c r="G76" s="61">
        <f t="shared" si="6"/>
        <v>30</v>
      </c>
      <c r="H76" s="61">
        <f t="shared" si="7"/>
        <v>32</v>
      </c>
      <c r="I76" s="2"/>
      <c r="K76" s="13" t="s">
        <v>338</v>
      </c>
      <c r="L76" s="78">
        <v>65</v>
      </c>
      <c r="M76" s="11">
        <v>30</v>
      </c>
      <c r="N76" s="76" t="s">
        <v>255</v>
      </c>
      <c r="O76" s="5"/>
      <c r="U76" s="5">
        <f t="shared" si="8"/>
        <v>0</v>
      </c>
    </row>
    <row r="77" spans="2:21" ht="18" customHeight="1" x14ac:dyDescent="0.2">
      <c r="B77">
        <v>4</v>
      </c>
      <c r="C77" s="3">
        <v>42013</v>
      </c>
      <c r="D77" t="s">
        <v>269</v>
      </c>
      <c r="E77" t="s">
        <v>327</v>
      </c>
      <c r="F77" s="61">
        <f t="shared" si="5"/>
        <v>44</v>
      </c>
      <c r="G77" s="61">
        <f t="shared" si="6"/>
        <v>28</v>
      </c>
      <c r="H77" s="61">
        <f t="shared" si="7"/>
        <v>16</v>
      </c>
      <c r="I77" s="2"/>
      <c r="K77" s="13" t="s">
        <v>319</v>
      </c>
      <c r="L77" s="78">
        <v>39</v>
      </c>
      <c r="M77" s="11">
        <v>27</v>
      </c>
      <c r="N77" s="76" t="s">
        <v>256</v>
      </c>
      <c r="O77" s="5"/>
      <c r="U77" s="5">
        <f t="shared" si="8"/>
        <v>0</v>
      </c>
    </row>
    <row r="78" spans="2:21" ht="18" customHeight="1" x14ac:dyDescent="0.2">
      <c r="B78">
        <v>4</v>
      </c>
      <c r="C78" s="3">
        <v>42013</v>
      </c>
      <c r="D78" t="s">
        <v>238</v>
      </c>
      <c r="E78" t="s">
        <v>221</v>
      </c>
      <c r="F78" s="61">
        <f t="shared" si="5"/>
        <v>52</v>
      </c>
      <c r="G78" s="61">
        <f t="shared" si="6"/>
        <v>30</v>
      </c>
      <c r="H78" s="61">
        <f t="shared" si="7"/>
        <v>22</v>
      </c>
      <c r="I78" s="2"/>
      <c r="K78" s="13" t="s">
        <v>336</v>
      </c>
      <c r="L78" s="78">
        <v>37</v>
      </c>
      <c r="M78" s="11">
        <v>27</v>
      </c>
      <c r="N78" s="76" t="s">
        <v>257</v>
      </c>
      <c r="O78" s="5"/>
      <c r="U78" s="5">
        <f t="shared" si="8"/>
        <v>0</v>
      </c>
    </row>
    <row r="79" spans="2:21" ht="18" customHeight="1" x14ac:dyDescent="0.2">
      <c r="B79">
        <v>4</v>
      </c>
      <c r="C79" s="3">
        <v>42013</v>
      </c>
      <c r="D79" t="s">
        <v>266</v>
      </c>
      <c r="E79" t="s">
        <v>341</v>
      </c>
      <c r="F79" s="61">
        <f t="shared" si="5"/>
        <v>46</v>
      </c>
      <c r="G79" s="61">
        <f t="shared" si="6"/>
        <v>30</v>
      </c>
      <c r="H79" s="61">
        <f t="shared" si="7"/>
        <v>16</v>
      </c>
      <c r="I79" s="2"/>
      <c r="K79" s="13" t="s">
        <v>323</v>
      </c>
      <c r="L79" s="78">
        <v>64</v>
      </c>
      <c r="M79" s="11">
        <v>25</v>
      </c>
      <c r="N79" s="76" t="s">
        <v>258</v>
      </c>
      <c r="O79" s="5"/>
      <c r="U79" s="5">
        <f t="shared" si="8"/>
        <v>0</v>
      </c>
    </row>
    <row r="80" spans="2:21" ht="18" customHeight="1" x14ac:dyDescent="0.2">
      <c r="B80">
        <v>4</v>
      </c>
      <c r="C80" s="3">
        <v>42013</v>
      </c>
      <c r="D80" t="s">
        <v>225</v>
      </c>
      <c r="E80" t="s">
        <v>318</v>
      </c>
      <c r="F80" s="61">
        <f t="shared" si="5"/>
        <v>58</v>
      </c>
      <c r="G80" s="61">
        <f t="shared" si="6"/>
        <v>29</v>
      </c>
      <c r="H80" s="61">
        <f t="shared" si="7"/>
        <v>29</v>
      </c>
      <c r="I80" s="2"/>
      <c r="K80" s="13" t="s">
        <v>339</v>
      </c>
      <c r="L80" s="78">
        <v>57</v>
      </c>
      <c r="M80" s="11">
        <v>29</v>
      </c>
      <c r="N80" s="76" t="s">
        <v>259</v>
      </c>
      <c r="O80" s="5"/>
      <c r="U80" s="5">
        <f t="shared" si="8"/>
        <v>0</v>
      </c>
    </row>
    <row r="81" spans="2:21" ht="18" customHeight="1" x14ac:dyDescent="0.2">
      <c r="B81">
        <v>4</v>
      </c>
      <c r="C81" s="3">
        <v>42013</v>
      </c>
      <c r="D81" t="s">
        <v>277</v>
      </c>
      <c r="E81" t="s">
        <v>346</v>
      </c>
      <c r="F81" s="61">
        <f t="shared" si="5"/>
        <v>53</v>
      </c>
      <c r="G81" s="61">
        <f t="shared" si="6"/>
        <v>30</v>
      </c>
      <c r="H81" s="61">
        <f t="shared" si="7"/>
        <v>23</v>
      </c>
      <c r="I81" s="2"/>
      <c r="K81" s="13" t="s">
        <v>340</v>
      </c>
      <c r="L81" s="78">
        <v>39</v>
      </c>
      <c r="M81" s="11">
        <v>29</v>
      </c>
      <c r="N81" s="76" t="s">
        <v>260</v>
      </c>
      <c r="O81" s="5"/>
      <c r="U81" s="5">
        <f t="shared" si="8"/>
        <v>0</v>
      </c>
    </row>
    <row r="82" spans="2:21" ht="18" customHeight="1" x14ac:dyDescent="0.2">
      <c r="B82">
        <v>4</v>
      </c>
      <c r="C82" s="3">
        <v>42013</v>
      </c>
      <c r="D82" t="s">
        <v>278</v>
      </c>
      <c r="E82" t="s">
        <v>319</v>
      </c>
      <c r="F82" s="61">
        <f t="shared" si="5"/>
        <v>45</v>
      </c>
      <c r="G82" s="61">
        <f t="shared" si="6"/>
        <v>26</v>
      </c>
      <c r="H82" s="61">
        <f t="shared" si="7"/>
        <v>19</v>
      </c>
      <c r="I82" s="2"/>
      <c r="K82" s="13" t="s">
        <v>336</v>
      </c>
      <c r="L82" s="78">
        <v>40</v>
      </c>
      <c r="M82" s="11">
        <v>30</v>
      </c>
      <c r="N82" s="76" t="s">
        <v>261</v>
      </c>
      <c r="O82" s="5"/>
      <c r="U82" s="5">
        <f t="shared" si="8"/>
        <v>0</v>
      </c>
    </row>
    <row r="83" spans="2:21" ht="18" customHeight="1" x14ac:dyDescent="0.2">
      <c r="B83">
        <v>4</v>
      </c>
      <c r="C83" s="3">
        <v>42013</v>
      </c>
      <c r="D83" t="s">
        <v>305</v>
      </c>
      <c r="E83" t="s">
        <v>353</v>
      </c>
      <c r="F83" s="61">
        <f t="shared" si="5"/>
        <v>55</v>
      </c>
      <c r="G83" s="61">
        <f t="shared" si="6"/>
        <v>25</v>
      </c>
      <c r="H83" s="61">
        <f t="shared" si="7"/>
        <v>30</v>
      </c>
      <c r="I83" s="2"/>
      <c r="K83" s="13" t="s">
        <v>341</v>
      </c>
      <c r="L83" s="78">
        <v>41</v>
      </c>
      <c r="M83" s="11">
        <v>25</v>
      </c>
      <c r="N83" s="76" t="s">
        <v>262</v>
      </c>
      <c r="O83" s="5"/>
      <c r="U83" s="5">
        <f t="shared" si="8"/>
        <v>0</v>
      </c>
    </row>
    <row r="84" spans="2:21" ht="18" customHeight="1" x14ac:dyDescent="0.2">
      <c r="B84">
        <v>4</v>
      </c>
      <c r="C84" s="3">
        <v>42013</v>
      </c>
      <c r="D84" t="s">
        <v>262</v>
      </c>
      <c r="E84" t="s">
        <v>341</v>
      </c>
      <c r="F84" s="61">
        <f t="shared" si="5"/>
        <v>41</v>
      </c>
      <c r="G84" s="61">
        <f t="shared" si="6"/>
        <v>25</v>
      </c>
      <c r="H84" s="61">
        <f t="shared" si="7"/>
        <v>16</v>
      </c>
      <c r="I84" s="2"/>
      <c r="K84" s="13" t="s">
        <v>319</v>
      </c>
      <c r="L84" s="78">
        <v>37</v>
      </c>
      <c r="M84" s="11">
        <v>27</v>
      </c>
      <c r="N84" s="76" t="s">
        <v>263</v>
      </c>
      <c r="O84" s="5"/>
      <c r="U84" s="5">
        <f t="shared" si="8"/>
        <v>0</v>
      </c>
    </row>
    <row r="85" spans="2:21" ht="18" customHeight="1" x14ac:dyDescent="0.2">
      <c r="B85">
        <v>5</v>
      </c>
      <c r="C85" s="3">
        <v>41723</v>
      </c>
      <c r="D85" t="s">
        <v>299</v>
      </c>
      <c r="E85" t="s">
        <v>345</v>
      </c>
      <c r="F85" s="61">
        <f t="shared" si="5"/>
        <v>54</v>
      </c>
      <c r="G85" s="61">
        <f t="shared" si="6"/>
        <v>25</v>
      </c>
      <c r="H85" s="61">
        <f t="shared" si="7"/>
        <v>29</v>
      </c>
      <c r="I85" s="2"/>
      <c r="K85" s="13" t="s">
        <v>320</v>
      </c>
      <c r="L85" s="78">
        <v>61</v>
      </c>
      <c r="M85" s="11">
        <v>28</v>
      </c>
      <c r="N85" s="76" t="s">
        <v>264</v>
      </c>
      <c r="O85" s="5"/>
      <c r="U85" s="5">
        <f t="shared" si="8"/>
        <v>0</v>
      </c>
    </row>
    <row r="86" spans="2:21" ht="18" customHeight="1" x14ac:dyDescent="0.2">
      <c r="B86">
        <v>5</v>
      </c>
      <c r="C86" s="3">
        <v>41723</v>
      </c>
      <c r="D86" t="s">
        <v>239</v>
      </c>
      <c r="E86" t="s">
        <v>327</v>
      </c>
      <c r="F86" s="61">
        <f t="shared" si="5"/>
        <v>51</v>
      </c>
      <c r="G86" s="61">
        <f t="shared" si="6"/>
        <v>25</v>
      </c>
      <c r="H86" s="61">
        <f t="shared" si="7"/>
        <v>26</v>
      </c>
      <c r="I86" s="2"/>
      <c r="K86" s="13" t="s">
        <v>342</v>
      </c>
      <c r="L86" s="78">
        <v>64</v>
      </c>
      <c r="M86" s="11">
        <v>28</v>
      </c>
      <c r="N86" s="76" t="s">
        <v>265</v>
      </c>
      <c r="O86" s="5"/>
      <c r="U86" s="5">
        <f t="shared" si="8"/>
        <v>0</v>
      </c>
    </row>
    <row r="87" spans="2:21" ht="18" customHeight="1" x14ac:dyDescent="0.2">
      <c r="B87">
        <v>5</v>
      </c>
      <c r="C87" s="3">
        <v>41723</v>
      </c>
      <c r="D87" t="s">
        <v>226</v>
      </c>
      <c r="E87" t="s">
        <v>319</v>
      </c>
      <c r="F87" s="61">
        <f t="shared" si="5"/>
        <v>58</v>
      </c>
      <c r="G87" s="61">
        <f t="shared" si="6"/>
        <v>25</v>
      </c>
      <c r="H87" s="61">
        <f t="shared" si="7"/>
        <v>33</v>
      </c>
      <c r="I87" s="2"/>
      <c r="K87" s="13" t="s">
        <v>341</v>
      </c>
      <c r="L87" s="78">
        <v>46</v>
      </c>
      <c r="M87" s="11">
        <v>30</v>
      </c>
      <c r="N87" s="76" t="s">
        <v>266</v>
      </c>
      <c r="O87" s="5"/>
      <c r="U87" s="5">
        <f t="shared" si="8"/>
        <v>0</v>
      </c>
    </row>
    <row r="88" spans="2:21" ht="18" customHeight="1" x14ac:dyDescent="0.2">
      <c r="B88">
        <v>5</v>
      </c>
      <c r="C88" s="3">
        <v>41723</v>
      </c>
      <c r="D88" t="s">
        <v>289</v>
      </c>
      <c r="E88" t="s">
        <v>329</v>
      </c>
      <c r="F88" s="61">
        <f t="shared" si="5"/>
        <v>36</v>
      </c>
      <c r="G88" s="61">
        <f t="shared" si="6"/>
        <v>25</v>
      </c>
      <c r="H88" s="61">
        <f t="shared" si="7"/>
        <v>11</v>
      </c>
      <c r="I88" s="2"/>
      <c r="K88" s="13" t="s">
        <v>343</v>
      </c>
      <c r="L88" s="78">
        <v>56</v>
      </c>
      <c r="M88" s="11">
        <v>29</v>
      </c>
      <c r="N88" s="76" t="s">
        <v>267</v>
      </c>
      <c r="O88" s="5"/>
      <c r="U88" s="5">
        <f t="shared" si="8"/>
        <v>0</v>
      </c>
    </row>
    <row r="89" spans="2:21" ht="18" customHeight="1" x14ac:dyDescent="0.2">
      <c r="B89">
        <v>5</v>
      </c>
      <c r="C89" s="3">
        <v>41723</v>
      </c>
      <c r="D89" t="s">
        <v>315</v>
      </c>
      <c r="E89" t="s">
        <v>336</v>
      </c>
      <c r="F89" s="61">
        <f t="shared" si="5"/>
        <v>35</v>
      </c>
      <c r="G89" s="61">
        <f t="shared" si="6"/>
        <v>27</v>
      </c>
      <c r="H89" s="61">
        <f t="shared" si="7"/>
        <v>8</v>
      </c>
      <c r="I89" s="2"/>
      <c r="K89" s="13" t="s">
        <v>334</v>
      </c>
      <c r="L89" s="78">
        <v>37</v>
      </c>
      <c r="M89" s="11">
        <v>29</v>
      </c>
      <c r="N89" s="76" t="s">
        <v>268</v>
      </c>
      <c r="O89" s="5"/>
      <c r="U89" s="5">
        <f t="shared" si="8"/>
        <v>0</v>
      </c>
    </row>
    <row r="90" spans="2:21" ht="18" customHeight="1" x14ac:dyDescent="0.2">
      <c r="B90">
        <v>5</v>
      </c>
      <c r="C90" s="3">
        <v>41723</v>
      </c>
      <c r="D90" t="s">
        <v>235</v>
      </c>
      <c r="E90" t="s">
        <v>326</v>
      </c>
      <c r="F90" s="61">
        <f t="shared" si="5"/>
        <v>35</v>
      </c>
      <c r="G90" s="61">
        <f t="shared" si="6"/>
        <v>28</v>
      </c>
      <c r="H90" s="61">
        <f t="shared" si="7"/>
        <v>7</v>
      </c>
      <c r="I90" s="2"/>
      <c r="K90" s="13" t="s">
        <v>327</v>
      </c>
      <c r="L90" s="78">
        <v>44</v>
      </c>
      <c r="M90" s="11">
        <v>28</v>
      </c>
      <c r="N90" s="76" t="s">
        <v>269</v>
      </c>
      <c r="O90" s="5"/>
      <c r="U90" s="5">
        <f t="shared" si="8"/>
        <v>0</v>
      </c>
    </row>
    <row r="91" spans="2:21" ht="18" customHeight="1" x14ac:dyDescent="0.2">
      <c r="B91">
        <v>5</v>
      </c>
      <c r="C91" s="3">
        <v>41723</v>
      </c>
      <c r="D91" t="s">
        <v>291</v>
      </c>
      <c r="E91" t="s">
        <v>342</v>
      </c>
      <c r="F91" s="61">
        <f t="shared" si="5"/>
        <v>35</v>
      </c>
      <c r="G91" s="61">
        <f t="shared" si="6"/>
        <v>25</v>
      </c>
      <c r="H91" s="61">
        <f t="shared" si="7"/>
        <v>10</v>
      </c>
      <c r="I91" s="2"/>
      <c r="K91" s="13" t="s">
        <v>321</v>
      </c>
      <c r="L91" s="78">
        <v>52</v>
      </c>
      <c r="M91" s="11">
        <v>29</v>
      </c>
      <c r="N91" s="76" t="s">
        <v>270</v>
      </c>
      <c r="O91" s="5"/>
      <c r="U91" s="5">
        <f t="shared" si="8"/>
        <v>0</v>
      </c>
    </row>
    <row r="92" spans="2:21" ht="18" customHeight="1" x14ac:dyDescent="0.2">
      <c r="B92">
        <v>5</v>
      </c>
      <c r="C92" s="3">
        <v>41723</v>
      </c>
      <c r="D92" t="s">
        <v>293</v>
      </c>
      <c r="E92" t="s">
        <v>350</v>
      </c>
      <c r="F92" s="61">
        <f t="shared" si="5"/>
        <v>52</v>
      </c>
      <c r="G92" s="61">
        <f t="shared" si="6"/>
        <v>25</v>
      </c>
      <c r="H92" s="61">
        <f t="shared" si="7"/>
        <v>27</v>
      </c>
      <c r="I92" s="2"/>
      <c r="K92" s="13" t="s">
        <v>319</v>
      </c>
      <c r="L92" s="78">
        <v>62</v>
      </c>
      <c r="M92" s="11">
        <v>28</v>
      </c>
      <c r="N92" s="76" t="s">
        <v>271</v>
      </c>
      <c r="O92" s="5"/>
      <c r="U92" s="5">
        <f t="shared" si="8"/>
        <v>0</v>
      </c>
    </row>
    <row r="93" spans="2:21" ht="18" customHeight="1" x14ac:dyDescent="0.2">
      <c r="B93">
        <v>5</v>
      </c>
      <c r="C93" s="3">
        <v>41723</v>
      </c>
      <c r="D93" t="s">
        <v>289</v>
      </c>
      <c r="E93" t="s">
        <v>329</v>
      </c>
      <c r="F93" s="61">
        <f t="shared" si="5"/>
        <v>36</v>
      </c>
      <c r="G93" s="61">
        <f t="shared" si="6"/>
        <v>25</v>
      </c>
      <c r="H93" s="61">
        <f t="shared" si="7"/>
        <v>11</v>
      </c>
      <c r="I93" s="2"/>
      <c r="K93" s="13" t="s">
        <v>344</v>
      </c>
      <c r="L93" s="78">
        <v>65</v>
      </c>
      <c r="M93" s="11">
        <v>26</v>
      </c>
      <c r="N93" s="76" t="s">
        <v>272</v>
      </c>
      <c r="O93" s="5"/>
      <c r="U93" s="5">
        <f t="shared" si="8"/>
        <v>0</v>
      </c>
    </row>
    <row r="94" spans="2:21" ht="18" customHeight="1" x14ac:dyDescent="0.2">
      <c r="B94">
        <v>5</v>
      </c>
      <c r="C94" s="3">
        <v>41723</v>
      </c>
      <c r="D94" t="s">
        <v>313</v>
      </c>
      <c r="E94" t="s">
        <v>324</v>
      </c>
      <c r="F94" s="61">
        <f t="shared" si="5"/>
        <v>42</v>
      </c>
      <c r="G94" s="61">
        <f t="shared" si="6"/>
        <v>29</v>
      </c>
      <c r="H94" s="61">
        <f t="shared" si="7"/>
        <v>13</v>
      </c>
      <c r="I94" s="2"/>
      <c r="K94" s="13" t="s">
        <v>332</v>
      </c>
      <c r="L94" s="78">
        <v>57</v>
      </c>
      <c r="M94" s="11">
        <v>28</v>
      </c>
      <c r="N94" s="76" t="s">
        <v>273</v>
      </c>
      <c r="O94" s="5"/>
      <c r="U94" s="5">
        <f t="shared" si="8"/>
        <v>0</v>
      </c>
    </row>
    <row r="95" spans="2:21" ht="18" customHeight="1" x14ac:dyDescent="0.2">
      <c r="B95">
        <v>5</v>
      </c>
      <c r="C95" s="3">
        <v>41723</v>
      </c>
      <c r="D95" t="s">
        <v>311</v>
      </c>
      <c r="E95" t="s">
        <v>321</v>
      </c>
      <c r="F95" s="61">
        <f t="shared" si="5"/>
        <v>46</v>
      </c>
      <c r="G95" s="61">
        <f t="shared" si="6"/>
        <v>25</v>
      </c>
      <c r="H95" s="61">
        <f t="shared" si="7"/>
        <v>21</v>
      </c>
      <c r="I95" s="2"/>
      <c r="K95" s="13" t="s">
        <v>345</v>
      </c>
      <c r="L95" s="78">
        <v>65</v>
      </c>
      <c r="M95" s="11">
        <v>30</v>
      </c>
      <c r="N95" s="76" t="s">
        <v>274</v>
      </c>
      <c r="O95" s="5"/>
      <c r="U95" s="5">
        <f t="shared" si="8"/>
        <v>0</v>
      </c>
    </row>
    <row r="96" spans="2:21" ht="18" customHeight="1" x14ac:dyDescent="0.2">
      <c r="B96">
        <v>5</v>
      </c>
      <c r="C96" s="3">
        <v>41723</v>
      </c>
      <c r="D96" t="s">
        <v>224</v>
      </c>
      <c r="E96" t="s">
        <v>317</v>
      </c>
      <c r="F96" s="61">
        <f t="shared" si="5"/>
        <v>40</v>
      </c>
      <c r="G96" s="61">
        <f t="shared" si="6"/>
        <v>28</v>
      </c>
      <c r="H96" s="61">
        <f t="shared" si="7"/>
        <v>12</v>
      </c>
      <c r="I96" s="2"/>
      <c r="K96" s="13" t="s">
        <v>319</v>
      </c>
      <c r="L96" s="78">
        <v>42</v>
      </c>
      <c r="M96" s="11">
        <v>26</v>
      </c>
      <c r="N96" s="76" t="s">
        <v>275</v>
      </c>
      <c r="O96" s="5"/>
      <c r="U96" s="5">
        <f t="shared" si="8"/>
        <v>0</v>
      </c>
    </row>
    <row r="97" spans="2:21" ht="18" customHeight="1" x14ac:dyDescent="0.2">
      <c r="B97">
        <v>5</v>
      </c>
      <c r="C97" s="3">
        <v>41723</v>
      </c>
      <c r="D97" t="s">
        <v>255</v>
      </c>
      <c r="E97" t="s">
        <v>338</v>
      </c>
      <c r="F97" s="61">
        <f t="shared" si="5"/>
        <v>65</v>
      </c>
      <c r="G97" s="61">
        <f t="shared" si="6"/>
        <v>30</v>
      </c>
      <c r="H97" s="61">
        <f t="shared" si="7"/>
        <v>35</v>
      </c>
      <c r="I97" s="2"/>
      <c r="K97" s="13" t="s">
        <v>319</v>
      </c>
      <c r="L97" s="78">
        <v>39</v>
      </c>
      <c r="M97" s="11">
        <v>30</v>
      </c>
      <c r="N97" s="76" t="s">
        <v>276</v>
      </c>
      <c r="O97" s="5"/>
      <c r="U97" s="5">
        <f t="shared" si="8"/>
        <v>0</v>
      </c>
    </row>
    <row r="98" spans="2:21" ht="18" customHeight="1" x14ac:dyDescent="0.2">
      <c r="B98">
        <v>5</v>
      </c>
      <c r="C98" s="3">
        <v>41723</v>
      </c>
      <c r="D98" t="s">
        <v>245</v>
      </c>
      <c r="E98" t="s">
        <v>332</v>
      </c>
      <c r="F98" s="61">
        <f t="shared" si="5"/>
        <v>43</v>
      </c>
      <c r="G98" s="61">
        <f t="shared" si="6"/>
        <v>26</v>
      </c>
      <c r="H98" s="61">
        <f t="shared" si="7"/>
        <v>17</v>
      </c>
      <c r="I98" s="2"/>
      <c r="K98" s="13" t="s">
        <v>346</v>
      </c>
      <c r="L98" s="78">
        <v>53</v>
      </c>
      <c r="M98" s="11">
        <v>30</v>
      </c>
      <c r="N98" s="76" t="s">
        <v>277</v>
      </c>
      <c r="O98" s="5"/>
      <c r="U98" s="5">
        <f t="shared" si="8"/>
        <v>0</v>
      </c>
    </row>
    <row r="99" spans="2:21" ht="18" customHeight="1" x14ac:dyDescent="0.2">
      <c r="B99">
        <v>5</v>
      </c>
      <c r="C99" s="3">
        <v>41723</v>
      </c>
      <c r="D99" t="s">
        <v>247</v>
      </c>
      <c r="E99" t="s">
        <v>334</v>
      </c>
      <c r="F99" s="61">
        <f t="shared" si="5"/>
        <v>54</v>
      </c>
      <c r="G99" s="61">
        <f t="shared" si="6"/>
        <v>29</v>
      </c>
      <c r="H99" s="61">
        <f t="shared" si="7"/>
        <v>25</v>
      </c>
      <c r="I99" s="2"/>
      <c r="K99" s="13" t="s">
        <v>319</v>
      </c>
      <c r="L99" s="78">
        <v>45</v>
      </c>
      <c r="M99" s="11">
        <v>26</v>
      </c>
      <c r="N99" s="76" t="s">
        <v>278</v>
      </c>
      <c r="O99" s="5"/>
      <c r="U99" s="5">
        <f t="shared" si="8"/>
        <v>0</v>
      </c>
    </row>
    <row r="100" spans="2:21" ht="18" customHeight="1" x14ac:dyDescent="0.2">
      <c r="B100">
        <v>5</v>
      </c>
      <c r="C100" s="3">
        <v>41723</v>
      </c>
      <c r="D100" t="s">
        <v>249</v>
      </c>
      <c r="E100" t="s">
        <v>320</v>
      </c>
      <c r="F100" s="61">
        <f t="shared" si="5"/>
        <v>58</v>
      </c>
      <c r="G100" s="61">
        <f t="shared" si="6"/>
        <v>27</v>
      </c>
      <c r="H100" s="61">
        <f t="shared" si="7"/>
        <v>31</v>
      </c>
      <c r="I100" s="2"/>
      <c r="K100" s="13" t="s">
        <v>327</v>
      </c>
      <c r="L100" s="78">
        <v>46</v>
      </c>
      <c r="M100" s="11">
        <v>27</v>
      </c>
      <c r="N100" s="76" t="s">
        <v>279</v>
      </c>
      <c r="O100" s="5"/>
      <c r="U100" s="5">
        <f t="shared" si="8"/>
        <v>0</v>
      </c>
    </row>
    <row r="101" spans="2:21" ht="18" customHeight="1" x14ac:dyDescent="0.2">
      <c r="B101">
        <v>5</v>
      </c>
      <c r="C101" s="3">
        <v>41723</v>
      </c>
      <c r="D101" t="s">
        <v>272</v>
      </c>
      <c r="E101" t="s">
        <v>344</v>
      </c>
      <c r="F101" s="61">
        <f t="shared" si="5"/>
        <v>65</v>
      </c>
      <c r="G101" s="61">
        <f t="shared" si="6"/>
        <v>26</v>
      </c>
      <c r="H101" s="61">
        <f t="shared" si="7"/>
        <v>39</v>
      </c>
      <c r="I101" s="2"/>
      <c r="K101" s="13" t="s">
        <v>347</v>
      </c>
      <c r="L101" s="78">
        <v>43</v>
      </c>
      <c r="M101" s="11">
        <v>27</v>
      </c>
      <c r="N101" s="76" t="s">
        <v>280</v>
      </c>
      <c r="O101" s="5"/>
      <c r="U101" s="5">
        <f t="shared" si="8"/>
        <v>0</v>
      </c>
    </row>
    <row r="102" spans="2:21" ht="18" customHeight="1" x14ac:dyDescent="0.2">
      <c r="B102">
        <v>6</v>
      </c>
      <c r="C102" s="3">
        <v>41793</v>
      </c>
      <c r="D102" t="s">
        <v>267</v>
      </c>
      <c r="E102" t="s">
        <v>343</v>
      </c>
      <c r="F102" s="61">
        <f t="shared" si="5"/>
        <v>56</v>
      </c>
      <c r="G102" s="61">
        <f t="shared" si="6"/>
        <v>29</v>
      </c>
      <c r="H102" s="61">
        <f t="shared" si="7"/>
        <v>27</v>
      </c>
      <c r="I102" s="2"/>
      <c r="K102" s="13" t="s">
        <v>319</v>
      </c>
      <c r="L102" s="78">
        <v>42</v>
      </c>
      <c r="M102" s="11">
        <v>28</v>
      </c>
      <c r="N102" s="76" t="s">
        <v>281</v>
      </c>
      <c r="O102" s="5"/>
      <c r="U102" s="5">
        <f t="shared" si="8"/>
        <v>0</v>
      </c>
    </row>
    <row r="103" spans="2:21" ht="18" customHeight="1" x14ac:dyDescent="0.2">
      <c r="B103">
        <v>6</v>
      </c>
      <c r="C103" s="3">
        <v>41793</v>
      </c>
      <c r="D103" t="s">
        <v>220</v>
      </c>
      <c r="E103" t="s">
        <v>221</v>
      </c>
      <c r="F103" s="61">
        <f t="shared" si="5"/>
        <v>37</v>
      </c>
      <c r="G103" s="61">
        <f t="shared" si="6"/>
        <v>30</v>
      </c>
      <c r="H103" s="61">
        <f t="shared" si="7"/>
        <v>7</v>
      </c>
      <c r="I103" s="2"/>
      <c r="K103" s="13" t="s">
        <v>348</v>
      </c>
      <c r="L103" s="78">
        <v>51</v>
      </c>
      <c r="M103" s="11">
        <v>26</v>
      </c>
      <c r="N103" s="76" t="s">
        <v>282</v>
      </c>
      <c r="O103" s="5"/>
      <c r="U103" s="5">
        <f t="shared" si="8"/>
        <v>0</v>
      </c>
    </row>
    <row r="104" spans="2:21" ht="18" customHeight="1" x14ac:dyDescent="0.2">
      <c r="B104">
        <v>6</v>
      </c>
      <c r="C104" s="3">
        <v>41793</v>
      </c>
      <c r="D104" t="s">
        <v>264</v>
      </c>
      <c r="E104" t="s">
        <v>320</v>
      </c>
      <c r="F104" s="61">
        <f t="shared" si="5"/>
        <v>61</v>
      </c>
      <c r="G104" s="61">
        <f t="shared" si="6"/>
        <v>28</v>
      </c>
      <c r="H104" s="61">
        <f t="shared" si="7"/>
        <v>33</v>
      </c>
      <c r="I104" s="2"/>
      <c r="K104" s="13" t="s">
        <v>326</v>
      </c>
      <c r="L104" s="78">
        <v>42</v>
      </c>
      <c r="M104" s="11">
        <v>29</v>
      </c>
      <c r="N104" s="76" t="s">
        <v>283</v>
      </c>
      <c r="O104" s="5"/>
      <c r="U104" s="5">
        <f t="shared" si="8"/>
        <v>0</v>
      </c>
    </row>
    <row r="105" spans="2:21" ht="18" customHeight="1" x14ac:dyDescent="0.2">
      <c r="B105">
        <v>6</v>
      </c>
      <c r="C105" s="3">
        <v>41793</v>
      </c>
      <c r="D105" t="s">
        <v>263</v>
      </c>
      <c r="E105" t="s">
        <v>319</v>
      </c>
      <c r="F105" s="61">
        <f t="shared" ref="F105:F168" si="9">INDEX($K$42:$N$142,MATCH($D105,$N$42:$N$142,0),2)</f>
        <v>37</v>
      </c>
      <c r="G105" s="61">
        <f t="shared" ref="G105:G168" si="10">INDEX($K$42:$N$142,MATCH($D105,$N$42:$N$142,0),3)</f>
        <v>27</v>
      </c>
      <c r="H105" s="61">
        <f t="shared" ref="H105:H168" si="11">F105-G105</f>
        <v>10</v>
      </c>
      <c r="I105" s="2"/>
      <c r="K105" s="13" t="s">
        <v>345</v>
      </c>
      <c r="L105" s="78">
        <v>62</v>
      </c>
      <c r="M105" s="11">
        <v>27</v>
      </c>
      <c r="N105" s="76" t="s">
        <v>284</v>
      </c>
      <c r="O105" s="5"/>
      <c r="U105" s="5">
        <f t="shared" si="8"/>
        <v>0</v>
      </c>
    </row>
    <row r="106" spans="2:21" ht="18" customHeight="1" x14ac:dyDescent="0.2">
      <c r="B106">
        <v>6</v>
      </c>
      <c r="C106" s="3">
        <v>41793</v>
      </c>
      <c r="D106" t="s">
        <v>275</v>
      </c>
      <c r="E106" t="s">
        <v>319</v>
      </c>
      <c r="F106" s="61">
        <f t="shared" si="9"/>
        <v>42</v>
      </c>
      <c r="G106" s="61">
        <f t="shared" si="10"/>
        <v>26</v>
      </c>
      <c r="H106" s="61">
        <f t="shared" si="11"/>
        <v>16</v>
      </c>
      <c r="I106" s="2"/>
      <c r="K106" s="13" t="s">
        <v>319</v>
      </c>
      <c r="L106" s="78">
        <v>38</v>
      </c>
      <c r="M106" s="11">
        <v>30</v>
      </c>
      <c r="N106" s="76" t="s">
        <v>285</v>
      </c>
      <c r="O106" s="5"/>
      <c r="U106" s="5">
        <f t="shared" si="8"/>
        <v>0</v>
      </c>
    </row>
    <row r="107" spans="2:21" ht="18" customHeight="1" x14ac:dyDescent="0.2">
      <c r="B107">
        <v>6</v>
      </c>
      <c r="C107" s="3">
        <v>41793</v>
      </c>
      <c r="D107" t="s">
        <v>315</v>
      </c>
      <c r="E107" t="s">
        <v>336</v>
      </c>
      <c r="F107" s="61">
        <f t="shared" si="9"/>
        <v>35</v>
      </c>
      <c r="G107" s="61">
        <f t="shared" si="10"/>
        <v>27</v>
      </c>
      <c r="H107" s="61">
        <f t="shared" si="11"/>
        <v>8</v>
      </c>
      <c r="I107" s="2"/>
      <c r="K107" s="13" t="s">
        <v>319</v>
      </c>
      <c r="L107" s="78">
        <v>49</v>
      </c>
      <c r="M107" s="11">
        <v>29</v>
      </c>
      <c r="N107" s="76" t="s">
        <v>286</v>
      </c>
      <c r="O107" s="5"/>
      <c r="U107" s="5">
        <f t="shared" si="8"/>
        <v>0</v>
      </c>
    </row>
    <row r="108" spans="2:21" ht="18" customHeight="1" x14ac:dyDescent="0.2">
      <c r="B108">
        <v>6</v>
      </c>
      <c r="C108" s="3">
        <v>41793</v>
      </c>
      <c r="D108" t="s">
        <v>240</v>
      </c>
      <c r="E108" t="s">
        <v>328</v>
      </c>
      <c r="F108" s="61">
        <f t="shared" si="9"/>
        <v>63</v>
      </c>
      <c r="G108" s="61">
        <f t="shared" si="10"/>
        <v>26</v>
      </c>
      <c r="H108" s="61">
        <f t="shared" si="11"/>
        <v>37</v>
      </c>
      <c r="I108" s="2"/>
      <c r="K108" s="13" t="s">
        <v>336</v>
      </c>
      <c r="L108" s="78">
        <v>56</v>
      </c>
      <c r="M108" s="11">
        <v>26</v>
      </c>
      <c r="N108" s="76" t="s">
        <v>287</v>
      </c>
      <c r="O108" s="5"/>
      <c r="U108" s="5">
        <f t="shared" si="8"/>
        <v>0</v>
      </c>
    </row>
    <row r="109" spans="2:21" ht="18" customHeight="1" x14ac:dyDescent="0.2">
      <c r="B109">
        <v>6</v>
      </c>
      <c r="C109" s="3">
        <v>41793</v>
      </c>
      <c r="D109" t="s">
        <v>248</v>
      </c>
      <c r="E109" t="s">
        <v>335</v>
      </c>
      <c r="F109" s="61">
        <f t="shared" si="9"/>
        <v>55</v>
      </c>
      <c r="G109" s="61">
        <f t="shared" si="10"/>
        <v>27</v>
      </c>
      <c r="H109" s="61">
        <f t="shared" si="11"/>
        <v>28</v>
      </c>
      <c r="I109" s="2"/>
      <c r="K109" s="13" t="s">
        <v>336</v>
      </c>
      <c r="L109" s="78">
        <v>46</v>
      </c>
      <c r="M109" s="11">
        <v>28</v>
      </c>
      <c r="N109" s="76" t="s">
        <v>288</v>
      </c>
      <c r="O109" s="5"/>
      <c r="U109" s="5">
        <f t="shared" si="8"/>
        <v>0</v>
      </c>
    </row>
    <row r="110" spans="2:21" ht="18" customHeight="1" x14ac:dyDescent="0.2">
      <c r="B110">
        <v>6</v>
      </c>
      <c r="C110" s="3">
        <v>41793</v>
      </c>
      <c r="D110" t="s">
        <v>280</v>
      </c>
      <c r="E110" t="s">
        <v>347</v>
      </c>
      <c r="F110" s="61">
        <f t="shared" si="9"/>
        <v>43</v>
      </c>
      <c r="G110" s="61">
        <f t="shared" si="10"/>
        <v>27</v>
      </c>
      <c r="H110" s="61">
        <f t="shared" si="11"/>
        <v>16</v>
      </c>
      <c r="I110" s="2"/>
      <c r="K110" s="13" t="s">
        <v>329</v>
      </c>
      <c r="L110" s="78">
        <v>36</v>
      </c>
      <c r="M110" s="11">
        <v>25</v>
      </c>
      <c r="N110" s="76" t="s">
        <v>289</v>
      </c>
      <c r="O110" s="5"/>
      <c r="U110" s="5">
        <f t="shared" si="8"/>
        <v>0</v>
      </c>
    </row>
    <row r="111" spans="2:21" ht="18" customHeight="1" x14ac:dyDescent="0.2">
      <c r="B111">
        <v>6</v>
      </c>
      <c r="C111" s="3">
        <v>41793</v>
      </c>
      <c r="D111" t="s">
        <v>309</v>
      </c>
      <c r="E111" t="s">
        <v>323</v>
      </c>
      <c r="F111" s="61">
        <f t="shared" si="9"/>
        <v>57</v>
      </c>
      <c r="G111" s="61">
        <f t="shared" si="10"/>
        <v>29</v>
      </c>
      <c r="H111" s="61">
        <f t="shared" si="11"/>
        <v>28</v>
      </c>
      <c r="I111" s="2"/>
      <c r="K111" s="13" t="s">
        <v>330</v>
      </c>
      <c r="L111" s="78">
        <v>61</v>
      </c>
      <c r="M111" s="11">
        <v>30</v>
      </c>
      <c r="N111" s="76" t="s">
        <v>290</v>
      </c>
      <c r="O111" s="5"/>
      <c r="U111" s="5">
        <f t="shared" si="8"/>
        <v>0</v>
      </c>
    </row>
    <row r="112" spans="2:21" ht="18" customHeight="1" x14ac:dyDescent="0.2">
      <c r="B112">
        <v>6</v>
      </c>
      <c r="C112" s="3">
        <v>41793</v>
      </c>
      <c r="D112" t="s">
        <v>260</v>
      </c>
      <c r="E112" t="s">
        <v>340</v>
      </c>
      <c r="F112" s="61">
        <f t="shared" si="9"/>
        <v>39</v>
      </c>
      <c r="G112" s="61">
        <f t="shared" si="10"/>
        <v>29</v>
      </c>
      <c r="H112" s="61">
        <f t="shared" si="11"/>
        <v>10</v>
      </c>
      <c r="I112" s="2"/>
      <c r="K112" s="13" t="s">
        <v>342</v>
      </c>
      <c r="L112" s="78">
        <v>35</v>
      </c>
      <c r="M112" s="11">
        <v>25</v>
      </c>
      <c r="N112" s="76" t="s">
        <v>291</v>
      </c>
      <c r="O112" s="5"/>
      <c r="U112" s="5">
        <f t="shared" si="8"/>
        <v>0</v>
      </c>
    </row>
    <row r="113" spans="2:21" ht="18" customHeight="1" x14ac:dyDescent="0.2">
      <c r="B113">
        <v>6</v>
      </c>
      <c r="C113" s="3">
        <v>41793</v>
      </c>
      <c r="D113" t="s">
        <v>312</v>
      </c>
      <c r="E113" t="s">
        <v>319</v>
      </c>
      <c r="F113" s="61">
        <f t="shared" si="9"/>
        <v>40</v>
      </c>
      <c r="G113" s="61">
        <f t="shared" si="10"/>
        <v>27</v>
      </c>
      <c r="H113" s="61">
        <f t="shared" si="11"/>
        <v>13</v>
      </c>
      <c r="I113" s="2"/>
      <c r="K113" s="13" t="s">
        <v>349</v>
      </c>
      <c r="L113" s="78">
        <v>49</v>
      </c>
      <c r="M113" s="11">
        <v>26</v>
      </c>
      <c r="N113" s="76" t="s">
        <v>292</v>
      </c>
      <c r="O113" s="5"/>
      <c r="U113" s="5">
        <f t="shared" ref="U113:U142" si="12">+S113-T113</f>
        <v>0</v>
      </c>
    </row>
    <row r="114" spans="2:21" ht="18" customHeight="1" x14ac:dyDescent="0.2">
      <c r="B114">
        <v>6</v>
      </c>
      <c r="C114" s="3">
        <v>41793</v>
      </c>
      <c r="D114" t="s">
        <v>269</v>
      </c>
      <c r="E114" t="s">
        <v>327</v>
      </c>
      <c r="F114" s="61">
        <f t="shared" si="9"/>
        <v>44</v>
      </c>
      <c r="G114" s="61">
        <f t="shared" si="10"/>
        <v>28</v>
      </c>
      <c r="H114" s="61">
        <f t="shared" si="11"/>
        <v>16</v>
      </c>
      <c r="I114" s="2"/>
      <c r="K114" s="13" t="s">
        <v>350</v>
      </c>
      <c r="L114" s="78">
        <v>52</v>
      </c>
      <c r="M114" s="11">
        <v>25</v>
      </c>
      <c r="N114" s="76" t="s">
        <v>293</v>
      </c>
      <c r="O114" s="5"/>
      <c r="U114" s="5">
        <f t="shared" si="12"/>
        <v>0</v>
      </c>
    </row>
    <row r="115" spans="2:21" ht="18" customHeight="1" x14ac:dyDescent="0.2">
      <c r="B115">
        <v>7</v>
      </c>
      <c r="C115" s="3">
        <v>41865</v>
      </c>
      <c r="D115" t="s">
        <v>301</v>
      </c>
      <c r="E115" t="s">
        <v>329</v>
      </c>
      <c r="F115" s="61">
        <f t="shared" si="9"/>
        <v>51</v>
      </c>
      <c r="G115" s="61">
        <f t="shared" si="10"/>
        <v>29</v>
      </c>
      <c r="H115" s="61">
        <f t="shared" si="11"/>
        <v>22</v>
      </c>
      <c r="I115" s="2"/>
      <c r="K115" s="13" t="s">
        <v>350</v>
      </c>
      <c r="L115" s="78">
        <v>44</v>
      </c>
      <c r="M115" s="11">
        <v>27</v>
      </c>
      <c r="N115" s="76" t="s">
        <v>294</v>
      </c>
      <c r="O115" s="5"/>
      <c r="U115" s="5">
        <f t="shared" si="12"/>
        <v>0</v>
      </c>
    </row>
    <row r="116" spans="2:21" ht="18" customHeight="1" x14ac:dyDescent="0.2">
      <c r="B116">
        <v>7</v>
      </c>
      <c r="C116" s="3">
        <v>41865</v>
      </c>
      <c r="D116" t="s">
        <v>266</v>
      </c>
      <c r="E116" t="s">
        <v>341</v>
      </c>
      <c r="F116" s="61">
        <f t="shared" si="9"/>
        <v>46</v>
      </c>
      <c r="G116" s="61">
        <f t="shared" si="10"/>
        <v>30</v>
      </c>
      <c r="H116" s="61">
        <f t="shared" si="11"/>
        <v>16</v>
      </c>
      <c r="I116" s="2"/>
      <c r="K116" s="13" t="s">
        <v>343</v>
      </c>
      <c r="L116" s="78">
        <v>55</v>
      </c>
      <c r="M116" s="11">
        <v>27</v>
      </c>
      <c r="N116" s="76" t="s">
        <v>295</v>
      </c>
      <c r="O116" s="5"/>
      <c r="U116" s="5">
        <f t="shared" si="12"/>
        <v>0</v>
      </c>
    </row>
    <row r="117" spans="2:21" ht="18" customHeight="1" x14ac:dyDescent="0.2">
      <c r="B117">
        <v>7</v>
      </c>
      <c r="C117" s="3">
        <v>41865</v>
      </c>
      <c r="D117" t="s">
        <v>281</v>
      </c>
      <c r="E117" t="s">
        <v>319</v>
      </c>
      <c r="F117" s="61">
        <f t="shared" si="9"/>
        <v>42</v>
      </c>
      <c r="G117" s="61">
        <f t="shared" si="10"/>
        <v>28</v>
      </c>
      <c r="H117" s="61">
        <f t="shared" si="11"/>
        <v>14</v>
      </c>
      <c r="I117" s="2"/>
      <c r="K117" s="13" t="s">
        <v>328</v>
      </c>
      <c r="L117" s="78">
        <v>41</v>
      </c>
      <c r="M117" s="11">
        <v>28</v>
      </c>
      <c r="N117" s="76" t="s">
        <v>296</v>
      </c>
      <c r="O117" s="5"/>
      <c r="U117" s="5">
        <f t="shared" si="12"/>
        <v>0</v>
      </c>
    </row>
    <row r="118" spans="2:21" ht="18" customHeight="1" x14ac:dyDescent="0.2">
      <c r="B118">
        <v>7</v>
      </c>
      <c r="C118" s="3">
        <v>41865</v>
      </c>
      <c r="D118" t="s">
        <v>265</v>
      </c>
      <c r="E118" t="s">
        <v>342</v>
      </c>
      <c r="F118" s="61">
        <f t="shared" si="9"/>
        <v>64</v>
      </c>
      <c r="G118" s="61">
        <f t="shared" si="10"/>
        <v>28</v>
      </c>
      <c r="H118" s="61">
        <f t="shared" si="11"/>
        <v>36</v>
      </c>
      <c r="I118" s="2"/>
      <c r="K118" s="13" t="s">
        <v>221</v>
      </c>
      <c r="L118" s="78">
        <v>35</v>
      </c>
      <c r="M118" s="11">
        <v>25</v>
      </c>
      <c r="N118" s="76" t="s">
        <v>297</v>
      </c>
      <c r="O118" s="5"/>
      <c r="U118" s="5">
        <f t="shared" si="12"/>
        <v>0</v>
      </c>
    </row>
    <row r="119" spans="2:21" ht="18" customHeight="1" x14ac:dyDescent="0.2">
      <c r="B119">
        <v>7</v>
      </c>
      <c r="C119" s="3">
        <v>41865</v>
      </c>
      <c r="D119" t="s">
        <v>271</v>
      </c>
      <c r="E119" t="s">
        <v>319</v>
      </c>
      <c r="F119" s="61">
        <f t="shared" si="9"/>
        <v>62</v>
      </c>
      <c r="G119" s="61">
        <f t="shared" si="10"/>
        <v>28</v>
      </c>
      <c r="H119" s="61">
        <f t="shared" si="11"/>
        <v>34</v>
      </c>
      <c r="I119" s="2"/>
      <c r="K119" s="13" t="s">
        <v>351</v>
      </c>
      <c r="L119" s="78">
        <v>51</v>
      </c>
      <c r="M119" s="11">
        <v>25</v>
      </c>
      <c r="N119" s="76" t="s">
        <v>298</v>
      </c>
      <c r="O119" s="5"/>
      <c r="U119" s="5">
        <f t="shared" si="12"/>
        <v>0</v>
      </c>
    </row>
    <row r="120" spans="2:21" ht="18" customHeight="1" x14ac:dyDescent="0.2">
      <c r="B120">
        <v>8</v>
      </c>
      <c r="C120" s="3">
        <v>41882</v>
      </c>
      <c r="D120" t="s">
        <v>294</v>
      </c>
      <c r="E120" t="s">
        <v>350</v>
      </c>
      <c r="F120" s="61">
        <f t="shared" si="9"/>
        <v>44</v>
      </c>
      <c r="G120" s="61">
        <f t="shared" si="10"/>
        <v>27</v>
      </c>
      <c r="H120" s="61">
        <f t="shared" si="11"/>
        <v>17</v>
      </c>
      <c r="I120" s="2"/>
      <c r="K120" s="13" t="s">
        <v>345</v>
      </c>
      <c r="L120" s="78">
        <v>54</v>
      </c>
      <c r="M120" s="11">
        <v>25</v>
      </c>
      <c r="N120" s="76" t="s">
        <v>299</v>
      </c>
      <c r="O120" s="5"/>
      <c r="U120" s="5">
        <f t="shared" si="12"/>
        <v>0</v>
      </c>
    </row>
    <row r="121" spans="2:21" ht="18" customHeight="1" x14ac:dyDescent="0.2">
      <c r="B121">
        <v>8</v>
      </c>
      <c r="C121" s="3">
        <v>41882</v>
      </c>
      <c r="D121" t="s">
        <v>297</v>
      </c>
      <c r="E121" t="s">
        <v>221</v>
      </c>
      <c r="F121" s="61">
        <f t="shared" si="9"/>
        <v>35</v>
      </c>
      <c r="G121" s="61">
        <f t="shared" si="10"/>
        <v>25</v>
      </c>
      <c r="H121" s="61">
        <f t="shared" si="11"/>
        <v>10</v>
      </c>
      <c r="I121" s="2"/>
      <c r="K121" s="13" t="s">
        <v>320</v>
      </c>
      <c r="L121" s="78">
        <v>61</v>
      </c>
      <c r="M121" s="11">
        <v>28</v>
      </c>
      <c r="N121" s="76" t="s">
        <v>300</v>
      </c>
      <c r="O121" s="5"/>
      <c r="U121" s="5">
        <f t="shared" si="12"/>
        <v>0</v>
      </c>
    </row>
    <row r="122" spans="2:21" ht="18" customHeight="1" x14ac:dyDescent="0.2">
      <c r="B122">
        <v>8</v>
      </c>
      <c r="C122" s="3">
        <v>41882</v>
      </c>
      <c r="D122" t="s">
        <v>228</v>
      </c>
      <c r="E122" t="s">
        <v>320</v>
      </c>
      <c r="F122" s="61">
        <f t="shared" si="9"/>
        <v>39</v>
      </c>
      <c r="G122" s="61">
        <f t="shared" si="10"/>
        <v>27</v>
      </c>
      <c r="H122" s="61">
        <f t="shared" si="11"/>
        <v>12</v>
      </c>
      <c r="I122" s="2"/>
      <c r="K122" s="13" t="s">
        <v>335</v>
      </c>
      <c r="L122" s="78">
        <v>61</v>
      </c>
      <c r="M122" s="11">
        <v>27</v>
      </c>
      <c r="N122" s="76" t="s">
        <v>268</v>
      </c>
      <c r="O122" s="5"/>
      <c r="U122" s="5">
        <f t="shared" si="12"/>
        <v>0</v>
      </c>
    </row>
    <row r="123" spans="2:21" ht="18" customHeight="1" x14ac:dyDescent="0.2">
      <c r="B123">
        <v>8</v>
      </c>
      <c r="C123" s="3">
        <v>41882</v>
      </c>
      <c r="D123" t="s">
        <v>276</v>
      </c>
      <c r="E123" t="s">
        <v>319</v>
      </c>
      <c r="F123" s="61">
        <f t="shared" si="9"/>
        <v>39</v>
      </c>
      <c r="G123" s="61">
        <f t="shared" si="10"/>
        <v>30</v>
      </c>
      <c r="H123" s="61">
        <f t="shared" si="11"/>
        <v>9</v>
      </c>
      <c r="I123" s="2"/>
      <c r="K123" s="13" t="s">
        <v>329</v>
      </c>
      <c r="L123" s="78">
        <v>51</v>
      </c>
      <c r="M123" s="11">
        <v>29</v>
      </c>
      <c r="N123" s="76" t="s">
        <v>301</v>
      </c>
      <c r="O123" s="5"/>
      <c r="U123" s="5">
        <f t="shared" si="12"/>
        <v>0</v>
      </c>
    </row>
    <row r="124" spans="2:21" ht="18" customHeight="1" x14ac:dyDescent="0.2">
      <c r="B124">
        <v>8</v>
      </c>
      <c r="C124" s="3">
        <v>41882</v>
      </c>
      <c r="D124" t="s">
        <v>232</v>
      </c>
      <c r="E124" t="s">
        <v>323</v>
      </c>
      <c r="F124" s="61">
        <f t="shared" si="9"/>
        <v>59</v>
      </c>
      <c r="G124" s="61">
        <f t="shared" si="10"/>
        <v>27</v>
      </c>
      <c r="H124" s="61">
        <f t="shared" si="11"/>
        <v>32</v>
      </c>
      <c r="I124" s="2"/>
      <c r="K124" s="13" t="s">
        <v>327</v>
      </c>
      <c r="L124" s="78">
        <v>52</v>
      </c>
      <c r="M124" s="11">
        <v>29</v>
      </c>
      <c r="N124" s="76" t="s">
        <v>302</v>
      </c>
      <c r="O124" s="5"/>
      <c r="U124" s="5">
        <f t="shared" si="12"/>
        <v>0</v>
      </c>
    </row>
    <row r="125" spans="2:21" ht="18" customHeight="1" x14ac:dyDescent="0.2">
      <c r="B125">
        <v>8</v>
      </c>
      <c r="C125" s="3">
        <v>41882</v>
      </c>
      <c r="D125" t="s">
        <v>242</v>
      </c>
      <c r="E125" t="s">
        <v>320</v>
      </c>
      <c r="F125" s="61">
        <f t="shared" si="9"/>
        <v>41</v>
      </c>
      <c r="G125" s="61">
        <f t="shared" si="10"/>
        <v>29</v>
      </c>
      <c r="H125" s="61">
        <f t="shared" si="11"/>
        <v>12</v>
      </c>
      <c r="I125" s="2"/>
      <c r="K125" s="13" t="s">
        <v>352</v>
      </c>
      <c r="L125" s="78">
        <v>64</v>
      </c>
      <c r="M125" s="11">
        <v>25</v>
      </c>
      <c r="N125" s="76" t="s">
        <v>303</v>
      </c>
      <c r="O125" s="5"/>
      <c r="U125" s="5">
        <f t="shared" si="12"/>
        <v>0</v>
      </c>
    </row>
    <row r="126" spans="2:21" ht="18" customHeight="1" x14ac:dyDescent="0.2">
      <c r="B126">
        <v>8</v>
      </c>
      <c r="C126" s="3">
        <v>41882</v>
      </c>
      <c r="D126" t="s">
        <v>303</v>
      </c>
      <c r="E126" t="s">
        <v>352</v>
      </c>
      <c r="F126" s="61">
        <f t="shared" si="9"/>
        <v>64</v>
      </c>
      <c r="G126" s="61">
        <f t="shared" si="10"/>
        <v>25</v>
      </c>
      <c r="H126" s="61">
        <f t="shared" si="11"/>
        <v>39</v>
      </c>
      <c r="I126" s="2"/>
      <c r="K126" s="13" t="s">
        <v>319</v>
      </c>
      <c r="L126" s="78">
        <v>49</v>
      </c>
      <c r="M126" s="11">
        <v>27</v>
      </c>
      <c r="N126" s="76" t="s">
        <v>304</v>
      </c>
      <c r="O126" s="5"/>
      <c r="U126" s="5">
        <f t="shared" si="12"/>
        <v>0</v>
      </c>
    </row>
    <row r="127" spans="2:21" ht="18" customHeight="1" x14ac:dyDescent="0.2">
      <c r="B127">
        <v>8</v>
      </c>
      <c r="C127" s="3">
        <v>41882</v>
      </c>
      <c r="D127" t="s">
        <v>252</v>
      </c>
      <c r="E127" t="s">
        <v>337</v>
      </c>
      <c r="F127" s="61">
        <f t="shared" si="9"/>
        <v>58</v>
      </c>
      <c r="G127" s="61">
        <f t="shared" si="10"/>
        <v>27</v>
      </c>
      <c r="H127" s="61">
        <f t="shared" si="11"/>
        <v>31</v>
      </c>
      <c r="I127" s="2"/>
      <c r="K127" s="13" t="s">
        <v>353</v>
      </c>
      <c r="L127" s="78">
        <v>55</v>
      </c>
      <c r="M127" s="11">
        <v>25</v>
      </c>
      <c r="N127" s="76" t="s">
        <v>305</v>
      </c>
      <c r="U127" s="5">
        <f t="shared" si="12"/>
        <v>0</v>
      </c>
    </row>
    <row r="128" spans="2:21" ht="18" customHeight="1" x14ac:dyDescent="0.2">
      <c r="B128">
        <v>8</v>
      </c>
      <c r="C128" s="3">
        <v>41882</v>
      </c>
      <c r="D128" t="s">
        <v>243</v>
      </c>
      <c r="E128" t="s">
        <v>330</v>
      </c>
      <c r="F128" s="61">
        <f t="shared" si="9"/>
        <v>51</v>
      </c>
      <c r="G128" s="61">
        <f t="shared" si="10"/>
        <v>25</v>
      </c>
      <c r="H128" s="61">
        <f t="shared" si="11"/>
        <v>26</v>
      </c>
      <c r="I128" s="2"/>
      <c r="K128" s="13" t="s">
        <v>337</v>
      </c>
      <c r="L128" s="78">
        <v>62</v>
      </c>
      <c r="M128" s="11">
        <v>26</v>
      </c>
      <c r="N128" s="76" t="s">
        <v>306</v>
      </c>
      <c r="U128" s="5">
        <f t="shared" si="12"/>
        <v>0</v>
      </c>
    </row>
    <row r="129" spans="2:21" ht="18" customHeight="1" x14ac:dyDescent="0.2">
      <c r="B129">
        <v>8</v>
      </c>
      <c r="C129" s="3">
        <v>41882</v>
      </c>
      <c r="D129" t="s">
        <v>277</v>
      </c>
      <c r="E129" t="s">
        <v>346</v>
      </c>
      <c r="F129" s="61">
        <f t="shared" si="9"/>
        <v>53</v>
      </c>
      <c r="G129" s="61">
        <f t="shared" si="10"/>
        <v>30</v>
      </c>
      <c r="H129" s="61">
        <f t="shared" si="11"/>
        <v>23</v>
      </c>
      <c r="I129" s="2"/>
      <c r="K129" s="13" t="s">
        <v>354</v>
      </c>
      <c r="L129" s="78">
        <v>38</v>
      </c>
      <c r="M129" s="11">
        <v>29</v>
      </c>
      <c r="N129" s="76" t="s">
        <v>307</v>
      </c>
      <c r="U129" s="5">
        <f t="shared" si="12"/>
        <v>0</v>
      </c>
    </row>
    <row r="130" spans="2:21" ht="18" customHeight="1" x14ac:dyDescent="0.2">
      <c r="B130">
        <v>8</v>
      </c>
      <c r="C130" s="3">
        <v>41882</v>
      </c>
      <c r="D130" t="s">
        <v>290</v>
      </c>
      <c r="E130" t="s">
        <v>330</v>
      </c>
      <c r="F130" s="61">
        <f t="shared" si="9"/>
        <v>61</v>
      </c>
      <c r="G130" s="61">
        <f t="shared" si="10"/>
        <v>30</v>
      </c>
      <c r="H130" s="61">
        <f t="shared" si="11"/>
        <v>31</v>
      </c>
      <c r="I130" s="2"/>
      <c r="K130" s="13" t="s">
        <v>326</v>
      </c>
      <c r="L130" s="78">
        <v>56</v>
      </c>
      <c r="M130" s="11">
        <v>29</v>
      </c>
      <c r="N130" s="76" t="s">
        <v>308</v>
      </c>
      <c r="U130" s="5">
        <f t="shared" si="12"/>
        <v>0</v>
      </c>
    </row>
    <row r="131" spans="2:21" ht="18" customHeight="1" x14ac:dyDescent="0.2">
      <c r="B131">
        <v>8</v>
      </c>
      <c r="C131" s="3">
        <v>41882</v>
      </c>
      <c r="D131" t="s">
        <v>293</v>
      </c>
      <c r="E131" t="s">
        <v>350</v>
      </c>
      <c r="F131" s="61">
        <f t="shared" si="9"/>
        <v>52</v>
      </c>
      <c r="G131" s="61">
        <f t="shared" si="10"/>
        <v>25</v>
      </c>
      <c r="H131" s="61">
        <f t="shared" si="11"/>
        <v>27</v>
      </c>
      <c r="I131" s="2"/>
      <c r="K131" s="13" t="s">
        <v>323</v>
      </c>
      <c r="L131" s="78">
        <v>57</v>
      </c>
      <c r="M131" s="11">
        <v>29</v>
      </c>
      <c r="N131" s="76" t="s">
        <v>309</v>
      </c>
      <c r="U131" s="5">
        <f t="shared" si="12"/>
        <v>0</v>
      </c>
    </row>
    <row r="132" spans="2:21" ht="18" customHeight="1" x14ac:dyDescent="0.2">
      <c r="B132">
        <v>8</v>
      </c>
      <c r="C132" s="3">
        <v>41882</v>
      </c>
      <c r="D132" t="s">
        <v>254</v>
      </c>
      <c r="E132" t="s">
        <v>333</v>
      </c>
      <c r="F132" s="61">
        <f t="shared" si="9"/>
        <v>60</v>
      </c>
      <c r="G132" s="61">
        <f t="shared" si="10"/>
        <v>28</v>
      </c>
      <c r="H132" s="61">
        <f t="shared" si="11"/>
        <v>32</v>
      </c>
      <c r="I132" s="2"/>
      <c r="K132" s="13" t="s">
        <v>321</v>
      </c>
      <c r="L132" s="78">
        <v>36</v>
      </c>
      <c r="M132" s="11">
        <v>25</v>
      </c>
      <c r="N132" s="76" t="s">
        <v>310</v>
      </c>
      <c r="U132" s="5">
        <f t="shared" si="12"/>
        <v>0</v>
      </c>
    </row>
    <row r="133" spans="2:21" ht="18" customHeight="1" x14ac:dyDescent="0.2">
      <c r="B133">
        <v>8</v>
      </c>
      <c r="C133" s="3">
        <v>41882</v>
      </c>
      <c r="D133" t="s">
        <v>268</v>
      </c>
      <c r="E133" t="s">
        <v>335</v>
      </c>
      <c r="F133" s="61">
        <f t="shared" si="9"/>
        <v>37</v>
      </c>
      <c r="G133" s="61">
        <f t="shared" si="10"/>
        <v>29</v>
      </c>
      <c r="H133" s="61">
        <f t="shared" si="11"/>
        <v>8</v>
      </c>
      <c r="I133" s="2"/>
      <c r="K133" s="13" t="s">
        <v>321</v>
      </c>
      <c r="L133" s="78">
        <v>46</v>
      </c>
      <c r="M133" s="11">
        <v>25</v>
      </c>
      <c r="N133" s="76" t="s">
        <v>311</v>
      </c>
      <c r="U133" s="5">
        <f t="shared" si="12"/>
        <v>0</v>
      </c>
    </row>
    <row r="134" spans="2:21" ht="18" customHeight="1" x14ac:dyDescent="0.2">
      <c r="B134">
        <v>8</v>
      </c>
      <c r="C134" s="3">
        <v>41882</v>
      </c>
      <c r="D134" t="s">
        <v>297</v>
      </c>
      <c r="E134" t="s">
        <v>221</v>
      </c>
      <c r="F134" s="61">
        <f t="shared" si="9"/>
        <v>35</v>
      </c>
      <c r="G134" s="61">
        <f t="shared" si="10"/>
        <v>25</v>
      </c>
      <c r="H134" s="61">
        <f t="shared" si="11"/>
        <v>10</v>
      </c>
      <c r="I134" s="2"/>
      <c r="K134" s="13" t="s">
        <v>319</v>
      </c>
      <c r="L134" s="78">
        <v>40</v>
      </c>
      <c r="M134" s="11">
        <v>27</v>
      </c>
      <c r="N134" s="76" t="s">
        <v>312</v>
      </c>
      <c r="U134" s="5">
        <f t="shared" si="12"/>
        <v>0</v>
      </c>
    </row>
    <row r="135" spans="2:21" ht="18" customHeight="1" x14ac:dyDescent="0.2">
      <c r="B135">
        <v>8</v>
      </c>
      <c r="C135" s="3">
        <v>41882</v>
      </c>
      <c r="D135" t="s">
        <v>222</v>
      </c>
      <c r="E135" t="s">
        <v>223</v>
      </c>
      <c r="F135" s="61">
        <f t="shared" si="9"/>
        <v>40</v>
      </c>
      <c r="G135" s="61">
        <f t="shared" si="10"/>
        <v>25</v>
      </c>
      <c r="H135" s="61">
        <f t="shared" si="11"/>
        <v>15</v>
      </c>
      <c r="I135" s="2"/>
      <c r="K135" s="13" t="s">
        <v>337</v>
      </c>
      <c r="L135" s="78">
        <v>39</v>
      </c>
      <c r="M135" s="11">
        <v>27</v>
      </c>
      <c r="N135" s="76" t="s">
        <v>252</v>
      </c>
      <c r="U135" s="5">
        <f t="shared" si="12"/>
        <v>0</v>
      </c>
    </row>
    <row r="136" spans="2:21" ht="18" customHeight="1" x14ac:dyDescent="0.2">
      <c r="B136">
        <v>9</v>
      </c>
      <c r="C136" s="3">
        <v>41970</v>
      </c>
      <c r="D136" t="s">
        <v>252</v>
      </c>
      <c r="E136" t="s">
        <v>337</v>
      </c>
      <c r="F136" s="61">
        <f t="shared" si="9"/>
        <v>58</v>
      </c>
      <c r="G136" s="61">
        <f t="shared" si="10"/>
        <v>27</v>
      </c>
      <c r="H136" s="61">
        <f t="shared" si="11"/>
        <v>31</v>
      </c>
      <c r="I136" s="2"/>
      <c r="K136" s="13" t="s">
        <v>324</v>
      </c>
      <c r="L136" s="78">
        <v>42</v>
      </c>
      <c r="M136" s="11">
        <v>29</v>
      </c>
      <c r="N136" s="76" t="s">
        <v>313</v>
      </c>
      <c r="U136" s="5">
        <f t="shared" si="12"/>
        <v>0</v>
      </c>
    </row>
    <row r="137" spans="2:21" ht="18" customHeight="1" x14ac:dyDescent="0.2">
      <c r="B137">
        <v>9</v>
      </c>
      <c r="C137" s="3">
        <v>41970</v>
      </c>
      <c r="D137" t="s">
        <v>228</v>
      </c>
      <c r="E137" t="s">
        <v>320</v>
      </c>
      <c r="F137" s="61">
        <f t="shared" si="9"/>
        <v>39</v>
      </c>
      <c r="G137" s="61">
        <f t="shared" si="10"/>
        <v>27</v>
      </c>
      <c r="H137" s="61">
        <f t="shared" si="11"/>
        <v>12</v>
      </c>
      <c r="I137" s="2"/>
      <c r="K137" s="13" t="s">
        <v>320</v>
      </c>
      <c r="L137" s="78">
        <v>45</v>
      </c>
      <c r="M137" s="11">
        <v>27</v>
      </c>
      <c r="N137" s="76" t="s">
        <v>314</v>
      </c>
      <c r="U137" s="5">
        <f t="shared" si="12"/>
        <v>0</v>
      </c>
    </row>
    <row r="138" spans="2:21" ht="18" customHeight="1" x14ac:dyDescent="0.2">
      <c r="B138">
        <v>9</v>
      </c>
      <c r="C138" s="3">
        <v>41970</v>
      </c>
      <c r="D138" t="s">
        <v>267</v>
      </c>
      <c r="E138" t="s">
        <v>343</v>
      </c>
      <c r="F138" s="61">
        <f t="shared" si="9"/>
        <v>56</v>
      </c>
      <c r="G138" s="61">
        <f t="shared" si="10"/>
        <v>29</v>
      </c>
      <c r="H138" s="61">
        <f t="shared" si="11"/>
        <v>27</v>
      </c>
      <c r="I138" s="2"/>
      <c r="K138" s="13" t="s">
        <v>336</v>
      </c>
      <c r="L138" s="78">
        <v>35</v>
      </c>
      <c r="M138" s="11">
        <v>27</v>
      </c>
      <c r="N138" s="76" t="s">
        <v>315</v>
      </c>
      <c r="U138" s="5">
        <f t="shared" si="12"/>
        <v>0</v>
      </c>
    </row>
    <row r="139" spans="2:21" ht="18" customHeight="1" x14ac:dyDescent="0.2">
      <c r="B139">
        <v>9</v>
      </c>
      <c r="C139" s="3">
        <v>41970</v>
      </c>
      <c r="D139" t="s">
        <v>271</v>
      </c>
      <c r="E139" t="s">
        <v>319</v>
      </c>
      <c r="F139" s="61">
        <f t="shared" si="9"/>
        <v>62</v>
      </c>
      <c r="G139" s="61">
        <f t="shared" si="10"/>
        <v>28</v>
      </c>
      <c r="H139" s="61">
        <f t="shared" si="11"/>
        <v>34</v>
      </c>
      <c r="I139" s="2"/>
      <c r="K139" s="13" t="s">
        <v>221</v>
      </c>
      <c r="L139" s="78">
        <v>45</v>
      </c>
      <c r="M139" s="11">
        <v>29</v>
      </c>
      <c r="N139" s="76" t="s">
        <v>316</v>
      </c>
      <c r="U139" s="5">
        <f t="shared" si="12"/>
        <v>0</v>
      </c>
    </row>
    <row r="140" spans="2:21" ht="18" customHeight="1" x14ac:dyDescent="0.2">
      <c r="B140">
        <v>9</v>
      </c>
      <c r="C140" s="3">
        <v>41970</v>
      </c>
      <c r="D140" t="s">
        <v>294</v>
      </c>
      <c r="E140" t="s">
        <v>350</v>
      </c>
      <c r="F140" s="61">
        <f t="shared" si="9"/>
        <v>44</v>
      </c>
      <c r="G140" s="61">
        <f t="shared" si="10"/>
        <v>27</v>
      </c>
      <c r="H140" s="61">
        <f t="shared" si="11"/>
        <v>17</v>
      </c>
      <c r="I140" s="2"/>
      <c r="K140" s="13" t="s">
        <v>336</v>
      </c>
      <c r="L140" s="78">
        <v>55</v>
      </c>
      <c r="M140" s="11">
        <v>29</v>
      </c>
      <c r="N140" s="76" t="s">
        <v>315</v>
      </c>
      <c r="U140" s="5">
        <f t="shared" si="12"/>
        <v>0</v>
      </c>
    </row>
    <row r="141" spans="2:21" ht="18" customHeight="1" x14ac:dyDescent="0.2">
      <c r="B141">
        <v>9</v>
      </c>
      <c r="C141" s="3">
        <v>41970</v>
      </c>
      <c r="D141" t="s">
        <v>268</v>
      </c>
      <c r="E141" t="s">
        <v>334</v>
      </c>
      <c r="F141" s="61">
        <f t="shared" si="9"/>
        <v>37</v>
      </c>
      <c r="G141" s="61">
        <f t="shared" si="10"/>
        <v>29</v>
      </c>
      <c r="H141" s="61">
        <f t="shared" si="11"/>
        <v>8</v>
      </c>
      <c r="I141" s="2"/>
      <c r="K141" s="13" t="s">
        <v>341</v>
      </c>
      <c r="L141" s="78">
        <v>58</v>
      </c>
      <c r="M141" s="11">
        <v>28</v>
      </c>
      <c r="N141" s="76" t="s">
        <v>265</v>
      </c>
      <c r="U141" s="5">
        <f t="shared" si="12"/>
        <v>0</v>
      </c>
    </row>
    <row r="142" spans="2:21" ht="18" customHeight="1" x14ac:dyDescent="0.2">
      <c r="B142">
        <v>9</v>
      </c>
      <c r="C142" s="3">
        <v>41970</v>
      </c>
      <c r="D142" t="s">
        <v>285</v>
      </c>
      <c r="E142" t="s">
        <v>319</v>
      </c>
      <c r="F142" s="61">
        <f t="shared" si="9"/>
        <v>38</v>
      </c>
      <c r="G142" s="61">
        <f t="shared" si="10"/>
        <v>30</v>
      </c>
      <c r="H142" s="61">
        <f t="shared" si="11"/>
        <v>8</v>
      </c>
      <c r="I142" s="2"/>
      <c r="K142" s="13" t="s">
        <v>326</v>
      </c>
      <c r="L142" s="78">
        <v>56</v>
      </c>
      <c r="M142" s="11">
        <v>29</v>
      </c>
      <c r="N142" s="76" t="s">
        <v>235</v>
      </c>
      <c r="U142" s="5">
        <f t="shared" si="12"/>
        <v>0</v>
      </c>
    </row>
    <row r="143" spans="2:21" ht="18" customHeight="1" x14ac:dyDescent="0.2">
      <c r="B143">
        <v>9</v>
      </c>
      <c r="C143" s="3">
        <v>41970</v>
      </c>
      <c r="D143" t="s">
        <v>291</v>
      </c>
      <c r="E143" t="s">
        <v>342</v>
      </c>
      <c r="F143" s="61">
        <f t="shared" si="9"/>
        <v>35</v>
      </c>
      <c r="G143" s="61">
        <f t="shared" si="10"/>
        <v>25</v>
      </c>
      <c r="H143" s="61">
        <f t="shared" si="11"/>
        <v>10</v>
      </c>
      <c r="I143" s="2"/>
    </row>
    <row r="144" spans="2:21" ht="18" customHeight="1" x14ac:dyDescent="0.2">
      <c r="B144">
        <v>9</v>
      </c>
      <c r="C144" s="3">
        <v>41970</v>
      </c>
      <c r="D144" t="s">
        <v>275</v>
      </c>
      <c r="E144" t="s">
        <v>319</v>
      </c>
      <c r="F144" s="61">
        <f t="shared" si="9"/>
        <v>42</v>
      </c>
      <c r="G144" s="61">
        <f t="shared" si="10"/>
        <v>26</v>
      </c>
      <c r="H144" s="61">
        <f t="shared" si="11"/>
        <v>16</v>
      </c>
      <c r="I144" s="2"/>
    </row>
    <row r="145" spans="2:9" ht="18" customHeight="1" x14ac:dyDescent="0.2">
      <c r="B145">
        <v>9</v>
      </c>
      <c r="C145" s="3">
        <v>41970</v>
      </c>
      <c r="D145" t="s">
        <v>284</v>
      </c>
      <c r="E145" t="s">
        <v>345</v>
      </c>
      <c r="F145" s="61">
        <f t="shared" si="9"/>
        <v>62</v>
      </c>
      <c r="G145" s="61">
        <f t="shared" si="10"/>
        <v>27</v>
      </c>
      <c r="H145" s="61">
        <f t="shared" si="11"/>
        <v>35</v>
      </c>
      <c r="I145" s="2"/>
    </row>
    <row r="146" spans="2:9" ht="18" customHeight="1" x14ac:dyDescent="0.2">
      <c r="B146">
        <v>9</v>
      </c>
      <c r="C146" s="3">
        <v>41970</v>
      </c>
      <c r="D146" t="s">
        <v>265</v>
      </c>
      <c r="E146" t="s">
        <v>341</v>
      </c>
      <c r="F146" s="61">
        <f t="shared" si="9"/>
        <v>64</v>
      </c>
      <c r="G146" s="61">
        <f t="shared" si="10"/>
        <v>28</v>
      </c>
      <c r="H146" s="61">
        <f t="shared" si="11"/>
        <v>36</v>
      </c>
      <c r="I146" s="2"/>
    </row>
    <row r="147" spans="2:9" ht="18" customHeight="1" x14ac:dyDescent="0.2">
      <c r="B147">
        <v>9</v>
      </c>
      <c r="C147" s="3">
        <v>41970</v>
      </c>
      <c r="D147" t="s">
        <v>231</v>
      </c>
      <c r="E147" t="s">
        <v>322</v>
      </c>
      <c r="F147" s="61">
        <f t="shared" si="9"/>
        <v>48</v>
      </c>
      <c r="G147" s="61">
        <f t="shared" si="10"/>
        <v>29</v>
      </c>
      <c r="H147" s="61">
        <f t="shared" si="11"/>
        <v>19</v>
      </c>
      <c r="I147" s="2"/>
    </row>
    <row r="148" spans="2:9" ht="18" customHeight="1" x14ac:dyDescent="0.2">
      <c r="B148">
        <v>9</v>
      </c>
      <c r="C148" s="3">
        <v>41970</v>
      </c>
      <c r="D148" t="s">
        <v>281</v>
      </c>
      <c r="E148" t="s">
        <v>319</v>
      </c>
      <c r="F148" s="61">
        <f t="shared" si="9"/>
        <v>42</v>
      </c>
      <c r="G148" s="61">
        <f t="shared" si="10"/>
        <v>28</v>
      </c>
      <c r="H148" s="61">
        <f t="shared" si="11"/>
        <v>14</v>
      </c>
      <c r="I148" s="2"/>
    </row>
    <row r="149" spans="2:9" ht="18" customHeight="1" x14ac:dyDescent="0.2">
      <c r="B149">
        <v>10</v>
      </c>
      <c r="C149" s="3">
        <v>42001</v>
      </c>
      <c r="D149" t="s">
        <v>272</v>
      </c>
      <c r="E149" t="s">
        <v>344</v>
      </c>
      <c r="F149" s="61">
        <f t="shared" si="9"/>
        <v>65</v>
      </c>
      <c r="G149" s="61">
        <f t="shared" si="10"/>
        <v>26</v>
      </c>
      <c r="H149" s="61">
        <f t="shared" si="11"/>
        <v>39</v>
      </c>
      <c r="I149" s="2"/>
    </row>
    <row r="150" spans="2:9" ht="18" customHeight="1" x14ac:dyDescent="0.2">
      <c r="B150">
        <v>10</v>
      </c>
      <c r="C150" s="3">
        <v>42001</v>
      </c>
      <c r="D150" t="s">
        <v>283</v>
      </c>
      <c r="E150" t="s">
        <v>326</v>
      </c>
      <c r="F150" s="61">
        <f t="shared" si="9"/>
        <v>42</v>
      </c>
      <c r="G150" s="61">
        <f t="shared" si="10"/>
        <v>29</v>
      </c>
      <c r="H150" s="61">
        <f t="shared" si="11"/>
        <v>13</v>
      </c>
      <c r="I150" s="2"/>
    </row>
    <row r="151" spans="2:9" ht="18" customHeight="1" x14ac:dyDescent="0.2">
      <c r="B151">
        <v>10</v>
      </c>
      <c r="C151" s="3">
        <v>42001</v>
      </c>
      <c r="D151" t="s">
        <v>307</v>
      </c>
      <c r="E151" t="s">
        <v>354</v>
      </c>
      <c r="F151" s="61">
        <f t="shared" si="9"/>
        <v>38</v>
      </c>
      <c r="G151" s="61">
        <f t="shared" si="10"/>
        <v>29</v>
      </c>
      <c r="H151" s="61">
        <f t="shared" si="11"/>
        <v>9</v>
      </c>
      <c r="I151" s="2"/>
    </row>
    <row r="152" spans="2:9" ht="18" customHeight="1" x14ac:dyDescent="0.2">
      <c r="B152">
        <v>10</v>
      </c>
      <c r="C152" s="3">
        <v>42001</v>
      </c>
      <c r="D152" t="s">
        <v>226</v>
      </c>
      <c r="E152" t="s">
        <v>319</v>
      </c>
      <c r="F152" s="61">
        <f t="shared" si="9"/>
        <v>58</v>
      </c>
      <c r="G152" s="61">
        <f t="shared" si="10"/>
        <v>25</v>
      </c>
      <c r="H152" s="61">
        <f t="shared" si="11"/>
        <v>33</v>
      </c>
      <c r="I152" s="2"/>
    </row>
    <row r="153" spans="2:9" ht="18" customHeight="1" x14ac:dyDescent="0.2">
      <c r="B153">
        <v>10</v>
      </c>
      <c r="C153" s="3">
        <v>42001</v>
      </c>
      <c r="D153" t="s">
        <v>236</v>
      </c>
      <c r="E153" t="s">
        <v>326</v>
      </c>
      <c r="F153" s="61">
        <f t="shared" si="9"/>
        <v>62</v>
      </c>
      <c r="G153" s="61">
        <f t="shared" si="10"/>
        <v>30</v>
      </c>
      <c r="H153" s="61">
        <f t="shared" si="11"/>
        <v>32</v>
      </c>
      <c r="I153" s="2"/>
    </row>
    <row r="154" spans="2:9" ht="18" customHeight="1" x14ac:dyDescent="0.2">
      <c r="B154">
        <v>10</v>
      </c>
      <c r="C154" s="3">
        <v>42001</v>
      </c>
      <c r="D154" t="s">
        <v>257</v>
      </c>
      <c r="E154" t="s">
        <v>336</v>
      </c>
      <c r="F154" s="61">
        <f t="shared" si="9"/>
        <v>37</v>
      </c>
      <c r="G154" s="61">
        <f t="shared" si="10"/>
        <v>27</v>
      </c>
      <c r="H154" s="61">
        <f t="shared" si="11"/>
        <v>10</v>
      </c>
      <c r="I154" s="2"/>
    </row>
    <row r="155" spans="2:9" ht="18" customHeight="1" x14ac:dyDescent="0.2">
      <c r="B155">
        <v>10</v>
      </c>
      <c r="C155" s="3">
        <v>42001</v>
      </c>
      <c r="D155" t="s">
        <v>295</v>
      </c>
      <c r="E155" t="s">
        <v>343</v>
      </c>
      <c r="F155" s="61">
        <f t="shared" si="9"/>
        <v>55</v>
      </c>
      <c r="G155" s="61">
        <f t="shared" si="10"/>
        <v>27</v>
      </c>
      <c r="H155" s="61">
        <f t="shared" si="11"/>
        <v>28</v>
      </c>
      <c r="I155" s="2"/>
    </row>
    <row r="156" spans="2:9" ht="18" customHeight="1" x14ac:dyDescent="0.2">
      <c r="B156">
        <v>10</v>
      </c>
      <c r="C156" s="3">
        <v>42001</v>
      </c>
      <c r="D156" t="s">
        <v>302</v>
      </c>
      <c r="E156" t="s">
        <v>327</v>
      </c>
      <c r="F156" s="61">
        <f t="shared" si="9"/>
        <v>52</v>
      </c>
      <c r="G156" s="61">
        <f t="shared" si="10"/>
        <v>29</v>
      </c>
      <c r="H156" s="61">
        <f t="shared" si="11"/>
        <v>23</v>
      </c>
      <c r="I156" s="2"/>
    </row>
    <row r="157" spans="2:9" ht="18" customHeight="1" x14ac:dyDescent="0.2">
      <c r="B157">
        <v>10</v>
      </c>
      <c r="C157" s="3">
        <v>42001</v>
      </c>
      <c r="D157" t="s">
        <v>315</v>
      </c>
      <c r="E157" t="s">
        <v>336</v>
      </c>
      <c r="F157" s="61">
        <f t="shared" si="9"/>
        <v>35</v>
      </c>
      <c r="G157" s="61">
        <f t="shared" si="10"/>
        <v>27</v>
      </c>
      <c r="H157" s="61">
        <f t="shared" si="11"/>
        <v>8</v>
      </c>
      <c r="I157" s="2"/>
    </row>
    <row r="158" spans="2:9" ht="18" customHeight="1" x14ac:dyDescent="0.2">
      <c r="B158">
        <v>10</v>
      </c>
      <c r="C158" s="3">
        <v>42001</v>
      </c>
      <c r="D158" t="s">
        <v>286</v>
      </c>
      <c r="E158" t="s">
        <v>319</v>
      </c>
      <c r="F158" s="61">
        <f t="shared" si="9"/>
        <v>49</v>
      </c>
      <c r="G158" s="61">
        <f t="shared" si="10"/>
        <v>29</v>
      </c>
      <c r="H158" s="61">
        <f t="shared" si="11"/>
        <v>20</v>
      </c>
      <c r="I158" s="2"/>
    </row>
    <row r="159" spans="2:9" ht="18" customHeight="1" x14ac:dyDescent="0.2">
      <c r="B159">
        <v>10</v>
      </c>
      <c r="C159" s="3">
        <v>42001</v>
      </c>
      <c r="D159" t="s">
        <v>316</v>
      </c>
      <c r="E159" t="s">
        <v>221</v>
      </c>
      <c r="F159" s="61">
        <f t="shared" si="9"/>
        <v>45</v>
      </c>
      <c r="G159" s="61">
        <f t="shared" si="10"/>
        <v>29</v>
      </c>
      <c r="H159" s="61">
        <f t="shared" si="11"/>
        <v>16</v>
      </c>
      <c r="I159" s="2"/>
    </row>
    <row r="160" spans="2:9" ht="18" customHeight="1" x14ac:dyDescent="0.2">
      <c r="B160">
        <v>10</v>
      </c>
      <c r="C160" s="3">
        <v>42001</v>
      </c>
      <c r="D160" t="s">
        <v>252</v>
      </c>
      <c r="E160" t="s">
        <v>337</v>
      </c>
      <c r="F160" s="61">
        <f t="shared" si="9"/>
        <v>58</v>
      </c>
      <c r="G160" s="61">
        <f t="shared" si="10"/>
        <v>27</v>
      </c>
      <c r="H160" s="61">
        <f t="shared" si="11"/>
        <v>31</v>
      </c>
      <c r="I160" s="2"/>
    </row>
    <row r="161" spans="2:9" ht="18" customHeight="1" x14ac:dyDescent="0.2">
      <c r="B161">
        <v>10</v>
      </c>
      <c r="C161" s="3">
        <v>42001</v>
      </c>
      <c r="D161" t="s">
        <v>230</v>
      </c>
      <c r="E161" t="s">
        <v>321</v>
      </c>
      <c r="F161" s="61">
        <f t="shared" si="9"/>
        <v>41</v>
      </c>
      <c r="G161" s="61">
        <f t="shared" si="10"/>
        <v>28</v>
      </c>
      <c r="H161" s="61">
        <f t="shared" si="11"/>
        <v>13</v>
      </c>
      <c r="I161" s="2"/>
    </row>
    <row r="162" spans="2:9" ht="18" customHeight="1" x14ac:dyDescent="0.2">
      <c r="B162">
        <v>10</v>
      </c>
      <c r="C162" s="3">
        <v>42001</v>
      </c>
      <c r="D162" t="s">
        <v>242</v>
      </c>
      <c r="E162" t="s">
        <v>320</v>
      </c>
      <c r="F162" s="61">
        <f t="shared" si="9"/>
        <v>41</v>
      </c>
      <c r="G162" s="61">
        <f t="shared" si="10"/>
        <v>29</v>
      </c>
      <c r="H162" s="61">
        <f t="shared" si="11"/>
        <v>12</v>
      </c>
      <c r="I162" s="2"/>
    </row>
    <row r="163" spans="2:9" ht="18" customHeight="1" x14ac:dyDescent="0.2">
      <c r="B163">
        <v>10</v>
      </c>
      <c r="C163" s="3">
        <v>42001</v>
      </c>
      <c r="D163" t="s">
        <v>310</v>
      </c>
      <c r="E163" t="s">
        <v>321</v>
      </c>
      <c r="F163" s="61">
        <f t="shared" si="9"/>
        <v>36</v>
      </c>
      <c r="G163" s="61">
        <f t="shared" si="10"/>
        <v>25</v>
      </c>
      <c r="H163" s="61">
        <f t="shared" si="11"/>
        <v>11</v>
      </c>
      <c r="I163" s="2"/>
    </row>
    <row r="164" spans="2:9" ht="18" customHeight="1" x14ac:dyDescent="0.2">
      <c r="B164">
        <v>11</v>
      </c>
      <c r="C164" s="3">
        <v>41955</v>
      </c>
      <c r="D164" t="s">
        <v>307</v>
      </c>
      <c r="E164" t="s">
        <v>354</v>
      </c>
      <c r="F164" s="61">
        <f t="shared" si="9"/>
        <v>38</v>
      </c>
      <c r="G164" s="61">
        <f t="shared" si="10"/>
        <v>29</v>
      </c>
      <c r="H164" s="61">
        <f t="shared" si="11"/>
        <v>9</v>
      </c>
      <c r="I164" s="2"/>
    </row>
    <row r="165" spans="2:9" ht="18" customHeight="1" x14ac:dyDescent="0.2">
      <c r="B165">
        <v>11</v>
      </c>
      <c r="C165" s="3">
        <v>41955</v>
      </c>
      <c r="D165" t="s">
        <v>227</v>
      </c>
      <c r="E165" t="s">
        <v>319</v>
      </c>
      <c r="F165" s="61">
        <f t="shared" si="9"/>
        <v>35</v>
      </c>
      <c r="G165" s="61">
        <f t="shared" si="10"/>
        <v>30</v>
      </c>
      <c r="H165" s="61">
        <f t="shared" si="11"/>
        <v>5</v>
      </c>
      <c r="I165" s="2"/>
    </row>
    <row r="166" spans="2:9" ht="18" customHeight="1" x14ac:dyDescent="0.2">
      <c r="B166">
        <v>11</v>
      </c>
      <c r="C166" s="3">
        <v>41955</v>
      </c>
      <c r="D166" t="s">
        <v>237</v>
      </c>
      <c r="E166" t="s">
        <v>221</v>
      </c>
      <c r="F166" s="61">
        <f t="shared" si="9"/>
        <v>36</v>
      </c>
      <c r="G166" s="61">
        <f t="shared" si="10"/>
        <v>28</v>
      </c>
      <c r="H166" s="61">
        <f t="shared" si="11"/>
        <v>8</v>
      </c>
      <c r="I166" s="2"/>
    </row>
    <row r="167" spans="2:9" ht="18" customHeight="1" x14ac:dyDescent="0.2">
      <c r="B167">
        <v>11</v>
      </c>
      <c r="C167" s="3">
        <v>41955</v>
      </c>
      <c r="D167" t="s">
        <v>240</v>
      </c>
      <c r="E167" t="s">
        <v>328</v>
      </c>
      <c r="F167" s="61">
        <f t="shared" si="9"/>
        <v>63</v>
      </c>
      <c r="G167" s="61">
        <f t="shared" si="10"/>
        <v>26</v>
      </c>
      <c r="H167" s="61">
        <f t="shared" si="11"/>
        <v>37</v>
      </c>
      <c r="I167" s="2"/>
    </row>
    <row r="168" spans="2:9" ht="18" customHeight="1" x14ac:dyDescent="0.2">
      <c r="B168">
        <v>11</v>
      </c>
      <c r="C168" s="3">
        <v>41955</v>
      </c>
      <c r="D168" t="s">
        <v>254</v>
      </c>
      <c r="E168" t="s">
        <v>333</v>
      </c>
      <c r="F168" s="61">
        <f t="shared" si="9"/>
        <v>60</v>
      </c>
      <c r="G168" s="61">
        <f t="shared" si="10"/>
        <v>28</v>
      </c>
      <c r="H168" s="61">
        <f t="shared" si="11"/>
        <v>32</v>
      </c>
      <c r="I168" s="2"/>
    </row>
    <row r="169" spans="2:9" ht="18" customHeight="1" x14ac:dyDescent="0.2">
      <c r="B169">
        <v>11</v>
      </c>
      <c r="C169" s="3">
        <v>41955</v>
      </c>
      <c r="D169" t="s">
        <v>246</v>
      </c>
      <c r="E169" t="s">
        <v>333</v>
      </c>
      <c r="F169" s="61">
        <f t="shared" ref="F169:F232" si="13">INDEX($K$42:$N$142,MATCH($D169,$N$42:$N$142,0),2)</f>
        <v>39</v>
      </c>
      <c r="G169" s="61">
        <f t="shared" ref="G169:G232" si="14">INDEX($K$42:$N$142,MATCH($D169,$N$42:$N$142,0),3)</f>
        <v>28</v>
      </c>
      <c r="H169" s="61">
        <f t="shared" ref="H169:H232" si="15">F169-G169</f>
        <v>11</v>
      </c>
      <c r="I169" s="2"/>
    </row>
    <row r="170" spans="2:9" ht="18" customHeight="1" x14ac:dyDescent="0.2">
      <c r="B170">
        <v>11</v>
      </c>
      <c r="C170" s="3">
        <v>41955</v>
      </c>
      <c r="D170" t="s">
        <v>261</v>
      </c>
      <c r="E170" t="s">
        <v>336</v>
      </c>
      <c r="F170" s="61">
        <f t="shared" si="13"/>
        <v>40</v>
      </c>
      <c r="G170" s="61">
        <f t="shared" si="14"/>
        <v>30</v>
      </c>
      <c r="H170" s="61">
        <f t="shared" si="15"/>
        <v>10</v>
      </c>
      <c r="I170" s="2"/>
    </row>
    <row r="171" spans="2:9" ht="18" customHeight="1" x14ac:dyDescent="0.2">
      <c r="B171">
        <v>11</v>
      </c>
      <c r="C171" s="3">
        <v>41955</v>
      </c>
      <c r="D171" t="s">
        <v>296</v>
      </c>
      <c r="E171" t="s">
        <v>328</v>
      </c>
      <c r="F171" s="61">
        <f t="shared" si="13"/>
        <v>41</v>
      </c>
      <c r="G171" s="61">
        <f t="shared" si="14"/>
        <v>28</v>
      </c>
      <c r="H171" s="61">
        <f t="shared" si="15"/>
        <v>13</v>
      </c>
      <c r="I171" s="2"/>
    </row>
    <row r="172" spans="2:9" ht="18" customHeight="1" x14ac:dyDescent="0.2">
      <c r="B172">
        <v>11</v>
      </c>
      <c r="C172" s="3">
        <v>41955</v>
      </c>
      <c r="D172" t="s">
        <v>259</v>
      </c>
      <c r="E172" t="s">
        <v>339</v>
      </c>
      <c r="F172" s="61">
        <f t="shared" si="13"/>
        <v>57</v>
      </c>
      <c r="G172" s="61">
        <f t="shared" si="14"/>
        <v>29</v>
      </c>
      <c r="H172" s="61">
        <f t="shared" si="15"/>
        <v>28</v>
      </c>
      <c r="I172" s="2"/>
    </row>
    <row r="173" spans="2:9" ht="18" customHeight="1" x14ac:dyDescent="0.2">
      <c r="B173">
        <v>11</v>
      </c>
      <c r="C173" s="3">
        <v>41955</v>
      </c>
      <c r="D173" t="s">
        <v>262</v>
      </c>
      <c r="E173" t="s">
        <v>341</v>
      </c>
      <c r="F173" s="61">
        <f t="shared" si="13"/>
        <v>41</v>
      </c>
      <c r="G173" s="61">
        <f t="shared" si="14"/>
        <v>25</v>
      </c>
      <c r="H173" s="61">
        <f t="shared" si="15"/>
        <v>16</v>
      </c>
      <c r="I173" s="2"/>
    </row>
    <row r="174" spans="2:9" ht="18" customHeight="1" x14ac:dyDescent="0.2">
      <c r="B174">
        <v>12</v>
      </c>
      <c r="C174" s="3">
        <v>41827</v>
      </c>
      <c r="D174" t="s">
        <v>270</v>
      </c>
      <c r="E174" t="s">
        <v>321</v>
      </c>
      <c r="F174" s="61">
        <f t="shared" si="13"/>
        <v>52</v>
      </c>
      <c r="G174" s="61">
        <f t="shared" si="14"/>
        <v>29</v>
      </c>
      <c r="H174" s="61">
        <f t="shared" si="15"/>
        <v>23</v>
      </c>
      <c r="I174" s="2"/>
    </row>
    <row r="175" spans="2:9" ht="18" customHeight="1" x14ac:dyDescent="0.2">
      <c r="B175">
        <v>12</v>
      </c>
      <c r="C175" s="3">
        <v>41827</v>
      </c>
      <c r="D175" t="s">
        <v>224</v>
      </c>
      <c r="E175" t="s">
        <v>317</v>
      </c>
      <c r="F175" s="61">
        <f t="shared" si="13"/>
        <v>40</v>
      </c>
      <c r="G175" s="61">
        <f t="shared" si="14"/>
        <v>28</v>
      </c>
      <c r="H175" s="61">
        <f t="shared" si="15"/>
        <v>12</v>
      </c>
      <c r="I175" s="2"/>
    </row>
    <row r="176" spans="2:9" ht="18" customHeight="1" x14ac:dyDescent="0.2">
      <c r="B176">
        <v>12</v>
      </c>
      <c r="C176" s="3">
        <v>41827</v>
      </c>
      <c r="D176" t="s">
        <v>233</v>
      </c>
      <c r="E176" t="s">
        <v>324</v>
      </c>
      <c r="F176" s="61">
        <f t="shared" si="13"/>
        <v>40</v>
      </c>
      <c r="G176" s="61">
        <f t="shared" si="14"/>
        <v>29</v>
      </c>
      <c r="H176" s="61">
        <f t="shared" si="15"/>
        <v>11</v>
      </c>
      <c r="I176" s="2"/>
    </row>
    <row r="177" spans="2:9" ht="18" customHeight="1" x14ac:dyDescent="0.2">
      <c r="B177">
        <v>12</v>
      </c>
      <c r="C177" s="3">
        <v>41827</v>
      </c>
      <c r="D177" t="s">
        <v>241</v>
      </c>
      <c r="E177" t="s">
        <v>329</v>
      </c>
      <c r="F177" s="61">
        <f t="shared" si="13"/>
        <v>45</v>
      </c>
      <c r="G177" s="61">
        <f t="shared" si="14"/>
        <v>29</v>
      </c>
      <c r="H177" s="61">
        <f t="shared" si="15"/>
        <v>16</v>
      </c>
      <c r="I177" s="2"/>
    </row>
    <row r="178" spans="2:9" ht="18" customHeight="1" x14ac:dyDescent="0.2">
      <c r="B178">
        <v>12</v>
      </c>
      <c r="C178" s="3">
        <v>41827</v>
      </c>
      <c r="D178" t="s">
        <v>308</v>
      </c>
      <c r="E178" t="s">
        <v>326</v>
      </c>
      <c r="F178" s="61">
        <f t="shared" si="13"/>
        <v>56</v>
      </c>
      <c r="G178" s="61">
        <f t="shared" si="14"/>
        <v>29</v>
      </c>
      <c r="H178" s="61">
        <f t="shared" si="15"/>
        <v>27</v>
      </c>
      <c r="I178" s="2"/>
    </row>
    <row r="179" spans="2:9" ht="18" customHeight="1" x14ac:dyDescent="0.2">
      <c r="B179">
        <v>12</v>
      </c>
      <c r="C179" s="3">
        <v>41827</v>
      </c>
      <c r="D179" t="s">
        <v>314</v>
      </c>
      <c r="E179" t="s">
        <v>320</v>
      </c>
      <c r="F179" s="61">
        <f t="shared" si="13"/>
        <v>45</v>
      </c>
      <c r="G179" s="61">
        <f t="shared" si="14"/>
        <v>27</v>
      </c>
      <c r="H179" s="61">
        <f t="shared" si="15"/>
        <v>18</v>
      </c>
      <c r="I179" s="2"/>
    </row>
    <row r="180" spans="2:9" ht="18" customHeight="1" x14ac:dyDescent="0.2">
      <c r="B180">
        <v>13</v>
      </c>
      <c r="C180" s="3">
        <v>41693</v>
      </c>
      <c r="D180" t="s">
        <v>300</v>
      </c>
      <c r="E180" t="s">
        <v>320</v>
      </c>
      <c r="F180" s="61">
        <f t="shared" si="13"/>
        <v>61</v>
      </c>
      <c r="G180" s="61">
        <f t="shared" si="14"/>
        <v>28</v>
      </c>
      <c r="H180" s="61">
        <f t="shared" si="15"/>
        <v>33</v>
      </c>
      <c r="I180" s="2"/>
    </row>
    <row r="181" spans="2:9" ht="18" customHeight="1" x14ac:dyDescent="0.2">
      <c r="B181">
        <v>13</v>
      </c>
      <c r="C181" s="3">
        <v>41693</v>
      </c>
      <c r="D181" t="s">
        <v>234</v>
      </c>
      <c r="E181" t="s">
        <v>325</v>
      </c>
      <c r="F181" s="61">
        <f t="shared" si="13"/>
        <v>52</v>
      </c>
      <c r="G181" s="61">
        <f t="shared" si="14"/>
        <v>30</v>
      </c>
      <c r="H181" s="61">
        <f t="shared" si="15"/>
        <v>22</v>
      </c>
      <c r="I181" s="2"/>
    </row>
    <row r="182" spans="2:9" ht="18" customHeight="1" x14ac:dyDescent="0.2">
      <c r="B182">
        <v>13</v>
      </c>
      <c r="C182" s="3">
        <v>41693</v>
      </c>
      <c r="D182" t="s">
        <v>235</v>
      </c>
      <c r="E182" t="s">
        <v>326</v>
      </c>
      <c r="F182" s="61">
        <f t="shared" si="13"/>
        <v>35</v>
      </c>
      <c r="G182" s="61">
        <f t="shared" si="14"/>
        <v>28</v>
      </c>
      <c r="H182" s="61">
        <f t="shared" si="15"/>
        <v>7</v>
      </c>
      <c r="I182" s="2"/>
    </row>
    <row r="183" spans="2:9" ht="18" customHeight="1" x14ac:dyDescent="0.2">
      <c r="B183">
        <v>13</v>
      </c>
      <c r="C183" s="3">
        <v>41693</v>
      </c>
      <c r="D183" t="s">
        <v>239</v>
      </c>
      <c r="E183" t="s">
        <v>327</v>
      </c>
      <c r="F183" s="61">
        <f t="shared" si="13"/>
        <v>51</v>
      </c>
      <c r="G183" s="61">
        <f t="shared" si="14"/>
        <v>25</v>
      </c>
      <c r="H183" s="61">
        <f t="shared" si="15"/>
        <v>26</v>
      </c>
      <c r="I183" s="2"/>
    </row>
    <row r="184" spans="2:9" ht="18" customHeight="1" x14ac:dyDescent="0.2">
      <c r="B184">
        <v>13</v>
      </c>
      <c r="C184" s="3">
        <v>41693</v>
      </c>
      <c r="D184" t="s">
        <v>231</v>
      </c>
      <c r="E184" t="s">
        <v>322</v>
      </c>
      <c r="F184" s="61">
        <f t="shared" si="13"/>
        <v>48</v>
      </c>
      <c r="G184" s="61">
        <f t="shared" si="14"/>
        <v>29</v>
      </c>
      <c r="H184" s="61">
        <f t="shared" si="15"/>
        <v>19</v>
      </c>
      <c r="I184" s="2"/>
    </row>
    <row r="185" spans="2:9" ht="18" customHeight="1" x14ac:dyDescent="0.2">
      <c r="B185">
        <v>13</v>
      </c>
      <c r="C185" s="3">
        <v>41693</v>
      </c>
      <c r="D185" t="s">
        <v>268</v>
      </c>
      <c r="E185" t="s">
        <v>334</v>
      </c>
      <c r="F185" s="61">
        <f t="shared" si="13"/>
        <v>37</v>
      </c>
      <c r="G185" s="61">
        <f t="shared" si="14"/>
        <v>29</v>
      </c>
      <c r="H185" s="61">
        <f t="shared" si="15"/>
        <v>8</v>
      </c>
      <c r="I185" s="2"/>
    </row>
    <row r="186" spans="2:9" ht="18" customHeight="1" x14ac:dyDescent="0.2">
      <c r="B186">
        <v>13</v>
      </c>
      <c r="C186" s="3">
        <v>41693</v>
      </c>
      <c r="D186" t="s">
        <v>288</v>
      </c>
      <c r="E186" t="s">
        <v>336</v>
      </c>
      <c r="F186" s="61">
        <f t="shared" si="13"/>
        <v>46</v>
      </c>
      <c r="G186" s="61">
        <f t="shared" si="14"/>
        <v>28</v>
      </c>
      <c r="H186" s="61">
        <f t="shared" si="15"/>
        <v>18</v>
      </c>
      <c r="I186" s="2"/>
    </row>
    <row r="187" spans="2:9" ht="18" customHeight="1" x14ac:dyDescent="0.2">
      <c r="B187">
        <v>13</v>
      </c>
      <c r="C187" s="3">
        <v>41693</v>
      </c>
      <c r="D187" t="s">
        <v>279</v>
      </c>
      <c r="E187" t="s">
        <v>327</v>
      </c>
      <c r="F187" s="61">
        <f t="shared" si="13"/>
        <v>46</v>
      </c>
      <c r="G187" s="61">
        <f t="shared" si="14"/>
        <v>27</v>
      </c>
      <c r="H187" s="61">
        <f t="shared" si="15"/>
        <v>19</v>
      </c>
      <c r="I187" s="2"/>
    </row>
    <row r="188" spans="2:9" ht="18" customHeight="1" x14ac:dyDescent="0.2">
      <c r="B188">
        <v>13</v>
      </c>
      <c r="C188" s="3">
        <v>41693</v>
      </c>
      <c r="D188" t="s">
        <v>265</v>
      </c>
      <c r="E188" t="s">
        <v>341</v>
      </c>
      <c r="F188" s="61">
        <f t="shared" si="13"/>
        <v>64</v>
      </c>
      <c r="G188" s="61">
        <f t="shared" si="14"/>
        <v>28</v>
      </c>
      <c r="H188" s="61">
        <f t="shared" si="15"/>
        <v>36</v>
      </c>
      <c r="I188" s="2"/>
    </row>
    <row r="189" spans="2:9" ht="18" customHeight="1" x14ac:dyDescent="0.2">
      <c r="B189">
        <v>13</v>
      </c>
      <c r="C189" s="3">
        <v>41693</v>
      </c>
      <c r="D189" t="s">
        <v>299</v>
      </c>
      <c r="E189" t="s">
        <v>345</v>
      </c>
      <c r="F189" s="61">
        <f t="shared" si="13"/>
        <v>54</v>
      </c>
      <c r="G189" s="61">
        <f t="shared" si="14"/>
        <v>25</v>
      </c>
      <c r="H189" s="61">
        <f t="shared" si="15"/>
        <v>29</v>
      </c>
      <c r="I189" s="2"/>
    </row>
    <row r="190" spans="2:9" ht="18" customHeight="1" x14ac:dyDescent="0.2">
      <c r="B190">
        <v>13</v>
      </c>
      <c r="C190" s="3">
        <v>41693</v>
      </c>
      <c r="D190" t="s">
        <v>315</v>
      </c>
      <c r="E190" t="s">
        <v>336</v>
      </c>
      <c r="F190" s="61">
        <f t="shared" si="13"/>
        <v>35</v>
      </c>
      <c r="G190" s="61">
        <f t="shared" si="14"/>
        <v>27</v>
      </c>
      <c r="H190" s="61">
        <f t="shared" si="15"/>
        <v>8</v>
      </c>
      <c r="I190" s="2"/>
    </row>
    <row r="191" spans="2:9" ht="18" customHeight="1" x14ac:dyDescent="0.2">
      <c r="B191">
        <v>14</v>
      </c>
      <c r="C191" s="3">
        <v>42028</v>
      </c>
      <c r="D191" t="s">
        <v>316</v>
      </c>
      <c r="E191" t="s">
        <v>221</v>
      </c>
      <c r="F191" s="61">
        <f t="shared" si="13"/>
        <v>45</v>
      </c>
      <c r="G191" s="61">
        <f t="shared" si="14"/>
        <v>29</v>
      </c>
      <c r="H191" s="61">
        <f t="shared" si="15"/>
        <v>16</v>
      </c>
      <c r="I191" s="2"/>
    </row>
    <row r="192" spans="2:9" ht="18" customHeight="1" x14ac:dyDescent="0.2">
      <c r="B192">
        <v>14</v>
      </c>
      <c r="C192" s="3">
        <v>42028</v>
      </c>
      <c r="D192" t="s">
        <v>229</v>
      </c>
      <c r="E192" t="s">
        <v>320</v>
      </c>
      <c r="F192" s="61">
        <f t="shared" si="13"/>
        <v>35</v>
      </c>
      <c r="G192" s="61">
        <f t="shared" si="14"/>
        <v>26</v>
      </c>
      <c r="H192" s="61">
        <f t="shared" si="15"/>
        <v>9</v>
      </c>
      <c r="I192" s="2"/>
    </row>
    <row r="193" spans="2:9" ht="18" customHeight="1" x14ac:dyDescent="0.2">
      <c r="B193">
        <v>14</v>
      </c>
      <c r="C193" s="3">
        <v>42028</v>
      </c>
      <c r="D193" t="s">
        <v>260</v>
      </c>
      <c r="E193" t="s">
        <v>340</v>
      </c>
      <c r="F193" s="61">
        <f t="shared" si="13"/>
        <v>39</v>
      </c>
      <c r="G193" s="61">
        <f t="shared" si="14"/>
        <v>29</v>
      </c>
      <c r="H193" s="61">
        <f t="shared" si="15"/>
        <v>10</v>
      </c>
      <c r="I193" s="2"/>
    </row>
    <row r="194" spans="2:9" ht="18" customHeight="1" x14ac:dyDescent="0.2">
      <c r="B194">
        <v>14</v>
      </c>
      <c r="C194" s="3">
        <v>42028</v>
      </c>
      <c r="D194" t="s">
        <v>263</v>
      </c>
      <c r="E194" t="s">
        <v>319</v>
      </c>
      <c r="F194" s="61">
        <f t="shared" si="13"/>
        <v>37</v>
      </c>
      <c r="G194" s="61">
        <f t="shared" si="14"/>
        <v>27</v>
      </c>
      <c r="H194" s="61">
        <f t="shared" si="15"/>
        <v>10</v>
      </c>
      <c r="I194" s="2"/>
    </row>
    <row r="195" spans="2:9" ht="18" customHeight="1" x14ac:dyDescent="0.2">
      <c r="B195">
        <v>14</v>
      </c>
      <c r="C195" s="3">
        <v>42028</v>
      </c>
      <c r="D195" t="s">
        <v>233</v>
      </c>
      <c r="E195" t="s">
        <v>324</v>
      </c>
      <c r="F195" s="61">
        <f t="shared" si="13"/>
        <v>40</v>
      </c>
      <c r="G195" s="61">
        <f t="shared" si="14"/>
        <v>29</v>
      </c>
      <c r="H195" s="61">
        <f t="shared" si="15"/>
        <v>11</v>
      </c>
      <c r="I195" s="2"/>
    </row>
    <row r="196" spans="2:9" ht="18" customHeight="1" x14ac:dyDescent="0.2">
      <c r="B196">
        <v>14</v>
      </c>
      <c r="C196" s="3">
        <v>42028</v>
      </c>
      <c r="D196" t="s">
        <v>282</v>
      </c>
      <c r="E196" t="s">
        <v>348</v>
      </c>
      <c r="F196" s="61">
        <f t="shared" si="13"/>
        <v>51</v>
      </c>
      <c r="G196" s="61">
        <f t="shared" si="14"/>
        <v>26</v>
      </c>
      <c r="H196" s="61">
        <f t="shared" si="15"/>
        <v>25</v>
      </c>
      <c r="I196" s="2"/>
    </row>
    <row r="197" spans="2:9" ht="18" customHeight="1" x14ac:dyDescent="0.2">
      <c r="B197">
        <v>14</v>
      </c>
      <c r="C197" s="3">
        <v>42028</v>
      </c>
      <c r="D197" t="s">
        <v>306</v>
      </c>
      <c r="E197" t="s">
        <v>337</v>
      </c>
      <c r="F197" s="61">
        <f t="shared" si="13"/>
        <v>62</v>
      </c>
      <c r="G197" s="61">
        <f t="shared" si="14"/>
        <v>26</v>
      </c>
      <c r="H197" s="61">
        <f t="shared" si="15"/>
        <v>36</v>
      </c>
      <c r="I197" s="2"/>
    </row>
    <row r="198" spans="2:9" ht="18" customHeight="1" x14ac:dyDescent="0.2">
      <c r="B198">
        <v>14</v>
      </c>
      <c r="C198" s="3">
        <v>42028</v>
      </c>
      <c r="D198" t="s">
        <v>311</v>
      </c>
      <c r="E198" t="s">
        <v>321</v>
      </c>
      <c r="F198" s="61">
        <f t="shared" si="13"/>
        <v>46</v>
      </c>
      <c r="G198" s="61">
        <f t="shared" si="14"/>
        <v>25</v>
      </c>
      <c r="H198" s="61">
        <f t="shared" si="15"/>
        <v>21</v>
      </c>
      <c r="I198" s="2"/>
    </row>
    <row r="199" spans="2:9" ht="18" customHeight="1" x14ac:dyDescent="0.2">
      <c r="B199">
        <v>14</v>
      </c>
      <c r="C199" s="3">
        <v>42028</v>
      </c>
      <c r="D199" t="s">
        <v>249</v>
      </c>
      <c r="E199" t="s">
        <v>320</v>
      </c>
      <c r="F199" s="61">
        <f t="shared" si="13"/>
        <v>58</v>
      </c>
      <c r="G199" s="61">
        <f t="shared" si="14"/>
        <v>27</v>
      </c>
      <c r="H199" s="61">
        <f t="shared" si="15"/>
        <v>31</v>
      </c>
      <c r="I199" s="2"/>
    </row>
    <row r="200" spans="2:9" ht="18" customHeight="1" x14ac:dyDescent="0.2">
      <c r="B200">
        <v>15</v>
      </c>
      <c r="C200" s="3">
        <v>41898</v>
      </c>
      <c r="D200" t="s">
        <v>234</v>
      </c>
      <c r="E200" t="s">
        <v>325</v>
      </c>
      <c r="F200" s="61">
        <f t="shared" si="13"/>
        <v>52</v>
      </c>
      <c r="G200" s="61">
        <f t="shared" si="14"/>
        <v>30</v>
      </c>
      <c r="H200" s="61">
        <f t="shared" si="15"/>
        <v>22</v>
      </c>
      <c r="I200" s="2"/>
    </row>
    <row r="201" spans="2:9" ht="18" customHeight="1" x14ac:dyDescent="0.2">
      <c r="B201">
        <v>15</v>
      </c>
      <c r="C201" s="3">
        <v>41898</v>
      </c>
      <c r="D201" t="s">
        <v>256</v>
      </c>
      <c r="E201" t="s">
        <v>319</v>
      </c>
      <c r="F201" s="61">
        <f t="shared" si="13"/>
        <v>39</v>
      </c>
      <c r="G201" s="61">
        <f t="shared" si="14"/>
        <v>27</v>
      </c>
      <c r="H201" s="61">
        <f t="shared" si="15"/>
        <v>12</v>
      </c>
      <c r="I201" s="2"/>
    </row>
    <row r="202" spans="2:9" ht="18" customHeight="1" x14ac:dyDescent="0.2">
      <c r="B202">
        <v>15</v>
      </c>
      <c r="C202" s="3">
        <v>41898</v>
      </c>
      <c r="D202" t="s">
        <v>309</v>
      </c>
      <c r="E202" t="s">
        <v>323</v>
      </c>
      <c r="F202" s="61">
        <f t="shared" si="13"/>
        <v>57</v>
      </c>
      <c r="G202" s="61">
        <f t="shared" si="14"/>
        <v>29</v>
      </c>
      <c r="H202" s="61">
        <f t="shared" si="15"/>
        <v>28</v>
      </c>
      <c r="I202" s="2"/>
    </row>
    <row r="203" spans="2:9" ht="18" customHeight="1" x14ac:dyDescent="0.2">
      <c r="B203">
        <v>15</v>
      </c>
      <c r="C203" s="3">
        <v>41898</v>
      </c>
      <c r="D203" t="s">
        <v>287</v>
      </c>
      <c r="E203" t="s">
        <v>336</v>
      </c>
      <c r="F203" s="61">
        <f t="shared" si="13"/>
        <v>56</v>
      </c>
      <c r="G203" s="61">
        <f t="shared" si="14"/>
        <v>26</v>
      </c>
      <c r="H203" s="61">
        <f t="shared" si="15"/>
        <v>30</v>
      </c>
      <c r="I203" s="2"/>
    </row>
    <row r="204" spans="2:9" ht="18" customHeight="1" x14ac:dyDescent="0.2">
      <c r="B204">
        <v>15</v>
      </c>
      <c r="C204" s="3">
        <v>41898</v>
      </c>
      <c r="D204" t="s">
        <v>301</v>
      </c>
      <c r="E204" t="s">
        <v>329</v>
      </c>
      <c r="F204" s="61">
        <f t="shared" si="13"/>
        <v>51</v>
      </c>
      <c r="G204" s="61">
        <f t="shared" si="14"/>
        <v>29</v>
      </c>
      <c r="H204" s="61">
        <f t="shared" si="15"/>
        <v>22</v>
      </c>
      <c r="I204" s="2"/>
    </row>
    <row r="205" spans="2:9" ht="18" customHeight="1" x14ac:dyDescent="0.2">
      <c r="B205">
        <v>15</v>
      </c>
      <c r="C205" s="3">
        <v>41898</v>
      </c>
      <c r="D205" t="s">
        <v>306</v>
      </c>
      <c r="E205" t="s">
        <v>337</v>
      </c>
      <c r="F205" s="61">
        <f t="shared" si="13"/>
        <v>62</v>
      </c>
      <c r="G205" s="61">
        <f t="shared" si="14"/>
        <v>26</v>
      </c>
      <c r="H205" s="61">
        <f t="shared" si="15"/>
        <v>36</v>
      </c>
      <c r="I205" s="2"/>
    </row>
    <row r="206" spans="2:9" ht="18" customHeight="1" x14ac:dyDescent="0.2">
      <c r="B206">
        <v>16</v>
      </c>
      <c r="C206" s="3">
        <v>41955</v>
      </c>
      <c r="D206" t="s">
        <v>264</v>
      </c>
      <c r="E206" t="s">
        <v>320</v>
      </c>
      <c r="F206" s="61">
        <f t="shared" si="13"/>
        <v>61</v>
      </c>
      <c r="G206" s="61">
        <f t="shared" si="14"/>
        <v>28</v>
      </c>
      <c r="H206" s="61">
        <f t="shared" si="15"/>
        <v>33</v>
      </c>
      <c r="I206" s="2"/>
    </row>
    <row r="207" spans="2:9" ht="18" customHeight="1" x14ac:dyDescent="0.2">
      <c r="B207">
        <v>16</v>
      </c>
      <c r="C207" s="3">
        <v>41955</v>
      </c>
      <c r="D207" t="s">
        <v>276</v>
      </c>
      <c r="E207" t="s">
        <v>319</v>
      </c>
      <c r="F207" s="61">
        <f t="shared" si="13"/>
        <v>39</v>
      </c>
      <c r="G207" s="61">
        <f t="shared" si="14"/>
        <v>30</v>
      </c>
      <c r="H207" s="61">
        <f t="shared" si="15"/>
        <v>9</v>
      </c>
      <c r="I207" s="2"/>
    </row>
    <row r="208" spans="2:9" ht="18" customHeight="1" x14ac:dyDescent="0.2">
      <c r="B208">
        <v>16</v>
      </c>
      <c r="C208" s="3">
        <v>41955</v>
      </c>
      <c r="D208" t="s">
        <v>244</v>
      </c>
      <c r="E208" t="s">
        <v>331</v>
      </c>
      <c r="F208" s="61">
        <f t="shared" si="13"/>
        <v>56</v>
      </c>
      <c r="G208" s="61">
        <f t="shared" si="14"/>
        <v>28</v>
      </c>
      <c r="H208" s="61">
        <f t="shared" si="15"/>
        <v>28</v>
      </c>
      <c r="I208" s="2"/>
    </row>
    <row r="209" spans="2:9" ht="18" customHeight="1" x14ac:dyDescent="0.2">
      <c r="B209">
        <v>16</v>
      </c>
      <c r="C209" s="3">
        <v>41955</v>
      </c>
      <c r="D209" t="s">
        <v>246</v>
      </c>
      <c r="E209" t="s">
        <v>333</v>
      </c>
      <c r="F209" s="61">
        <f t="shared" si="13"/>
        <v>39</v>
      </c>
      <c r="G209" s="61">
        <f t="shared" si="14"/>
        <v>28</v>
      </c>
      <c r="H209" s="61">
        <f t="shared" si="15"/>
        <v>11</v>
      </c>
      <c r="I209" s="2"/>
    </row>
    <row r="210" spans="2:9" ht="18" customHeight="1" x14ac:dyDescent="0.2">
      <c r="B210">
        <v>16</v>
      </c>
      <c r="C210" s="3">
        <v>41955</v>
      </c>
      <c r="D210" t="s">
        <v>251</v>
      </c>
      <c r="E210" t="s">
        <v>336</v>
      </c>
      <c r="F210" s="61">
        <f t="shared" si="13"/>
        <v>35</v>
      </c>
      <c r="G210" s="61">
        <f t="shared" si="14"/>
        <v>27</v>
      </c>
      <c r="H210" s="61">
        <f t="shared" si="15"/>
        <v>8</v>
      </c>
      <c r="I210" s="2"/>
    </row>
    <row r="211" spans="2:9" ht="18" customHeight="1" x14ac:dyDescent="0.2">
      <c r="B211">
        <v>16</v>
      </c>
      <c r="C211" s="3">
        <v>41955</v>
      </c>
      <c r="D211" t="s">
        <v>253</v>
      </c>
      <c r="E211" t="s">
        <v>327</v>
      </c>
      <c r="F211" s="61">
        <f t="shared" si="13"/>
        <v>44</v>
      </c>
      <c r="G211" s="61">
        <f t="shared" si="14"/>
        <v>25</v>
      </c>
      <c r="H211" s="61">
        <f t="shared" si="15"/>
        <v>19</v>
      </c>
      <c r="I211" s="2"/>
    </row>
    <row r="212" spans="2:9" ht="18" customHeight="1" x14ac:dyDescent="0.2">
      <c r="B212">
        <v>16</v>
      </c>
      <c r="C212" s="3">
        <v>41955</v>
      </c>
      <c r="D212" t="s">
        <v>250</v>
      </c>
      <c r="E212" t="s">
        <v>320</v>
      </c>
      <c r="F212" s="61">
        <f t="shared" si="13"/>
        <v>45</v>
      </c>
      <c r="G212" s="61">
        <f t="shared" si="14"/>
        <v>27</v>
      </c>
      <c r="H212" s="61">
        <f t="shared" si="15"/>
        <v>18</v>
      </c>
      <c r="I212" s="2"/>
    </row>
    <row r="213" spans="2:9" ht="18" customHeight="1" x14ac:dyDescent="0.2">
      <c r="B213">
        <v>16</v>
      </c>
      <c r="C213" s="3">
        <v>41955</v>
      </c>
      <c r="D213" t="s">
        <v>274</v>
      </c>
      <c r="E213" t="s">
        <v>345</v>
      </c>
      <c r="F213" s="61">
        <f t="shared" si="13"/>
        <v>65</v>
      </c>
      <c r="G213" s="61">
        <f t="shared" si="14"/>
        <v>30</v>
      </c>
      <c r="H213" s="61">
        <f t="shared" si="15"/>
        <v>35</v>
      </c>
      <c r="I213" s="2"/>
    </row>
    <row r="214" spans="2:9" ht="18" customHeight="1" x14ac:dyDescent="0.2">
      <c r="B214">
        <v>16</v>
      </c>
      <c r="C214" s="3">
        <v>41955</v>
      </c>
      <c r="D214" t="s">
        <v>222</v>
      </c>
      <c r="E214" t="s">
        <v>223</v>
      </c>
      <c r="F214" s="61">
        <f t="shared" si="13"/>
        <v>40</v>
      </c>
      <c r="G214" s="61">
        <f t="shared" si="14"/>
        <v>25</v>
      </c>
      <c r="H214" s="61">
        <f t="shared" si="15"/>
        <v>15</v>
      </c>
      <c r="I214" s="2"/>
    </row>
    <row r="215" spans="2:9" ht="18" customHeight="1" x14ac:dyDescent="0.2">
      <c r="B215">
        <v>16</v>
      </c>
      <c r="C215" s="3">
        <v>41955</v>
      </c>
      <c r="D215" t="s">
        <v>292</v>
      </c>
      <c r="E215" t="s">
        <v>349</v>
      </c>
      <c r="F215" s="61">
        <f t="shared" si="13"/>
        <v>49</v>
      </c>
      <c r="G215" s="61">
        <f t="shared" si="14"/>
        <v>26</v>
      </c>
      <c r="H215" s="61">
        <f t="shared" si="15"/>
        <v>23</v>
      </c>
      <c r="I215" s="2"/>
    </row>
    <row r="216" spans="2:9" ht="18" customHeight="1" x14ac:dyDescent="0.2">
      <c r="B216">
        <v>16</v>
      </c>
      <c r="C216" s="3">
        <v>41955</v>
      </c>
      <c r="D216" t="s">
        <v>265</v>
      </c>
      <c r="E216" t="s">
        <v>342</v>
      </c>
      <c r="F216" s="61">
        <f t="shared" si="13"/>
        <v>64</v>
      </c>
      <c r="G216" s="61">
        <f t="shared" si="14"/>
        <v>28</v>
      </c>
      <c r="H216" s="61">
        <f t="shared" si="15"/>
        <v>36</v>
      </c>
      <c r="I216" s="2"/>
    </row>
    <row r="217" spans="2:9" ht="18" customHeight="1" x14ac:dyDescent="0.2">
      <c r="B217">
        <v>16</v>
      </c>
      <c r="C217" s="3">
        <v>41955</v>
      </c>
      <c r="D217" t="s">
        <v>243</v>
      </c>
      <c r="E217" t="s">
        <v>330</v>
      </c>
      <c r="F217" s="61">
        <f t="shared" si="13"/>
        <v>51</v>
      </c>
      <c r="G217" s="61">
        <f t="shared" si="14"/>
        <v>25</v>
      </c>
      <c r="H217" s="61">
        <f t="shared" si="15"/>
        <v>26</v>
      </c>
      <c r="I217" s="2"/>
    </row>
    <row r="218" spans="2:9" ht="18" customHeight="1" x14ac:dyDescent="0.2">
      <c r="B218">
        <v>16</v>
      </c>
      <c r="C218" s="3">
        <v>41955</v>
      </c>
      <c r="D218" t="s">
        <v>259</v>
      </c>
      <c r="E218" t="s">
        <v>339</v>
      </c>
      <c r="F218" s="61">
        <f t="shared" si="13"/>
        <v>57</v>
      </c>
      <c r="G218" s="61">
        <f t="shared" si="14"/>
        <v>29</v>
      </c>
      <c r="H218" s="61">
        <f t="shared" si="15"/>
        <v>28</v>
      </c>
      <c r="I218" s="2"/>
    </row>
    <row r="219" spans="2:9" ht="18" customHeight="1" x14ac:dyDescent="0.2">
      <c r="B219">
        <v>16</v>
      </c>
      <c r="C219" s="3">
        <v>41955</v>
      </c>
      <c r="D219" t="s">
        <v>312</v>
      </c>
      <c r="E219" t="s">
        <v>319</v>
      </c>
      <c r="F219" s="61">
        <f t="shared" si="13"/>
        <v>40</v>
      </c>
      <c r="G219" s="61">
        <f t="shared" si="14"/>
        <v>27</v>
      </c>
      <c r="H219" s="61">
        <f t="shared" si="15"/>
        <v>13</v>
      </c>
      <c r="I219" s="2"/>
    </row>
    <row r="220" spans="2:9" ht="18" customHeight="1" x14ac:dyDescent="0.2">
      <c r="B220">
        <v>16</v>
      </c>
      <c r="C220" s="3">
        <v>41955</v>
      </c>
      <c r="D220" t="s">
        <v>295</v>
      </c>
      <c r="E220" t="s">
        <v>343</v>
      </c>
      <c r="F220" s="61">
        <f t="shared" si="13"/>
        <v>55</v>
      </c>
      <c r="G220" s="61">
        <f t="shared" si="14"/>
        <v>27</v>
      </c>
      <c r="H220" s="61">
        <f t="shared" si="15"/>
        <v>28</v>
      </c>
      <c r="I220" s="2"/>
    </row>
    <row r="221" spans="2:9" ht="18" customHeight="1" x14ac:dyDescent="0.2">
      <c r="B221">
        <v>16</v>
      </c>
      <c r="C221" s="3">
        <v>41955</v>
      </c>
      <c r="D221" t="s">
        <v>258</v>
      </c>
      <c r="E221" t="s">
        <v>323</v>
      </c>
      <c r="F221" s="61">
        <f t="shared" si="13"/>
        <v>64</v>
      </c>
      <c r="G221" s="61">
        <f t="shared" si="14"/>
        <v>25</v>
      </c>
      <c r="H221" s="61">
        <f t="shared" si="15"/>
        <v>39</v>
      </c>
      <c r="I221" s="2"/>
    </row>
    <row r="222" spans="2:9" ht="18" customHeight="1" x14ac:dyDescent="0.2">
      <c r="B222">
        <v>16</v>
      </c>
      <c r="C222" s="3">
        <v>41955</v>
      </c>
      <c r="D222" t="s">
        <v>304</v>
      </c>
      <c r="E222" t="s">
        <v>319</v>
      </c>
      <c r="F222" s="61">
        <f t="shared" si="13"/>
        <v>49</v>
      </c>
      <c r="G222" s="61">
        <f t="shared" si="14"/>
        <v>27</v>
      </c>
      <c r="H222" s="61">
        <f t="shared" si="15"/>
        <v>22</v>
      </c>
      <c r="I222" s="2"/>
    </row>
    <row r="223" spans="2:9" ht="18" customHeight="1" x14ac:dyDescent="0.2">
      <c r="B223">
        <v>16</v>
      </c>
      <c r="C223" s="3">
        <v>41955</v>
      </c>
      <c r="D223" t="s">
        <v>285</v>
      </c>
      <c r="E223" t="s">
        <v>319</v>
      </c>
      <c r="F223" s="61">
        <f t="shared" si="13"/>
        <v>38</v>
      </c>
      <c r="G223" s="61">
        <f t="shared" si="14"/>
        <v>30</v>
      </c>
      <c r="H223" s="61">
        <f t="shared" si="15"/>
        <v>8</v>
      </c>
      <c r="I223" s="2"/>
    </row>
    <row r="224" spans="2:9" ht="18" customHeight="1" x14ac:dyDescent="0.2">
      <c r="B224">
        <v>17</v>
      </c>
      <c r="C224" s="3">
        <v>41949</v>
      </c>
      <c r="D224" t="s">
        <v>255</v>
      </c>
      <c r="E224" t="s">
        <v>338</v>
      </c>
      <c r="F224" s="61">
        <f t="shared" si="13"/>
        <v>65</v>
      </c>
      <c r="G224" s="61">
        <f t="shared" si="14"/>
        <v>30</v>
      </c>
      <c r="H224" s="61">
        <f t="shared" si="15"/>
        <v>35</v>
      </c>
      <c r="I224" s="2"/>
    </row>
    <row r="225" spans="2:9" ht="18" customHeight="1" x14ac:dyDescent="0.2">
      <c r="B225">
        <v>17</v>
      </c>
      <c r="C225" s="3">
        <v>41949</v>
      </c>
      <c r="D225" t="s">
        <v>310</v>
      </c>
      <c r="E225" t="s">
        <v>321</v>
      </c>
      <c r="F225" s="61">
        <f t="shared" si="13"/>
        <v>36</v>
      </c>
      <c r="G225" s="61">
        <f t="shared" si="14"/>
        <v>25</v>
      </c>
      <c r="H225" s="61">
        <f t="shared" si="15"/>
        <v>11</v>
      </c>
      <c r="I225" s="2"/>
    </row>
    <row r="226" spans="2:9" ht="18" customHeight="1" x14ac:dyDescent="0.2">
      <c r="B226">
        <v>17</v>
      </c>
      <c r="C226" s="3">
        <v>41949</v>
      </c>
      <c r="D226" t="s">
        <v>225</v>
      </c>
      <c r="E226" t="s">
        <v>318</v>
      </c>
      <c r="F226" s="61">
        <f t="shared" si="13"/>
        <v>58</v>
      </c>
      <c r="G226" s="61">
        <f t="shared" si="14"/>
        <v>29</v>
      </c>
      <c r="H226" s="61">
        <f t="shared" si="15"/>
        <v>29</v>
      </c>
      <c r="I226" s="2"/>
    </row>
    <row r="227" spans="2:9" ht="18" customHeight="1" x14ac:dyDescent="0.2">
      <c r="B227">
        <v>17</v>
      </c>
      <c r="C227" s="3">
        <v>41949</v>
      </c>
      <c r="D227" t="s">
        <v>298</v>
      </c>
      <c r="E227" t="s">
        <v>351</v>
      </c>
      <c r="F227" s="61">
        <f t="shared" si="13"/>
        <v>51</v>
      </c>
      <c r="G227" s="61">
        <f t="shared" si="14"/>
        <v>25</v>
      </c>
      <c r="H227" s="61">
        <f t="shared" si="15"/>
        <v>26</v>
      </c>
      <c r="I227" s="2"/>
    </row>
    <row r="228" spans="2:9" ht="18" customHeight="1" x14ac:dyDescent="0.2">
      <c r="B228">
        <v>17</v>
      </c>
      <c r="C228" s="3">
        <v>41949</v>
      </c>
      <c r="D228" t="s">
        <v>252</v>
      </c>
      <c r="E228" t="s">
        <v>337</v>
      </c>
      <c r="F228" s="61">
        <f t="shared" si="13"/>
        <v>58</v>
      </c>
      <c r="G228" s="61">
        <f t="shared" si="14"/>
        <v>27</v>
      </c>
      <c r="H228" s="61">
        <f t="shared" si="15"/>
        <v>31</v>
      </c>
      <c r="I228" s="2"/>
    </row>
    <row r="229" spans="2:9" ht="18" customHeight="1" x14ac:dyDescent="0.2">
      <c r="B229">
        <v>17</v>
      </c>
      <c r="C229" s="3">
        <v>41949</v>
      </c>
      <c r="D229" t="s">
        <v>261</v>
      </c>
      <c r="E229" t="s">
        <v>336</v>
      </c>
      <c r="F229" s="61">
        <f t="shared" si="13"/>
        <v>40</v>
      </c>
      <c r="G229" s="61">
        <f t="shared" si="14"/>
        <v>30</v>
      </c>
      <c r="H229" s="61">
        <f t="shared" si="15"/>
        <v>10</v>
      </c>
      <c r="I229" s="2"/>
    </row>
    <row r="230" spans="2:9" ht="18" customHeight="1" x14ac:dyDescent="0.2">
      <c r="B230">
        <v>17</v>
      </c>
      <c r="C230" s="3">
        <v>41949</v>
      </c>
      <c r="D230" t="s">
        <v>235</v>
      </c>
      <c r="E230" t="s">
        <v>326</v>
      </c>
      <c r="F230" s="61">
        <f t="shared" si="13"/>
        <v>35</v>
      </c>
      <c r="G230" s="61">
        <f t="shared" si="14"/>
        <v>28</v>
      </c>
      <c r="H230" s="61">
        <f t="shared" si="15"/>
        <v>7</v>
      </c>
      <c r="I230" s="2"/>
    </row>
    <row r="231" spans="2:9" ht="18" customHeight="1" x14ac:dyDescent="0.2">
      <c r="B231">
        <v>18</v>
      </c>
      <c r="C231" s="3">
        <v>41866</v>
      </c>
      <c r="D231" t="s">
        <v>288</v>
      </c>
      <c r="E231" t="s">
        <v>336</v>
      </c>
      <c r="F231" s="61">
        <f t="shared" si="13"/>
        <v>46</v>
      </c>
      <c r="G231" s="61">
        <f t="shared" si="14"/>
        <v>28</v>
      </c>
      <c r="H231" s="61">
        <f t="shared" si="15"/>
        <v>18</v>
      </c>
      <c r="I231" s="2"/>
    </row>
    <row r="232" spans="2:9" ht="18" customHeight="1" x14ac:dyDescent="0.2">
      <c r="B232">
        <v>18</v>
      </c>
      <c r="C232" s="3">
        <v>41866</v>
      </c>
      <c r="D232" t="s">
        <v>232</v>
      </c>
      <c r="E232" t="s">
        <v>323</v>
      </c>
      <c r="F232" s="61">
        <f t="shared" si="13"/>
        <v>59</v>
      </c>
      <c r="G232" s="61">
        <f t="shared" si="14"/>
        <v>27</v>
      </c>
      <c r="H232" s="61">
        <f t="shared" si="15"/>
        <v>32</v>
      </c>
      <c r="I232" s="2"/>
    </row>
    <row r="233" spans="2:9" ht="18" customHeight="1" x14ac:dyDescent="0.2">
      <c r="B233">
        <v>18</v>
      </c>
      <c r="C233" s="3">
        <v>41866</v>
      </c>
      <c r="D233" t="s">
        <v>229</v>
      </c>
      <c r="E233" t="s">
        <v>320</v>
      </c>
      <c r="F233" s="61">
        <f t="shared" ref="F233:F296" si="16">INDEX($K$42:$N$142,MATCH($D233,$N$42:$N$142,0),2)</f>
        <v>35</v>
      </c>
      <c r="G233" s="61">
        <f t="shared" ref="G233:G296" si="17">INDEX($K$42:$N$142,MATCH($D233,$N$42:$N$142,0),3)</f>
        <v>26</v>
      </c>
      <c r="H233" s="61">
        <f t="shared" ref="H233:H296" si="18">F233-G233</f>
        <v>9</v>
      </c>
      <c r="I233" s="2"/>
    </row>
    <row r="234" spans="2:9" ht="18" customHeight="1" x14ac:dyDescent="0.2">
      <c r="B234">
        <v>18</v>
      </c>
      <c r="C234" s="3">
        <v>41866</v>
      </c>
      <c r="D234" t="s">
        <v>260</v>
      </c>
      <c r="E234" t="s">
        <v>340</v>
      </c>
      <c r="F234" s="61">
        <f t="shared" si="16"/>
        <v>39</v>
      </c>
      <c r="G234" s="61">
        <f t="shared" si="17"/>
        <v>29</v>
      </c>
      <c r="H234" s="61">
        <f t="shared" si="18"/>
        <v>10</v>
      </c>
      <c r="I234" s="2"/>
    </row>
    <row r="235" spans="2:9" ht="18" customHeight="1" x14ac:dyDescent="0.2">
      <c r="B235">
        <v>18</v>
      </c>
      <c r="C235" s="3">
        <v>41866</v>
      </c>
      <c r="D235" t="s">
        <v>263</v>
      </c>
      <c r="E235" t="s">
        <v>319</v>
      </c>
      <c r="F235" s="61">
        <f t="shared" si="16"/>
        <v>37</v>
      </c>
      <c r="G235" s="61">
        <f t="shared" si="17"/>
        <v>27</v>
      </c>
      <c r="H235" s="61">
        <f t="shared" si="18"/>
        <v>10</v>
      </c>
      <c r="I235" s="2"/>
    </row>
    <row r="236" spans="2:9" ht="18" customHeight="1" x14ac:dyDescent="0.2">
      <c r="B236">
        <v>18</v>
      </c>
      <c r="C236" s="3">
        <v>41866</v>
      </c>
      <c r="D236" t="s">
        <v>233</v>
      </c>
      <c r="E236" t="s">
        <v>324</v>
      </c>
      <c r="F236" s="61">
        <f t="shared" si="16"/>
        <v>40</v>
      </c>
      <c r="G236" s="61">
        <f t="shared" si="17"/>
        <v>29</v>
      </c>
      <c r="H236" s="61">
        <f t="shared" si="18"/>
        <v>11</v>
      </c>
      <c r="I236" s="2"/>
    </row>
    <row r="237" spans="2:9" ht="18" customHeight="1" x14ac:dyDescent="0.2">
      <c r="B237">
        <v>18</v>
      </c>
      <c r="C237" s="3">
        <v>41866</v>
      </c>
      <c r="D237" t="s">
        <v>282</v>
      </c>
      <c r="E237" t="s">
        <v>348</v>
      </c>
      <c r="F237" s="61">
        <f t="shared" si="16"/>
        <v>51</v>
      </c>
      <c r="G237" s="61">
        <f t="shared" si="17"/>
        <v>26</v>
      </c>
      <c r="H237" s="61">
        <f t="shared" si="18"/>
        <v>25</v>
      </c>
      <c r="I237" s="2"/>
    </row>
    <row r="238" spans="2:9" ht="18" customHeight="1" x14ac:dyDescent="0.2">
      <c r="B238">
        <v>18</v>
      </c>
      <c r="C238" s="3">
        <v>41866</v>
      </c>
      <c r="D238" t="s">
        <v>306</v>
      </c>
      <c r="E238" t="s">
        <v>337</v>
      </c>
      <c r="F238" s="61">
        <f t="shared" si="16"/>
        <v>62</v>
      </c>
      <c r="G238" s="61">
        <f t="shared" si="17"/>
        <v>26</v>
      </c>
      <c r="H238" s="61">
        <f t="shared" si="18"/>
        <v>36</v>
      </c>
      <c r="I238" s="2"/>
    </row>
    <row r="239" spans="2:9" ht="18" customHeight="1" x14ac:dyDescent="0.2">
      <c r="B239">
        <v>19</v>
      </c>
      <c r="C239" s="3">
        <v>41841</v>
      </c>
      <c r="D239" t="s">
        <v>311</v>
      </c>
      <c r="E239" t="s">
        <v>321</v>
      </c>
      <c r="F239" s="61">
        <f t="shared" si="16"/>
        <v>46</v>
      </c>
      <c r="G239" s="61">
        <f t="shared" si="17"/>
        <v>25</v>
      </c>
      <c r="H239" s="61">
        <f t="shared" si="18"/>
        <v>21</v>
      </c>
      <c r="I239" s="2"/>
    </row>
    <row r="240" spans="2:9" ht="18" customHeight="1" x14ac:dyDescent="0.2">
      <c r="B240">
        <v>19</v>
      </c>
      <c r="C240" s="3">
        <v>41841</v>
      </c>
      <c r="D240" t="s">
        <v>249</v>
      </c>
      <c r="E240" t="s">
        <v>320</v>
      </c>
      <c r="F240" s="61">
        <f t="shared" si="16"/>
        <v>58</v>
      </c>
      <c r="G240" s="61">
        <f t="shared" si="17"/>
        <v>27</v>
      </c>
      <c r="H240" s="61">
        <f t="shared" si="18"/>
        <v>31</v>
      </c>
      <c r="I240" s="2"/>
    </row>
    <row r="241" spans="2:9" ht="18" customHeight="1" x14ac:dyDescent="0.2">
      <c r="B241">
        <v>19</v>
      </c>
      <c r="C241" s="3">
        <v>41841</v>
      </c>
      <c r="D241" t="s">
        <v>234</v>
      </c>
      <c r="E241" t="s">
        <v>325</v>
      </c>
      <c r="F241" s="61">
        <f t="shared" si="16"/>
        <v>52</v>
      </c>
      <c r="G241" s="61">
        <f t="shared" si="17"/>
        <v>30</v>
      </c>
      <c r="H241" s="61">
        <f t="shared" si="18"/>
        <v>22</v>
      </c>
      <c r="I241" s="2"/>
    </row>
    <row r="242" spans="2:9" ht="18" customHeight="1" x14ac:dyDescent="0.2">
      <c r="B242">
        <v>19</v>
      </c>
      <c r="C242" s="3">
        <v>41841</v>
      </c>
      <c r="D242" t="s">
        <v>256</v>
      </c>
      <c r="E242" t="s">
        <v>319</v>
      </c>
      <c r="F242" s="61">
        <f t="shared" si="16"/>
        <v>39</v>
      </c>
      <c r="G242" s="61">
        <f t="shared" si="17"/>
        <v>27</v>
      </c>
      <c r="H242" s="61">
        <f t="shared" si="18"/>
        <v>12</v>
      </c>
      <c r="I242" s="2"/>
    </row>
    <row r="243" spans="2:9" ht="18" customHeight="1" x14ac:dyDescent="0.2">
      <c r="B243">
        <v>19</v>
      </c>
      <c r="C243" s="3">
        <v>41841</v>
      </c>
      <c r="D243" t="s">
        <v>309</v>
      </c>
      <c r="E243" t="s">
        <v>323</v>
      </c>
      <c r="F243" s="61">
        <f t="shared" si="16"/>
        <v>57</v>
      </c>
      <c r="G243" s="61">
        <f t="shared" si="17"/>
        <v>29</v>
      </c>
      <c r="H243" s="61">
        <f t="shared" si="18"/>
        <v>28</v>
      </c>
      <c r="I243" s="2"/>
    </row>
    <row r="244" spans="2:9" ht="18" customHeight="1" x14ac:dyDescent="0.2">
      <c r="B244">
        <v>19</v>
      </c>
      <c r="C244" s="3">
        <v>41841</v>
      </c>
      <c r="D244" t="s">
        <v>287</v>
      </c>
      <c r="E244" t="s">
        <v>336</v>
      </c>
      <c r="F244" s="61">
        <f t="shared" si="16"/>
        <v>56</v>
      </c>
      <c r="G244" s="61">
        <f t="shared" si="17"/>
        <v>26</v>
      </c>
      <c r="H244" s="61">
        <f t="shared" si="18"/>
        <v>30</v>
      </c>
      <c r="I244" s="2"/>
    </row>
    <row r="245" spans="2:9" ht="18" customHeight="1" x14ac:dyDescent="0.2">
      <c r="B245">
        <v>19</v>
      </c>
      <c r="C245" s="3">
        <v>41841</v>
      </c>
      <c r="D245" t="s">
        <v>301</v>
      </c>
      <c r="E245" t="s">
        <v>329</v>
      </c>
      <c r="F245" s="61">
        <f t="shared" si="16"/>
        <v>51</v>
      </c>
      <c r="G245" s="61">
        <f t="shared" si="17"/>
        <v>29</v>
      </c>
      <c r="H245" s="61">
        <f t="shared" si="18"/>
        <v>22</v>
      </c>
      <c r="I245" s="2"/>
    </row>
    <row r="246" spans="2:9" ht="18" customHeight="1" x14ac:dyDescent="0.2">
      <c r="B246">
        <v>19</v>
      </c>
      <c r="C246" s="3">
        <v>41841</v>
      </c>
      <c r="D246" t="s">
        <v>306</v>
      </c>
      <c r="E246" t="s">
        <v>337</v>
      </c>
      <c r="F246" s="61">
        <f t="shared" si="16"/>
        <v>62</v>
      </c>
      <c r="G246" s="61">
        <f t="shared" si="17"/>
        <v>26</v>
      </c>
      <c r="H246" s="61">
        <f t="shared" si="18"/>
        <v>36</v>
      </c>
      <c r="I246" s="2"/>
    </row>
    <row r="247" spans="2:9" ht="18" customHeight="1" x14ac:dyDescent="0.2">
      <c r="B247">
        <v>19</v>
      </c>
      <c r="C247" s="3">
        <v>41841</v>
      </c>
      <c r="D247" t="s">
        <v>264</v>
      </c>
      <c r="E247" t="s">
        <v>320</v>
      </c>
      <c r="F247" s="61">
        <f t="shared" si="16"/>
        <v>61</v>
      </c>
      <c r="G247" s="61">
        <f t="shared" si="17"/>
        <v>28</v>
      </c>
      <c r="H247" s="61">
        <f t="shared" si="18"/>
        <v>33</v>
      </c>
      <c r="I247" s="2"/>
    </row>
    <row r="248" spans="2:9" ht="18" customHeight="1" x14ac:dyDescent="0.2">
      <c r="B248">
        <v>19</v>
      </c>
      <c r="C248" s="3">
        <v>41841</v>
      </c>
      <c r="D248" t="s">
        <v>276</v>
      </c>
      <c r="E248" t="s">
        <v>319</v>
      </c>
      <c r="F248" s="61">
        <f t="shared" si="16"/>
        <v>39</v>
      </c>
      <c r="G248" s="61">
        <f t="shared" si="17"/>
        <v>30</v>
      </c>
      <c r="H248" s="61">
        <f t="shared" si="18"/>
        <v>9</v>
      </c>
      <c r="I248" s="2"/>
    </row>
    <row r="249" spans="2:9" ht="18" customHeight="1" x14ac:dyDescent="0.2">
      <c r="B249">
        <v>20</v>
      </c>
      <c r="C249" s="3">
        <v>41729</v>
      </c>
      <c r="D249" t="s">
        <v>244</v>
      </c>
      <c r="E249" t="s">
        <v>331</v>
      </c>
      <c r="F249" s="61">
        <f t="shared" si="16"/>
        <v>56</v>
      </c>
      <c r="G249" s="61">
        <f t="shared" si="17"/>
        <v>28</v>
      </c>
      <c r="H249" s="61">
        <f t="shared" si="18"/>
        <v>28</v>
      </c>
      <c r="I249" s="2"/>
    </row>
    <row r="250" spans="2:9" ht="18" customHeight="1" x14ac:dyDescent="0.2">
      <c r="B250">
        <v>20</v>
      </c>
      <c r="C250" s="3">
        <v>41729</v>
      </c>
      <c r="D250" t="s">
        <v>246</v>
      </c>
      <c r="E250" t="s">
        <v>333</v>
      </c>
      <c r="F250" s="61">
        <f t="shared" si="16"/>
        <v>39</v>
      </c>
      <c r="G250" s="61">
        <f t="shared" si="17"/>
        <v>28</v>
      </c>
      <c r="H250" s="61">
        <f t="shared" si="18"/>
        <v>11</v>
      </c>
      <c r="I250" s="2"/>
    </row>
    <row r="251" spans="2:9" ht="18" customHeight="1" x14ac:dyDescent="0.2">
      <c r="B251">
        <v>20</v>
      </c>
      <c r="C251" s="3">
        <v>41729</v>
      </c>
      <c r="D251" t="s">
        <v>251</v>
      </c>
      <c r="E251" t="s">
        <v>336</v>
      </c>
      <c r="F251" s="61">
        <f t="shared" si="16"/>
        <v>35</v>
      </c>
      <c r="G251" s="61">
        <f t="shared" si="17"/>
        <v>27</v>
      </c>
      <c r="H251" s="61">
        <f t="shared" si="18"/>
        <v>8</v>
      </c>
      <c r="I251" s="2"/>
    </row>
    <row r="252" spans="2:9" ht="18" customHeight="1" x14ac:dyDescent="0.2">
      <c r="B252">
        <v>20</v>
      </c>
      <c r="C252" s="3">
        <v>41729</v>
      </c>
      <c r="D252" t="s">
        <v>253</v>
      </c>
      <c r="E252" t="s">
        <v>327</v>
      </c>
      <c r="F252" s="61">
        <f t="shared" si="16"/>
        <v>44</v>
      </c>
      <c r="G252" s="61">
        <f t="shared" si="17"/>
        <v>25</v>
      </c>
      <c r="H252" s="61">
        <f t="shared" si="18"/>
        <v>19</v>
      </c>
      <c r="I252" s="2"/>
    </row>
    <row r="253" spans="2:9" ht="18" customHeight="1" x14ac:dyDescent="0.2">
      <c r="B253">
        <v>20</v>
      </c>
      <c r="C253" s="3">
        <v>41729</v>
      </c>
      <c r="D253" t="s">
        <v>250</v>
      </c>
      <c r="E253" t="s">
        <v>320</v>
      </c>
      <c r="F253" s="61">
        <f t="shared" si="16"/>
        <v>45</v>
      </c>
      <c r="G253" s="61">
        <f t="shared" si="17"/>
        <v>27</v>
      </c>
      <c r="H253" s="61">
        <f t="shared" si="18"/>
        <v>18</v>
      </c>
      <c r="I253" s="2"/>
    </row>
    <row r="254" spans="2:9" ht="18" customHeight="1" x14ac:dyDescent="0.2">
      <c r="B254">
        <v>20</v>
      </c>
      <c r="C254" s="3">
        <v>41729</v>
      </c>
      <c r="D254" t="s">
        <v>274</v>
      </c>
      <c r="E254" t="s">
        <v>345</v>
      </c>
      <c r="F254" s="61">
        <f t="shared" si="16"/>
        <v>65</v>
      </c>
      <c r="G254" s="61">
        <f t="shared" si="17"/>
        <v>30</v>
      </c>
      <c r="H254" s="61">
        <f t="shared" si="18"/>
        <v>35</v>
      </c>
      <c r="I254" s="2"/>
    </row>
    <row r="255" spans="2:9" ht="18" customHeight="1" x14ac:dyDescent="0.2">
      <c r="B255">
        <v>20</v>
      </c>
      <c r="C255" s="3">
        <v>41729</v>
      </c>
      <c r="D255" t="s">
        <v>222</v>
      </c>
      <c r="E255" t="s">
        <v>223</v>
      </c>
      <c r="F255" s="61">
        <f t="shared" si="16"/>
        <v>40</v>
      </c>
      <c r="G255" s="61">
        <f t="shared" si="17"/>
        <v>25</v>
      </c>
      <c r="H255" s="61">
        <f t="shared" si="18"/>
        <v>15</v>
      </c>
      <c r="I255" s="2"/>
    </row>
    <row r="256" spans="2:9" ht="18" customHeight="1" x14ac:dyDescent="0.2">
      <c r="B256">
        <v>20</v>
      </c>
      <c r="C256" s="3">
        <v>41729</v>
      </c>
      <c r="D256" t="s">
        <v>292</v>
      </c>
      <c r="E256" t="s">
        <v>349</v>
      </c>
      <c r="F256" s="61">
        <f t="shared" si="16"/>
        <v>49</v>
      </c>
      <c r="G256" s="61">
        <f t="shared" si="17"/>
        <v>26</v>
      </c>
      <c r="H256" s="61">
        <f t="shared" si="18"/>
        <v>23</v>
      </c>
      <c r="I256" s="2"/>
    </row>
    <row r="257" spans="2:9" ht="18" customHeight="1" x14ac:dyDescent="0.2">
      <c r="B257">
        <v>20</v>
      </c>
      <c r="C257" s="3">
        <v>41729</v>
      </c>
      <c r="D257" t="s">
        <v>265</v>
      </c>
      <c r="E257" t="s">
        <v>342</v>
      </c>
      <c r="F257" s="61">
        <f t="shared" si="16"/>
        <v>64</v>
      </c>
      <c r="G257" s="61">
        <f t="shared" si="17"/>
        <v>28</v>
      </c>
      <c r="H257" s="61">
        <f t="shared" si="18"/>
        <v>36</v>
      </c>
      <c r="I257" s="2"/>
    </row>
    <row r="258" spans="2:9" ht="18" customHeight="1" x14ac:dyDescent="0.2">
      <c r="B258">
        <v>20</v>
      </c>
      <c r="C258" s="3">
        <v>41729</v>
      </c>
      <c r="D258" t="s">
        <v>243</v>
      </c>
      <c r="E258" t="s">
        <v>330</v>
      </c>
      <c r="F258" s="61">
        <f t="shared" si="16"/>
        <v>51</v>
      </c>
      <c r="G258" s="61">
        <f t="shared" si="17"/>
        <v>25</v>
      </c>
      <c r="H258" s="61">
        <f t="shared" si="18"/>
        <v>26</v>
      </c>
      <c r="I258" s="2"/>
    </row>
    <row r="259" spans="2:9" ht="18" customHeight="1" x14ac:dyDescent="0.2">
      <c r="B259">
        <v>21</v>
      </c>
      <c r="C259" s="3">
        <v>42009</v>
      </c>
      <c r="D259" t="s">
        <v>259</v>
      </c>
      <c r="E259" t="s">
        <v>339</v>
      </c>
      <c r="F259" s="61">
        <f t="shared" si="16"/>
        <v>57</v>
      </c>
      <c r="G259" s="61">
        <f t="shared" si="17"/>
        <v>29</v>
      </c>
      <c r="H259" s="61">
        <f t="shared" si="18"/>
        <v>28</v>
      </c>
      <c r="I259" s="2"/>
    </row>
    <row r="260" spans="2:9" ht="18" customHeight="1" x14ac:dyDescent="0.2">
      <c r="B260">
        <v>21</v>
      </c>
      <c r="C260" s="3">
        <v>42009</v>
      </c>
      <c r="D260" t="s">
        <v>312</v>
      </c>
      <c r="E260" t="s">
        <v>319</v>
      </c>
      <c r="F260" s="61">
        <f t="shared" si="16"/>
        <v>40</v>
      </c>
      <c r="G260" s="61">
        <f t="shared" si="17"/>
        <v>27</v>
      </c>
      <c r="H260" s="61">
        <f t="shared" si="18"/>
        <v>13</v>
      </c>
      <c r="I260" s="2"/>
    </row>
    <row r="261" spans="2:9" ht="18" customHeight="1" x14ac:dyDescent="0.2">
      <c r="B261">
        <v>21</v>
      </c>
      <c r="C261" s="3">
        <v>42009</v>
      </c>
      <c r="D261" t="s">
        <v>295</v>
      </c>
      <c r="E261" t="s">
        <v>343</v>
      </c>
      <c r="F261" s="61">
        <f t="shared" si="16"/>
        <v>55</v>
      </c>
      <c r="G261" s="61">
        <f t="shared" si="17"/>
        <v>27</v>
      </c>
      <c r="H261" s="61">
        <f t="shared" si="18"/>
        <v>28</v>
      </c>
      <c r="I261" s="2"/>
    </row>
    <row r="262" spans="2:9" ht="18" customHeight="1" x14ac:dyDescent="0.2">
      <c r="B262">
        <v>21</v>
      </c>
      <c r="C262" s="3">
        <v>42009</v>
      </c>
      <c r="D262" t="s">
        <v>258</v>
      </c>
      <c r="E262" t="s">
        <v>323</v>
      </c>
      <c r="F262" s="61">
        <f t="shared" si="16"/>
        <v>64</v>
      </c>
      <c r="G262" s="61">
        <f t="shared" si="17"/>
        <v>25</v>
      </c>
      <c r="H262" s="61">
        <f t="shared" si="18"/>
        <v>39</v>
      </c>
      <c r="I262" s="2"/>
    </row>
    <row r="263" spans="2:9" ht="18" customHeight="1" x14ac:dyDescent="0.2">
      <c r="B263">
        <v>21</v>
      </c>
      <c r="C263" s="3">
        <v>42009</v>
      </c>
      <c r="D263" t="s">
        <v>304</v>
      </c>
      <c r="E263" t="s">
        <v>319</v>
      </c>
      <c r="F263" s="61">
        <f t="shared" si="16"/>
        <v>49</v>
      </c>
      <c r="G263" s="61">
        <f t="shared" si="17"/>
        <v>27</v>
      </c>
      <c r="H263" s="61">
        <f t="shared" si="18"/>
        <v>22</v>
      </c>
      <c r="I263" s="2"/>
    </row>
    <row r="264" spans="2:9" ht="18" customHeight="1" x14ac:dyDescent="0.2">
      <c r="B264">
        <v>21</v>
      </c>
      <c r="C264" s="3">
        <v>42009</v>
      </c>
      <c r="D264" t="s">
        <v>285</v>
      </c>
      <c r="E264" t="s">
        <v>319</v>
      </c>
      <c r="F264" s="61">
        <f t="shared" si="16"/>
        <v>38</v>
      </c>
      <c r="G264" s="61">
        <f t="shared" si="17"/>
        <v>30</v>
      </c>
      <c r="H264" s="61">
        <f t="shared" si="18"/>
        <v>8</v>
      </c>
      <c r="I264" s="2"/>
    </row>
    <row r="265" spans="2:9" ht="18" customHeight="1" x14ac:dyDescent="0.2">
      <c r="B265">
        <v>21</v>
      </c>
      <c r="C265" s="3">
        <v>42009</v>
      </c>
      <c r="D265" t="s">
        <v>255</v>
      </c>
      <c r="E265" t="s">
        <v>338</v>
      </c>
      <c r="F265" s="61">
        <f t="shared" si="16"/>
        <v>65</v>
      </c>
      <c r="G265" s="61">
        <f t="shared" si="17"/>
        <v>30</v>
      </c>
      <c r="H265" s="61">
        <f t="shared" si="18"/>
        <v>35</v>
      </c>
      <c r="I265" s="2"/>
    </row>
    <row r="266" spans="2:9" ht="18" customHeight="1" x14ac:dyDescent="0.2">
      <c r="B266">
        <v>21</v>
      </c>
      <c r="C266" s="3">
        <v>42009</v>
      </c>
      <c r="D266" t="s">
        <v>310</v>
      </c>
      <c r="E266" t="s">
        <v>321</v>
      </c>
      <c r="F266" s="61">
        <f t="shared" si="16"/>
        <v>36</v>
      </c>
      <c r="G266" s="61">
        <f t="shared" si="17"/>
        <v>25</v>
      </c>
      <c r="H266" s="61">
        <f t="shared" si="18"/>
        <v>11</v>
      </c>
      <c r="I266" s="2"/>
    </row>
    <row r="267" spans="2:9" ht="18" customHeight="1" x14ac:dyDescent="0.2">
      <c r="B267">
        <v>21</v>
      </c>
      <c r="C267" s="3">
        <v>42009</v>
      </c>
      <c r="D267" t="s">
        <v>225</v>
      </c>
      <c r="E267" t="s">
        <v>318</v>
      </c>
      <c r="F267" s="61">
        <f t="shared" si="16"/>
        <v>58</v>
      </c>
      <c r="G267" s="61">
        <f t="shared" si="17"/>
        <v>29</v>
      </c>
      <c r="H267" s="61">
        <f t="shared" si="18"/>
        <v>29</v>
      </c>
      <c r="I267" s="2"/>
    </row>
    <row r="268" spans="2:9" ht="18" customHeight="1" x14ac:dyDescent="0.2">
      <c r="B268">
        <v>21</v>
      </c>
      <c r="C268" s="3">
        <v>42009</v>
      </c>
      <c r="D268" t="s">
        <v>298</v>
      </c>
      <c r="E268" t="s">
        <v>351</v>
      </c>
      <c r="F268" s="61">
        <f t="shared" si="16"/>
        <v>51</v>
      </c>
      <c r="G268" s="61">
        <f t="shared" si="17"/>
        <v>25</v>
      </c>
      <c r="H268" s="61">
        <f t="shared" si="18"/>
        <v>26</v>
      </c>
      <c r="I268" s="2"/>
    </row>
    <row r="269" spans="2:9" ht="18" customHeight="1" x14ac:dyDescent="0.2">
      <c r="B269">
        <v>21</v>
      </c>
      <c r="C269" s="3">
        <v>42009</v>
      </c>
      <c r="D269" t="s">
        <v>252</v>
      </c>
      <c r="E269" t="s">
        <v>337</v>
      </c>
      <c r="F269" s="61">
        <f t="shared" si="16"/>
        <v>58</v>
      </c>
      <c r="G269" s="61">
        <f t="shared" si="17"/>
        <v>27</v>
      </c>
      <c r="H269" s="61">
        <f t="shared" si="18"/>
        <v>31</v>
      </c>
      <c r="I269" s="2"/>
    </row>
    <row r="270" spans="2:9" ht="18" customHeight="1" x14ac:dyDescent="0.2">
      <c r="B270">
        <v>21</v>
      </c>
      <c r="C270" s="3">
        <v>42009</v>
      </c>
      <c r="D270" t="s">
        <v>261</v>
      </c>
      <c r="E270" t="s">
        <v>336</v>
      </c>
      <c r="F270" s="61">
        <f t="shared" si="16"/>
        <v>40</v>
      </c>
      <c r="G270" s="61">
        <f t="shared" si="17"/>
        <v>30</v>
      </c>
      <c r="H270" s="61">
        <f t="shared" si="18"/>
        <v>10</v>
      </c>
      <c r="I270" s="2"/>
    </row>
    <row r="271" spans="2:9" ht="18" customHeight="1" x14ac:dyDescent="0.2">
      <c r="B271">
        <v>21</v>
      </c>
      <c r="C271" s="3">
        <v>42009</v>
      </c>
      <c r="D271" t="s">
        <v>235</v>
      </c>
      <c r="E271" t="s">
        <v>326</v>
      </c>
      <c r="F271" s="61">
        <f t="shared" si="16"/>
        <v>35</v>
      </c>
      <c r="G271" s="61">
        <f t="shared" si="17"/>
        <v>28</v>
      </c>
      <c r="H271" s="61">
        <f t="shared" si="18"/>
        <v>7</v>
      </c>
      <c r="I271" s="2"/>
    </row>
    <row r="272" spans="2:9" ht="18" customHeight="1" x14ac:dyDescent="0.2">
      <c r="B272">
        <v>21</v>
      </c>
      <c r="C272" s="3">
        <v>42009</v>
      </c>
      <c r="D272" t="s">
        <v>288</v>
      </c>
      <c r="E272" t="s">
        <v>336</v>
      </c>
      <c r="F272" s="61">
        <f t="shared" si="16"/>
        <v>46</v>
      </c>
      <c r="G272" s="61">
        <f t="shared" si="17"/>
        <v>28</v>
      </c>
      <c r="H272" s="61">
        <f t="shared" si="18"/>
        <v>18</v>
      </c>
      <c r="I272" s="2"/>
    </row>
    <row r="273" spans="2:9" ht="18" customHeight="1" x14ac:dyDescent="0.2">
      <c r="B273">
        <v>21</v>
      </c>
      <c r="C273" s="3">
        <v>42009</v>
      </c>
      <c r="D273" t="s">
        <v>232</v>
      </c>
      <c r="E273" t="s">
        <v>323</v>
      </c>
      <c r="F273" s="61">
        <f t="shared" si="16"/>
        <v>59</v>
      </c>
      <c r="G273" s="61">
        <f t="shared" si="17"/>
        <v>27</v>
      </c>
      <c r="H273" s="61">
        <f t="shared" si="18"/>
        <v>32</v>
      </c>
      <c r="I273" s="2"/>
    </row>
    <row r="274" spans="2:9" ht="18" customHeight="1" x14ac:dyDescent="0.2">
      <c r="B274">
        <v>22</v>
      </c>
      <c r="C274" s="3">
        <v>41750</v>
      </c>
      <c r="D274" t="s">
        <v>286</v>
      </c>
      <c r="E274" t="s">
        <v>319</v>
      </c>
      <c r="F274" s="61">
        <f t="shared" si="16"/>
        <v>49</v>
      </c>
      <c r="G274" s="61">
        <f t="shared" si="17"/>
        <v>29</v>
      </c>
      <c r="H274" s="61">
        <f t="shared" si="18"/>
        <v>20</v>
      </c>
      <c r="I274" s="2"/>
    </row>
    <row r="275" spans="2:9" ht="18" customHeight="1" x14ac:dyDescent="0.2">
      <c r="B275">
        <v>22</v>
      </c>
      <c r="C275" s="3">
        <v>41750</v>
      </c>
      <c r="D275" t="s">
        <v>316</v>
      </c>
      <c r="E275" t="s">
        <v>221</v>
      </c>
      <c r="F275" s="61">
        <f t="shared" si="16"/>
        <v>45</v>
      </c>
      <c r="G275" s="61">
        <f t="shared" si="17"/>
        <v>29</v>
      </c>
      <c r="H275" s="61">
        <f t="shared" si="18"/>
        <v>16</v>
      </c>
      <c r="I275" s="2"/>
    </row>
    <row r="276" spans="2:9" ht="18" customHeight="1" x14ac:dyDescent="0.2">
      <c r="B276">
        <v>22</v>
      </c>
      <c r="C276" s="3">
        <v>41750</v>
      </c>
      <c r="D276" t="s">
        <v>252</v>
      </c>
      <c r="E276" t="s">
        <v>337</v>
      </c>
      <c r="F276" s="61">
        <f t="shared" si="16"/>
        <v>58</v>
      </c>
      <c r="G276" s="61">
        <f t="shared" si="17"/>
        <v>27</v>
      </c>
      <c r="H276" s="61">
        <f t="shared" si="18"/>
        <v>31</v>
      </c>
      <c r="I276" s="2"/>
    </row>
    <row r="277" spans="2:9" ht="18" customHeight="1" x14ac:dyDescent="0.2">
      <c r="B277">
        <v>22</v>
      </c>
      <c r="C277" s="3">
        <v>41750</v>
      </c>
      <c r="D277" t="s">
        <v>230</v>
      </c>
      <c r="E277" t="s">
        <v>321</v>
      </c>
      <c r="F277" s="61">
        <f t="shared" si="16"/>
        <v>41</v>
      </c>
      <c r="G277" s="61">
        <f t="shared" si="17"/>
        <v>28</v>
      </c>
      <c r="H277" s="61">
        <f t="shared" si="18"/>
        <v>13</v>
      </c>
      <c r="I277" s="2"/>
    </row>
    <row r="278" spans="2:9" ht="18" customHeight="1" x14ac:dyDescent="0.2">
      <c r="B278">
        <v>22</v>
      </c>
      <c r="C278" s="3">
        <v>41750</v>
      </c>
      <c r="D278" t="s">
        <v>242</v>
      </c>
      <c r="E278" t="s">
        <v>320</v>
      </c>
      <c r="F278" s="61">
        <f t="shared" si="16"/>
        <v>41</v>
      </c>
      <c r="G278" s="61">
        <f t="shared" si="17"/>
        <v>29</v>
      </c>
      <c r="H278" s="61">
        <f t="shared" si="18"/>
        <v>12</v>
      </c>
      <c r="I278" s="2"/>
    </row>
    <row r="279" spans="2:9" ht="18" customHeight="1" x14ac:dyDescent="0.2">
      <c r="B279">
        <v>22</v>
      </c>
      <c r="C279" s="3">
        <v>41750</v>
      </c>
      <c r="D279" t="s">
        <v>310</v>
      </c>
      <c r="E279" t="s">
        <v>321</v>
      </c>
      <c r="F279" s="61">
        <f t="shared" si="16"/>
        <v>36</v>
      </c>
      <c r="G279" s="61">
        <f t="shared" si="17"/>
        <v>25</v>
      </c>
      <c r="H279" s="61">
        <f t="shared" si="18"/>
        <v>11</v>
      </c>
      <c r="I279" s="2"/>
    </row>
    <row r="280" spans="2:9" ht="18" customHeight="1" x14ac:dyDescent="0.2">
      <c r="B280">
        <v>22</v>
      </c>
      <c r="C280" s="3">
        <v>41750</v>
      </c>
      <c r="D280" t="s">
        <v>307</v>
      </c>
      <c r="E280" t="s">
        <v>354</v>
      </c>
      <c r="F280" s="61">
        <f t="shared" si="16"/>
        <v>38</v>
      </c>
      <c r="G280" s="61">
        <f t="shared" si="17"/>
        <v>29</v>
      </c>
      <c r="H280" s="61">
        <f t="shared" si="18"/>
        <v>9</v>
      </c>
      <c r="I280" s="2"/>
    </row>
    <row r="281" spans="2:9" ht="18" customHeight="1" x14ac:dyDescent="0.2">
      <c r="B281">
        <v>22</v>
      </c>
      <c r="C281" s="3">
        <v>41750</v>
      </c>
      <c r="D281" t="s">
        <v>227</v>
      </c>
      <c r="E281" t="s">
        <v>319</v>
      </c>
      <c r="F281" s="61">
        <f t="shared" si="16"/>
        <v>35</v>
      </c>
      <c r="G281" s="61">
        <f t="shared" si="17"/>
        <v>30</v>
      </c>
      <c r="H281" s="61">
        <f t="shared" si="18"/>
        <v>5</v>
      </c>
      <c r="I281" s="2"/>
    </row>
    <row r="282" spans="2:9" ht="18" customHeight="1" x14ac:dyDescent="0.2">
      <c r="B282">
        <v>22</v>
      </c>
      <c r="C282" s="3">
        <v>41750</v>
      </c>
      <c r="D282" t="s">
        <v>237</v>
      </c>
      <c r="E282" t="s">
        <v>221</v>
      </c>
      <c r="F282" s="61">
        <f t="shared" si="16"/>
        <v>36</v>
      </c>
      <c r="G282" s="61">
        <f t="shared" si="17"/>
        <v>28</v>
      </c>
      <c r="H282" s="61">
        <f t="shared" si="18"/>
        <v>8</v>
      </c>
      <c r="I282" s="2"/>
    </row>
    <row r="283" spans="2:9" ht="18" customHeight="1" x14ac:dyDescent="0.2">
      <c r="B283">
        <v>22</v>
      </c>
      <c r="C283" s="3">
        <v>41750</v>
      </c>
      <c r="D283" t="s">
        <v>240</v>
      </c>
      <c r="E283" t="s">
        <v>328</v>
      </c>
      <c r="F283" s="61">
        <f t="shared" si="16"/>
        <v>63</v>
      </c>
      <c r="G283" s="61">
        <f t="shared" si="17"/>
        <v>26</v>
      </c>
      <c r="H283" s="61">
        <f t="shared" si="18"/>
        <v>37</v>
      </c>
      <c r="I283" s="2"/>
    </row>
    <row r="284" spans="2:9" ht="18" customHeight="1" x14ac:dyDescent="0.2">
      <c r="B284">
        <v>22</v>
      </c>
      <c r="C284" s="3">
        <v>41750</v>
      </c>
      <c r="D284" t="s">
        <v>254</v>
      </c>
      <c r="E284" t="s">
        <v>333</v>
      </c>
      <c r="F284" s="61">
        <f t="shared" si="16"/>
        <v>60</v>
      </c>
      <c r="G284" s="61">
        <f t="shared" si="17"/>
        <v>28</v>
      </c>
      <c r="H284" s="61">
        <f t="shared" si="18"/>
        <v>32</v>
      </c>
      <c r="I284" s="2"/>
    </row>
    <row r="285" spans="2:9" ht="18" customHeight="1" x14ac:dyDescent="0.2">
      <c r="B285">
        <v>22</v>
      </c>
      <c r="C285" s="3">
        <v>41750</v>
      </c>
      <c r="D285" t="s">
        <v>246</v>
      </c>
      <c r="E285" t="s">
        <v>333</v>
      </c>
      <c r="F285" s="61">
        <f t="shared" si="16"/>
        <v>39</v>
      </c>
      <c r="G285" s="61">
        <f t="shared" si="17"/>
        <v>28</v>
      </c>
      <c r="H285" s="61">
        <f t="shared" si="18"/>
        <v>11</v>
      </c>
      <c r="I285" s="2"/>
    </row>
    <row r="286" spans="2:9" ht="18" customHeight="1" x14ac:dyDescent="0.2">
      <c r="B286">
        <v>22</v>
      </c>
      <c r="C286" s="3">
        <v>41750</v>
      </c>
      <c r="D286" t="s">
        <v>261</v>
      </c>
      <c r="E286" t="s">
        <v>336</v>
      </c>
      <c r="F286" s="61">
        <f t="shared" si="16"/>
        <v>40</v>
      </c>
      <c r="G286" s="61">
        <f t="shared" si="17"/>
        <v>30</v>
      </c>
      <c r="H286" s="61">
        <f t="shared" si="18"/>
        <v>10</v>
      </c>
      <c r="I286" s="2"/>
    </row>
    <row r="287" spans="2:9" ht="18" customHeight="1" x14ac:dyDescent="0.2">
      <c r="B287">
        <v>22</v>
      </c>
      <c r="C287" s="3">
        <v>41750</v>
      </c>
      <c r="D287" t="s">
        <v>296</v>
      </c>
      <c r="E287" t="s">
        <v>328</v>
      </c>
      <c r="F287" s="61">
        <f t="shared" si="16"/>
        <v>41</v>
      </c>
      <c r="G287" s="61">
        <f t="shared" si="17"/>
        <v>28</v>
      </c>
      <c r="H287" s="61">
        <f t="shared" si="18"/>
        <v>13</v>
      </c>
      <c r="I287" s="2"/>
    </row>
    <row r="288" spans="2:9" ht="18" customHeight="1" x14ac:dyDescent="0.2">
      <c r="B288">
        <v>22</v>
      </c>
      <c r="C288" s="3">
        <v>41750</v>
      </c>
      <c r="D288" t="s">
        <v>259</v>
      </c>
      <c r="E288" t="s">
        <v>339</v>
      </c>
      <c r="F288" s="61">
        <f t="shared" si="16"/>
        <v>57</v>
      </c>
      <c r="G288" s="61">
        <f t="shared" si="17"/>
        <v>29</v>
      </c>
      <c r="H288" s="61">
        <f t="shared" si="18"/>
        <v>28</v>
      </c>
      <c r="I288" s="2"/>
    </row>
    <row r="289" spans="2:9" ht="18" customHeight="1" x14ac:dyDescent="0.2">
      <c r="B289">
        <v>23</v>
      </c>
      <c r="C289" s="3">
        <v>41749</v>
      </c>
      <c r="D289" t="s">
        <v>262</v>
      </c>
      <c r="E289" t="s">
        <v>341</v>
      </c>
      <c r="F289" s="61">
        <f t="shared" si="16"/>
        <v>41</v>
      </c>
      <c r="G289" s="61">
        <f t="shared" si="17"/>
        <v>25</v>
      </c>
      <c r="H289" s="61">
        <f t="shared" si="18"/>
        <v>16</v>
      </c>
      <c r="I289" s="2"/>
    </row>
    <row r="290" spans="2:9" ht="18" customHeight="1" x14ac:dyDescent="0.2">
      <c r="B290">
        <v>23</v>
      </c>
      <c r="C290" s="3">
        <v>41749</v>
      </c>
      <c r="D290" t="s">
        <v>270</v>
      </c>
      <c r="E290" t="s">
        <v>321</v>
      </c>
      <c r="F290" s="61">
        <f t="shared" si="16"/>
        <v>52</v>
      </c>
      <c r="G290" s="61">
        <f t="shared" si="17"/>
        <v>29</v>
      </c>
      <c r="H290" s="61">
        <f t="shared" si="18"/>
        <v>23</v>
      </c>
      <c r="I290" s="2"/>
    </row>
    <row r="291" spans="2:9" ht="18" customHeight="1" x14ac:dyDescent="0.2">
      <c r="B291">
        <v>23</v>
      </c>
      <c r="C291" s="3">
        <v>41749</v>
      </c>
      <c r="D291" t="s">
        <v>224</v>
      </c>
      <c r="E291" t="s">
        <v>317</v>
      </c>
      <c r="F291" s="61">
        <f t="shared" si="16"/>
        <v>40</v>
      </c>
      <c r="G291" s="61">
        <f t="shared" si="17"/>
        <v>28</v>
      </c>
      <c r="H291" s="61">
        <f t="shared" si="18"/>
        <v>12</v>
      </c>
      <c r="I291" s="2"/>
    </row>
    <row r="292" spans="2:9" ht="18" customHeight="1" x14ac:dyDescent="0.2">
      <c r="B292">
        <v>23</v>
      </c>
      <c r="C292" s="3">
        <v>41749</v>
      </c>
      <c r="D292" t="s">
        <v>233</v>
      </c>
      <c r="E292" t="s">
        <v>324</v>
      </c>
      <c r="F292" s="61">
        <f t="shared" si="16"/>
        <v>40</v>
      </c>
      <c r="G292" s="61">
        <f t="shared" si="17"/>
        <v>29</v>
      </c>
      <c r="H292" s="61">
        <f t="shared" si="18"/>
        <v>11</v>
      </c>
      <c r="I292" s="2"/>
    </row>
    <row r="293" spans="2:9" ht="18" customHeight="1" x14ac:dyDescent="0.2">
      <c r="B293">
        <v>23</v>
      </c>
      <c r="C293" s="3">
        <v>41749</v>
      </c>
      <c r="D293" t="s">
        <v>241</v>
      </c>
      <c r="E293" t="s">
        <v>329</v>
      </c>
      <c r="F293" s="61">
        <f t="shared" si="16"/>
        <v>45</v>
      </c>
      <c r="G293" s="61">
        <f t="shared" si="17"/>
        <v>29</v>
      </c>
      <c r="H293" s="61">
        <f t="shared" si="18"/>
        <v>16</v>
      </c>
      <c r="I293" s="2"/>
    </row>
    <row r="294" spans="2:9" ht="18" customHeight="1" x14ac:dyDescent="0.2">
      <c r="B294">
        <v>23</v>
      </c>
      <c r="C294" s="3">
        <v>41749</v>
      </c>
      <c r="D294" t="s">
        <v>308</v>
      </c>
      <c r="E294" t="s">
        <v>326</v>
      </c>
      <c r="F294" s="61">
        <f t="shared" si="16"/>
        <v>56</v>
      </c>
      <c r="G294" s="61">
        <f t="shared" si="17"/>
        <v>29</v>
      </c>
      <c r="H294" s="61">
        <f t="shared" si="18"/>
        <v>27</v>
      </c>
      <c r="I294" s="2"/>
    </row>
    <row r="295" spans="2:9" ht="18" customHeight="1" x14ac:dyDescent="0.2">
      <c r="B295">
        <v>23</v>
      </c>
      <c r="C295" s="3">
        <v>41749</v>
      </c>
      <c r="D295" t="s">
        <v>314</v>
      </c>
      <c r="E295" t="s">
        <v>320</v>
      </c>
      <c r="F295" s="61">
        <f t="shared" si="16"/>
        <v>45</v>
      </c>
      <c r="G295" s="61">
        <f t="shared" si="17"/>
        <v>27</v>
      </c>
      <c r="H295" s="61">
        <f t="shared" si="18"/>
        <v>18</v>
      </c>
      <c r="I295" s="2"/>
    </row>
    <row r="296" spans="2:9" ht="18" customHeight="1" x14ac:dyDescent="0.2">
      <c r="B296">
        <v>23</v>
      </c>
      <c r="C296" s="3">
        <v>41749</v>
      </c>
      <c r="D296" t="s">
        <v>300</v>
      </c>
      <c r="E296" t="s">
        <v>320</v>
      </c>
      <c r="F296" s="61">
        <f t="shared" si="16"/>
        <v>61</v>
      </c>
      <c r="G296" s="61">
        <f t="shared" si="17"/>
        <v>28</v>
      </c>
      <c r="H296" s="61">
        <f t="shared" si="18"/>
        <v>33</v>
      </c>
      <c r="I296" s="2"/>
    </row>
    <row r="297" spans="2:9" ht="18" customHeight="1" x14ac:dyDescent="0.2">
      <c r="B297">
        <v>23</v>
      </c>
      <c r="C297" s="3">
        <v>41749</v>
      </c>
      <c r="D297" t="s">
        <v>234</v>
      </c>
      <c r="E297" t="s">
        <v>325</v>
      </c>
      <c r="F297" s="61">
        <f t="shared" ref="F297:F360" si="19">INDEX($K$42:$N$142,MATCH($D297,$N$42:$N$142,0),2)</f>
        <v>52</v>
      </c>
      <c r="G297" s="61">
        <f t="shared" ref="G297:G360" si="20">INDEX($K$42:$N$142,MATCH($D297,$N$42:$N$142,0),3)</f>
        <v>30</v>
      </c>
      <c r="H297" s="61">
        <f t="shared" ref="H297:H360" si="21">F297-G297</f>
        <v>22</v>
      </c>
      <c r="I297" s="2"/>
    </row>
    <row r="298" spans="2:9" ht="18" customHeight="1" x14ac:dyDescent="0.2">
      <c r="B298">
        <v>23</v>
      </c>
      <c r="C298" s="3">
        <v>41749</v>
      </c>
      <c r="D298" t="s">
        <v>235</v>
      </c>
      <c r="E298" t="s">
        <v>326</v>
      </c>
      <c r="F298" s="61">
        <f t="shared" si="19"/>
        <v>35</v>
      </c>
      <c r="G298" s="61">
        <f t="shared" si="20"/>
        <v>28</v>
      </c>
      <c r="H298" s="61">
        <f t="shared" si="21"/>
        <v>7</v>
      </c>
      <c r="I298" s="2"/>
    </row>
    <row r="299" spans="2:9" ht="18" customHeight="1" x14ac:dyDescent="0.2">
      <c r="B299">
        <v>23</v>
      </c>
      <c r="C299" s="3">
        <v>41749</v>
      </c>
      <c r="D299" t="s">
        <v>239</v>
      </c>
      <c r="E299" t="s">
        <v>327</v>
      </c>
      <c r="F299" s="61">
        <f t="shared" si="19"/>
        <v>51</v>
      </c>
      <c r="G299" s="61">
        <f t="shared" si="20"/>
        <v>25</v>
      </c>
      <c r="H299" s="61">
        <f t="shared" si="21"/>
        <v>26</v>
      </c>
      <c r="I299" s="2"/>
    </row>
    <row r="300" spans="2:9" ht="18" customHeight="1" x14ac:dyDescent="0.2">
      <c r="B300">
        <v>24</v>
      </c>
      <c r="C300" s="3">
        <v>41840</v>
      </c>
      <c r="D300" t="s">
        <v>231</v>
      </c>
      <c r="E300" t="s">
        <v>322</v>
      </c>
      <c r="F300" s="61">
        <f t="shared" si="19"/>
        <v>48</v>
      </c>
      <c r="G300" s="61">
        <f t="shared" si="20"/>
        <v>29</v>
      </c>
      <c r="H300" s="61">
        <f t="shared" si="21"/>
        <v>19</v>
      </c>
      <c r="I300" s="2"/>
    </row>
    <row r="301" spans="2:9" ht="18" customHeight="1" x14ac:dyDescent="0.2">
      <c r="B301">
        <v>24</v>
      </c>
      <c r="C301" s="3">
        <v>41840</v>
      </c>
      <c r="D301" t="s">
        <v>268</v>
      </c>
      <c r="E301" t="s">
        <v>334</v>
      </c>
      <c r="F301" s="61">
        <f t="shared" si="19"/>
        <v>37</v>
      </c>
      <c r="G301" s="61">
        <f t="shared" si="20"/>
        <v>29</v>
      </c>
      <c r="H301" s="61">
        <f t="shared" si="21"/>
        <v>8</v>
      </c>
      <c r="I301" s="2"/>
    </row>
    <row r="302" spans="2:9" ht="18" customHeight="1" x14ac:dyDescent="0.2">
      <c r="B302">
        <v>24</v>
      </c>
      <c r="C302" s="3">
        <v>41840</v>
      </c>
      <c r="D302" t="s">
        <v>288</v>
      </c>
      <c r="E302" t="s">
        <v>336</v>
      </c>
      <c r="F302" s="61">
        <f t="shared" si="19"/>
        <v>46</v>
      </c>
      <c r="G302" s="61">
        <f t="shared" si="20"/>
        <v>28</v>
      </c>
      <c r="H302" s="61">
        <f t="shared" si="21"/>
        <v>18</v>
      </c>
      <c r="I302" s="2"/>
    </row>
    <row r="303" spans="2:9" ht="18" customHeight="1" x14ac:dyDescent="0.2">
      <c r="B303">
        <v>24</v>
      </c>
      <c r="C303" s="3">
        <v>41840</v>
      </c>
      <c r="D303" t="s">
        <v>279</v>
      </c>
      <c r="E303" t="s">
        <v>327</v>
      </c>
      <c r="F303" s="61">
        <f t="shared" si="19"/>
        <v>46</v>
      </c>
      <c r="G303" s="61">
        <f t="shared" si="20"/>
        <v>27</v>
      </c>
      <c r="H303" s="61">
        <f t="shared" si="21"/>
        <v>19</v>
      </c>
      <c r="I303" s="2"/>
    </row>
    <row r="304" spans="2:9" ht="18" customHeight="1" x14ac:dyDescent="0.2">
      <c r="B304">
        <v>24</v>
      </c>
      <c r="C304" s="3">
        <v>41840</v>
      </c>
      <c r="D304" t="s">
        <v>265</v>
      </c>
      <c r="E304" t="s">
        <v>341</v>
      </c>
      <c r="F304" s="61">
        <f t="shared" si="19"/>
        <v>64</v>
      </c>
      <c r="G304" s="61">
        <f t="shared" si="20"/>
        <v>28</v>
      </c>
      <c r="H304" s="61">
        <f t="shared" si="21"/>
        <v>36</v>
      </c>
      <c r="I304" s="2"/>
    </row>
    <row r="305" spans="2:9" ht="18" customHeight="1" x14ac:dyDescent="0.2">
      <c r="B305">
        <v>24</v>
      </c>
      <c r="C305" s="3">
        <v>41840</v>
      </c>
      <c r="D305" t="s">
        <v>299</v>
      </c>
      <c r="E305" t="s">
        <v>345</v>
      </c>
      <c r="F305" s="61">
        <f t="shared" si="19"/>
        <v>54</v>
      </c>
      <c r="G305" s="61">
        <f t="shared" si="20"/>
        <v>25</v>
      </c>
      <c r="H305" s="61">
        <f t="shared" si="21"/>
        <v>29</v>
      </c>
      <c r="I305" s="2"/>
    </row>
    <row r="306" spans="2:9" ht="18" customHeight="1" x14ac:dyDescent="0.2">
      <c r="B306">
        <v>24</v>
      </c>
      <c r="C306" s="3">
        <v>41840</v>
      </c>
      <c r="D306" t="s">
        <v>315</v>
      </c>
      <c r="E306" t="s">
        <v>336</v>
      </c>
      <c r="F306" s="61">
        <f t="shared" si="19"/>
        <v>35</v>
      </c>
      <c r="G306" s="61">
        <f t="shared" si="20"/>
        <v>27</v>
      </c>
      <c r="H306" s="61">
        <f t="shared" si="21"/>
        <v>8</v>
      </c>
      <c r="I306" s="2"/>
    </row>
    <row r="307" spans="2:9" ht="18" customHeight="1" x14ac:dyDescent="0.2">
      <c r="B307">
        <v>25</v>
      </c>
      <c r="C307" s="3">
        <v>41973</v>
      </c>
      <c r="D307" t="s">
        <v>316</v>
      </c>
      <c r="E307" t="s">
        <v>221</v>
      </c>
      <c r="F307" s="61">
        <f t="shared" si="19"/>
        <v>45</v>
      </c>
      <c r="G307" s="61">
        <f t="shared" si="20"/>
        <v>29</v>
      </c>
      <c r="H307" s="61">
        <f t="shared" si="21"/>
        <v>16</v>
      </c>
      <c r="I307" s="2"/>
    </row>
    <row r="308" spans="2:9" ht="18" customHeight="1" x14ac:dyDescent="0.2">
      <c r="B308">
        <v>25</v>
      </c>
      <c r="C308" s="3">
        <v>41973</v>
      </c>
      <c r="D308" t="s">
        <v>229</v>
      </c>
      <c r="E308" t="s">
        <v>320</v>
      </c>
      <c r="F308" s="61">
        <f t="shared" si="19"/>
        <v>35</v>
      </c>
      <c r="G308" s="61">
        <f t="shared" si="20"/>
        <v>26</v>
      </c>
      <c r="H308" s="61">
        <f t="shared" si="21"/>
        <v>9</v>
      </c>
      <c r="I308" s="2"/>
    </row>
    <row r="309" spans="2:9" ht="18" customHeight="1" x14ac:dyDescent="0.2">
      <c r="B309">
        <v>25</v>
      </c>
      <c r="C309" s="3">
        <v>41973</v>
      </c>
      <c r="D309" t="s">
        <v>260</v>
      </c>
      <c r="E309" t="s">
        <v>340</v>
      </c>
      <c r="F309" s="61">
        <f t="shared" si="19"/>
        <v>39</v>
      </c>
      <c r="G309" s="61">
        <f t="shared" si="20"/>
        <v>29</v>
      </c>
      <c r="H309" s="61">
        <f t="shared" si="21"/>
        <v>10</v>
      </c>
      <c r="I309" s="2"/>
    </row>
    <row r="310" spans="2:9" ht="18" customHeight="1" x14ac:dyDescent="0.2">
      <c r="B310">
        <v>25</v>
      </c>
      <c r="C310" s="3">
        <v>41973</v>
      </c>
      <c r="D310" t="s">
        <v>263</v>
      </c>
      <c r="E310" t="s">
        <v>319</v>
      </c>
      <c r="F310" s="61">
        <f t="shared" si="19"/>
        <v>37</v>
      </c>
      <c r="G310" s="61">
        <f t="shared" si="20"/>
        <v>27</v>
      </c>
      <c r="H310" s="61">
        <f t="shared" si="21"/>
        <v>10</v>
      </c>
      <c r="I310" s="2"/>
    </row>
    <row r="311" spans="2:9" ht="18" customHeight="1" x14ac:dyDescent="0.2">
      <c r="B311">
        <v>25</v>
      </c>
      <c r="C311" s="3">
        <v>41973</v>
      </c>
      <c r="D311" t="s">
        <v>233</v>
      </c>
      <c r="E311" t="s">
        <v>324</v>
      </c>
      <c r="F311" s="61">
        <f t="shared" si="19"/>
        <v>40</v>
      </c>
      <c r="G311" s="61">
        <f t="shared" si="20"/>
        <v>29</v>
      </c>
      <c r="H311" s="61">
        <f t="shared" si="21"/>
        <v>11</v>
      </c>
      <c r="I311" s="2"/>
    </row>
    <row r="312" spans="2:9" ht="18" customHeight="1" x14ac:dyDescent="0.2">
      <c r="B312">
        <v>25</v>
      </c>
      <c r="C312" s="3">
        <v>41973</v>
      </c>
      <c r="D312" t="s">
        <v>282</v>
      </c>
      <c r="E312" t="s">
        <v>348</v>
      </c>
      <c r="F312" s="61">
        <f t="shared" si="19"/>
        <v>51</v>
      </c>
      <c r="G312" s="61">
        <f t="shared" si="20"/>
        <v>26</v>
      </c>
      <c r="H312" s="61">
        <f t="shared" si="21"/>
        <v>25</v>
      </c>
      <c r="I312" s="2"/>
    </row>
    <row r="313" spans="2:9" ht="18" customHeight="1" x14ac:dyDescent="0.2">
      <c r="B313">
        <v>25</v>
      </c>
      <c r="C313" s="3">
        <v>41973</v>
      </c>
      <c r="D313" t="s">
        <v>306</v>
      </c>
      <c r="E313" t="s">
        <v>337</v>
      </c>
      <c r="F313" s="61">
        <f t="shared" si="19"/>
        <v>62</v>
      </c>
      <c r="G313" s="61">
        <f t="shared" si="20"/>
        <v>26</v>
      </c>
      <c r="H313" s="61">
        <f t="shared" si="21"/>
        <v>36</v>
      </c>
      <c r="I313" s="2"/>
    </row>
    <row r="314" spans="2:9" ht="18" customHeight="1" x14ac:dyDescent="0.2">
      <c r="B314">
        <v>25</v>
      </c>
      <c r="C314" s="3">
        <v>41973</v>
      </c>
      <c r="D314" t="s">
        <v>311</v>
      </c>
      <c r="E314" t="s">
        <v>321</v>
      </c>
      <c r="F314" s="61">
        <f t="shared" si="19"/>
        <v>46</v>
      </c>
      <c r="G314" s="61">
        <f t="shared" si="20"/>
        <v>25</v>
      </c>
      <c r="H314" s="61">
        <f t="shared" si="21"/>
        <v>21</v>
      </c>
      <c r="I314" s="2"/>
    </row>
    <row r="315" spans="2:9" ht="18" customHeight="1" x14ac:dyDescent="0.2">
      <c r="B315">
        <v>25</v>
      </c>
      <c r="C315" s="3">
        <v>41973</v>
      </c>
      <c r="D315" t="s">
        <v>249</v>
      </c>
      <c r="E315" t="s">
        <v>320</v>
      </c>
      <c r="F315" s="61">
        <f t="shared" si="19"/>
        <v>58</v>
      </c>
      <c r="G315" s="61">
        <f t="shared" si="20"/>
        <v>27</v>
      </c>
      <c r="H315" s="61">
        <f t="shared" si="21"/>
        <v>31</v>
      </c>
      <c r="I315" s="2"/>
    </row>
    <row r="316" spans="2:9" ht="18" customHeight="1" x14ac:dyDescent="0.2">
      <c r="B316">
        <v>25</v>
      </c>
      <c r="C316" s="3">
        <v>41973</v>
      </c>
      <c r="D316" t="s">
        <v>234</v>
      </c>
      <c r="E316" t="s">
        <v>325</v>
      </c>
      <c r="F316" s="61">
        <f t="shared" si="19"/>
        <v>52</v>
      </c>
      <c r="G316" s="61">
        <f t="shared" si="20"/>
        <v>30</v>
      </c>
      <c r="H316" s="61">
        <f t="shared" si="21"/>
        <v>22</v>
      </c>
      <c r="I316" s="2"/>
    </row>
    <row r="317" spans="2:9" ht="18" customHeight="1" x14ac:dyDescent="0.2">
      <c r="B317">
        <v>25</v>
      </c>
      <c r="C317" s="3">
        <v>41973</v>
      </c>
      <c r="D317" t="s">
        <v>256</v>
      </c>
      <c r="E317" t="s">
        <v>319</v>
      </c>
      <c r="F317" s="61">
        <f t="shared" si="19"/>
        <v>39</v>
      </c>
      <c r="G317" s="61">
        <f t="shared" si="20"/>
        <v>27</v>
      </c>
      <c r="H317" s="61">
        <f t="shared" si="21"/>
        <v>12</v>
      </c>
      <c r="I317" s="2"/>
    </row>
    <row r="318" spans="2:9" ht="18" customHeight="1" x14ac:dyDescent="0.2">
      <c r="B318">
        <v>25</v>
      </c>
      <c r="C318" s="3">
        <v>41973</v>
      </c>
      <c r="D318" t="s">
        <v>309</v>
      </c>
      <c r="E318" t="s">
        <v>323</v>
      </c>
      <c r="F318" s="61">
        <f t="shared" si="19"/>
        <v>57</v>
      </c>
      <c r="G318" s="61">
        <f t="shared" si="20"/>
        <v>29</v>
      </c>
      <c r="H318" s="61">
        <f t="shared" si="21"/>
        <v>28</v>
      </c>
      <c r="I318" s="2"/>
    </row>
    <row r="319" spans="2:9" ht="18" customHeight="1" x14ac:dyDescent="0.2">
      <c r="B319">
        <v>25</v>
      </c>
      <c r="C319" s="3">
        <v>41973</v>
      </c>
      <c r="D319" t="s">
        <v>287</v>
      </c>
      <c r="E319" t="s">
        <v>336</v>
      </c>
      <c r="F319" s="61">
        <f t="shared" si="19"/>
        <v>56</v>
      </c>
      <c r="G319" s="61">
        <f t="shared" si="20"/>
        <v>26</v>
      </c>
      <c r="H319" s="61">
        <f t="shared" si="21"/>
        <v>30</v>
      </c>
      <c r="I319" s="2"/>
    </row>
    <row r="320" spans="2:9" ht="18" customHeight="1" x14ac:dyDescent="0.2">
      <c r="B320">
        <v>25</v>
      </c>
      <c r="C320" s="3">
        <v>41973</v>
      </c>
      <c r="D320" t="s">
        <v>301</v>
      </c>
      <c r="E320" t="s">
        <v>329</v>
      </c>
      <c r="F320" s="61">
        <f t="shared" si="19"/>
        <v>51</v>
      </c>
      <c r="G320" s="61">
        <f t="shared" si="20"/>
        <v>29</v>
      </c>
      <c r="H320" s="61">
        <f t="shared" si="21"/>
        <v>22</v>
      </c>
      <c r="I320" s="2"/>
    </row>
    <row r="321" spans="2:9" ht="18" customHeight="1" x14ac:dyDescent="0.2">
      <c r="B321">
        <v>25</v>
      </c>
      <c r="C321" s="3">
        <v>41973</v>
      </c>
      <c r="D321" t="s">
        <v>306</v>
      </c>
      <c r="E321" t="s">
        <v>337</v>
      </c>
      <c r="F321" s="61">
        <f t="shared" si="19"/>
        <v>62</v>
      </c>
      <c r="G321" s="61">
        <f t="shared" si="20"/>
        <v>26</v>
      </c>
      <c r="H321" s="61">
        <f t="shared" si="21"/>
        <v>36</v>
      </c>
      <c r="I321" s="2"/>
    </row>
    <row r="322" spans="2:9" ht="18" customHeight="1" x14ac:dyDescent="0.2">
      <c r="B322">
        <v>25</v>
      </c>
      <c r="C322" s="3">
        <v>41973</v>
      </c>
      <c r="D322" t="s">
        <v>264</v>
      </c>
      <c r="E322" t="s">
        <v>320</v>
      </c>
      <c r="F322" s="61">
        <f t="shared" si="19"/>
        <v>61</v>
      </c>
      <c r="G322" s="61">
        <f t="shared" si="20"/>
        <v>28</v>
      </c>
      <c r="H322" s="61">
        <f t="shared" si="21"/>
        <v>33</v>
      </c>
      <c r="I322" s="2"/>
    </row>
    <row r="323" spans="2:9" ht="18" customHeight="1" x14ac:dyDescent="0.2">
      <c r="B323">
        <v>25</v>
      </c>
      <c r="C323" s="3">
        <v>41973</v>
      </c>
      <c r="D323" t="s">
        <v>276</v>
      </c>
      <c r="E323" t="s">
        <v>319</v>
      </c>
      <c r="F323" s="61">
        <f t="shared" si="19"/>
        <v>39</v>
      </c>
      <c r="G323" s="61">
        <f t="shared" si="20"/>
        <v>30</v>
      </c>
      <c r="H323" s="61">
        <f t="shared" si="21"/>
        <v>9</v>
      </c>
      <c r="I323" s="2"/>
    </row>
    <row r="324" spans="2:9" ht="18" customHeight="1" x14ac:dyDescent="0.2">
      <c r="B324">
        <v>25</v>
      </c>
      <c r="C324" s="3">
        <v>41973</v>
      </c>
      <c r="D324" t="s">
        <v>244</v>
      </c>
      <c r="E324" t="s">
        <v>331</v>
      </c>
      <c r="F324" s="61">
        <f t="shared" si="19"/>
        <v>56</v>
      </c>
      <c r="G324" s="61">
        <f t="shared" si="20"/>
        <v>28</v>
      </c>
      <c r="H324" s="61">
        <f t="shared" si="21"/>
        <v>28</v>
      </c>
      <c r="I324" s="2"/>
    </row>
    <row r="325" spans="2:9" ht="18" customHeight="1" x14ac:dyDescent="0.2">
      <c r="B325">
        <v>26</v>
      </c>
      <c r="C325" s="3">
        <v>41995</v>
      </c>
      <c r="D325" t="s">
        <v>246</v>
      </c>
      <c r="E325" t="s">
        <v>333</v>
      </c>
      <c r="F325" s="61">
        <f t="shared" si="19"/>
        <v>39</v>
      </c>
      <c r="G325" s="61">
        <f t="shared" si="20"/>
        <v>28</v>
      </c>
      <c r="H325" s="61">
        <f t="shared" si="21"/>
        <v>11</v>
      </c>
      <c r="I325" s="2"/>
    </row>
    <row r="326" spans="2:9" ht="18" customHeight="1" x14ac:dyDescent="0.2">
      <c r="B326">
        <v>26</v>
      </c>
      <c r="C326" s="3">
        <v>41995</v>
      </c>
      <c r="D326" t="s">
        <v>251</v>
      </c>
      <c r="E326" t="s">
        <v>336</v>
      </c>
      <c r="F326" s="61">
        <f t="shared" si="19"/>
        <v>35</v>
      </c>
      <c r="G326" s="61">
        <f t="shared" si="20"/>
        <v>27</v>
      </c>
      <c r="H326" s="61">
        <f t="shared" si="21"/>
        <v>8</v>
      </c>
      <c r="I326" s="2"/>
    </row>
    <row r="327" spans="2:9" ht="18" customHeight="1" x14ac:dyDescent="0.2">
      <c r="B327">
        <v>26</v>
      </c>
      <c r="C327" s="3">
        <v>41995</v>
      </c>
      <c r="D327" t="s">
        <v>253</v>
      </c>
      <c r="E327" t="s">
        <v>327</v>
      </c>
      <c r="F327" s="61">
        <f t="shared" si="19"/>
        <v>44</v>
      </c>
      <c r="G327" s="61">
        <f t="shared" si="20"/>
        <v>25</v>
      </c>
      <c r="H327" s="61">
        <f t="shared" si="21"/>
        <v>19</v>
      </c>
      <c r="I327" s="2"/>
    </row>
    <row r="328" spans="2:9" ht="18" customHeight="1" x14ac:dyDescent="0.2">
      <c r="B328">
        <v>26</v>
      </c>
      <c r="C328" s="3">
        <v>41995</v>
      </c>
      <c r="D328" t="s">
        <v>250</v>
      </c>
      <c r="E328" t="s">
        <v>320</v>
      </c>
      <c r="F328" s="61">
        <f t="shared" si="19"/>
        <v>45</v>
      </c>
      <c r="G328" s="61">
        <f t="shared" si="20"/>
        <v>27</v>
      </c>
      <c r="H328" s="61">
        <f t="shared" si="21"/>
        <v>18</v>
      </c>
      <c r="I328" s="2"/>
    </row>
    <row r="329" spans="2:9" ht="18" customHeight="1" x14ac:dyDescent="0.2">
      <c r="B329">
        <v>26</v>
      </c>
      <c r="C329" s="3">
        <v>41995</v>
      </c>
      <c r="D329" t="s">
        <v>274</v>
      </c>
      <c r="E329" t="s">
        <v>345</v>
      </c>
      <c r="F329" s="61">
        <f t="shared" si="19"/>
        <v>65</v>
      </c>
      <c r="G329" s="61">
        <f t="shared" si="20"/>
        <v>30</v>
      </c>
      <c r="H329" s="61">
        <f t="shared" si="21"/>
        <v>35</v>
      </c>
      <c r="I329" s="2"/>
    </row>
    <row r="330" spans="2:9" ht="18" customHeight="1" x14ac:dyDescent="0.2">
      <c r="B330">
        <v>26</v>
      </c>
      <c r="C330" s="3">
        <v>41995</v>
      </c>
      <c r="D330" t="s">
        <v>222</v>
      </c>
      <c r="E330" t="s">
        <v>223</v>
      </c>
      <c r="F330" s="61">
        <f t="shared" si="19"/>
        <v>40</v>
      </c>
      <c r="G330" s="61">
        <f t="shared" si="20"/>
        <v>25</v>
      </c>
      <c r="H330" s="61">
        <f t="shared" si="21"/>
        <v>15</v>
      </c>
      <c r="I330" s="2"/>
    </row>
    <row r="331" spans="2:9" ht="18" customHeight="1" x14ac:dyDescent="0.2">
      <c r="B331">
        <v>26</v>
      </c>
      <c r="C331" s="3">
        <v>41995</v>
      </c>
      <c r="D331" t="s">
        <v>292</v>
      </c>
      <c r="E331" t="s">
        <v>349</v>
      </c>
      <c r="F331" s="61">
        <f t="shared" si="19"/>
        <v>49</v>
      </c>
      <c r="G331" s="61">
        <f t="shared" si="20"/>
        <v>26</v>
      </c>
      <c r="H331" s="61">
        <f t="shared" si="21"/>
        <v>23</v>
      </c>
      <c r="I331" s="2"/>
    </row>
    <row r="332" spans="2:9" ht="18" customHeight="1" x14ac:dyDescent="0.2">
      <c r="B332">
        <v>26</v>
      </c>
      <c r="C332" s="3">
        <v>41995</v>
      </c>
      <c r="D332" t="s">
        <v>265</v>
      </c>
      <c r="E332" t="s">
        <v>342</v>
      </c>
      <c r="F332" s="61">
        <f t="shared" si="19"/>
        <v>64</v>
      </c>
      <c r="G332" s="61">
        <f t="shared" si="20"/>
        <v>28</v>
      </c>
      <c r="H332" s="61">
        <f t="shared" si="21"/>
        <v>36</v>
      </c>
      <c r="I332" s="2"/>
    </row>
    <row r="333" spans="2:9" ht="18" customHeight="1" x14ac:dyDescent="0.2">
      <c r="B333">
        <v>26</v>
      </c>
      <c r="C333" s="3">
        <v>41995</v>
      </c>
      <c r="D333" t="s">
        <v>243</v>
      </c>
      <c r="E333" t="s">
        <v>330</v>
      </c>
      <c r="F333" s="61">
        <f t="shared" si="19"/>
        <v>51</v>
      </c>
      <c r="G333" s="61">
        <f t="shared" si="20"/>
        <v>25</v>
      </c>
      <c r="H333" s="61">
        <f t="shared" si="21"/>
        <v>26</v>
      </c>
      <c r="I333" s="2"/>
    </row>
    <row r="334" spans="2:9" ht="18" customHeight="1" x14ac:dyDescent="0.2">
      <c r="B334">
        <v>26</v>
      </c>
      <c r="C334" s="3">
        <v>41995</v>
      </c>
      <c r="D334" t="s">
        <v>259</v>
      </c>
      <c r="E334" t="s">
        <v>339</v>
      </c>
      <c r="F334" s="61">
        <f t="shared" si="19"/>
        <v>57</v>
      </c>
      <c r="G334" s="61">
        <f t="shared" si="20"/>
        <v>29</v>
      </c>
      <c r="H334" s="61">
        <f t="shared" si="21"/>
        <v>28</v>
      </c>
      <c r="I334" s="2"/>
    </row>
    <row r="335" spans="2:9" ht="18" customHeight="1" x14ac:dyDescent="0.2">
      <c r="B335">
        <v>26</v>
      </c>
      <c r="C335" s="3">
        <v>41995</v>
      </c>
      <c r="D335" t="s">
        <v>312</v>
      </c>
      <c r="E335" t="s">
        <v>319</v>
      </c>
      <c r="F335" s="61">
        <f t="shared" si="19"/>
        <v>40</v>
      </c>
      <c r="G335" s="61">
        <f t="shared" si="20"/>
        <v>27</v>
      </c>
      <c r="H335" s="61">
        <f t="shared" si="21"/>
        <v>13</v>
      </c>
      <c r="I335" s="2"/>
    </row>
    <row r="336" spans="2:9" ht="18" customHeight="1" x14ac:dyDescent="0.2">
      <c r="B336">
        <v>26</v>
      </c>
      <c r="C336" s="3">
        <v>41995</v>
      </c>
      <c r="D336" t="s">
        <v>295</v>
      </c>
      <c r="E336" t="s">
        <v>343</v>
      </c>
      <c r="F336" s="61">
        <f t="shared" si="19"/>
        <v>55</v>
      </c>
      <c r="G336" s="61">
        <f t="shared" si="20"/>
        <v>27</v>
      </c>
      <c r="H336" s="61">
        <f t="shared" si="21"/>
        <v>28</v>
      </c>
      <c r="I336" s="2"/>
    </row>
    <row r="337" spans="2:9" ht="18" customHeight="1" x14ac:dyDescent="0.2">
      <c r="B337">
        <v>27</v>
      </c>
      <c r="C337" s="3">
        <v>41726</v>
      </c>
      <c r="D337" t="s">
        <v>258</v>
      </c>
      <c r="E337" t="s">
        <v>323</v>
      </c>
      <c r="F337" s="61">
        <f t="shared" si="19"/>
        <v>64</v>
      </c>
      <c r="G337" s="61">
        <f t="shared" si="20"/>
        <v>25</v>
      </c>
      <c r="H337" s="61">
        <f t="shared" si="21"/>
        <v>39</v>
      </c>
      <c r="I337" s="2"/>
    </row>
    <row r="338" spans="2:9" ht="18" customHeight="1" x14ac:dyDescent="0.2">
      <c r="B338">
        <v>27</v>
      </c>
      <c r="C338" s="3">
        <v>41726</v>
      </c>
      <c r="D338" t="s">
        <v>304</v>
      </c>
      <c r="E338" t="s">
        <v>319</v>
      </c>
      <c r="F338" s="61">
        <f t="shared" si="19"/>
        <v>49</v>
      </c>
      <c r="G338" s="61">
        <f t="shared" si="20"/>
        <v>27</v>
      </c>
      <c r="H338" s="61">
        <f t="shared" si="21"/>
        <v>22</v>
      </c>
      <c r="I338" s="2"/>
    </row>
    <row r="339" spans="2:9" ht="18" customHeight="1" x14ac:dyDescent="0.2">
      <c r="B339">
        <v>27</v>
      </c>
      <c r="C339" s="3">
        <v>41726</v>
      </c>
      <c r="D339" t="s">
        <v>285</v>
      </c>
      <c r="E339" t="s">
        <v>319</v>
      </c>
      <c r="F339" s="61">
        <f t="shared" si="19"/>
        <v>38</v>
      </c>
      <c r="G339" s="61">
        <f t="shared" si="20"/>
        <v>30</v>
      </c>
      <c r="H339" s="61">
        <f t="shared" si="21"/>
        <v>8</v>
      </c>
      <c r="I339" s="2"/>
    </row>
    <row r="340" spans="2:9" ht="18" customHeight="1" x14ac:dyDescent="0.2">
      <c r="B340">
        <v>27</v>
      </c>
      <c r="C340" s="3">
        <v>41726</v>
      </c>
      <c r="D340" t="s">
        <v>255</v>
      </c>
      <c r="E340" t="s">
        <v>338</v>
      </c>
      <c r="F340" s="61">
        <f t="shared" si="19"/>
        <v>65</v>
      </c>
      <c r="G340" s="61">
        <f t="shared" si="20"/>
        <v>30</v>
      </c>
      <c r="H340" s="61">
        <f t="shared" si="21"/>
        <v>35</v>
      </c>
      <c r="I340" s="2"/>
    </row>
    <row r="341" spans="2:9" ht="18" customHeight="1" x14ac:dyDescent="0.2">
      <c r="B341">
        <v>27</v>
      </c>
      <c r="C341" s="3">
        <v>41726</v>
      </c>
      <c r="D341" t="s">
        <v>310</v>
      </c>
      <c r="E341" t="s">
        <v>321</v>
      </c>
      <c r="F341" s="61">
        <f t="shared" si="19"/>
        <v>36</v>
      </c>
      <c r="G341" s="61">
        <f t="shared" si="20"/>
        <v>25</v>
      </c>
      <c r="H341" s="61">
        <f t="shared" si="21"/>
        <v>11</v>
      </c>
      <c r="I341" s="2"/>
    </row>
    <row r="342" spans="2:9" ht="18" customHeight="1" x14ac:dyDescent="0.2">
      <c r="B342">
        <v>27</v>
      </c>
      <c r="C342" s="3">
        <v>41726</v>
      </c>
      <c r="D342" t="s">
        <v>225</v>
      </c>
      <c r="E342" t="s">
        <v>318</v>
      </c>
      <c r="F342" s="61">
        <f t="shared" si="19"/>
        <v>58</v>
      </c>
      <c r="G342" s="61">
        <f t="shared" si="20"/>
        <v>29</v>
      </c>
      <c r="H342" s="61">
        <f t="shared" si="21"/>
        <v>29</v>
      </c>
      <c r="I342" s="2"/>
    </row>
    <row r="343" spans="2:9" ht="18" customHeight="1" x14ac:dyDescent="0.2">
      <c r="B343">
        <v>27</v>
      </c>
      <c r="C343" s="3">
        <v>41726</v>
      </c>
      <c r="D343" t="s">
        <v>298</v>
      </c>
      <c r="E343" t="s">
        <v>351</v>
      </c>
      <c r="F343" s="61">
        <f t="shared" si="19"/>
        <v>51</v>
      </c>
      <c r="G343" s="61">
        <f t="shared" si="20"/>
        <v>25</v>
      </c>
      <c r="H343" s="61">
        <f t="shared" si="21"/>
        <v>26</v>
      </c>
      <c r="I343" s="2"/>
    </row>
    <row r="344" spans="2:9" ht="18" customHeight="1" x14ac:dyDescent="0.2">
      <c r="B344">
        <v>27</v>
      </c>
      <c r="C344" s="3">
        <v>41726</v>
      </c>
      <c r="D344" t="s">
        <v>252</v>
      </c>
      <c r="E344" t="s">
        <v>337</v>
      </c>
      <c r="F344" s="61">
        <f t="shared" si="19"/>
        <v>58</v>
      </c>
      <c r="G344" s="61">
        <f t="shared" si="20"/>
        <v>27</v>
      </c>
      <c r="H344" s="61">
        <f t="shared" si="21"/>
        <v>31</v>
      </c>
      <c r="I344" s="2"/>
    </row>
    <row r="345" spans="2:9" ht="18" customHeight="1" x14ac:dyDescent="0.2">
      <c r="B345">
        <v>27</v>
      </c>
      <c r="C345" s="3">
        <v>41726</v>
      </c>
      <c r="D345" t="s">
        <v>261</v>
      </c>
      <c r="E345" t="s">
        <v>336</v>
      </c>
      <c r="F345" s="61">
        <f t="shared" si="19"/>
        <v>40</v>
      </c>
      <c r="G345" s="61">
        <f t="shared" si="20"/>
        <v>30</v>
      </c>
      <c r="H345" s="61">
        <f t="shared" si="21"/>
        <v>10</v>
      </c>
      <c r="I345" s="2"/>
    </row>
    <row r="346" spans="2:9" ht="18" customHeight="1" x14ac:dyDescent="0.2">
      <c r="B346">
        <v>27</v>
      </c>
      <c r="C346" s="3">
        <v>41726</v>
      </c>
      <c r="D346" t="s">
        <v>235</v>
      </c>
      <c r="E346" t="s">
        <v>326</v>
      </c>
      <c r="F346" s="61">
        <f t="shared" si="19"/>
        <v>35</v>
      </c>
      <c r="G346" s="61">
        <f t="shared" si="20"/>
        <v>28</v>
      </c>
      <c r="H346" s="61">
        <f t="shared" si="21"/>
        <v>7</v>
      </c>
      <c r="I346" s="2"/>
    </row>
    <row r="347" spans="2:9" ht="18" customHeight="1" x14ac:dyDescent="0.2">
      <c r="B347">
        <v>27</v>
      </c>
      <c r="C347" s="3">
        <v>41726</v>
      </c>
      <c r="D347" t="s">
        <v>288</v>
      </c>
      <c r="E347" t="s">
        <v>336</v>
      </c>
      <c r="F347" s="61">
        <f t="shared" si="19"/>
        <v>46</v>
      </c>
      <c r="G347" s="61">
        <f t="shared" si="20"/>
        <v>28</v>
      </c>
      <c r="H347" s="61">
        <f t="shared" si="21"/>
        <v>18</v>
      </c>
      <c r="I347" s="2"/>
    </row>
    <row r="348" spans="2:9" ht="18" customHeight="1" x14ac:dyDescent="0.2">
      <c r="B348">
        <v>28</v>
      </c>
      <c r="C348" s="3">
        <v>41846</v>
      </c>
      <c r="D348" t="s">
        <v>232</v>
      </c>
      <c r="E348" t="s">
        <v>323</v>
      </c>
      <c r="F348" s="61">
        <f t="shared" si="19"/>
        <v>59</v>
      </c>
      <c r="G348" s="61">
        <f t="shared" si="20"/>
        <v>27</v>
      </c>
      <c r="H348" s="61">
        <f t="shared" si="21"/>
        <v>32</v>
      </c>
      <c r="I348" s="2"/>
    </row>
    <row r="349" spans="2:9" ht="18" customHeight="1" x14ac:dyDescent="0.2">
      <c r="B349">
        <v>28</v>
      </c>
      <c r="C349" s="3">
        <v>41846</v>
      </c>
      <c r="D349" t="s">
        <v>229</v>
      </c>
      <c r="E349" t="s">
        <v>320</v>
      </c>
      <c r="F349" s="61">
        <f t="shared" si="19"/>
        <v>35</v>
      </c>
      <c r="G349" s="61">
        <f t="shared" si="20"/>
        <v>26</v>
      </c>
      <c r="H349" s="61">
        <f t="shared" si="21"/>
        <v>9</v>
      </c>
      <c r="I349" s="2"/>
    </row>
    <row r="350" spans="2:9" ht="18" customHeight="1" x14ac:dyDescent="0.2">
      <c r="B350">
        <v>28</v>
      </c>
      <c r="C350" s="3">
        <v>41846</v>
      </c>
      <c r="D350" t="s">
        <v>260</v>
      </c>
      <c r="E350" t="s">
        <v>340</v>
      </c>
      <c r="F350" s="61">
        <f t="shared" si="19"/>
        <v>39</v>
      </c>
      <c r="G350" s="61">
        <f t="shared" si="20"/>
        <v>29</v>
      </c>
      <c r="H350" s="61">
        <f t="shared" si="21"/>
        <v>10</v>
      </c>
      <c r="I350" s="2"/>
    </row>
    <row r="351" spans="2:9" ht="18" customHeight="1" x14ac:dyDescent="0.2">
      <c r="B351">
        <v>28</v>
      </c>
      <c r="C351" s="3">
        <v>41846</v>
      </c>
      <c r="D351" t="s">
        <v>263</v>
      </c>
      <c r="E351" t="s">
        <v>319</v>
      </c>
      <c r="F351" s="61">
        <f t="shared" si="19"/>
        <v>37</v>
      </c>
      <c r="G351" s="61">
        <f t="shared" si="20"/>
        <v>27</v>
      </c>
      <c r="H351" s="61">
        <f t="shared" si="21"/>
        <v>10</v>
      </c>
      <c r="I351" s="2"/>
    </row>
    <row r="352" spans="2:9" ht="18" customHeight="1" x14ac:dyDescent="0.2">
      <c r="B352">
        <v>28</v>
      </c>
      <c r="C352" s="3">
        <v>41846</v>
      </c>
      <c r="D352" t="s">
        <v>233</v>
      </c>
      <c r="E352" t="s">
        <v>324</v>
      </c>
      <c r="F352" s="61">
        <f t="shared" si="19"/>
        <v>40</v>
      </c>
      <c r="G352" s="61">
        <f t="shared" si="20"/>
        <v>29</v>
      </c>
      <c r="H352" s="61">
        <f t="shared" si="21"/>
        <v>11</v>
      </c>
      <c r="I352" s="2"/>
    </row>
    <row r="353" spans="2:9" ht="18" customHeight="1" x14ac:dyDescent="0.2">
      <c r="B353">
        <v>28</v>
      </c>
      <c r="C353" s="3">
        <v>41846</v>
      </c>
      <c r="D353" t="s">
        <v>282</v>
      </c>
      <c r="E353" t="s">
        <v>348</v>
      </c>
      <c r="F353" s="61">
        <f t="shared" si="19"/>
        <v>51</v>
      </c>
      <c r="G353" s="61">
        <f t="shared" si="20"/>
        <v>26</v>
      </c>
      <c r="H353" s="61">
        <f t="shared" si="21"/>
        <v>25</v>
      </c>
      <c r="I353" s="2"/>
    </row>
    <row r="354" spans="2:9" ht="18" customHeight="1" x14ac:dyDescent="0.2">
      <c r="B354">
        <v>28</v>
      </c>
      <c r="C354" s="3">
        <v>41846</v>
      </c>
      <c r="D354" t="s">
        <v>306</v>
      </c>
      <c r="E354" t="s">
        <v>337</v>
      </c>
      <c r="F354" s="61">
        <f t="shared" si="19"/>
        <v>62</v>
      </c>
      <c r="G354" s="61">
        <f t="shared" si="20"/>
        <v>26</v>
      </c>
      <c r="H354" s="61">
        <f t="shared" si="21"/>
        <v>36</v>
      </c>
      <c r="I354" s="2"/>
    </row>
    <row r="355" spans="2:9" ht="18" customHeight="1" x14ac:dyDescent="0.2">
      <c r="B355">
        <v>28</v>
      </c>
      <c r="C355" s="3">
        <v>41846</v>
      </c>
      <c r="D355" t="s">
        <v>311</v>
      </c>
      <c r="E355" t="s">
        <v>321</v>
      </c>
      <c r="F355" s="61">
        <f t="shared" si="19"/>
        <v>46</v>
      </c>
      <c r="G355" s="61">
        <f t="shared" si="20"/>
        <v>25</v>
      </c>
      <c r="H355" s="61">
        <f t="shared" si="21"/>
        <v>21</v>
      </c>
      <c r="I355" s="2"/>
    </row>
    <row r="356" spans="2:9" ht="18" customHeight="1" x14ac:dyDescent="0.2">
      <c r="B356">
        <v>29</v>
      </c>
      <c r="C356" s="3">
        <v>42031</v>
      </c>
      <c r="D356" t="s">
        <v>249</v>
      </c>
      <c r="E356" t="s">
        <v>320</v>
      </c>
      <c r="F356" s="61">
        <f t="shared" si="19"/>
        <v>58</v>
      </c>
      <c r="G356" s="61">
        <f t="shared" si="20"/>
        <v>27</v>
      </c>
      <c r="H356" s="61">
        <f t="shared" si="21"/>
        <v>31</v>
      </c>
      <c r="I356" s="2"/>
    </row>
    <row r="357" spans="2:9" ht="18" customHeight="1" x14ac:dyDescent="0.2">
      <c r="B357">
        <v>29</v>
      </c>
      <c r="C357" s="3">
        <v>42031</v>
      </c>
      <c r="D357" t="s">
        <v>234</v>
      </c>
      <c r="E357" t="s">
        <v>325</v>
      </c>
      <c r="F357" s="61">
        <f t="shared" si="19"/>
        <v>52</v>
      </c>
      <c r="G357" s="61">
        <f t="shared" si="20"/>
        <v>30</v>
      </c>
      <c r="H357" s="61">
        <f t="shared" si="21"/>
        <v>22</v>
      </c>
      <c r="I357" s="2"/>
    </row>
    <row r="358" spans="2:9" ht="18" customHeight="1" x14ac:dyDescent="0.2">
      <c r="B358">
        <v>29</v>
      </c>
      <c r="C358" s="3">
        <v>42031</v>
      </c>
      <c r="D358" t="s">
        <v>256</v>
      </c>
      <c r="E358" t="s">
        <v>319</v>
      </c>
      <c r="F358" s="61">
        <f t="shared" si="19"/>
        <v>39</v>
      </c>
      <c r="G358" s="61">
        <f t="shared" si="20"/>
        <v>27</v>
      </c>
      <c r="H358" s="61">
        <f t="shared" si="21"/>
        <v>12</v>
      </c>
      <c r="I358" s="2"/>
    </row>
    <row r="359" spans="2:9" ht="18" customHeight="1" x14ac:dyDescent="0.2">
      <c r="B359">
        <v>29</v>
      </c>
      <c r="C359" s="3">
        <v>42031</v>
      </c>
      <c r="D359" t="s">
        <v>309</v>
      </c>
      <c r="E359" t="s">
        <v>323</v>
      </c>
      <c r="F359" s="61">
        <f t="shared" si="19"/>
        <v>57</v>
      </c>
      <c r="G359" s="61">
        <f t="shared" si="20"/>
        <v>29</v>
      </c>
      <c r="H359" s="61">
        <f t="shared" si="21"/>
        <v>28</v>
      </c>
      <c r="I359" s="2"/>
    </row>
    <row r="360" spans="2:9" ht="18" customHeight="1" x14ac:dyDescent="0.2">
      <c r="B360">
        <v>29</v>
      </c>
      <c r="C360" s="3">
        <v>42031</v>
      </c>
      <c r="D360" t="s">
        <v>287</v>
      </c>
      <c r="E360" t="s">
        <v>336</v>
      </c>
      <c r="F360" s="61">
        <f t="shared" si="19"/>
        <v>56</v>
      </c>
      <c r="G360" s="61">
        <f t="shared" si="20"/>
        <v>26</v>
      </c>
      <c r="H360" s="61">
        <f t="shared" si="21"/>
        <v>30</v>
      </c>
      <c r="I360" s="2"/>
    </row>
    <row r="361" spans="2:9" ht="18" customHeight="1" x14ac:dyDescent="0.2">
      <c r="B361">
        <v>29</v>
      </c>
      <c r="C361" s="3">
        <v>42031</v>
      </c>
      <c r="D361" t="s">
        <v>301</v>
      </c>
      <c r="E361" t="s">
        <v>329</v>
      </c>
      <c r="F361" s="61">
        <f t="shared" ref="F361:F424" si="22">INDEX($K$42:$N$142,MATCH($D361,$N$42:$N$142,0),2)</f>
        <v>51</v>
      </c>
      <c r="G361" s="61">
        <f t="shared" ref="G361:G424" si="23">INDEX($K$42:$N$142,MATCH($D361,$N$42:$N$142,0),3)</f>
        <v>29</v>
      </c>
      <c r="H361" s="61">
        <f t="shared" ref="H361:H424" si="24">F361-G361</f>
        <v>22</v>
      </c>
      <c r="I361" s="2"/>
    </row>
    <row r="362" spans="2:9" ht="18" customHeight="1" x14ac:dyDescent="0.2">
      <c r="B362">
        <v>29</v>
      </c>
      <c r="C362" s="3">
        <v>42031</v>
      </c>
      <c r="D362" t="s">
        <v>306</v>
      </c>
      <c r="E362" t="s">
        <v>337</v>
      </c>
      <c r="F362" s="61">
        <f t="shared" si="22"/>
        <v>62</v>
      </c>
      <c r="G362" s="61">
        <f t="shared" si="23"/>
        <v>26</v>
      </c>
      <c r="H362" s="61">
        <f t="shared" si="24"/>
        <v>36</v>
      </c>
      <c r="I362" s="2"/>
    </row>
    <row r="363" spans="2:9" ht="18" customHeight="1" x14ac:dyDescent="0.2">
      <c r="B363">
        <v>29</v>
      </c>
      <c r="C363" s="3">
        <v>42031</v>
      </c>
      <c r="D363" t="s">
        <v>264</v>
      </c>
      <c r="E363" t="s">
        <v>320</v>
      </c>
      <c r="F363" s="61">
        <f t="shared" si="22"/>
        <v>61</v>
      </c>
      <c r="G363" s="61">
        <f t="shared" si="23"/>
        <v>28</v>
      </c>
      <c r="H363" s="61">
        <f t="shared" si="24"/>
        <v>33</v>
      </c>
      <c r="I363" s="2"/>
    </row>
    <row r="364" spans="2:9" ht="18" customHeight="1" x14ac:dyDescent="0.2">
      <c r="B364">
        <v>29</v>
      </c>
      <c r="C364" s="3">
        <v>42031</v>
      </c>
      <c r="D364" t="s">
        <v>276</v>
      </c>
      <c r="E364" t="s">
        <v>319</v>
      </c>
      <c r="F364" s="61">
        <f t="shared" si="22"/>
        <v>39</v>
      </c>
      <c r="G364" s="61">
        <f t="shared" si="23"/>
        <v>30</v>
      </c>
      <c r="H364" s="61">
        <f t="shared" si="24"/>
        <v>9</v>
      </c>
      <c r="I364" s="2"/>
    </row>
    <row r="365" spans="2:9" ht="18" customHeight="1" x14ac:dyDescent="0.2">
      <c r="B365">
        <v>29</v>
      </c>
      <c r="C365" s="3">
        <v>42031</v>
      </c>
      <c r="D365" t="s">
        <v>244</v>
      </c>
      <c r="E365" t="s">
        <v>331</v>
      </c>
      <c r="F365" s="61">
        <f t="shared" si="22"/>
        <v>56</v>
      </c>
      <c r="G365" s="61">
        <f t="shared" si="23"/>
        <v>28</v>
      </c>
      <c r="H365" s="61">
        <f t="shared" si="24"/>
        <v>28</v>
      </c>
      <c r="I365" s="2"/>
    </row>
    <row r="366" spans="2:9" ht="18" customHeight="1" x14ac:dyDescent="0.2">
      <c r="B366">
        <v>29</v>
      </c>
      <c r="C366" s="3">
        <v>42031</v>
      </c>
      <c r="D366" t="s">
        <v>246</v>
      </c>
      <c r="E366" t="s">
        <v>333</v>
      </c>
      <c r="F366" s="61">
        <f t="shared" si="22"/>
        <v>39</v>
      </c>
      <c r="G366" s="61">
        <f t="shared" si="23"/>
        <v>28</v>
      </c>
      <c r="H366" s="61">
        <f t="shared" si="24"/>
        <v>11</v>
      </c>
      <c r="I366" s="2"/>
    </row>
    <row r="367" spans="2:9" ht="18" customHeight="1" x14ac:dyDescent="0.2">
      <c r="B367">
        <v>29</v>
      </c>
      <c r="C367" s="3">
        <v>42031</v>
      </c>
      <c r="D367" t="s">
        <v>251</v>
      </c>
      <c r="E367" t="s">
        <v>336</v>
      </c>
      <c r="F367" s="61">
        <f t="shared" si="22"/>
        <v>35</v>
      </c>
      <c r="G367" s="61">
        <f t="shared" si="23"/>
        <v>27</v>
      </c>
      <c r="H367" s="61">
        <f t="shared" si="24"/>
        <v>8</v>
      </c>
      <c r="I367" s="2"/>
    </row>
    <row r="368" spans="2:9" ht="18" customHeight="1" x14ac:dyDescent="0.2">
      <c r="B368">
        <v>29</v>
      </c>
      <c r="C368" s="3">
        <v>42031</v>
      </c>
      <c r="D368" t="s">
        <v>253</v>
      </c>
      <c r="E368" t="s">
        <v>327</v>
      </c>
      <c r="F368" s="61">
        <f t="shared" si="22"/>
        <v>44</v>
      </c>
      <c r="G368" s="61">
        <f t="shared" si="23"/>
        <v>25</v>
      </c>
      <c r="H368" s="61">
        <f t="shared" si="24"/>
        <v>19</v>
      </c>
      <c r="I368" s="2"/>
    </row>
    <row r="369" spans="2:9" ht="18" customHeight="1" x14ac:dyDescent="0.2">
      <c r="B369">
        <v>30</v>
      </c>
      <c r="C369" s="3">
        <v>41807</v>
      </c>
      <c r="D369" t="s">
        <v>250</v>
      </c>
      <c r="E369" t="s">
        <v>320</v>
      </c>
      <c r="F369" s="61">
        <f t="shared" si="22"/>
        <v>45</v>
      </c>
      <c r="G369" s="61">
        <f t="shared" si="23"/>
        <v>27</v>
      </c>
      <c r="H369" s="61">
        <f t="shared" si="24"/>
        <v>18</v>
      </c>
      <c r="I369" s="2"/>
    </row>
    <row r="370" spans="2:9" ht="18" customHeight="1" x14ac:dyDescent="0.2">
      <c r="B370">
        <v>30</v>
      </c>
      <c r="C370" s="3">
        <v>41807</v>
      </c>
      <c r="D370" t="s">
        <v>274</v>
      </c>
      <c r="E370" t="s">
        <v>345</v>
      </c>
      <c r="F370" s="61">
        <f t="shared" si="22"/>
        <v>65</v>
      </c>
      <c r="G370" s="61">
        <f t="shared" si="23"/>
        <v>30</v>
      </c>
      <c r="H370" s="61">
        <f t="shared" si="24"/>
        <v>35</v>
      </c>
      <c r="I370" s="2"/>
    </row>
    <row r="371" spans="2:9" ht="18" customHeight="1" x14ac:dyDescent="0.2">
      <c r="B371">
        <v>30</v>
      </c>
      <c r="C371" s="3">
        <v>41807</v>
      </c>
      <c r="D371" t="s">
        <v>222</v>
      </c>
      <c r="E371" t="s">
        <v>223</v>
      </c>
      <c r="F371" s="61">
        <f t="shared" si="22"/>
        <v>40</v>
      </c>
      <c r="G371" s="61">
        <f t="shared" si="23"/>
        <v>25</v>
      </c>
      <c r="H371" s="61">
        <f t="shared" si="24"/>
        <v>15</v>
      </c>
      <c r="I371" s="2"/>
    </row>
    <row r="372" spans="2:9" ht="18" customHeight="1" x14ac:dyDescent="0.2">
      <c r="B372">
        <v>30</v>
      </c>
      <c r="C372" s="3">
        <v>41807</v>
      </c>
      <c r="D372" t="s">
        <v>292</v>
      </c>
      <c r="E372" t="s">
        <v>349</v>
      </c>
      <c r="F372" s="61">
        <f t="shared" si="22"/>
        <v>49</v>
      </c>
      <c r="G372" s="61">
        <f t="shared" si="23"/>
        <v>26</v>
      </c>
      <c r="H372" s="61">
        <f t="shared" si="24"/>
        <v>23</v>
      </c>
      <c r="I372" s="2"/>
    </row>
    <row r="373" spans="2:9" ht="18" customHeight="1" x14ac:dyDescent="0.2">
      <c r="B373">
        <v>30</v>
      </c>
      <c r="C373" s="3">
        <v>41807</v>
      </c>
      <c r="D373" t="s">
        <v>265</v>
      </c>
      <c r="E373" t="s">
        <v>342</v>
      </c>
      <c r="F373" s="61">
        <f t="shared" si="22"/>
        <v>64</v>
      </c>
      <c r="G373" s="61">
        <f t="shared" si="23"/>
        <v>28</v>
      </c>
      <c r="H373" s="61">
        <f t="shared" si="24"/>
        <v>36</v>
      </c>
      <c r="I373" s="2"/>
    </row>
    <row r="374" spans="2:9" ht="18" customHeight="1" x14ac:dyDescent="0.2">
      <c r="B374">
        <v>30</v>
      </c>
      <c r="C374" s="3">
        <v>41807</v>
      </c>
      <c r="D374" t="s">
        <v>243</v>
      </c>
      <c r="E374" t="s">
        <v>330</v>
      </c>
      <c r="F374" s="61">
        <f t="shared" si="22"/>
        <v>51</v>
      </c>
      <c r="G374" s="61">
        <f t="shared" si="23"/>
        <v>25</v>
      </c>
      <c r="H374" s="61">
        <f t="shared" si="24"/>
        <v>26</v>
      </c>
      <c r="I374" s="2"/>
    </row>
    <row r="375" spans="2:9" ht="18" customHeight="1" x14ac:dyDescent="0.2">
      <c r="B375">
        <v>30</v>
      </c>
      <c r="C375" s="3">
        <v>41807</v>
      </c>
      <c r="D375" t="s">
        <v>259</v>
      </c>
      <c r="E375" t="s">
        <v>339</v>
      </c>
      <c r="F375" s="61">
        <f t="shared" si="22"/>
        <v>57</v>
      </c>
      <c r="G375" s="61">
        <f t="shared" si="23"/>
        <v>29</v>
      </c>
      <c r="H375" s="61">
        <f t="shared" si="24"/>
        <v>28</v>
      </c>
      <c r="I375" s="2"/>
    </row>
    <row r="376" spans="2:9" ht="18" customHeight="1" x14ac:dyDescent="0.2">
      <c r="B376">
        <v>30</v>
      </c>
      <c r="C376" s="3">
        <v>41807</v>
      </c>
      <c r="D376" t="s">
        <v>312</v>
      </c>
      <c r="E376" t="s">
        <v>319</v>
      </c>
      <c r="F376" s="61">
        <f t="shared" si="22"/>
        <v>40</v>
      </c>
      <c r="G376" s="61">
        <f t="shared" si="23"/>
        <v>27</v>
      </c>
      <c r="H376" s="61">
        <f t="shared" si="24"/>
        <v>13</v>
      </c>
      <c r="I376" s="2"/>
    </row>
    <row r="377" spans="2:9" ht="18" customHeight="1" x14ac:dyDescent="0.2">
      <c r="B377">
        <v>30</v>
      </c>
      <c r="C377" s="3">
        <v>41807</v>
      </c>
      <c r="D377" t="s">
        <v>295</v>
      </c>
      <c r="E377" t="s">
        <v>343</v>
      </c>
      <c r="F377" s="61">
        <f t="shared" si="22"/>
        <v>55</v>
      </c>
      <c r="G377" s="61">
        <f t="shared" si="23"/>
        <v>27</v>
      </c>
      <c r="H377" s="61">
        <f t="shared" si="24"/>
        <v>28</v>
      </c>
      <c r="I377" s="2"/>
    </row>
    <row r="378" spans="2:9" ht="18" customHeight="1" x14ac:dyDescent="0.2">
      <c r="B378">
        <v>30</v>
      </c>
      <c r="C378" s="3">
        <v>41807</v>
      </c>
      <c r="D378" t="s">
        <v>258</v>
      </c>
      <c r="E378" t="s">
        <v>323</v>
      </c>
      <c r="F378" s="61">
        <f t="shared" si="22"/>
        <v>64</v>
      </c>
      <c r="G378" s="61">
        <f t="shared" si="23"/>
        <v>25</v>
      </c>
      <c r="H378" s="61">
        <f t="shared" si="24"/>
        <v>39</v>
      </c>
      <c r="I378" s="2"/>
    </row>
    <row r="379" spans="2:9" ht="18" customHeight="1" x14ac:dyDescent="0.2">
      <c r="B379">
        <v>30</v>
      </c>
      <c r="C379" s="3">
        <v>41807</v>
      </c>
      <c r="D379" t="s">
        <v>304</v>
      </c>
      <c r="E379" t="s">
        <v>319</v>
      </c>
      <c r="F379" s="61">
        <f t="shared" si="22"/>
        <v>49</v>
      </c>
      <c r="G379" s="61">
        <f t="shared" si="23"/>
        <v>27</v>
      </c>
      <c r="H379" s="61">
        <f t="shared" si="24"/>
        <v>22</v>
      </c>
      <c r="I379" s="2"/>
    </row>
    <row r="380" spans="2:9" ht="18" customHeight="1" x14ac:dyDescent="0.2">
      <c r="B380">
        <v>30</v>
      </c>
      <c r="C380" s="3">
        <v>41807</v>
      </c>
      <c r="D380" t="s">
        <v>285</v>
      </c>
      <c r="E380" t="s">
        <v>319</v>
      </c>
      <c r="F380" s="61">
        <f t="shared" si="22"/>
        <v>38</v>
      </c>
      <c r="G380" s="61">
        <f t="shared" si="23"/>
        <v>30</v>
      </c>
      <c r="H380" s="61">
        <f t="shared" si="24"/>
        <v>8</v>
      </c>
      <c r="I380" s="2"/>
    </row>
    <row r="381" spans="2:9" ht="18" customHeight="1" x14ac:dyDescent="0.2">
      <c r="B381">
        <v>30</v>
      </c>
      <c r="C381" s="3">
        <v>41807</v>
      </c>
      <c r="D381" t="s">
        <v>255</v>
      </c>
      <c r="E381" t="s">
        <v>338</v>
      </c>
      <c r="F381" s="61">
        <f t="shared" si="22"/>
        <v>65</v>
      </c>
      <c r="G381" s="61">
        <f t="shared" si="23"/>
        <v>30</v>
      </c>
      <c r="H381" s="61">
        <f t="shared" si="24"/>
        <v>35</v>
      </c>
      <c r="I381" s="2"/>
    </row>
    <row r="382" spans="2:9" ht="18" customHeight="1" x14ac:dyDescent="0.2">
      <c r="B382">
        <v>30</v>
      </c>
      <c r="C382" s="3">
        <v>41807</v>
      </c>
      <c r="D382" t="s">
        <v>310</v>
      </c>
      <c r="E382" t="s">
        <v>321</v>
      </c>
      <c r="F382" s="61">
        <f t="shared" si="22"/>
        <v>36</v>
      </c>
      <c r="G382" s="61">
        <f t="shared" si="23"/>
        <v>25</v>
      </c>
      <c r="H382" s="61">
        <f t="shared" si="24"/>
        <v>11</v>
      </c>
      <c r="I382" s="2"/>
    </row>
    <row r="383" spans="2:9" ht="18" customHeight="1" x14ac:dyDescent="0.2">
      <c r="B383">
        <v>30</v>
      </c>
      <c r="C383" s="3">
        <v>41807</v>
      </c>
      <c r="D383" t="s">
        <v>225</v>
      </c>
      <c r="E383" t="s">
        <v>318</v>
      </c>
      <c r="F383" s="61">
        <f t="shared" si="22"/>
        <v>58</v>
      </c>
      <c r="G383" s="61">
        <f t="shared" si="23"/>
        <v>29</v>
      </c>
      <c r="H383" s="61">
        <f t="shared" si="24"/>
        <v>29</v>
      </c>
      <c r="I383" s="2"/>
    </row>
    <row r="384" spans="2:9" ht="18" customHeight="1" x14ac:dyDescent="0.2">
      <c r="B384">
        <v>30</v>
      </c>
      <c r="C384" s="3">
        <v>41807</v>
      </c>
      <c r="D384" t="s">
        <v>298</v>
      </c>
      <c r="E384" t="s">
        <v>351</v>
      </c>
      <c r="F384" s="61">
        <f t="shared" si="22"/>
        <v>51</v>
      </c>
      <c r="G384" s="61">
        <f t="shared" si="23"/>
        <v>25</v>
      </c>
      <c r="H384" s="61">
        <f t="shared" si="24"/>
        <v>26</v>
      </c>
      <c r="I384" s="2"/>
    </row>
    <row r="385" spans="2:9" ht="18" customHeight="1" x14ac:dyDescent="0.2">
      <c r="B385">
        <v>30</v>
      </c>
      <c r="C385" s="3">
        <v>41807</v>
      </c>
      <c r="D385" t="s">
        <v>252</v>
      </c>
      <c r="E385" t="s">
        <v>337</v>
      </c>
      <c r="F385" s="61">
        <f t="shared" si="22"/>
        <v>58</v>
      </c>
      <c r="G385" s="61">
        <f t="shared" si="23"/>
        <v>27</v>
      </c>
      <c r="H385" s="61">
        <f t="shared" si="24"/>
        <v>31</v>
      </c>
      <c r="I385" s="2"/>
    </row>
    <row r="386" spans="2:9" ht="18" customHeight="1" x14ac:dyDescent="0.2">
      <c r="B386">
        <v>31</v>
      </c>
      <c r="C386" s="3">
        <v>41690</v>
      </c>
      <c r="D386" t="s">
        <v>261</v>
      </c>
      <c r="E386" t="s">
        <v>336</v>
      </c>
      <c r="F386" s="61">
        <f t="shared" si="22"/>
        <v>40</v>
      </c>
      <c r="G386" s="61">
        <f t="shared" si="23"/>
        <v>30</v>
      </c>
      <c r="H386" s="61">
        <f t="shared" si="24"/>
        <v>10</v>
      </c>
      <c r="I386" s="2"/>
    </row>
    <row r="387" spans="2:9" ht="18" customHeight="1" x14ac:dyDescent="0.2">
      <c r="B387">
        <v>31</v>
      </c>
      <c r="C387" s="3">
        <v>41690</v>
      </c>
      <c r="D387" t="s">
        <v>235</v>
      </c>
      <c r="E387" t="s">
        <v>326</v>
      </c>
      <c r="F387" s="61">
        <f t="shared" si="22"/>
        <v>35</v>
      </c>
      <c r="G387" s="61">
        <f t="shared" si="23"/>
        <v>28</v>
      </c>
      <c r="H387" s="61">
        <f t="shared" si="24"/>
        <v>7</v>
      </c>
      <c r="I387" s="2"/>
    </row>
    <row r="388" spans="2:9" ht="18" customHeight="1" x14ac:dyDescent="0.2">
      <c r="B388">
        <v>31</v>
      </c>
      <c r="C388" s="3">
        <v>41690</v>
      </c>
      <c r="D388" t="s">
        <v>288</v>
      </c>
      <c r="E388" t="s">
        <v>336</v>
      </c>
      <c r="F388" s="61">
        <f t="shared" si="22"/>
        <v>46</v>
      </c>
      <c r="G388" s="61">
        <f t="shared" si="23"/>
        <v>28</v>
      </c>
      <c r="H388" s="61">
        <f t="shared" si="24"/>
        <v>18</v>
      </c>
      <c r="I388" s="2"/>
    </row>
    <row r="389" spans="2:9" ht="18" customHeight="1" x14ac:dyDescent="0.2">
      <c r="B389">
        <v>31</v>
      </c>
      <c r="C389" s="3">
        <v>41690</v>
      </c>
      <c r="D389" t="s">
        <v>232</v>
      </c>
      <c r="E389" t="s">
        <v>323</v>
      </c>
      <c r="F389" s="61">
        <f t="shared" si="22"/>
        <v>59</v>
      </c>
      <c r="G389" s="61">
        <f t="shared" si="23"/>
        <v>27</v>
      </c>
      <c r="H389" s="61">
        <f t="shared" si="24"/>
        <v>32</v>
      </c>
      <c r="I389" s="2"/>
    </row>
    <row r="390" spans="2:9" ht="18" customHeight="1" x14ac:dyDescent="0.2">
      <c r="B390">
        <v>31</v>
      </c>
      <c r="C390" s="3">
        <v>41690</v>
      </c>
      <c r="D390" t="s">
        <v>262</v>
      </c>
      <c r="E390" t="s">
        <v>341</v>
      </c>
      <c r="F390" s="61">
        <f t="shared" si="22"/>
        <v>41</v>
      </c>
      <c r="G390" s="61">
        <f t="shared" si="23"/>
        <v>25</v>
      </c>
      <c r="H390" s="61">
        <f t="shared" si="24"/>
        <v>16</v>
      </c>
      <c r="I390" s="2"/>
    </row>
    <row r="391" spans="2:9" ht="18" customHeight="1" x14ac:dyDescent="0.2">
      <c r="B391">
        <v>31</v>
      </c>
      <c r="C391" s="3">
        <v>41690</v>
      </c>
      <c r="D391" t="s">
        <v>299</v>
      </c>
      <c r="E391" t="s">
        <v>345</v>
      </c>
      <c r="F391" s="61">
        <f t="shared" si="22"/>
        <v>54</v>
      </c>
      <c r="G391" s="61">
        <f t="shared" si="23"/>
        <v>25</v>
      </c>
      <c r="H391" s="61">
        <f t="shared" si="24"/>
        <v>29</v>
      </c>
      <c r="I391" s="2"/>
    </row>
    <row r="392" spans="2:9" ht="18" customHeight="1" x14ac:dyDescent="0.2">
      <c r="B392">
        <v>31</v>
      </c>
      <c r="C392" s="3">
        <v>41690</v>
      </c>
      <c r="D392" t="s">
        <v>239</v>
      </c>
      <c r="E392" t="s">
        <v>327</v>
      </c>
      <c r="F392" s="61">
        <f t="shared" si="22"/>
        <v>51</v>
      </c>
      <c r="G392" s="61">
        <f t="shared" si="23"/>
        <v>25</v>
      </c>
      <c r="H392" s="61">
        <f t="shared" si="24"/>
        <v>26</v>
      </c>
      <c r="I392" s="2"/>
    </row>
    <row r="393" spans="2:9" ht="18" customHeight="1" x14ac:dyDescent="0.2">
      <c r="B393">
        <v>31</v>
      </c>
      <c r="C393" s="3">
        <v>41690</v>
      </c>
      <c r="D393" t="s">
        <v>226</v>
      </c>
      <c r="E393" t="s">
        <v>319</v>
      </c>
      <c r="F393" s="61">
        <f t="shared" si="22"/>
        <v>58</v>
      </c>
      <c r="G393" s="61">
        <f t="shared" si="23"/>
        <v>25</v>
      </c>
      <c r="H393" s="61">
        <f t="shared" si="24"/>
        <v>33</v>
      </c>
      <c r="I393" s="2"/>
    </row>
    <row r="394" spans="2:9" ht="18" customHeight="1" x14ac:dyDescent="0.2">
      <c r="B394">
        <v>32</v>
      </c>
      <c r="C394" s="3">
        <v>41972</v>
      </c>
      <c r="D394" t="s">
        <v>289</v>
      </c>
      <c r="E394" t="s">
        <v>329</v>
      </c>
      <c r="F394" s="61">
        <f t="shared" si="22"/>
        <v>36</v>
      </c>
      <c r="G394" s="61">
        <f t="shared" si="23"/>
        <v>25</v>
      </c>
      <c r="H394" s="61">
        <f t="shared" si="24"/>
        <v>11</v>
      </c>
      <c r="I394" s="2"/>
    </row>
    <row r="395" spans="2:9" ht="18" customHeight="1" x14ac:dyDescent="0.2">
      <c r="B395">
        <v>32</v>
      </c>
      <c r="C395" s="3">
        <v>41972</v>
      </c>
      <c r="D395" t="s">
        <v>315</v>
      </c>
      <c r="E395" t="s">
        <v>336</v>
      </c>
      <c r="F395" s="61">
        <f t="shared" si="22"/>
        <v>35</v>
      </c>
      <c r="G395" s="61">
        <f t="shared" si="23"/>
        <v>27</v>
      </c>
      <c r="H395" s="61">
        <f t="shared" si="24"/>
        <v>8</v>
      </c>
      <c r="I395" s="2"/>
    </row>
    <row r="396" spans="2:9" ht="18" customHeight="1" x14ac:dyDescent="0.2">
      <c r="B396">
        <v>32</v>
      </c>
      <c r="C396" s="3">
        <v>41972</v>
      </c>
      <c r="D396" t="s">
        <v>235</v>
      </c>
      <c r="E396" t="s">
        <v>326</v>
      </c>
      <c r="F396" s="61">
        <f t="shared" si="22"/>
        <v>35</v>
      </c>
      <c r="G396" s="61">
        <f t="shared" si="23"/>
        <v>28</v>
      </c>
      <c r="H396" s="61">
        <f t="shared" si="24"/>
        <v>7</v>
      </c>
      <c r="I396" s="2"/>
    </row>
    <row r="397" spans="2:9" ht="18" customHeight="1" x14ac:dyDescent="0.2">
      <c r="B397">
        <v>32</v>
      </c>
      <c r="C397" s="3">
        <v>41972</v>
      </c>
      <c r="D397" t="s">
        <v>291</v>
      </c>
      <c r="E397" t="s">
        <v>342</v>
      </c>
      <c r="F397" s="61">
        <f t="shared" si="22"/>
        <v>35</v>
      </c>
      <c r="G397" s="61">
        <f t="shared" si="23"/>
        <v>25</v>
      </c>
      <c r="H397" s="61">
        <f t="shared" si="24"/>
        <v>10</v>
      </c>
      <c r="I397" s="2"/>
    </row>
    <row r="398" spans="2:9" ht="18" customHeight="1" x14ac:dyDescent="0.2">
      <c r="B398">
        <v>32</v>
      </c>
      <c r="C398" s="3">
        <v>41972</v>
      </c>
      <c r="D398" t="s">
        <v>293</v>
      </c>
      <c r="E398" t="s">
        <v>350</v>
      </c>
      <c r="F398" s="61">
        <f t="shared" si="22"/>
        <v>52</v>
      </c>
      <c r="G398" s="61">
        <f t="shared" si="23"/>
        <v>25</v>
      </c>
      <c r="H398" s="61">
        <f t="shared" si="24"/>
        <v>27</v>
      </c>
      <c r="I398" s="2"/>
    </row>
    <row r="399" spans="2:9" ht="18" customHeight="1" x14ac:dyDescent="0.2">
      <c r="B399">
        <v>32</v>
      </c>
      <c r="C399" s="3">
        <v>41972</v>
      </c>
      <c r="D399" t="s">
        <v>289</v>
      </c>
      <c r="E399" t="s">
        <v>329</v>
      </c>
      <c r="F399" s="61">
        <f t="shared" si="22"/>
        <v>36</v>
      </c>
      <c r="G399" s="61">
        <f t="shared" si="23"/>
        <v>25</v>
      </c>
      <c r="H399" s="61">
        <f t="shared" si="24"/>
        <v>11</v>
      </c>
      <c r="I399" s="2"/>
    </row>
    <row r="400" spans="2:9" ht="18" customHeight="1" x14ac:dyDescent="0.2">
      <c r="B400">
        <v>32</v>
      </c>
      <c r="C400" s="3">
        <v>41972</v>
      </c>
      <c r="D400" t="s">
        <v>313</v>
      </c>
      <c r="E400" t="s">
        <v>324</v>
      </c>
      <c r="F400" s="61">
        <f t="shared" si="22"/>
        <v>42</v>
      </c>
      <c r="G400" s="61">
        <f t="shared" si="23"/>
        <v>29</v>
      </c>
      <c r="H400" s="61">
        <f t="shared" si="24"/>
        <v>13</v>
      </c>
      <c r="I400" s="2"/>
    </row>
    <row r="401" spans="2:9" ht="18" customHeight="1" x14ac:dyDescent="0.2">
      <c r="B401">
        <v>32</v>
      </c>
      <c r="C401" s="3">
        <v>41972</v>
      </c>
      <c r="D401" t="s">
        <v>311</v>
      </c>
      <c r="E401" t="s">
        <v>321</v>
      </c>
      <c r="F401" s="61">
        <f t="shared" si="22"/>
        <v>46</v>
      </c>
      <c r="G401" s="61">
        <f t="shared" si="23"/>
        <v>25</v>
      </c>
      <c r="H401" s="61">
        <f t="shared" si="24"/>
        <v>21</v>
      </c>
      <c r="I401" s="2"/>
    </row>
    <row r="402" spans="2:9" ht="18" customHeight="1" x14ac:dyDescent="0.2">
      <c r="B402">
        <v>33</v>
      </c>
      <c r="C402" s="3">
        <v>41939</v>
      </c>
      <c r="D402" t="s">
        <v>224</v>
      </c>
      <c r="E402" t="s">
        <v>317</v>
      </c>
      <c r="F402" s="61">
        <f t="shared" si="22"/>
        <v>40</v>
      </c>
      <c r="G402" s="61">
        <f t="shared" si="23"/>
        <v>28</v>
      </c>
      <c r="H402" s="61">
        <f t="shared" si="24"/>
        <v>12</v>
      </c>
      <c r="I402" s="2"/>
    </row>
    <row r="403" spans="2:9" ht="18" customHeight="1" x14ac:dyDescent="0.2">
      <c r="B403">
        <v>33</v>
      </c>
      <c r="C403" s="3">
        <v>41939</v>
      </c>
      <c r="D403" t="s">
        <v>255</v>
      </c>
      <c r="E403" t="s">
        <v>338</v>
      </c>
      <c r="F403" s="61">
        <f t="shared" si="22"/>
        <v>65</v>
      </c>
      <c r="G403" s="61">
        <f t="shared" si="23"/>
        <v>30</v>
      </c>
      <c r="H403" s="61">
        <f t="shared" si="24"/>
        <v>35</v>
      </c>
      <c r="I403" s="2"/>
    </row>
    <row r="404" spans="2:9" ht="18" customHeight="1" x14ac:dyDescent="0.2">
      <c r="B404">
        <v>33</v>
      </c>
      <c r="C404" s="3">
        <v>41939</v>
      </c>
      <c r="D404" t="s">
        <v>245</v>
      </c>
      <c r="E404" t="s">
        <v>332</v>
      </c>
      <c r="F404" s="61">
        <f t="shared" si="22"/>
        <v>43</v>
      </c>
      <c r="G404" s="61">
        <f t="shared" si="23"/>
        <v>26</v>
      </c>
      <c r="H404" s="61">
        <f t="shared" si="24"/>
        <v>17</v>
      </c>
      <c r="I404" s="2"/>
    </row>
    <row r="405" spans="2:9" ht="18" customHeight="1" x14ac:dyDescent="0.2">
      <c r="B405">
        <v>33</v>
      </c>
      <c r="C405" s="3">
        <v>41939</v>
      </c>
      <c r="D405" t="s">
        <v>247</v>
      </c>
      <c r="E405" t="s">
        <v>334</v>
      </c>
      <c r="F405" s="61">
        <f t="shared" si="22"/>
        <v>54</v>
      </c>
      <c r="G405" s="61">
        <f t="shared" si="23"/>
        <v>29</v>
      </c>
      <c r="H405" s="61">
        <f t="shared" si="24"/>
        <v>25</v>
      </c>
      <c r="I405" s="2"/>
    </row>
    <row r="406" spans="2:9" ht="18" customHeight="1" x14ac:dyDescent="0.2">
      <c r="B406">
        <v>33</v>
      </c>
      <c r="C406" s="3">
        <v>41939</v>
      </c>
      <c r="D406" t="s">
        <v>249</v>
      </c>
      <c r="E406" t="s">
        <v>320</v>
      </c>
      <c r="F406" s="61">
        <f t="shared" si="22"/>
        <v>58</v>
      </c>
      <c r="G406" s="61">
        <f t="shared" si="23"/>
        <v>27</v>
      </c>
      <c r="H406" s="61">
        <f t="shared" si="24"/>
        <v>31</v>
      </c>
      <c r="I406" s="2"/>
    </row>
    <row r="407" spans="2:9" ht="18" customHeight="1" x14ac:dyDescent="0.2">
      <c r="B407">
        <v>33</v>
      </c>
      <c r="C407" s="3">
        <v>41939</v>
      </c>
      <c r="D407" t="s">
        <v>272</v>
      </c>
      <c r="E407" t="s">
        <v>344</v>
      </c>
      <c r="F407" s="61">
        <f t="shared" si="22"/>
        <v>65</v>
      </c>
      <c r="G407" s="61">
        <f t="shared" si="23"/>
        <v>26</v>
      </c>
      <c r="H407" s="61">
        <f t="shared" si="24"/>
        <v>39</v>
      </c>
      <c r="I407" s="2"/>
    </row>
    <row r="408" spans="2:9" ht="18" customHeight="1" x14ac:dyDescent="0.2">
      <c r="B408">
        <v>33</v>
      </c>
      <c r="C408" s="3">
        <v>41939</v>
      </c>
      <c r="D408" t="s">
        <v>267</v>
      </c>
      <c r="E408" t="s">
        <v>343</v>
      </c>
      <c r="F408" s="61">
        <f t="shared" si="22"/>
        <v>56</v>
      </c>
      <c r="G408" s="61">
        <f t="shared" si="23"/>
        <v>29</v>
      </c>
      <c r="H408" s="61">
        <f t="shared" si="24"/>
        <v>27</v>
      </c>
      <c r="I408" s="2"/>
    </row>
    <row r="409" spans="2:9" ht="18" customHeight="1" x14ac:dyDescent="0.2">
      <c r="B409">
        <v>33</v>
      </c>
      <c r="C409" s="3">
        <v>41939</v>
      </c>
      <c r="D409" t="s">
        <v>220</v>
      </c>
      <c r="E409" t="s">
        <v>221</v>
      </c>
      <c r="F409" s="61">
        <f t="shared" si="22"/>
        <v>37</v>
      </c>
      <c r="G409" s="61">
        <f t="shared" si="23"/>
        <v>30</v>
      </c>
      <c r="H409" s="61">
        <f t="shared" si="24"/>
        <v>7</v>
      </c>
      <c r="I409" s="2"/>
    </row>
    <row r="410" spans="2:9" ht="18" customHeight="1" x14ac:dyDescent="0.2">
      <c r="B410">
        <v>33</v>
      </c>
      <c r="C410" s="3">
        <v>41939</v>
      </c>
      <c r="D410" t="s">
        <v>264</v>
      </c>
      <c r="E410" t="s">
        <v>320</v>
      </c>
      <c r="F410" s="61">
        <f t="shared" si="22"/>
        <v>61</v>
      </c>
      <c r="G410" s="61">
        <f t="shared" si="23"/>
        <v>28</v>
      </c>
      <c r="H410" s="61">
        <f t="shared" si="24"/>
        <v>33</v>
      </c>
      <c r="I410" s="2"/>
    </row>
    <row r="411" spans="2:9" ht="18" customHeight="1" x14ac:dyDescent="0.2">
      <c r="B411">
        <v>33</v>
      </c>
      <c r="C411" s="3">
        <v>41939</v>
      </c>
      <c r="D411" t="s">
        <v>263</v>
      </c>
      <c r="E411" t="s">
        <v>319</v>
      </c>
      <c r="F411" s="61">
        <f t="shared" si="22"/>
        <v>37</v>
      </c>
      <c r="G411" s="61">
        <f t="shared" si="23"/>
        <v>27</v>
      </c>
      <c r="H411" s="61">
        <f t="shared" si="24"/>
        <v>10</v>
      </c>
      <c r="I411" s="2"/>
    </row>
    <row r="412" spans="2:9" ht="18" customHeight="1" x14ac:dyDescent="0.2">
      <c r="B412">
        <v>33</v>
      </c>
      <c r="C412" s="3">
        <v>41939</v>
      </c>
      <c r="D412" t="s">
        <v>275</v>
      </c>
      <c r="E412" t="s">
        <v>319</v>
      </c>
      <c r="F412" s="61">
        <f t="shared" si="22"/>
        <v>42</v>
      </c>
      <c r="G412" s="61">
        <f t="shared" si="23"/>
        <v>26</v>
      </c>
      <c r="H412" s="61">
        <f t="shared" si="24"/>
        <v>16</v>
      </c>
      <c r="I412" s="2"/>
    </row>
    <row r="413" spans="2:9" ht="18" customHeight="1" x14ac:dyDescent="0.2">
      <c r="B413">
        <v>33</v>
      </c>
      <c r="C413" s="3">
        <v>41939</v>
      </c>
      <c r="D413" t="s">
        <v>315</v>
      </c>
      <c r="E413" t="s">
        <v>336</v>
      </c>
      <c r="F413" s="61">
        <f t="shared" si="22"/>
        <v>35</v>
      </c>
      <c r="G413" s="61">
        <f t="shared" si="23"/>
        <v>27</v>
      </c>
      <c r="H413" s="61">
        <f t="shared" si="24"/>
        <v>8</v>
      </c>
      <c r="I413" s="2"/>
    </row>
    <row r="414" spans="2:9" ht="18" customHeight="1" x14ac:dyDescent="0.2">
      <c r="B414">
        <v>33</v>
      </c>
      <c r="C414" s="3">
        <v>41939</v>
      </c>
      <c r="D414" t="s">
        <v>240</v>
      </c>
      <c r="E414" t="s">
        <v>328</v>
      </c>
      <c r="F414" s="61">
        <f t="shared" si="22"/>
        <v>63</v>
      </c>
      <c r="G414" s="61">
        <f t="shared" si="23"/>
        <v>26</v>
      </c>
      <c r="H414" s="61">
        <f t="shared" si="24"/>
        <v>37</v>
      </c>
      <c r="I414" s="2"/>
    </row>
    <row r="415" spans="2:9" ht="18" customHeight="1" x14ac:dyDescent="0.2">
      <c r="B415">
        <v>33</v>
      </c>
      <c r="C415" s="3">
        <v>41939</v>
      </c>
      <c r="D415" t="s">
        <v>248</v>
      </c>
      <c r="E415" t="s">
        <v>335</v>
      </c>
      <c r="F415" s="61">
        <f t="shared" si="22"/>
        <v>55</v>
      </c>
      <c r="G415" s="61">
        <f t="shared" si="23"/>
        <v>27</v>
      </c>
      <c r="H415" s="61">
        <f t="shared" si="24"/>
        <v>28</v>
      </c>
      <c r="I415" s="2"/>
    </row>
    <row r="416" spans="2:9" ht="18" customHeight="1" x14ac:dyDescent="0.2">
      <c r="B416">
        <v>33</v>
      </c>
      <c r="C416" s="3">
        <v>41939</v>
      </c>
      <c r="D416" t="s">
        <v>280</v>
      </c>
      <c r="E416" t="s">
        <v>347</v>
      </c>
      <c r="F416" s="61">
        <f t="shared" si="22"/>
        <v>43</v>
      </c>
      <c r="G416" s="61">
        <f t="shared" si="23"/>
        <v>27</v>
      </c>
      <c r="H416" s="61">
        <f t="shared" si="24"/>
        <v>16</v>
      </c>
      <c r="I416" s="2"/>
    </row>
    <row r="417" spans="2:9" ht="18" customHeight="1" x14ac:dyDescent="0.2">
      <c r="B417">
        <v>33</v>
      </c>
      <c r="C417" s="3">
        <v>41939</v>
      </c>
      <c r="D417" t="s">
        <v>309</v>
      </c>
      <c r="E417" t="s">
        <v>323</v>
      </c>
      <c r="F417" s="61">
        <f t="shared" si="22"/>
        <v>57</v>
      </c>
      <c r="G417" s="61">
        <f t="shared" si="23"/>
        <v>29</v>
      </c>
      <c r="H417" s="61">
        <f t="shared" si="24"/>
        <v>28</v>
      </c>
      <c r="I417" s="2"/>
    </row>
    <row r="418" spans="2:9" ht="18" customHeight="1" x14ac:dyDescent="0.2">
      <c r="B418">
        <v>33</v>
      </c>
      <c r="C418" s="3">
        <v>41939</v>
      </c>
      <c r="D418" t="s">
        <v>260</v>
      </c>
      <c r="E418" t="s">
        <v>340</v>
      </c>
      <c r="F418" s="61">
        <f t="shared" si="22"/>
        <v>39</v>
      </c>
      <c r="G418" s="61">
        <f t="shared" si="23"/>
        <v>29</v>
      </c>
      <c r="H418" s="61">
        <f t="shared" si="24"/>
        <v>10</v>
      </c>
      <c r="I418" s="2"/>
    </row>
    <row r="419" spans="2:9" ht="18" customHeight="1" x14ac:dyDescent="0.2">
      <c r="B419">
        <v>34</v>
      </c>
      <c r="C419" s="3">
        <v>41983</v>
      </c>
      <c r="D419" t="s">
        <v>312</v>
      </c>
      <c r="E419" t="s">
        <v>319</v>
      </c>
      <c r="F419" s="61">
        <f t="shared" si="22"/>
        <v>40</v>
      </c>
      <c r="G419" s="61">
        <f t="shared" si="23"/>
        <v>27</v>
      </c>
      <c r="H419" s="61">
        <f t="shared" si="24"/>
        <v>13</v>
      </c>
      <c r="I419" s="2"/>
    </row>
    <row r="420" spans="2:9" ht="18" customHeight="1" x14ac:dyDescent="0.2">
      <c r="B420">
        <v>34</v>
      </c>
      <c r="C420" s="3">
        <v>41983</v>
      </c>
      <c r="D420" t="s">
        <v>269</v>
      </c>
      <c r="E420" t="s">
        <v>327</v>
      </c>
      <c r="F420" s="61">
        <f t="shared" si="22"/>
        <v>44</v>
      </c>
      <c r="G420" s="61">
        <f t="shared" si="23"/>
        <v>28</v>
      </c>
      <c r="H420" s="61">
        <f t="shared" si="24"/>
        <v>16</v>
      </c>
      <c r="I420" s="2"/>
    </row>
    <row r="421" spans="2:9" ht="18" customHeight="1" x14ac:dyDescent="0.2">
      <c r="B421">
        <v>34</v>
      </c>
      <c r="C421" s="3">
        <v>41983</v>
      </c>
      <c r="D421" t="s">
        <v>301</v>
      </c>
      <c r="E421" t="s">
        <v>329</v>
      </c>
      <c r="F421" s="61">
        <f t="shared" si="22"/>
        <v>51</v>
      </c>
      <c r="G421" s="61">
        <f t="shared" si="23"/>
        <v>29</v>
      </c>
      <c r="H421" s="61">
        <f t="shared" si="24"/>
        <v>22</v>
      </c>
      <c r="I421" s="2"/>
    </row>
    <row r="422" spans="2:9" ht="18" customHeight="1" x14ac:dyDescent="0.2">
      <c r="B422">
        <v>34</v>
      </c>
      <c r="C422" s="3">
        <v>41983</v>
      </c>
      <c r="D422" t="s">
        <v>266</v>
      </c>
      <c r="E422" t="s">
        <v>341</v>
      </c>
      <c r="F422" s="61">
        <f t="shared" si="22"/>
        <v>46</v>
      </c>
      <c r="G422" s="61">
        <f t="shared" si="23"/>
        <v>30</v>
      </c>
      <c r="H422" s="61">
        <f t="shared" si="24"/>
        <v>16</v>
      </c>
      <c r="I422" s="2"/>
    </row>
    <row r="423" spans="2:9" ht="18" customHeight="1" x14ac:dyDescent="0.2">
      <c r="B423">
        <v>34</v>
      </c>
      <c r="C423" s="3">
        <v>41983</v>
      </c>
      <c r="D423" t="s">
        <v>281</v>
      </c>
      <c r="E423" t="s">
        <v>319</v>
      </c>
      <c r="F423" s="61">
        <f t="shared" si="22"/>
        <v>42</v>
      </c>
      <c r="G423" s="61">
        <f t="shared" si="23"/>
        <v>28</v>
      </c>
      <c r="H423" s="61">
        <f t="shared" si="24"/>
        <v>14</v>
      </c>
      <c r="I423" s="2"/>
    </row>
    <row r="424" spans="2:9" ht="18" customHeight="1" x14ac:dyDescent="0.2">
      <c r="B424">
        <v>34</v>
      </c>
      <c r="C424" s="3">
        <v>41983</v>
      </c>
      <c r="D424" t="s">
        <v>265</v>
      </c>
      <c r="E424" t="s">
        <v>342</v>
      </c>
      <c r="F424" s="61">
        <f t="shared" si="22"/>
        <v>64</v>
      </c>
      <c r="G424" s="61">
        <f t="shared" si="23"/>
        <v>28</v>
      </c>
      <c r="H424" s="61">
        <f t="shared" si="24"/>
        <v>36</v>
      </c>
      <c r="I424" s="2"/>
    </row>
    <row r="425" spans="2:9" ht="18" customHeight="1" x14ac:dyDescent="0.2">
      <c r="B425">
        <v>34</v>
      </c>
      <c r="C425" s="3">
        <v>41983</v>
      </c>
      <c r="D425" t="s">
        <v>271</v>
      </c>
      <c r="E425" t="s">
        <v>319</v>
      </c>
      <c r="F425" s="61">
        <f t="shared" ref="F425:F488" si="25">INDEX($K$42:$N$142,MATCH($D425,$N$42:$N$142,0),2)</f>
        <v>62</v>
      </c>
      <c r="G425" s="61">
        <f t="shared" ref="G425:G488" si="26">INDEX($K$42:$N$142,MATCH($D425,$N$42:$N$142,0),3)</f>
        <v>28</v>
      </c>
      <c r="H425" s="61">
        <f t="shared" ref="H425:H488" si="27">F425-G425</f>
        <v>34</v>
      </c>
      <c r="I425" s="2"/>
    </row>
    <row r="426" spans="2:9" ht="18" customHeight="1" x14ac:dyDescent="0.2">
      <c r="B426">
        <v>34</v>
      </c>
      <c r="C426" s="3">
        <v>41983</v>
      </c>
      <c r="D426" t="s">
        <v>294</v>
      </c>
      <c r="E426" t="s">
        <v>350</v>
      </c>
      <c r="F426" s="61">
        <f t="shared" si="25"/>
        <v>44</v>
      </c>
      <c r="G426" s="61">
        <f t="shared" si="26"/>
        <v>27</v>
      </c>
      <c r="H426" s="61">
        <f t="shared" si="27"/>
        <v>17</v>
      </c>
      <c r="I426" s="2"/>
    </row>
    <row r="427" spans="2:9" ht="18" customHeight="1" x14ac:dyDescent="0.2">
      <c r="B427">
        <v>34</v>
      </c>
      <c r="C427" s="3">
        <v>41983</v>
      </c>
      <c r="D427" t="s">
        <v>297</v>
      </c>
      <c r="E427" t="s">
        <v>221</v>
      </c>
      <c r="F427" s="61">
        <f t="shared" si="25"/>
        <v>35</v>
      </c>
      <c r="G427" s="61">
        <f t="shared" si="26"/>
        <v>25</v>
      </c>
      <c r="H427" s="61">
        <f t="shared" si="27"/>
        <v>10</v>
      </c>
      <c r="I427" s="2"/>
    </row>
    <row r="428" spans="2:9" ht="18" customHeight="1" x14ac:dyDescent="0.2">
      <c r="B428">
        <v>34</v>
      </c>
      <c r="C428" s="3">
        <v>41983</v>
      </c>
      <c r="D428" t="s">
        <v>228</v>
      </c>
      <c r="E428" t="s">
        <v>320</v>
      </c>
      <c r="F428" s="61">
        <f t="shared" si="25"/>
        <v>39</v>
      </c>
      <c r="G428" s="61">
        <f t="shared" si="26"/>
        <v>27</v>
      </c>
      <c r="H428" s="61">
        <f t="shared" si="27"/>
        <v>12</v>
      </c>
      <c r="I428" s="2"/>
    </row>
    <row r="429" spans="2:9" ht="18" customHeight="1" x14ac:dyDescent="0.2">
      <c r="B429">
        <v>34</v>
      </c>
      <c r="C429" s="3">
        <v>41983</v>
      </c>
      <c r="D429" t="s">
        <v>276</v>
      </c>
      <c r="E429" t="s">
        <v>319</v>
      </c>
      <c r="F429" s="61">
        <f t="shared" si="25"/>
        <v>39</v>
      </c>
      <c r="G429" s="61">
        <f t="shared" si="26"/>
        <v>30</v>
      </c>
      <c r="H429" s="61">
        <f t="shared" si="27"/>
        <v>9</v>
      </c>
      <c r="I429" s="2"/>
    </row>
    <row r="430" spans="2:9" ht="18" customHeight="1" x14ac:dyDescent="0.2">
      <c r="B430">
        <v>34</v>
      </c>
      <c r="C430" s="3">
        <v>41983</v>
      </c>
      <c r="D430" t="s">
        <v>232</v>
      </c>
      <c r="E430" t="s">
        <v>323</v>
      </c>
      <c r="F430" s="61">
        <f t="shared" si="25"/>
        <v>59</v>
      </c>
      <c r="G430" s="61">
        <f t="shared" si="26"/>
        <v>27</v>
      </c>
      <c r="H430" s="61">
        <f t="shared" si="27"/>
        <v>32</v>
      </c>
      <c r="I430" s="2"/>
    </row>
    <row r="431" spans="2:9" ht="18" customHeight="1" x14ac:dyDescent="0.2">
      <c r="B431">
        <v>34</v>
      </c>
      <c r="C431" s="3">
        <v>41983</v>
      </c>
      <c r="D431" t="s">
        <v>242</v>
      </c>
      <c r="E431" t="s">
        <v>320</v>
      </c>
      <c r="F431" s="61">
        <f t="shared" si="25"/>
        <v>41</v>
      </c>
      <c r="G431" s="61">
        <f t="shared" si="26"/>
        <v>29</v>
      </c>
      <c r="H431" s="61">
        <f t="shared" si="27"/>
        <v>12</v>
      </c>
      <c r="I431" s="2"/>
    </row>
    <row r="432" spans="2:9" ht="18" customHeight="1" x14ac:dyDescent="0.2">
      <c r="B432">
        <v>34</v>
      </c>
      <c r="C432" s="3">
        <v>41983</v>
      </c>
      <c r="D432" t="s">
        <v>303</v>
      </c>
      <c r="E432" t="s">
        <v>352</v>
      </c>
      <c r="F432" s="61">
        <f t="shared" si="25"/>
        <v>64</v>
      </c>
      <c r="G432" s="61">
        <f t="shared" si="26"/>
        <v>25</v>
      </c>
      <c r="H432" s="61">
        <f t="shared" si="27"/>
        <v>39</v>
      </c>
      <c r="I432" s="2"/>
    </row>
    <row r="433" spans="2:9" ht="18" customHeight="1" x14ac:dyDescent="0.2">
      <c r="B433">
        <v>34</v>
      </c>
      <c r="C433" s="3">
        <v>41983</v>
      </c>
      <c r="D433" t="s">
        <v>252</v>
      </c>
      <c r="E433" t="s">
        <v>337</v>
      </c>
      <c r="F433" s="61">
        <f t="shared" si="25"/>
        <v>58</v>
      </c>
      <c r="G433" s="61">
        <f t="shared" si="26"/>
        <v>27</v>
      </c>
      <c r="H433" s="61">
        <f t="shared" si="27"/>
        <v>31</v>
      </c>
      <c r="I433" s="2"/>
    </row>
    <row r="434" spans="2:9" ht="18" customHeight="1" x14ac:dyDescent="0.2">
      <c r="B434">
        <v>34</v>
      </c>
      <c r="C434" s="3">
        <v>41983</v>
      </c>
      <c r="D434" t="s">
        <v>243</v>
      </c>
      <c r="E434" t="s">
        <v>330</v>
      </c>
      <c r="F434" s="61">
        <f t="shared" si="25"/>
        <v>51</v>
      </c>
      <c r="G434" s="61">
        <f t="shared" si="26"/>
        <v>25</v>
      </c>
      <c r="H434" s="61">
        <f t="shared" si="27"/>
        <v>26</v>
      </c>
      <c r="I434" s="2"/>
    </row>
    <row r="435" spans="2:9" ht="18" customHeight="1" x14ac:dyDescent="0.2">
      <c r="B435">
        <v>35</v>
      </c>
      <c r="C435" s="3">
        <v>41787</v>
      </c>
      <c r="D435" t="s">
        <v>277</v>
      </c>
      <c r="E435" t="s">
        <v>346</v>
      </c>
      <c r="F435" s="61">
        <f t="shared" si="25"/>
        <v>53</v>
      </c>
      <c r="G435" s="61">
        <f t="shared" si="26"/>
        <v>30</v>
      </c>
      <c r="H435" s="61">
        <f t="shared" si="27"/>
        <v>23</v>
      </c>
      <c r="I435" s="2"/>
    </row>
    <row r="436" spans="2:9" ht="18" customHeight="1" x14ac:dyDescent="0.2">
      <c r="B436">
        <v>35</v>
      </c>
      <c r="C436" s="3">
        <v>41787</v>
      </c>
      <c r="D436" t="s">
        <v>290</v>
      </c>
      <c r="E436" t="s">
        <v>330</v>
      </c>
      <c r="F436" s="61">
        <f t="shared" si="25"/>
        <v>61</v>
      </c>
      <c r="G436" s="61">
        <f t="shared" si="26"/>
        <v>30</v>
      </c>
      <c r="H436" s="61">
        <f t="shared" si="27"/>
        <v>31</v>
      </c>
      <c r="I436" s="2"/>
    </row>
    <row r="437" spans="2:9" ht="18" customHeight="1" x14ac:dyDescent="0.2">
      <c r="B437">
        <v>35</v>
      </c>
      <c r="C437" s="3">
        <v>41787</v>
      </c>
      <c r="D437" t="s">
        <v>293</v>
      </c>
      <c r="E437" t="s">
        <v>350</v>
      </c>
      <c r="F437" s="61">
        <f t="shared" si="25"/>
        <v>52</v>
      </c>
      <c r="G437" s="61">
        <f t="shared" si="26"/>
        <v>25</v>
      </c>
      <c r="H437" s="61">
        <f t="shared" si="27"/>
        <v>27</v>
      </c>
      <c r="I437" s="2"/>
    </row>
    <row r="438" spans="2:9" ht="18" customHeight="1" x14ac:dyDescent="0.2">
      <c r="B438">
        <v>35</v>
      </c>
      <c r="C438" s="3">
        <v>41787</v>
      </c>
      <c r="D438" t="s">
        <v>254</v>
      </c>
      <c r="E438" t="s">
        <v>333</v>
      </c>
      <c r="F438" s="61">
        <f t="shared" si="25"/>
        <v>60</v>
      </c>
      <c r="G438" s="61">
        <f t="shared" si="26"/>
        <v>28</v>
      </c>
      <c r="H438" s="61">
        <f t="shared" si="27"/>
        <v>32</v>
      </c>
      <c r="I438" s="2"/>
    </row>
    <row r="439" spans="2:9" ht="18" customHeight="1" x14ac:dyDescent="0.2">
      <c r="B439">
        <v>35</v>
      </c>
      <c r="C439" s="3">
        <v>41787</v>
      </c>
      <c r="D439" t="s">
        <v>268</v>
      </c>
      <c r="E439" t="s">
        <v>335</v>
      </c>
      <c r="F439" s="61">
        <f t="shared" si="25"/>
        <v>37</v>
      </c>
      <c r="G439" s="61">
        <f t="shared" si="26"/>
        <v>29</v>
      </c>
      <c r="H439" s="61">
        <f t="shared" si="27"/>
        <v>8</v>
      </c>
      <c r="I439" s="2"/>
    </row>
    <row r="440" spans="2:9" ht="18" customHeight="1" x14ac:dyDescent="0.2">
      <c r="B440">
        <v>35</v>
      </c>
      <c r="C440" s="3">
        <v>41787</v>
      </c>
      <c r="D440" t="s">
        <v>297</v>
      </c>
      <c r="E440" t="s">
        <v>221</v>
      </c>
      <c r="F440" s="61">
        <f t="shared" si="25"/>
        <v>35</v>
      </c>
      <c r="G440" s="61">
        <f t="shared" si="26"/>
        <v>25</v>
      </c>
      <c r="H440" s="61">
        <f t="shared" si="27"/>
        <v>10</v>
      </c>
      <c r="I440" s="2"/>
    </row>
    <row r="441" spans="2:9" ht="18" customHeight="1" x14ac:dyDescent="0.2">
      <c r="B441">
        <v>35</v>
      </c>
      <c r="C441" s="3">
        <v>41787</v>
      </c>
      <c r="D441" t="s">
        <v>222</v>
      </c>
      <c r="E441" t="s">
        <v>223</v>
      </c>
      <c r="F441" s="61">
        <f t="shared" si="25"/>
        <v>40</v>
      </c>
      <c r="G441" s="61">
        <f t="shared" si="26"/>
        <v>25</v>
      </c>
      <c r="H441" s="61">
        <f t="shared" si="27"/>
        <v>15</v>
      </c>
      <c r="I441" s="2"/>
    </row>
    <row r="442" spans="2:9" ht="18" customHeight="1" x14ac:dyDescent="0.2">
      <c r="B442">
        <v>36</v>
      </c>
      <c r="C442" s="3">
        <v>41735</v>
      </c>
      <c r="D442" t="s">
        <v>252</v>
      </c>
      <c r="E442" t="s">
        <v>337</v>
      </c>
      <c r="F442" s="61">
        <f t="shared" si="25"/>
        <v>58</v>
      </c>
      <c r="G442" s="61">
        <f t="shared" si="26"/>
        <v>27</v>
      </c>
      <c r="H442" s="61">
        <f t="shared" si="27"/>
        <v>31</v>
      </c>
      <c r="I442" s="2"/>
    </row>
    <row r="443" spans="2:9" ht="18" customHeight="1" x14ac:dyDescent="0.2">
      <c r="B443">
        <v>36</v>
      </c>
      <c r="C443" s="3">
        <v>41735</v>
      </c>
      <c r="D443" t="s">
        <v>228</v>
      </c>
      <c r="E443" t="s">
        <v>320</v>
      </c>
      <c r="F443" s="61">
        <f t="shared" si="25"/>
        <v>39</v>
      </c>
      <c r="G443" s="61">
        <f t="shared" si="26"/>
        <v>27</v>
      </c>
      <c r="H443" s="61">
        <f t="shared" si="27"/>
        <v>12</v>
      </c>
      <c r="I443" s="2"/>
    </row>
    <row r="444" spans="2:9" ht="18" customHeight="1" x14ac:dyDescent="0.2">
      <c r="B444">
        <v>36</v>
      </c>
      <c r="C444" s="3">
        <v>41735</v>
      </c>
      <c r="D444" t="s">
        <v>267</v>
      </c>
      <c r="E444" t="s">
        <v>343</v>
      </c>
      <c r="F444" s="61">
        <f t="shared" si="25"/>
        <v>56</v>
      </c>
      <c r="G444" s="61">
        <f t="shared" si="26"/>
        <v>29</v>
      </c>
      <c r="H444" s="61">
        <f t="shared" si="27"/>
        <v>27</v>
      </c>
      <c r="I444" s="2"/>
    </row>
    <row r="445" spans="2:9" ht="18" customHeight="1" x14ac:dyDescent="0.2">
      <c r="B445">
        <v>36</v>
      </c>
      <c r="C445" s="3">
        <v>41735</v>
      </c>
      <c r="D445" t="s">
        <v>271</v>
      </c>
      <c r="E445" t="s">
        <v>319</v>
      </c>
      <c r="F445" s="61">
        <f t="shared" si="25"/>
        <v>62</v>
      </c>
      <c r="G445" s="61">
        <f t="shared" si="26"/>
        <v>28</v>
      </c>
      <c r="H445" s="61">
        <f t="shared" si="27"/>
        <v>34</v>
      </c>
      <c r="I445" s="2"/>
    </row>
    <row r="446" spans="2:9" ht="18" customHeight="1" x14ac:dyDescent="0.2">
      <c r="B446">
        <v>36</v>
      </c>
      <c r="C446" s="3">
        <v>41735</v>
      </c>
      <c r="D446" t="s">
        <v>294</v>
      </c>
      <c r="E446" t="s">
        <v>350</v>
      </c>
      <c r="F446" s="61">
        <f t="shared" si="25"/>
        <v>44</v>
      </c>
      <c r="G446" s="61">
        <f t="shared" si="26"/>
        <v>27</v>
      </c>
      <c r="H446" s="61">
        <f t="shared" si="27"/>
        <v>17</v>
      </c>
      <c r="I446" s="2"/>
    </row>
    <row r="447" spans="2:9" ht="18" customHeight="1" x14ac:dyDescent="0.2">
      <c r="B447">
        <v>36</v>
      </c>
      <c r="C447" s="3">
        <v>41735</v>
      </c>
      <c r="D447" t="s">
        <v>268</v>
      </c>
      <c r="E447" t="s">
        <v>334</v>
      </c>
      <c r="F447" s="61">
        <f t="shared" si="25"/>
        <v>37</v>
      </c>
      <c r="G447" s="61">
        <f t="shared" si="26"/>
        <v>29</v>
      </c>
      <c r="H447" s="61">
        <f t="shared" si="27"/>
        <v>8</v>
      </c>
      <c r="I447" s="2"/>
    </row>
    <row r="448" spans="2:9" ht="18" customHeight="1" x14ac:dyDescent="0.2">
      <c r="B448">
        <v>36</v>
      </c>
      <c r="C448" s="3">
        <v>41735</v>
      </c>
      <c r="D448" t="s">
        <v>285</v>
      </c>
      <c r="E448" t="s">
        <v>319</v>
      </c>
      <c r="F448" s="61">
        <f t="shared" si="25"/>
        <v>38</v>
      </c>
      <c r="G448" s="61">
        <f t="shared" si="26"/>
        <v>30</v>
      </c>
      <c r="H448" s="61">
        <f t="shared" si="27"/>
        <v>8</v>
      </c>
      <c r="I448" s="2"/>
    </row>
    <row r="449" spans="2:9" ht="18" customHeight="1" x14ac:dyDescent="0.2">
      <c r="B449">
        <v>36</v>
      </c>
      <c r="C449" s="3">
        <v>41735</v>
      </c>
      <c r="D449" t="s">
        <v>291</v>
      </c>
      <c r="E449" t="s">
        <v>342</v>
      </c>
      <c r="F449" s="61">
        <f t="shared" si="25"/>
        <v>35</v>
      </c>
      <c r="G449" s="61">
        <f t="shared" si="26"/>
        <v>25</v>
      </c>
      <c r="H449" s="61">
        <f t="shared" si="27"/>
        <v>10</v>
      </c>
      <c r="I449" s="2"/>
    </row>
    <row r="450" spans="2:9" ht="18" customHeight="1" x14ac:dyDescent="0.2">
      <c r="B450">
        <v>36</v>
      </c>
      <c r="C450" s="3">
        <v>41735</v>
      </c>
      <c r="D450" t="s">
        <v>275</v>
      </c>
      <c r="E450" t="s">
        <v>319</v>
      </c>
      <c r="F450" s="61">
        <f t="shared" si="25"/>
        <v>42</v>
      </c>
      <c r="G450" s="61">
        <f t="shared" si="26"/>
        <v>26</v>
      </c>
      <c r="H450" s="61">
        <f t="shared" si="27"/>
        <v>16</v>
      </c>
      <c r="I450" s="2"/>
    </row>
    <row r="451" spans="2:9" ht="18" customHeight="1" x14ac:dyDescent="0.2">
      <c r="B451">
        <v>36</v>
      </c>
      <c r="C451" s="3">
        <v>41735</v>
      </c>
      <c r="D451" t="s">
        <v>284</v>
      </c>
      <c r="E451" t="s">
        <v>345</v>
      </c>
      <c r="F451" s="61">
        <f t="shared" si="25"/>
        <v>62</v>
      </c>
      <c r="G451" s="61">
        <f t="shared" si="26"/>
        <v>27</v>
      </c>
      <c r="H451" s="61">
        <f t="shared" si="27"/>
        <v>35</v>
      </c>
      <c r="I451" s="2"/>
    </row>
    <row r="452" spans="2:9" ht="18" customHeight="1" x14ac:dyDescent="0.2">
      <c r="B452">
        <v>36</v>
      </c>
      <c r="C452" s="3">
        <v>41735</v>
      </c>
      <c r="D452" t="s">
        <v>265</v>
      </c>
      <c r="E452" t="s">
        <v>341</v>
      </c>
      <c r="F452" s="61">
        <f t="shared" si="25"/>
        <v>64</v>
      </c>
      <c r="G452" s="61">
        <f t="shared" si="26"/>
        <v>28</v>
      </c>
      <c r="H452" s="61">
        <f t="shared" si="27"/>
        <v>36</v>
      </c>
      <c r="I452" s="2"/>
    </row>
    <row r="453" spans="2:9" ht="18" customHeight="1" x14ac:dyDescent="0.2">
      <c r="B453">
        <v>36</v>
      </c>
      <c r="C453" s="3">
        <v>41735</v>
      </c>
      <c r="D453" t="s">
        <v>231</v>
      </c>
      <c r="E453" t="s">
        <v>322</v>
      </c>
      <c r="F453" s="61">
        <f t="shared" si="25"/>
        <v>48</v>
      </c>
      <c r="G453" s="61">
        <f t="shared" si="26"/>
        <v>29</v>
      </c>
      <c r="H453" s="61">
        <f t="shared" si="27"/>
        <v>19</v>
      </c>
      <c r="I453" s="2"/>
    </row>
    <row r="454" spans="2:9" ht="18" customHeight="1" x14ac:dyDescent="0.2">
      <c r="B454">
        <v>36</v>
      </c>
      <c r="C454" s="3">
        <v>41735</v>
      </c>
      <c r="D454" t="s">
        <v>281</v>
      </c>
      <c r="E454" t="s">
        <v>319</v>
      </c>
      <c r="F454" s="61">
        <f t="shared" si="25"/>
        <v>42</v>
      </c>
      <c r="G454" s="61">
        <f t="shared" si="26"/>
        <v>28</v>
      </c>
      <c r="H454" s="61">
        <f t="shared" si="27"/>
        <v>14</v>
      </c>
      <c r="I454" s="2"/>
    </row>
    <row r="455" spans="2:9" ht="18" customHeight="1" x14ac:dyDescent="0.2">
      <c r="B455">
        <v>36</v>
      </c>
      <c r="C455" s="3">
        <v>41735</v>
      </c>
      <c r="D455" t="s">
        <v>272</v>
      </c>
      <c r="E455" t="s">
        <v>344</v>
      </c>
      <c r="F455" s="61">
        <f t="shared" si="25"/>
        <v>65</v>
      </c>
      <c r="G455" s="61">
        <f t="shared" si="26"/>
        <v>26</v>
      </c>
      <c r="H455" s="61">
        <f t="shared" si="27"/>
        <v>39</v>
      </c>
      <c r="I455" s="2"/>
    </row>
    <row r="456" spans="2:9" ht="18" customHeight="1" x14ac:dyDescent="0.2">
      <c r="B456">
        <v>36</v>
      </c>
      <c r="C456" s="3">
        <v>41735</v>
      </c>
      <c r="D456" t="s">
        <v>283</v>
      </c>
      <c r="E456" t="s">
        <v>326</v>
      </c>
      <c r="F456" s="61">
        <f t="shared" si="25"/>
        <v>42</v>
      </c>
      <c r="G456" s="61">
        <f t="shared" si="26"/>
        <v>29</v>
      </c>
      <c r="H456" s="61">
        <f t="shared" si="27"/>
        <v>13</v>
      </c>
      <c r="I456" s="2"/>
    </row>
    <row r="457" spans="2:9" ht="18" customHeight="1" x14ac:dyDescent="0.2">
      <c r="B457">
        <v>36</v>
      </c>
      <c r="C457" s="3">
        <v>41735</v>
      </c>
      <c r="D457" t="s">
        <v>307</v>
      </c>
      <c r="E457" t="s">
        <v>354</v>
      </c>
      <c r="F457" s="61">
        <f t="shared" si="25"/>
        <v>38</v>
      </c>
      <c r="G457" s="61">
        <f t="shared" si="26"/>
        <v>29</v>
      </c>
      <c r="H457" s="61">
        <f t="shared" si="27"/>
        <v>9</v>
      </c>
      <c r="I457" s="2"/>
    </row>
    <row r="458" spans="2:9" ht="18" customHeight="1" x14ac:dyDescent="0.2">
      <c r="B458">
        <v>37</v>
      </c>
      <c r="C458" s="3">
        <v>41945</v>
      </c>
      <c r="D458" t="s">
        <v>226</v>
      </c>
      <c r="E458" t="s">
        <v>319</v>
      </c>
      <c r="F458" s="61">
        <f t="shared" si="25"/>
        <v>58</v>
      </c>
      <c r="G458" s="61">
        <f t="shared" si="26"/>
        <v>25</v>
      </c>
      <c r="H458" s="61">
        <f t="shared" si="27"/>
        <v>33</v>
      </c>
      <c r="I458" s="2"/>
    </row>
    <row r="459" spans="2:9" ht="18" customHeight="1" x14ac:dyDescent="0.2">
      <c r="B459">
        <v>37</v>
      </c>
      <c r="C459" s="3">
        <v>41945</v>
      </c>
      <c r="D459" t="s">
        <v>236</v>
      </c>
      <c r="E459" t="s">
        <v>326</v>
      </c>
      <c r="F459" s="61">
        <f t="shared" si="25"/>
        <v>62</v>
      </c>
      <c r="G459" s="61">
        <f t="shared" si="26"/>
        <v>30</v>
      </c>
      <c r="H459" s="61">
        <f t="shared" si="27"/>
        <v>32</v>
      </c>
      <c r="I459" s="2"/>
    </row>
    <row r="460" spans="2:9" ht="18" customHeight="1" x14ac:dyDescent="0.2">
      <c r="B460">
        <v>37</v>
      </c>
      <c r="C460" s="3">
        <v>41945</v>
      </c>
      <c r="D460" t="s">
        <v>257</v>
      </c>
      <c r="E460" t="s">
        <v>336</v>
      </c>
      <c r="F460" s="61">
        <f t="shared" si="25"/>
        <v>37</v>
      </c>
      <c r="G460" s="61">
        <f t="shared" si="26"/>
        <v>27</v>
      </c>
      <c r="H460" s="61">
        <f t="shared" si="27"/>
        <v>10</v>
      </c>
      <c r="I460" s="2"/>
    </row>
    <row r="461" spans="2:9" ht="18" customHeight="1" x14ac:dyDescent="0.2">
      <c r="B461">
        <v>37</v>
      </c>
      <c r="C461" s="3">
        <v>41945</v>
      </c>
      <c r="D461" t="s">
        <v>295</v>
      </c>
      <c r="E461" t="s">
        <v>343</v>
      </c>
      <c r="F461" s="61">
        <f t="shared" si="25"/>
        <v>55</v>
      </c>
      <c r="G461" s="61">
        <f t="shared" si="26"/>
        <v>27</v>
      </c>
      <c r="H461" s="61">
        <f t="shared" si="27"/>
        <v>28</v>
      </c>
      <c r="I461" s="2"/>
    </row>
    <row r="462" spans="2:9" ht="18" customHeight="1" x14ac:dyDescent="0.2">
      <c r="B462">
        <v>37</v>
      </c>
      <c r="C462" s="3">
        <v>41945</v>
      </c>
      <c r="D462" t="s">
        <v>302</v>
      </c>
      <c r="E462" t="s">
        <v>327</v>
      </c>
      <c r="F462" s="61">
        <f t="shared" si="25"/>
        <v>52</v>
      </c>
      <c r="G462" s="61">
        <f t="shared" si="26"/>
        <v>29</v>
      </c>
      <c r="H462" s="61">
        <f t="shared" si="27"/>
        <v>23</v>
      </c>
      <c r="I462" s="2"/>
    </row>
    <row r="463" spans="2:9" ht="18" customHeight="1" x14ac:dyDescent="0.2">
      <c r="B463">
        <v>37</v>
      </c>
      <c r="C463" s="3">
        <v>41945</v>
      </c>
      <c r="D463" t="s">
        <v>315</v>
      </c>
      <c r="E463" t="s">
        <v>336</v>
      </c>
      <c r="F463" s="61">
        <f t="shared" si="25"/>
        <v>35</v>
      </c>
      <c r="G463" s="61">
        <f t="shared" si="26"/>
        <v>27</v>
      </c>
      <c r="H463" s="61">
        <f t="shared" si="27"/>
        <v>8</v>
      </c>
      <c r="I463" s="2"/>
    </row>
    <row r="464" spans="2:9" ht="18" customHeight="1" x14ac:dyDescent="0.2">
      <c r="B464">
        <v>37</v>
      </c>
      <c r="C464" s="3">
        <v>41945</v>
      </c>
      <c r="D464" t="s">
        <v>286</v>
      </c>
      <c r="E464" t="s">
        <v>319</v>
      </c>
      <c r="F464" s="61">
        <f t="shared" si="25"/>
        <v>49</v>
      </c>
      <c r="G464" s="61">
        <f t="shared" si="26"/>
        <v>29</v>
      </c>
      <c r="H464" s="61">
        <f t="shared" si="27"/>
        <v>20</v>
      </c>
      <c r="I464" s="2"/>
    </row>
    <row r="465" spans="2:9" ht="18" customHeight="1" x14ac:dyDescent="0.2">
      <c r="B465">
        <v>37</v>
      </c>
      <c r="C465" s="3">
        <v>41945</v>
      </c>
      <c r="D465" t="s">
        <v>316</v>
      </c>
      <c r="E465" t="s">
        <v>221</v>
      </c>
      <c r="F465" s="61">
        <f t="shared" si="25"/>
        <v>45</v>
      </c>
      <c r="G465" s="61">
        <f t="shared" si="26"/>
        <v>29</v>
      </c>
      <c r="H465" s="61">
        <f t="shared" si="27"/>
        <v>16</v>
      </c>
      <c r="I465" s="2"/>
    </row>
    <row r="466" spans="2:9" ht="18" customHeight="1" x14ac:dyDescent="0.2">
      <c r="B466">
        <v>37</v>
      </c>
      <c r="C466" s="3">
        <v>41945</v>
      </c>
      <c r="D466" t="s">
        <v>252</v>
      </c>
      <c r="E466" t="s">
        <v>337</v>
      </c>
      <c r="F466" s="61">
        <f t="shared" si="25"/>
        <v>58</v>
      </c>
      <c r="G466" s="61">
        <f t="shared" si="26"/>
        <v>27</v>
      </c>
      <c r="H466" s="61">
        <f t="shared" si="27"/>
        <v>31</v>
      </c>
      <c r="I466" s="2"/>
    </row>
    <row r="467" spans="2:9" ht="18" customHeight="1" x14ac:dyDescent="0.2">
      <c r="B467">
        <v>37</v>
      </c>
      <c r="C467" s="3">
        <v>41945</v>
      </c>
      <c r="D467" t="s">
        <v>230</v>
      </c>
      <c r="E467" t="s">
        <v>321</v>
      </c>
      <c r="F467" s="61">
        <f t="shared" si="25"/>
        <v>41</v>
      </c>
      <c r="G467" s="61">
        <f t="shared" si="26"/>
        <v>28</v>
      </c>
      <c r="H467" s="61">
        <f t="shared" si="27"/>
        <v>13</v>
      </c>
      <c r="I467" s="2"/>
    </row>
    <row r="468" spans="2:9" ht="18" customHeight="1" x14ac:dyDescent="0.2">
      <c r="B468">
        <v>37</v>
      </c>
      <c r="C468" s="3">
        <v>41945</v>
      </c>
      <c r="D468" t="s">
        <v>242</v>
      </c>
      <c r="E468" t="s">
        <v>320</v>
      </c>
      <c r="F468" s="61">
        <f t="shared" si="25"/>
        <v>41</v>
      </c>
      <c r="G468" s="61">
        <f t="shared" si="26"/>
        <v>29</v>
      </c>
      <c r="H468" s="61">
        <f t="shared" si="27"/>
        <v>12</v>
      </c>
      <c r="I468" s="2"/>
    </row>
    <row r="469" spans="2:9" ht="18" customHeight="1" x14ac:dyDescent="0.2">
      <c r="B469">
        <v>37</v>
      </c>
      <c r="C469" s="3">
        <v>41945</v>
      </c>
      <c r="D469" t="s">
        <v>310</v>
      </c>
      <c r="E469" t="s">
        <v>321</v>
      </c>
      <c r="F469" s="61">
        <f t="shared" si="25"/>
        <v>36</v>
      </c>
      <c r="G469" s="61">
        <f t="shared" si="26"/>
        <v>25</v>
      </c>
      <c r="H469" s="61">
        <f t="shared" si="27"/>
        <v>11</v>
      </c>
      <c r="I469" s="2"/>
    </row>
    <row r="470" spans="2:9" ht="18" customHeight="1" x14ac:dyDescent="0.2">
      <c r="B470">
        <v>37</v>
      </c>
      <c r="C470" s="3">
        <v>41945</v>
      </c>
      <c r="D470" t="s">
        <v>307</v>
      </c>
      <c r="E470" t="s">
        <v>354</v>
      </c>
      <c r="F470" s="61">
        <f t="shared" si="25"/>
        <v>38</v>
      </c>
      <c r="G470" s="61">
        <f t="shared" si="26"/>
        <v>29</v>
      </c>
      <c r="H470" s="61">
        <f t="shared" si="27"/>
        <v>9</v>
      </c>
      <c r="I470" s="2"/>
    </row>
    <row r="471" spans="2:9" ht="18" customHeight="1" x14ac:dyDescent="0.2">
      <c r="B471">
        <v>38</v>
      </c>
      <c r="C471" s="3">
        <v>41735</v>
      </c>
      <c r="D471" t="s">
        <v>248</v>
      </c>
      <c r="E471" t="s">
        <v>335</v>
      </c>
      <c r="F471" s="61">
        <f t="shared" si="25"/>
        <v>55</v>
      </c>
      <c r="G471" s="61">
        <f t="shared" si="26"/>
        <v>27</v>
      </c>
      <c r="H471" s="61">
        <f t="shared" si="27"/>
        <v>28</v>
      </c>
      <c r="I471" s="2"/>
    </row>
    <row r="472" spans="2:9" ht="18" customHeight="1" x14ac:dyDescent="0.2">
      <c r="B472">
        <v>38</v>
      </c>
      <c r="C472" s="3">
        <v>41735</v>
      </c>
      <c r="D472" t="s">
        <v>304</v>
      </c>
      <c r="E472" t="s">
        <v>319</v>
      </c>
      <c r="F472" s="61">
        <f t="shared" si="25"/>
        <v>49</v>
      </c>
      <c r="G472" s="61">
        <f t="shared" si="26"/>
        <v>27</v>
      </c>
      <c r="H472" s="61">
        <f t="shared" si="27"/>
        <v>22</v>
      </c>
      <c r="I472" s="2"/>
    </row>
    <row r="473" spans="2:9" ht="18" customHeight="1" x14ac:dyDescent="0.2">
      <c r="B473">
        <v>38</v>
      </c>
      <c r="C473" s="3">
        <v>41735</v>
      </c>
      <c r="D473" t="s">
        <v>238</v>
      </c>
      <c r="E473" t="s">
        <v>221</v>
      </c>
      <c r="F473" s="61">
        <f t="shared" si="25"/>
        <v>52</v>
      </c>
      <c r="G473" s="61">
        <f t="shared" si="26"/>
        <v>30</v>
      </c>
      <c r="H473" s="61">
        <f t="shared" si="27"/>
        <v>22</v>
      </c>
      <c r="I473" s="2"/>
    </row>
    <row r="474" spans="2:9" ht="18" customHeight="1" x14ac:dyDescent="0.2">
      <c r="B474">
        <v>38</v>
      </c>
      <c r="C474" s="3">
        <v>41735</v>
      </c>
      <c r="D474" t="s">
        <v>296</v>
      </c>
      <c r="E474" t="s">
        <v>328</v>
      </c>
      <c r="F474" s="61">
        <f t="shared" si="25"/>
        <v>41</v>
      </c>
      <c r="G474" s="61">
        <f t="shared" si="26"/>
        <v>28</v>
      </c>
      <c r="H474" s="61">
        <f t="shared" si="27"/>
        <v>13</v>
      </c>
      <c r="I474" s="2"/>
    </row>
    <row r="475" spans="2:9" ht="18" customHeight="1" x14ac:dyDescent="0.2">
      <c r="B475">
        <v>38</v>
      </c>
      <c r="C475" s="3">
        <v>41735</v>
      </c>
      <c r="D475" t="s">
        <v>251</v>
      </c>
      <c r="E475" t="s">
        <v>336</v>
      </c>
      <c r="F475" s="61">
        <f t="shared" si="25"/>
        <v>35</v>
      </c>
      <c r="G475" s="61">
        <f t="shared" si="26"/>
        <v>27</v>
      </c>
      <c r="H475" s="61">
        <f t="shared" si="27"/>
        <v>8</v>
      </c>
      <c r="I475" s="2"/>
    </row>
    <row r="476" spans="2:9" ht="18" customHeight="1" x14ac:dyDescent="0.2">
      <c r="B476">
        <v>38</v>
      </c>
      <c r="C476" s="3">
        <v>41735</v>
      </c>
      <c r="D476" t="s">
        <v>237</v>
      </c>
      <c r="E476" t="s">
        <v>221</v>
      </c>
      <c r="F476" s="61">
        <f t="shared" si="25"/>
        <v>36</v>
      </c>
      <c r="G476" s="61">
        <f t="shared" si="26"/>
        <v>28</v>
      </c>
      <c r="H476" s="61">
        <f t="shared" si="27"/>
        <v>8</v>
      </c>
      <c r="I476" s="2"/>
    </row>
    <row r="477" spans="2:9" ht="18" customHeight="1" x14ac:dyDescent="0.2">
      <c r="B477">
        <v>38</v>
      </c>
      <c r="C477" s="3">
        <v>41735</v>
      </c>
      <c r="D477" t="s">
        <v>220</v>
      </c>
      <c r="E477" t="s">
        <v>221</v>
      </c>
      <c r="F477" s="61">
        <f t="shared" si="25"/>
        <v>37</v>
      </c>
      <c r="G477" s="61">
        <f t="shared" si="26"/>
        <v>30</v>
      </c>
      <c r="H477" s="61">
        <f t="shared" si="27"/>
        <v>7</v>
      </c>
      <c r="I477" s="2"/>
    </row>
    <row r="478" spans="2:9" ht="18" customHeight="1" x14ac:dyDescent="0.2">
      <c r="B478">
        <v>38</v>
      </c>
      <c r="C478" s="3">
        <v>41735</v>
      </c>
      <c r="D478" t="s">
        <v>241</v>
      </c>
      <c r="E478" t="s">
        <v>329</v>
      </c>
      <c r="F478" s="61">
        <f t="shared" si="25"/>
        <v>45</v>
      </c>
      <c r="G478" s="61">
        <f t="shared" si="26"/>
        <v>29</v>
      </c>
      <c r="H478" s="61">
        <f t="shared" si="27"/>
        <v>16</v>
      </c>
      <c r="I478" s="2"/>
    </row>
    <row r="479" spans="2:9" ht="18" customHeight="1" x14ac:dyDescent="0.2">
      <c r="B479">
        <v>38</v>
      </c>
      <c r="C479" s="3">
        <v>41735</v>
      </c>
      <c r="D479" t="s">
        <v>250</v>
      </c>
      <c r="E479" t="s">
        <v>320</v>
      </c>
      <c r="F479" s="61">
        <f t="shared" si="25"/>
        <v>45</v>
      </c>
      <c r="G479" s="61">
        <f t="shared" si="26"/>
        <v>27</v>
      </c>
      <c r="H479" s="61">
        <f t="shared" si="27"/>
        <v>18</v>
      </c>
      <c r="I479" s="2"/>
    </row>
    <row r="480" spans="2:9" ht="18" customHeight="1" x14ac:dyDescent="0.2">
      <c r="B480">
        <v>38</v>
      </c>
      <c r="C480" s="3">
        <v>41735</v>
      </c>
      <c r="D480" t="s">
        <v>280</v>
      </c>
      <c r="E480" t="s">
        <v>347</v>
      </c>
      <c r="F480" s="61">
        <f t="shared" si="25"/>
        <v>43</v>
      </c>
      <c r="G480" s="61">
        <f t="shared" si="26"/>
        <v>27</v>
      </c>
      <c r="H480" s="61">
        <f t="shared" si="27"/>
        <v>16</v>
      </c>
      <c r="I480" s="2"/>
    </row>
    <row r="481" spans="2:9" ht="18" customHeight="1" x14ac:dyDescent="0.2">
      <c r="B481">
        <v>38</v>
      </c>
      <c r="C481" s="3">
        <v>41735</v>
      </c>
      <c r="D481" t="s">
        <v>257</v>
      </c>
      <c r="E481" t="s">
        <v>336</v>
      </c>
      <c r="F481" s="61">
        <f t="shared" si="25"/>
        <v>37</v>
      </c>
      <c r="G481" s="61">
        <f t="shared" si="26"/>
        <v>27</v>
      </c>
      <c r="H481" s="61">
        <f t="shared" si="27"/>
        <v>10</v>
      </c>
      <c r="I481" s="2"/>
    </row>
    <row r="482" spans="2:9" ht="18" customHeight="1" x14ac:dyDescent="0.2">
      <c r="B482">
        <v>38</v>
      </c>
      <c r="C482" s="3">
        <v>41735</v>
      </c>
      <c r="D482" t="s">
        <v>305</v>
      </c>
      <c r="E482" t="s">
        <v>353</v>
      </c>
      <c r="F482" s="61">
        <f t="shared" si="25"/>
        <v>55</v>
      </c>
      <c r="G482" s="61">
        <f t="shared" si="26"/>
        <v>25</v>
      </c>
      <c r="H482" s="61">
        <f t="shared" si="27"/>
        <v>30</v>
      </c>
      <c r="I482" s="2"/>
    </row>
    <row r="483" spans="2:9" ht="18" customHeight="1" x14ac:dyDescent="0.2">
      <c r="B483">
        <v>38</v>
      </c>
      <c r="C483" s="3">
        <v>41735</v>
      </c>
      <c r="D483" t="s">
        <v>253</v>
      </c>
      <c r="E483" t="s">
        <v>327</v>
      </c>
      <c r="F483" s="61">
        <f t="shared" si="25"/>
        <v>44</v>
      </c>
      <c r="G483" s="61">
        <f t="shared" si="26"/>
        <v>25</v>
      </c>
      <c r="H483" s="61">
        <f t="shared" si="27"/>
        <v>19</v>
      </c>
      <c r="I483" s="2"/>
    </row>
    <row r="484" spans="2:9" ht="18" customHeight="1" x14ac:dyDescent="0.2">
      <c r="B484">
        <v>38</v>
      </c>
      <c r="C484" s="3">
        <v>41735</v>
      </c>
      <c r="D484" t="s">
        <v>282</v>
      </c>
      <c r="E484" t="s">
        <v>348</v>
      </c>
      <c r="F484" s="61">
        <f t="shared" si="25"/>
        <v>51</v>
      </c>
      <c r="G484" s="61">
        <f t="shared" si="26"/>
        <v>26</v>
      </c>
      <c r="H484" s="61">
        <f t="shared" si="27"/>
        <v>25</v>
      </c>
      <c r="I484" s="2"/>
    </row>
    <row r="485" spans="2:9" ht="18" customHeight="1" x14ac:dyDescent="0.2">
      <c r="B485">
        <v>38</v>
      </c>
      <c r="C485" s="3">
        <v>41735</v>
      </c>
      <c r="D485" t="s">
        <v>235</v>
      </c>
      <c r="E485" t="s">
        <v>326</v>
      </c>
      <c r="F485" s="61">
        <f t="shared" si="25"/>
        <v>35</v>
      </c>
      <c r="G485" s="61">
        <f t="shared" si="26"/>
        <v>28</v>
      </c>
      <c r="H485" s="61">
        <f t="shared" si="27"/>
        <v>7</v>
      </c>
      <c r="I485" s="2"/>
    </row>
    <row r="486" spans="2:9" ht="18" customHeight="1" x14ac:dyDescent="0.2">
      <c r="B486">
        <v>38</v>
      </c>
      <c r="C486" s="3">
        <v>41735</v>
      </c>
      <c r="D486" t="s">
        <v>247</v>
      </c>
      <c r="E486" t="s">
        <v>334</v>
      </c>
      <c r="F486" s="61">
        <f t="shared" si="25"/>
        <v>54</v>
      </c>
      <c r="G486" s="61">
        <f t="shared" si="26"/>
        <v>29</v>
      </c>
      <c r="H486" s="61">
        <f t="shared" si="27"/>
        <v>25</v>
      </c>
      <c r="I486" s="2"/>
    </row>
    <row r="487" spans="2:9" ht="18" customHeight="1" x14ac:dyDescent="0.2">
      <c r="B487">
        <v>39</v>
      </c>
      <c r="C487" s="3">
        <v>41847</v>
      </c>
      <c r="D487" t="s">
        <v>273</v>
      </c>
      <c r="E487" t="s">
        <v>332</v>
      </c>
      <c r="F487" s="61">
        <f t="shared" si="25"/>
        <v>57</v>
      </c>
      <c r="G487" s="61">
        <f t="shared" si="26"/>
        <v>28</v>
      </c>
      <c r="H487" s="61">
        <f t="shared" si="27"/>
        <v>29</v>
      </c>
      <c r="I487" s="2"/>
    </row>
    <row r="488" spans="2:9" ht="18" customHeight="1" x14ac:dyDescent="0.2">
      <c r="B488">
        <v>39</v>
      </c>
      <c r="C488" s="3">
        <v>41847</v>
      </c>
      <c r="D488" t="s">
        <v>227</v>
      </c>
      <c r="E488" t="s">
        <v>319</v>
      </c>
      <c r="F488" s="61">
        <f t="shared" si="25"/>
        <v>35</v>
      </c>
      <c r="G488" s="61">
        <f t="shared" si="26"/>
        <v>30</v>
      </c>
      <c r="H488" s="61">
        <f t="shared" si="27"/>
        <v>5</v>
      </c>
      <c r="I488" s="2"/>
    </row>
    <row r="489" spans="2:9" ht="18" customHeight="1" x14ac:dyDescent="0.2">
      <c r="B489">
        <v>39</v>
      </c>
      <c r="C489" s="3">
        <v>41847</v>
      </c>
      <c r="D489" t="s">
        <v>313</v>
      </c>
      <c r="E489" t="s">
        <v>324</v>
      </c>
      <c r="F489" s="61">
        <f t="shared" ref="F489:F552" si="28">INDEX($K$42:$N$142,MATCH($D489,$N$42:$N$142,0),2)</f>
        <v>42</v>
      </c>
      <c r="G489" s="61">
        <f t="shared" ref="G489:G552" si="29">INDEX($K$42:$N$142,MATCH($D489,$N$42:$N$142,0),3)</f>
        <v>29</v>
      </c>
      <c r="H489" s="61">
        <f t="shared" ref="H489:H552" si="30">F489-G489</f>
        <v>13</v>
      </c>
      <c r="I489" s="2"/>
    </row>
    <row r="490" spans="2:9" ht="18" customHeight="1" x14ac:dyDescent="0.2">
      <c r="B490">
        <v>39</v>
      </c>
      <c r="C490" s="3">
        <v>41847</v>
      </c>
      <c r="D490" t="s">
        <v>258</v>
      </c>
      <c r="E490" t="s">
        <v>323</v>
      </c>
      <c r="F490" s="61">
        <f t="shared" si="28"/>
        <v>64</v>
      </c>
      <c r="G490" s="61">
        <f t="shared" si="29"/>
        <v>25</v>
      </c>
      <c r="H490" s="61">
        <f t="shared" si="30"/>
        <v>39</v>
      </c>
      <c r="I490" s="2"/>
    </row>
    <row r="491" spans="2:9" ht="18" customHeight="1" x14ac:dyDescent="0.2">
      <c r="B491">
        <v>39</v>
      </c>
      <c r="C491" s="3">
        <v>41847</v>
      </c>
      <c r="D491" t="s">
        <v>270</v>
      </c>
      <c r="E491" t="s">
        <v>321</v>
      </c>
      <c r="F491" s="61">
        <f t="shared" si="28"/>
        <v>52</v>
      </c>
      <c r="G491" s="61">
        <f t="shared" si="29"/>
        <v>29</v>
      </c>
      <c r="H491" s="61">
        <f t="shared" si="30"/>
        <v>23</v>
      </c>
      <c r="I491" s="2"/>
    </row>
    <row r="492" spans="2:9" ht="18" customHeight="1" x14ac:dyDescent="0.2">
      <c r="B492">
        <v>39</v>
      </c>
      <c r="C492" s="3">
        <v>41847</v>
      </c>
      <c r="D492" t="s">
        <v>284</v>
      </c>
      <c r="E492" t="s">
        <v>345</v>
      </c>
      <c r="F492" s="61">
        <f t="shared" si="28"/>
        <v>62</v>
      </c>
      <c r="G492" s="61">
        <f t="shared" si="29"/>
        <v>27</v>
      </c>
      <c r="H492" s="61">
        <f t="shared" si="30"/>
        <v>35</v>
      </c>
      <c r="I492" s="2"/>
    </row>
    <row r="493" spans="2:9" ht="18" customHeight="1" x14ac:dyDescent="0.2">
      <c r="B493">
        <v>39</v>
      </c>
      <c r="C493" s="3">
        <v>41847</v>
      </c>
      <c r="D493" t="s">
        <v>245</v>
      </c>
      <c r="E493" t="s">
        <v>332</v>
      </c>
      <c r="F493" s="61">
        <f t="shared" si="28"/>
        <v>43</v>
      </c>
      <c r="G493" s="61">
        <f t="shared" si="29"/>
        <v>26</v>
      </c>
      <c r="H493" s="61">
        <f t="shared" si="30"/>
        <v>17</v>
      </c>
      <c r="I493" s="2"/>
    </row>
    <row r="494" spans="2:9" ht="18" customHeight="1" x14ac:dyDescent="0.2">
      <c r="B494">
        <v>39</v>
      </c>
      <c r="C494" s="3">
        <v>41847</v>
      </c>
      <c r="D494" t="s">
        <v>300</v>
      </c>
      <c r="E494" t="s">
        <v>320</v>
      </c>
      <c r="F494" s="61">
        <f t="shared" si="28"/>
        <v>61</v>
      </c>
      <c r="G494" s="61">
        <f t="shared" si="29"/>
        <v>28</v>
      </c>
      <c r="H494" s="61">
        <f t="shared" si="30"/>
        <v>33</v>
      </c>
      <c r="I494" s="2"/>
    </row>
    <row r="495" spans="2:9" ht="18" customHeight="1" x14ac:dyDescent="0.2">
      <c r="B495">
        <v>39</v>
      </c>
      <c r="C495" s="3">
        <v>41847</v>
      </c>
      <c r="D495" t="s">
        <v>283</v>
      </c>
      <c r="E495" t="s">
        <v>326</v>
      </c>
      <c r="F495" s="61">
        <f t="shared" si="28"/>
        <v>42</v>
      </c>
      <c r="G495" s="61">
        <f t="shared" si="29"/>
        <v>29</v>
      </c>
      <c r="H495" s="61">
        <f t="shared" si="30"/>
        <v>13</v>
      </c>
      <c r="I495" s="2"/>
    </row>
    <row r="496" spans="2:9" ht="18" customHeight="1" x14ac:dyDescent="0.2">
      <c r="B496">
        <v>39</v>
      </c>
      <c r="C496" s="3">
        <v>41847</v>
      </c>
      <c r="D496" t="s">
        <v>286</v>
      </c>
      <c r="E496" t="s">
        <v>319</v>
      </c>
      <c r="F496" s="61">
        <f t="shared" si="28"/>
        <v>49</v>
      </c>
      <c r="G496" s="61">
        <f t="shared" si="29"/>
        <v>29</v>
      </c>
      <c r="H496" s="61">
        <f t="shared" si="30"/>
        <v>20</v>
      </c>
      <c r="I496" s="2"/>
    </row>
    <row r="497" spans="2:9" ht="18" customHeight="1" x14ac:dyDescent="0.2">
      <c r="B497">
        <v>39</v>
      </c>
      <c r="C497" s="3">
        <v>41847</v>
      </c>
      <c r="D497" t="s">
        <v>287</v>
      </c>
      <c r="E497" t="s">
        <v>336</v>
      </c>
      <c r="F497" s="61">
        <f t="shared" si="28"/>
        <v>56</v>
      </c>
      <c r="G497" s="61">
        <f t="shared" si="29"/>
        <v>26</v>
      </c>
      <c r="H497" s="61">
        <f t="shared" si="30"/>
        <v>30</v>
      </c>
      <c r="I497" s="2"/>
    </row>
    <row r="498" spans="2:9" ht="18" customHeight="1" x14ac:dyDescent="0.2">
      <c r="B498">
        <v>40</v>
      </c>
      <c r="C498" s="3">
        <v>41918</v>
      </c>
      <c r="D498" t="s">
        <v>292</v>
      </c>
      <c r="E498" t="s">
        <v>349</v>
      </c>
      <c r="F498" s="61">
        <f t="shared" si="28"/>
        <v>49</v>
      </c>
      <c r="G498" s="61">
        <f t="shared" si="29"/>
        <v>26</v>
      </c>
      <c r="H498" s="61">
        <f t="shared" si="30"/>
        <v>23</v>
      </c>
      <c r="I498" s="2"/>
    </row>
    <row r="499" spans="2:9" ht="18" customHeight="1" x14ac:dyDescent="0.2">
      <c r="B499">
        <v>40</v>
      </c>
      <c r="C499" s="3">
        <v>41918</v>
      </c>
      <c r="D499" t="s">
        <v>244</v>
      </c>
      <c r="E499" t="s">
        <v>331</v>
      </c>
      <c r="F499" s="61">
        <f t="shared" si="28"/>
        <v>56</v>
      </c>
      <c r="G499" s="61">
        <f t="shared" si="29"/>
        <v>28</v>
      </c>
      <c r="H499" s="61">
        <f t="shared" si="30"/>
        <v>28</v>
      </c>
      <c r="I499" s="2"/>
    </row>
    <row r="500" spans="2:9" ht="18" customHeight="1" x14ac:dyDescent="0.2">
      <c r="B500">
        <v>40</v>
      </c>
      <c r="C500" s="3">
        <v>41918</v>
      </c>
      <c r="D500" t="s">
        <v>273</v>
      </c>
      <c r="E500" t="s">
        <v>332</v>
      </c>
      <c r="F500" s="61">
        <f t="shared" si="28"/>
        <v>57</v>
      </c>
      <c r="G500" s="61">
        <f t="shared" si="29"/>
        <v>28</v>
      </c>
      <c r="H500" s="61">
        <f t="shared" si="30"/>
        <v>29</v>
      </c>
      <c r="I500" s="2"/>
    </row>
    <row r="501" spans="2:9" ht="18" customHeight="1" x14ac:dyDescent="0.2">
      <c r="B501">
        <v>40</v>
      </c>
      <c r="C501" s="3">
        <v>41918</v>
      </c>
      <c r="D501" t="s">
        <v>298</v>
      </c>
      <c r="E501" t="s">
        <v>351</v>
      </c>
      <c r="F501" s="61">
        <f t="shared" si="28"/>
        <v>51</v>
      </c>
      <c r="G501" s="61">
        <f t="shared" si="29"/>
        <v>25</v>
      </c>
      <c r="H501" s="61">
        <f t="shared" si="30"/>
        <v>26</v>
      </c>
      <c r="I501" s="2"/>
    </row>
    <row r="502" spans="2:9" ht="18" customHeight="1" x14ac:dyDescent="0.2">
      <c r="B502">
        <v>40</v>
      </c>
      <c r="C502" s="3">
        <v>41918</v>
      </c>
      <c r="D502" t="s">
        <v>268</v>
      </c>
      <c r="E502" t="s">
        <v>335</v>
      </c>
      <c r="F502" s="61">
        <f t="shared" si="28"/>
        <v>37</v>
      </c>
      <c r="G502" s="61">
        <f t="shared" si="29"/>
        <v>29</v>
      </c>
      <c r="H502" s="61">
        <f t="shared" si="30"/>
        <v>8</v>
      </c>
      <c r="I502" s="2"/>
    </row>
    <row r="503" spans="2:9" ht="18" customHeight="1" x14ac:dyDescent="0.2">
      <c r="B503">
        <v>40</v>
      </c>
      <c r="C503" s="3">
        <v>41918</v>
      </c>
      <c r="D503" t="s">
        <v>278</v>
      </c>
      <c r="E503" t="s">
        <v>319</v>
      </c>
      <c r="F503" s="61">
        <f t="shared" si="28"/>
        <v>45</v>
      </c>
      <c r="G503" s="61">
        <f t="shared" si="29"/>
        <v>26</v>
      </c>
      <c r="H503" s="61">
        <f t="shared" si="30"/>
        <v>19</v>
      </c>
      <c r="I503" s="2"/>
    </row>
    <row r="504" spans="2:9" ht="18" customHeight="1" x14ac:dyDescent="0.2">
      <c r="B504">
        <v>41</v>
      </c>
      <c r="C504" s="3">
        <v>41978</v>
      </c>
      <c r="D504" t="s">
        <v>229</v>
      </c>
      <c r="E504" t="s">
        <v>320</v>
      </c>
      <c r="F504" s="61">
        <f t="shared" si="28"/>
        <v>35</v>
      </c>
      <c r="G504" s="61">
        <f t="shared" si="29"/>
        <v>26</v>
      </c>
      <c r="H504" s="61">
        <f t="shared" si="30"/>
        <v>9</v>
      </c>
      <c r="I504" s="2"/>
    </row>
    <row r="505" spans="2:9" ht="18" customHeight="1" x14ac:dyDescent="0.2">
      <c r="B505">
        <v>41</v>
      </c>
      <c r="C505" s="3">
        <v>41978</v>
      </c>
      <c r="D505" t="s">
        <v>303</v>
      </c>
      <c r="E505" t="s">
        <v>352</v>
      </c>
      <c r="F505" s="61">
        <f t="shared" si="28"/>
        <v>64</v>
      </c>
      <c r="G505" s="61">
        <f t="shared" si="29"/>
        <v>25</v>
      </c>
      <c r="H505" s="61">
        <f t="shared" si="30"/>
        <v>39</v>
      </c>
      <c r="I505" s="2"/>
    </row>
    <row r="506" spans="2:9" ht="18" customHeight="1" x14ac:dyDescent="0.2">
      <c r="B506">
        <v>41</v>
      </c>
      <c r="C506" s="3">
        <v>41978</v>
      </c>
      <c r="D506" t="s">
        <v>308</v>
      </c>
      <c r="E506" t="s">
        <v>326</v>
      </c>
      <c r="F506" s="61">
        <f t="shared" si="28"/>
        <v>56</v>
      </c>
      <c r="G506" s="61">
        <f t="shared" si="29"/>
        <v>29</v>
      </c>
      <c r="H506" s="61">
        <f t="shared" si="30"/>
        <v>27</v>
      </c>
      <c r="I506" s="2"/>
    </row>
    <row r="507" spans="2:9" ht="18" customHeight="1" x14ac:dyDescent="0.2">
      <c r="B507">
        <v>41</v>
      </c>
      <c r="C507" s="3">
        <v>41978</v>
      </c>
      <c r="D507" t="s">
        <v>279</v>
      </c>
      <c r="E507" t="s">
        <v>327</v>
      </c>
      <c r="F507" s="61">
        <f t="shared" si="28"/>
        <v>46</v>
      </c>
      <c r="G507" s="61">
        <f t="shared" si="29"/>
        <v>27</v>
      </c>
      <c r="H507" s="61">
        <f t="shared" si="30"/>
        <v>19</v>
      </c>
      <c r="I507" s="2"/>
    </row>
    <row r="508" spans="2:9" ht="18" customHeight="1" x14ac:dyDescent="0.2">
      <c r="B508">
        <v>41</v>
      </c>
      <c r="C508" s="3">
        <v>41978</v>
      </c>
      <c r="D508" t="s">
        <v>230</v>
      </c>
      <c r="E508" t="s">
        <v>321</v>
      </c>
      <c r="F508" s="61">
        <f t="shared" si="28"/>
        <v>41</v>
      </c>
      <c r="G508" s="61">
        <f t="shared" si="29"/>
        <v>28</v>
      </c>
      <c r="H508" s="61">
        <f t="shared" si="30"/>
        <v>13</v>
      </c>
      <c r="I508" s="2"/>
    </row>
    <row r="509" spans="2:9" ht="18" customHeight="1" x14ac:dyDescent="0.2">
      <c r="B509">
        <v>41</v>
      </c>
      <c r="C509" s="3">
        <v>41978</v>
      </c>
      <c r="D509" t="s">
        <v>290</v>
      </c>
      <c r="E509" t="s">
        <v>330</v>
      </c>
      <c r="F509" s="61">
        <f t="shared" si="28"/>
        <v>61</v>
      </c>
      <c r="G509" s="61">
        <f t="shared" si="29"/>
        <v>30</v>
      </c>
      <c r="H509" s="61">
        <f t="shared" si="30"/>
        <v>31</v>
      </c>
      <c r="I509" s="2"/>
    </row>
    <row r="510" spans="2:9" ht="18" customHeight="1" x14ac:dyDescent="0.2">
      <c r="B510">
        <v>41</v>
      </c>
      <c r="C510" s="3">
        <v>41978</v>
      </c>
      <c r="D510" t="s">
        <v>274</v>
      </c>
      <c r="E510" t="s">
        <v>345</v>
      </c>
      <c r="F510" s="61">
        <f t="shared" si="28"/>
        <v>65</v>
      </c>
      <c r="G510" s="61">
        <f t="shared" si="29"/>
        <v>30</v>
      </c>
      <c r="H510" s="61">
        <f t="shared" si="30"/>
        <v>35</v>
      </c>
      <c r="I510" s="2"/>
    </row>
    <row r="511" spans="2:9" ht="18" customHeight="1" x14ac:dyDescent="0.2">
      <c r="B511">
        <v>41</v>
      </c>
      <c r="C511" s="3">
        <v>41978</v>
      </c>
      <c r="D511" t="s">
        <v>314</v>
      </c>
      <c r="E511" t="s">
        <v>320</v>
      </c>
      <c r="F511" s="61">
        <f t="shared" si="28"/>
        <v>45</v>
      </c>
      <c r="G511" s="61">
        <f t="shared" si="29"/>
        <v>27</v>
      </c>
      <c r="H511" s="61">
        <f t="shared" si="30"/>
        <v>18</v>
      </c>
      <c r="I511" s="2"/>
    </row>
    <row r="512" spans="2:9" ht="18" customHeight="1" x14ac:dyDescent="0.2">
      <c r="B512">
        <v>41</v>
      </c>
      <c r="C512" s="3">
        <v>41978</v>
      </c>
      <c r="D512" t="s">
        <v>256</v>
      </c>
      <c r="E512" t="s">
        <v>319</v>
      </c>
      <c r="F512" s="61">
        <f t="shared" si="28"/>
        <v>39</v>
      </c>
      <c r="G512" s="61">
        <f t="shared" si="29"/>
        <v>27</v>
      </c>
      <c r="H512" s="61">
        <f t="shared" si="30"/>
        <v>12</v>
      </c>
      <c r="I512" s="2"/>
    </row>
    <row r="513" spans="2:9" ht="18" customHeight="1" x14ac:dyDescent="0.2">
      <c r="B513">
        <v>42</v>
      </c>
      <c r="C513" s="3">
        <v>41946</v>
      </c>
      <c r="D513" t="s">
        <v>302</v>
      </c>
      <c r="E513" t="s">
        <v>327</v>
      </c>
      <c r="F513" s="61">
        <f t="shared" si="28"/>
        <v>52</v>
      </c>
      <c r="G513" s="61">
        <f t="shared" si="29"/>
        <v>29</v>
      </c>
      <c r="H513" s="61">
        <f t="shared" si="30"/>
        <v>23</v>
      </c>
      <c r="I513" s="2"/>
    </row>
    <row r="514" spans="2:9" ht="18" customHeight="1" x14ac:dyDescent="0.2">
      <c r="B514">
        <v>42</v>
      </c>
      <c r="C514" s="3">
        <v>41946</v>
      </c>
      <c r="D514" t="s">
        <v>236</v>
      </c>
      <c r="E514" t="s">
        <v>326</v>
      </c>
      <c r="F514" s="61">
        <f t="shared" si="28"/>
        <v>62</v>
      </c>
      <c r="G514" s="61">
        <f t="shared" si="29"/>
        <v>30</v>
      </c>
      <c r="H514" s="61">
        <f t="shared" si="30"/>
        <v>32</v>
      </c>
      <c r="I514" s="2"/>
    </row>
    <row r="515" spans="2:9" ht="18" customHeight="1" x14ac:dyDescent="0.2">
      <c r="B515">
        <v>42</v>
      </c>
      <c r="C515" s="3">
        <v>41946</v>
      </c>
      <c r="D515" t="s">
        <v>269</v>
      </c>
      <c r="E515" t="s">
        <v>327</v>
      </c>
      <c r="F515" s="61">
        <f t="shared" si="28"/>
        <v>44</v>
      </c>
      <c r="G515" s="61">
        <f t="shared" si="29"/>
        <v>28</v>
      </c>
      <c r="H515" s="61">
        <f t="shared" si="30"/>
        <v>16</v>
      </c>
      <c r="I515" s="2"/>
    </row>
    <row r="516" spans="2:9" ht="18" customHeight="1" x14ac:dyDescent="0.2">
      <c r="B516">
        <v>42</v>
      </c>
      <c r="C516" s="3">
        <v>41946</v>
      </c>
      <c r="D516" t="s">
        <v>238</v>
      </c>
      <c r="E516" t="s">
        <v>221</v>
      </c>
      <c r="F516" s="61">
        <f t="shared" si="28"/>
        <v>52</v>
      </c>
      <c r="G516" s="61">
        <f t="shared" si="29"/>
        <v>30</v>
      </c>
      <c r="H516" s="61">
        <f t="shared" si="30"/>
        <v>22</v>
      </c>
      <c r="I516" s="2"/>
    </row>
    <row r="517" spans="2:9" ht="18" customHeight="1" x14ac:dyDescent="0.2">
      <c r="B517">
        <v>42</v>
      </c>
      <c r="C517" s="3">
        <v>41946</v>
      </c>
      <c r="D517" t="s">
        <v>266</v>
      </c>
      <c r="E517" t="s">
        <v>341</v>
      </c>
      <c r="F517" s="61">
        <f t="shared" si="28"/>
        <v>46</v>
      </c>
      <c r="G517" s="61">
        <f t="shared" si="29"/>
        <v>30</v>
      </c>
      <c r="H517" s="61">
        <f t="shared" si="30"/>
        <v>16</v>
      </c>
      <c r="I517" s="2"/>
    </row>
    <row r="518" spans="2:9" ht="18" customHeight="1" x14ac:dyDescent="0.2">
      <c r="B518">
        <v>42</v>
      </c>
      <c r="C518" s="3">
        <v>41946</v>
      </c>
      <c r="D518" t="s">
        <v>225</v>
      </c>
      <c r="E518" t="s">
        <v>318</v>
      </c>
      <c r="F518" s="61">
        <f t="shared" si="28"/>
        <v>58</v>
      </c>
      <c r="G518" s="61">
        <f t="shared" si="29"/>
        <v>29</v>
      </c>
      <c r="H518" s="61">
        <f t="shared" si="30"/>
        <v>29</v>
      </c>
      <c r="I518" s="2"/>
    </row>
    <row r="519" spans="2:9" ht="18" customHeight="1" x14ac:dyDescent="0.2">
      <c r="B519">
        <v>42</v>
      </c>
      <c r="C519" s="3">
        <v>41946</v>
      </c>
      <c r="D519" t="s">
        <v>277</v>
      </c>
      <c r="E519" t="s">
        <v>346</v>
      </c>
      <c r="F519" s="61">
        <f t="shared" si="28"/>
        <v>53</v>
      </c>
      <c r="G519" s="61">
        <f t="shared" si="29"/>
        <v>30</v>
      </c>
      <c r="H519" s="61">
        <f t="shared" si="30"/>
        <v>23</v>
      </c>
      <c r="I519" s="2"/>
    </row>
    <row r="520" spans="2:9" ht="18" customHeight="1" x14ac:dyDescent="0.2">
      <c r="B520">
        <v>43</v>
      </c>
      <c r="C520" s="3">
        <v>41935</v>
      </c>
      <c r="D520" t="s">
        <v>278</v>
      </c>
      <c r="E520" t="s">
        <v>319</v>
      </c>
      <c r="F520" s="61">
        <f t="shared" si="28"/>
        <v>45</v>
      </c>
      <c r="G520" s="61">
        <f t="shared" si="29"/>
        <v>26</v>
      </c>
      <c r="H520" s="61">
        <f t="shared" si="30"/>
        <v>19</v>
      </c>
      <c r="I520" s="2"/>
    </row>
    <row r="521" spans="2:9" ht="18" customHeight="1" x14ac:dyDescent="0.2">
      <c r="B521">
        <v>43</v>
      </c>
      <c r="C521" s="3">
        <v>41935</v>
      </c>
      <c r="D521" t="s">
        <v>305</v>
      </c>
      <c r="E521" t="s">
        <v>353</v>
      </c>
      <c r="F521" s="61">
        <f t="shared" si="28"/>
        <v>55</v>
      </c>
      <c r="G521" s="61">
        <f t="shared" si="29"/>
        <v>25</v>
      </c>
      <c r="H521" s="61">
        <f t="shared" si="30"/>
        <v>30</v>
      </c>
      <c r="I521" s="2"/>
    </row>
    <row r="522" spans="2:9" ht="18" customHeight="1" x14ac:dyDescent="0.2">
      <c r="B522">
        <v>43</v>
      </c>
      <c r="C522" s="3">
        <v>41935</v>
      </c>
      <c r="D522" t="s">
        <v>262</v>
      </c>
      <c r="E522" t="s">
        <v>341</v>
      </c>
      <c r="F522" s="61">
        <f t="shared" si="28"/>
        <v>41</v>
      </c>
      <c r="G522" s="61">
        <f t="shared" si="29"/>
        <v>25</v>
      </c>
      <c r="H522" s="61">
        <f t="shared" si="30"/>
        <v>16</v>
      </c>
      <c r="I522" s="2"/>
    </row>
    <row r="523" spans="2:9" ht="18" customHeight="1" x14ac:dyDescent="0.2">
      <c r="B523">
        <v>43</v>
      </c>
      <c r="C523" s="3">
        <v>41935</v>
      </c>
      <c r="D523" t="s">
        <v>299</v>
      </c>
      <c r="E523" t="s">
        <v>345</v>
      </c>
      <c r="F523" s="61">
        <f t="shared" si="28"/>
        <v>54</v>
      </c>
      <c r="G523" s="61">
        <f t="shared" si="29"/>
        <v>25</v>
      </c>
      <c r="H523" s="61">
        <f t="shared" si="30"/>
        <v>29</v>
      </c>
      <c r="I523" s="2"/>
    </row>
    <row r="524" spans="2:9" ht="18" customHeight="1" x14ac:dyDescent="0.2">
      <c r="B524">
        <v>43</v>
      </c>
      <c r="C524" s="3">
        <v>41935</v>
      </c>
      <c r="D524" t="s">
        <v>239</v>
      </c>
      <c r="E524" t="s">
        <v>327</v>
      </c>
      <c r="F524" s="61">
        <f t="shared" si="28"/>
        <v>51</v>
      </c>
      <c r="G524" s="61">
        <f t="shared" si="29"/>
        <v>25</v>
      </c>
      <c r="H524" s="61">
        <f t="shared" si="30"/>
        <v>26</v>
      </c>
      <c r="I524" s="2"/>
    </row>
    <row r="525" spans="2:9" ht="18" customHeight="1" x14ac:dyDescent="0.2">
      <c r="B525">
        <v>43</v>
      </c>
      <c r="C525" s="3">
        <v>41935</v>
      </c>
      <c r="D525" t="s">
        <v>226</v>
      </c>
      <c r="E525" t="s">
        <v>319</v>
      </c>
      <c r="F525" s="61">
        <f t="shared" si="28"/>
        <v>58</v>
      </c>
      <c r="G525" s="61">
        <f t="shared" si="29"/>
        <v>25</v>
      </c>
      <c r="H525" s="61">
        <f t="shared" si="30"/>
        <v>33</v>
      </c>
      <c r="I525" s="2"/>
    </row>
    <row r="526" spans="2:9" ht="18" customHeight="1" x14ac:dyDescent="0.2">
      <c r="B526">
        <v>43</v>
      </c>
      <c r="C526" s="3">
        <v>41935</v>
      </c>
      <c r="D526" t="s">
        <v>289</v>
      </c>
      <c r="E526" t="s">
        <v>329</v>
      </c>
      <c r="F526" s="61">
        <f t="shared" si="28"/>
        <v>36</v>
      </c>
      <c r="G526" s="61">
        <f t="shared" si="29"/>
        <v>25</v>
      </c>
      <c r="H526" s="61">
        <f t="shared" si="30"/>
        <v>11</v>
      </c>
      <c r="I526" s="2"/>
    </row>
    <row r="527" spans="2:9" ht="18" customHeight="1" x14ac:dyDescent="0.2">
      <c r="B527">
        <v>44</v>
      </c>
      <c r="C527" s="3">
        <v>41779</v>
      </c>
      <c r="D527" t="s">
        <v>315</v>
      </c>
      <c r="E527" t="s">
        <v>336</v>
      </c>
      <c r="F527" s="61">
        <f t="shared" si="28"/>
        <v>35</v>
      </c>
      <c r="G527" s="61">
        <f t="shared" si="29"/>
        <v>27</v>
      </c>
      <c r="H527" s="61">
        <f t="shared" si="30"/>
        <v>8</v>
      </c>
      <c r="I527" s="2"/>
    </row>
    <row r="528" spans="2:9" ht="18" customHeight="1" x14ac:dyDescent="0.2">
      <c r="B528">
        <v>44</v>
      </c>
      <c r="C528" s="3">
        <v>41779</v>
      </c>
      <c r="D528" t="s">
        <v>235</v>
      </c>
      <c r="E528" t="s">
        <v>326</v>
      </c>
      <c r="F528" s="61">
        <f t="shared" si="28"/>
        <v>35</v>
      </c>
      <c r="G528" s="61">
        <f t="shared" si="29"/>
        <v>28</v>
      </c>
      <c r="H528" s="61">
        <f t="shared" si="30"/>
        <v>7</v>
      </c>
      <c r="I528" s="2"/>
    </row>
    <row r="529" spans="2:9" ht="18" customHeight="1" x14ac:dyDescent="0.2">
      <c r="B529">
        <v>44</v>
      </c>
      <c r="C529" s="3">
        <v>41779</v>
      </c>
      <c r="D529" t="s">
        <v>291</v>
      </c>
      <c r="E529" t="s">
        <v>342</v>
      </c>
      <c r="F529" s="61">
        <f t="shared" si="28"/>
        <v>35</v>
      </c>
      <c r="G529" s="61">
        <f t="shared" si="29"/>
        <v>25</v>
      </c>
      <c r="H529" s="61">
        <f t="shared" si="30"/>
        <v>10</v>
      </c>
      <c r="I529" s="2"/>
    </row>
    <row r="530" spans="2:9" ht="18" customHeight="1" x14ac:dyDescent="0.2">
      <c r="B530">
        <v>44</v>
      </c>
      <c r="C530" s="3">
        <v>41779</v>
      </c>
      <c r="D530" t="s">
        <v>293</v>
      </c>
      <c r="E530" t="s">
        <v>350</v>
      </c>
      <c r="F530" s="61">
        <f t="shared" si="28"/>
        <v>52</v>
      </c>
      <c r="G530" s="61">
        <f t="shared" si="29"/>
        <v>25</v>
      </c>
      <c r="H530" s="61">
        <f t="shared" si="30"/>
        <v>27</v>
      </c>
      <c r="I530" s="2"/>
    </row>
    <row r="531" spans="2:9" ht="18" customHeight="1" x14ac:dyDescent="0.2">
      <c r="B531">
        <v>44</v>
      </c>
      <c r="C531" s="3">
        <v>41779</v>
      </c>
      <c r="D531" t="s">
        <v>289</v>
      </c>
      <c r="E531" t="s">
        <v>329</v>
      </c>
      <c r="F531" s="61">
        <f t="shared" si="28"/>
        <v>36</v>
      </c>
      <c r="G531" s="61">
        <f t="shared" si="29"/>
        <v>25</v>
      </c>
      <c r="H531" s="61">
        <f t="shared" si="30"/>
        <v>11</v>
      </c>
      <c r="I531" s="2"/>
    </row>
    <row r="532" spans="2:9" ht="18" customHeight="1" x14ac:dyDescent="0.2">
      <c r="B532">
        <v>44</v>
      </c>
      <c r="C532" s="3">
        <v>41779</v>
      </c>
      <c r="D532" t="s">
        <v>313</v>
      </c>
      <c r="E532" t="s">
        <v>324</v>
      </c>
      <c r="F532" s="61">
        <f t="shared" si="28"/>
        <v>42</v>
      </c>
      <c r="G532" s="61">
        <f t="shared" si="29"/>
        <v>29</v>
      </c>
      <c r="H532" s="61">
        <f t="shared" si="30"/>
        <v>13</v>
      </c>
      <c r="I532" s="2"/>
    </row>
    <row r="533" spans="2:9" ht="18" customHeight="1" x14ac:dyDescent="0.2">
      <c r="B533">
        <v>44</v>
      </c>
      <c r="C533" s="3">
        <v>41779</v>
      </c>
      <c r="D533" t="s">
        <v>311</v>
      </c>
      <c r="E533" t="s">
        <v>321</v>
      </c>
      <c r="F533" s="61">
        <f t="shared" si="28"/>
        <v>46</v>
      </c>
      <c r="G533" s="61">
        <f t="shared" si="29"/>
        <v>25</v>
      </c>
      <c r="H533" s="61">
        <f t="shared" si="30"/>
        <v>21</v>
      </c>
      <c r="I533" s="2"/>
    </row>
    <row r="534" spans="2:9" ht="18" customHeight="1" x14ac:dyDescent="0.2">
      <c r="B534">
        <v>44</v>
      </c>
      <c r="C534" s="3">
        <v>41779</v>
      </c>
      <c r="D534" t="s">
        <v>224</v>
      </c>
      <c r="E534" t="s">
        <v>317</v>
      </c>
      <c r="F534" s="61">
        <f t="shared" si="28"/>
        <v>40</v>
      </c>
      <c r="G534" s="61">
        <f t="shared" si="29"/>
        <v>28</v>
      </c>
      <c r="H534" s="61">
        <f t="shared" si="30"/>
        <v>12</v>
      </c>
      <c r="I534" s="2"/>
    </row>
    <row r="535" spans="2:9" ht="18" customHeight="1" x14ac:dyDescent="0.2">
      <c r="B535">
        <v>44</v>
      </c>
      <c r="C535" s="3">
        <v>41779</v>
      </c>
      <c r="D535" t="s">
        <v>255</v>
      </c>
      <c r="E535" t="s">
        <v>338</v>
      </c>
      <c r="F535" s="61">
        <f t="shared" si="28"/>
        <v>65</v>
      </c>
      <c r="G535" s="61">
        <f t="shared" si="29"/>
        <v>30</v>
      </c>
      <c r="H535" s="61">
        <f t="shared" si="30"/>
        <v>35</v>
      </c>
      <c r="I535" s="2"/>
    </row>
    <row r="536" spans="2:9" ht="18" customHeight="1" x14ac:dyDescent="0.2">
      <c r="B536">
        <v>44</v>
      </c>
      <c r="C536" s="3">
        <v>41779</v>
      </c>
      <c r="D536" t="s">
        <v>245</v>
      </c>
      <c r="E536" t="s">
        <v>332</v>
      </c>
      <c r="F536" s="61">
        <f t="shared" si="28"/>
        <v>43</v>
      </c>
      <c r="G536" s="61">
        <f t="shared" si="29"/>
        <v>26</v>
      </c>
      <c r="H536" s="61">
        <f t="shared" si="30"/>
        <v>17</v>
      </c>
      <c r="I536" s="2"/>
    </row>
    <row r="537" spans="2:9" ht="18" customHeight="1" x14ac:dyDescent="0.2">
      <c r="B537">
        <v>45</v>
      </c>
      <c r="C537" s="3">
        <v>41713</v>
      </c>
      <c r="D537" t="s">
        <v>247</v>
      </c>
      <c r="E537" t="s">
        <v>334</v>
      </c>
      <c r="F537" s="61">
        <f t="shared" si="28"/>
        <v>54</v>
      </c>
      <c r="G537" s="61">
        <f t="shared" si="29"/>
        <v>29</v>
      </c>
      <c r="H537" s="61">
        <f t="shared" si="30"/>
        <v>25</v>
      </c>
      <c r="I537" s="2"/>
    </row>
    <row r="538" spans="2:9" ht="18" customHeight="1" x14ac:dyDescent="0.2">
      <c r="B538">
        <v>45</v>
      </c>
      <c r="C538" s="3">
        <v>41713</v>
      </c>
      <c r="D538" t="s">
        <v>249</v>
      </c>
      <c r="E538" t="s">
        <v>320</v>
      </c>
      <c r="F538" s="61">
        <f t="shared" si="28"/>
        <v>58</v>
      </c>
      <c r="G538" s="61">
        <f t="shared" si="29"/>
        <v>27</v>
      </c>
      <c r="H538" s="61">
        <f t="shared" si="30"/>
        <v>31</v>
      </c>
      <c r="I538" s="2"/>
    </row>
    <row r="539" spans="2:9" ht="18" customHeight="1" x14ac:dyDescent="0.2">
      <c r="B539">
        <v>45</v>
      </c>
      <c r="C539" s="3">
        <v>41713</v>
      </c>
      <c r="D539" t="s">
        <v>272</v>
      </c>
      <c r="E539" t="s">
        <v>344</v>
      </c>
      <c r="F539" s="61">
        <f t="shared" si="28"/>
        <v>65</v>
      </c>
      <c r="G539" s="61">
        <f t="shared" si="29"/>
        <v>26</v>
      </c>
      <c r="H539" s="61">
        <f t="shared" si="30"/>
        <v>39</v>
      </c>
      <c r="I539" s="2"/>
    </row>
    <row r="540" spans="2:9" ht="18" customHeight="1" x14ac:dyDescent="0.2">
      <c r="B540">
        <v>45</v>
      </c>
      <c r="C540" s="3">
        <v>41713</v>
      </c>
      <c r="D540" t="s">
        <v>267</v>
      </c>
      <c r="E540" t="s">
        <v>343</v>
      </c>
      <c r="F540" s="61">
        <f t="shared" si="28"/>
        <v>56</v>
      </c>
      <c r="G540" s="61">
        <f t="shared" si="29"/>
        <v>29</v>
      </c>
      <c r="H540" s="61">
        <f t="shared" si="30"/>
        <v>27</v>
      </c>
      <c r="I540" s="2"/>
    </row>
    <row r="541" spans="2:9" ht="18" customHeight="1" x14ac:dyDescent="0.2">
      <c r="B541">
        <v>45</v>
      </c>
      <c r="C541" s="3">
        <v>41713</v>
      </c>
      <c r="D541" t="s">
        <v>220</v>
      </c>
      <c r="E541" t="s">
        <v>221</v>
      </c>
      <c r="F541" s="61">
        <f t="shared" si="28"/>
        <v>37</v>
      </c>
      <c r="G541" s="61">
        <f t="shared" si="29"/>
        <v>30</v>
      </c>
      <c r="H541" s="61">
        <f t="shared" si="30"/>
        <v>7</v>
      </c>
      <c r="I541" s="2"/>
    </row>
    <row r="542" spans="2:9" ht="18" customHeight="1" x14ac:dyDescent="0.2">
      <c r="B542">
        <v>46</v>
      </c>
      <c r="C542" s="3">
        <v>41736</v>
      </c>
      <c r="D542" t="s">
        <v>264</v>
      </c>
      <c r="E542" t="s">
        <v>320</v>
      </c>
      <c r="F542" s="61">
        <f t="shared" si="28"/>
        <v>61</v>
      </c>
      <c r="G542" s="61">
        <f t="shared" si="29"/>
        <v>28</v>
      </c>
      <c r="H542" s="61">
        <f t="shared" si="30"/>
        <v>33</v>
      </c>
      <c r="I542" s="2"/>
    </row>
    <row r="543" spans="2:9" ht="18" customHeight="1" x14ac:dyDescent="0.2">
      <c r="B543">
        <v>46</v>
      </c>
      <c r="C543" s="3">
        <v>41736</v>
      </c>
      <c r="D543" t="s">
        <v>263</v>
      </c>
      <c r="E543" t="s">
        <v>319</v>
      </c>
      <c r="F543" s="61">
        <f t="shared" si="28"/>
        <v>37</v>
      </c>
      <c r="G543" s="61">
        <f t="shared" si="29"/>
        <v>27</v>
      </c>
      <c r="H543" s="61">
        <f t="shared" si="30"/>
        <v>10</v>
      </c>
      <c r="I543" s="2"/>
    </row>
    <row r="544" spans="2:9" ht="18" customHeight="1" x14ac:dyDescent="0.2">
      <c r="B544">
        <v>46</v>
      </c>
      <c r="C544" s="3">
        <v>41736</v>
      </c>
      <c r="D544" t="s">
        <v>275</v>
      </c>
      <c r="E544" t="s">
        <v>319</v>
      </c>
      <c r="F544" s="61">
        <f t="shared" si="28"/>
        <v>42</v>
      </c>
      <c r="G544" s="61">
        <f t="shared" si="29"/>
        <v>26</v>
      </c>
      <c r="H544" s="61">
        <f t="shared" si="30"/>
        <v>16</v>
      </c>
      <c r="I544" s="2"/>
    </row>
    <row r="545" spans="2:9" ht="18" customHeight="1" x14ac:dyDescent="0.2">
      <c r="B545">
        <v>46</v>
      </c>
      <c r="C545" s="3">
        <v>41736</v>
      </c>
      <c r="D545" t="s">
        <v>315</v>
      </c>
      <c r="E545" t="s">
        <v>336</v>
      </c>
      <c r="F545" s="61">
        <f t="shared" si="28"/>
        <v>35</v>
      </c>
      <c r="G545" s="61">
        <f t="shared" si="29"/>
        <v>27</v>
      </c>
      <c r="H545" s="61">
        <f t="shared" si="30"/>
        <v>8</v>
      </c>
      <c r="I545" s="2"/>
    </row>
    <row r="546" spans="2:9" ht="18" customHeight="1" x14ac:dyDescent="0.2">
      <c r="B546">
        <v>46</v>
      </c>
      <c r="C546" s="3">
        <v>41736</v>
      </c>
      <c r="D546" t="s">
        <v>240</v>
      </c>
      <c r="E546" t="s">
        <v>328</v>
      </c>
      <c r="F546" s="61">
        <f t="shared" si="28"/>
        <v>63</v>
      </c>
      <c r="G546" s="61">
        <f t="shared" si="29"/>
        <v>26</v>
      </c>
      <c r="H546" s="61">
        <f t="shared" si="30"/>
        <v>37</v>
      </c>
      <c r="I546" s="2"/>
    </row>
    <row r="547" spans="2:9" ht="18" customHeight="1" x14ac:dyDescent="0.2">
      <c r="B547">
        <v>46</v>
      </c>
      <c r="C547" s="3">
        <v>41736</v>
      </c>
      <c r="D547" t="s">
        <v>248</v>
      </c>
      <c r="E547" t="s">
        <v>335</v>
      </c>
      <c r="F547" s="61">
        <f t="shared" si="28"/>
        <v>55</v>
      </c>
      <c r="G547" s="61">
        <f t="shared" si="29"/>
        <v>27</v>
      </c>
      <c r="H547" s="61">
        <f t="shared" si="30"/>
        <v>28</v>
      </c>
      <c r="I547" s="2"/>
    </row>
    <row r="548" spans="2:9" ht="18" customHeight="1" x14ac:dyDescent="0.2">
      <c r="B548">
        <v>46</v>
      </c>
      <c r="C548" s="3">
        <v>41736</v>
      </c>
      <c r="D548" t="s">
        <v>280</v>
      </c>
      <c r="E548" t="s">
        <v>347</v>
      </c>
      <c r="F548" s="61">
        <f t="shared" si="28"/>
        <v>43</v>
      </c>
      <c r="G548" s="61">
        <f t="shared" si="29"/>
        <v>27</v>
      </c>
      <c r="H548" s="61">
        <f t="shared" si="30"/>
        <v>16</v>
      </c>
      <c r="I548" s="2"/>
    </row>
    <row r="549" spans="2:9" ht="18" customHeight="1" x14ac:dyDescent="0.2">
      <c r="B549">
        <v>46</v>
      </c>
      <c r="C549" s="3">
        <v>41736</v>
      </c>
      <c r="D549" t="s">
        <v>309</v>
      </c>
      <c r="E549" t="s">
        <v>323</v>
      </c>
      <c r="F549" s="61">
        <f t="shared" si="28"/>
        <v>57</v>
      </c>
      <c r="G549" s="61">
        <f t="shared" si="29"/>
        <v>29</v>
      </c>
      <c r="H549" s="61">
        <f t="shared" si="30"/>
        <v>28</v>
      </c>
      <c r="I549" s="2"/>
    </row>
    <row r="550" spans="2:9" ht="18" customHeight="1" x14ac:dyDescent="0.2">
      <c r="B550">
        <v>46</v>
      </c>
      <c r="C550" s="3">
        <v>41736</v>
      </c>
      <c r="D550" t="s">
        <v>260</v>
      </c>
      <c r="E550" t="s">
        <v>340</v>
      </c>
      <c r="F550" s="61">
        <f t="shared" si="28"/>
        <v>39</v>
      </c>
      <c r="G550" s="61">
        <f t="shared" si="29"/>
        <v>29</v>
      </c>
      <c r="H550" s="61">
        <f t="shared" si="30"/>
        <v>10</v>
      </c>
      <c r="I550" s="2"/>
    </row>
    <row r="551" spans="2:9" ht="18" customHeight="1" x14ac:dyDescent="0.2">
      <c r="B551">
        <v>46</v>
      </c>
      <c r="C551" s="3">
        <v>41736</v>
      </c>
      <c r="D551" t="s">
        <v>312</v>
      </c>
      <c r="E551" t="s">
        <v>319</v>
      </c>
      <c r="F551" s="61">
        <f t="shared" si="28"/>
        <v>40</v>
      </c>
      <c r="G551" s="61">
        <f t="shared" si="29"/>
        <v>27</v>
      </c>
      <c r="H551" s="61">
        <f t="shared" si="30"/>
        <v>13</v>
      </c>
      <c r="I551" s="2"/>
    </row>
    <row r="552" spans="2:9" ht="18" customHeight="1" x14ac:dyDescent="0.2">
      <c r="B552">
        <v>46</v>
      </c>
      <c r="C552" s="3">
        <v>41736</v>
      </c>
      <c r="D552" t="s">
        <v>269</v>
      </c>
      <c r="E552" t="s">
        <v>327</v>
      </c>
      <c r="F552" s="61">
        <f t="shared" si="28"/>
        <v>44</v>
      </c>
      <c r="G552" s="61">
        <f t="shared" si="29"/>
        <v>28</v>
      </c>
      <c r="H552" s="61">
        <f t="shared" si="30"/>
        <v>16</v>
      </c>
      <c r="I552" s="2"/>
    </row>
    <row r="553" spans="2:9" ht="18" customHeight="1" x14ac:dyDescent="0.2">
      <c r="B553">
        <v>46</v>
      </c>
      <c r="C553" s="3">
        <v>41736</v>
      </c>
      <c r="D553" t="s">
        <v>301</v>
      </c>
      <c r="E553" t="s">
        <v>329</v>
      </c>
      <c r="F553" s="61">
        <f t="shared" ref="F553:F616" si="31">INDEX($K$42:$N$142,MATCH($D553,$N$42:$N$142,0),2)</f>
        <v>51</v>
      </c>
      <c r="G553" s="61">
        <f t="shared" ref="G553:G616" si="32">INDEX($K$42:$N$142,MATCH($D553,$N$42:$N$142,0),3)</f>
        <v>29</v>
      </c>
      <c r="H553" s="61">
        <f t="shared" ref="H553:H616" si="33">F553-G553</f>
        <v>22</v>
      </c>
      <c r="I553" s="2"/>
    </row>
    <row r="554" spans="2:9" ht="18" customHeight="1" x14ac:dyDescent="0.2">
      <c r="B554">
        <v>46</v>
      </c>
      <c r="C554" s="3">
        <v>41736</v>
      </c>
      <c r="D554" t="s">
        <v>266</v>
      </c>
      <c r="E554" t="s">
        <v>341</v>
      </c>
      <c r="F554" s="61">
        <f t="shared" si="31"/>
        <v>46</v>
      </c>
      <c r="G554" s="61">
        <f t="shared" si="32"/>
        <v>30</v>
      </c>
      <c r="H554" s="61">
        <f t="shared" si="33"/>
        <v>16</v>
      </c>
      <c r="I554" s="2"/>
    </row>
    <row r="555" spans="2:9" ht="18" customHeight="1" x14ac:dyDescent="0.2">
      <c r="B555">
        <v>47</v>
      </c>
      <c r="C555" s="3">
        <v>41758</v>
      </c>
      <c r="D555" t="s">
        <v>281</v>
      </c>
      <c r="E555" t="s">
        <v>319</v>
      </c>
      <c r="F555" s="61">
        <f t="shared" si="31"/>
        <v>42</v>
      </c>
      <c r="G555" s="61">
        <f t="shared" si="32"/>
        <v>28</v>
      </c>
      <c r="H555" s="61">
        <f t="shared" si="33"/>
        <v>14</v>
      </c>
      <c r="I555" s="2"/>
    </row>
    <row r="556" spans="2:9" ht="18" customHeight="1" x14ac:dyDescent="0.2">
      <c r="B556">
        <v>47</v>
      </c>
      <c r="C556" s="3">
        <v>41758</v>
      </c>
      <c r="D556" t="s">
        <v>265</v>
      </c>
      <c r="E556" t="s">
        <v>342</v>
      </c>
      <c r="F556" s="61">
        <f t="shared" si="31"/>
        <v>64</v>
      </c>
      <c r="G556" s="61">
        <f t="shared" si="32"/>
        <v>28</v>
      </c>
      <c r="H556" s="61">
        <f t="shared" si="33"/>
        <v>36</v>
      </c>
      <c r="I556" s="2"/>
    </row>
    <row r="557" spans="2:9" ht="18" customHeight="1" x14ac:dyDescent="0.2">
      <c r="B557">
        <v>47</v>
      </c>
      <c r="C557" s="3">
        <v>41758</v>
      </c>
      <c r="D557" t="s">
        <v>271</v>
      </c>
      <c r="E557" t="s">
        <v>319</v>
      </c>
      <c r="F557" s="61">
        <f t="shared" si="31"/>
        <v>62</v>
      </c>
      <c r="G557" s="61">
        <f t="shared" si="32"/>
        <v>28</v>
      </c>
      <c r="H557" s="61">
        <f t="shared" si="33"/>
        <v>34</v>
      </c>
      <c r="I557" s="2"/>
    </row>
    <row r="558" spans="2:9" ht="18" customHeight="1" x14ac:dyDescent="0.2">
      <c r="B558">
        <v>47</v>
      </c>
      <c r="C558" s="3">
        <v>41758</v>
      </c>
      <c r="D558" t="s">
        <v>294</v>
      </c>
      <c r="E558" t="s">
        <v>350</v>
      </c>
      <c r="F558" s="61">
        <f t="shared" si="31"/>
        <v>44</v>
      </c>
      <c r="G558" s="61">
        <f t="shared" si="32"/>
        <v>27</v>
      </c>
      <c r="H558" s="61">
        <f t="shared" si="33"/>
        <v>17</v>
      </c>
      <c r="I558" s="2"/>
    </row>
    <row r="559" spans="2:9" ht="18" customHeight="1" x14ac:dyDescent="0.2">
      <c r="B559">
        <v>47</v>
      </c>
      <c r="C559" s="3">
        <v>41758</v>
      </c>
      <c r="D559" t="s">
        <v>297</v>
      </c>
      <c r="E559" t="s">
        <v>221</v>
      </c>
      <c r="F559" s="61">
        <f t="shared" si="31"/>
        <v>35</v>
      </c>
      <c r="G559" s="61">
        <f t="shared" si="32"/>
        <v>25</v>
      </c>
      <c r="H559" s="61">
        <f t="shared" si="33"/>
        <v>10</v>
      </c>
      <c r="I559" s="2"/>
    </row>
    <row r="560" spans="2:9" ht="18" customHeight="1" x14ac:dyDescent="0.2">
      <c r="B560">
        <v>47</v>
      </c>
      <c r="C560" s="3">
        <v>41758</v>
      </c>
      <c r="D560" t="s">
        <v>228</v>
      </c>
      <c r="E560" t="s">
        <v>320</v>
      </c>
      <c r="F560" s="61">
        <f t="shared" si="31"/>
        <v>39</v>
      </c>
      <c r="G560" s="61">
        <f t="shared" si="32"/>
        <v>27</v>
      </c>
      <c r="H560" s="61">
        <f t="shared" si="33"/>
        <v>12</v>
      </c>
      <c r="I560" s="2"/>
    </row>
    <row r="561" spans="2:9" ht="18" customHeight="1" x14ac:dyDescent="0.2">
      <c r="B561">
        <v>47</v>
      </c>
      <c r="C561" s="3">
        <v>41758</v>
      </c>
      <c r="D561" t="s">
        <v>276</v>
      </c>
      <c r="E561" t="s">
        <v>319</v>
      </c>
      <c r="F561" s="61">
        <f t="shared" si="31"/>
        <v>39</v>
      </c>
      <c r="G561" s="61">
        <f t="shared" si="32"/>
        <v>30</v>
      </c>
      <c r="H561" s="61">
        <f t="shared" si="33"/>
        <v>9</v>
      </c>
      <c r="I561" s="2"/>
    </row>
    <row r="562" spans="2:9" ht="18" customHeight="1" x14ac:dyDescent="0.2">
      <c r="B562">
        <v>47</v>
      </c>
      <c r="C562" s="3">
        <v>41758</v>
      </c>
      <c r="D562" t="s">
        <v>232</v>
      </c>
      <c r="E562" t="s">
        <v>323</v>
      </c>
      <c r="F562" s="61">
        <f t="shared" si="31"/>
        <v>59</v>
      </c>
      <c r="G562" s="61">
        <f t="shared" si="32"/>
        <v>27</v>
      </c>
      <c r="H562" s="61">
        <f t="shared" si="33"/>
        <v>32</v>
      </c>
      <c r="I562" s="2"/>
    </row>
    <row r="563" spans="2:9" ht="18" customHeight="1" x14ac:dyDescent="0.2">
      <c r="B563">
        <v>48</v>
      </c>
      <c r="C563" s="3">
        <v>41724</v>
      </c>
      <c r="D563" t="s">
        <v>242</v>
      </c>
      <c r="E563" t="s">
        <v>320</v>
      </c>
      <c r="F563" s="61">
        <f t="shared" si="31"/>
        <v>41</v>
      </c>
      <c r="G563" s="61">
        <f t="shared" si="32"/>
        <v>29</v>
      </c>
      <c r="H563" s="61">
        <f t="shared" si="33"/>
        <v>12</v>
      </c>
      <c r="I563" s="2"/>
    </row>
    <row r="564" spans="2:9" ht="18" customHeight="1" x14ac:dyDescent="0.2">
      <c r="B564">
        <v>48</v>
      </c>
      <c r="C564" s="3">
        <v>41724</v>
      </c>
      <c r="D564" t="s">
        <v>303</v>
      </c>
      <c r="E564" t="s">
        <v>352</v>
      </c>
      <c r="F564" s="61">
        <f t="shared" si="31"/>
        <v>64</v>
      </c>
      <c r="G564" s="61">
        <f t="shared" si="32"/>
        <v>25</v>
      </c>
      <c r="H564" s="61">
        <f t="shared" si="33"/>
        <v>39</v>
      </c>
      <c r="I564" s="2"/>
    </row>
    <row r="565" spans="2:9" ht="18" customHeight="1" x14ac:dyDescent="0.2">
      <c r="B565">
        <v>48</v>
      </c>
      <c r="C565" s="3">
        <v>41724</v>
      </c>
      <c r="D565" t="s">
        <v>252</v>
      </c>
      <c r="E565" t="s">
        <v>337</v>
      </c>
      <c r="F565" s="61">
        <f t="shared" si="31"/>
        <v>58</v>
      </c>
      <c r="G565" s="61">
        <f t="shared" si="32"/>
        <v>27</v>
      </c>
      <c r="H565" s="61">
        <f t="shared" si="33"/>
        <v>31</v>
      </c>
      <c r="I565" s="2"/>
    </row>
    <row r="566" spans="2:9" ht="18" customHeight="1" x14ac:dyDescent="0.2">
      <c r="B566">
        <v>48</v>
      </c>
      <c r="C566" s="3">
        <v>41724</v>
      </c>
      <c r="D566" t="s">
        <v>243</v>
      </c>
      <c r="E566" t="s">
        <v>330</v>
      </c>
      <c r="F566" s="61">
        <f t="shared" si="31"/>
        <v>51</v>
      </c>
      <c r="G566" s="61">
        <f t="shared" si="32"/>
        <v>25</v>
      </c>
      <c r="H566" s="61">
        <f t="shared" si="33"/>
        <v>26</v>
      </c>
      <c r="I566" s="2"/>
    </row>
    <row r="567" spans="2:9" ht="18" customHeight="1" x14ac:dyDescent="0.2">
      <c r="B567">
        <v>48</v>
      </c>
      <c r="C567" s="3">
        <v>41724</v>
      </c>
      <c r="D567" t="s">
        <v>277</v>
      </c>
      <c r="E567" t="s">
        <v>346</v>
      </c>
      <c r="F567" s="61">
        <f t="shared" si="31"/>
        <v>53</v>
      </c>
      <c r="G567" s="61">
        <f t="shared" si="32"/>
        <v>30</v>
      </c>
      <c r="H567" s="61">
        <f t="shared" si="33"/>
        <v>23</v>
      </c>
      <c r="I567" s="2"/>
    </row>
    <row r="568" spans="2:9" ht="18" customHeight="1" x14ac:dyDescent="0.2">
      <c r="B568">
        <v>48</v>
      </c>
      <c r="C568" s="3">
        <v>41724</v>
      </c>
      <c r="D568" t="s">
        <v>290</v>
      </c>
      <c r="E568" t="s">
        <v>330</v>
      </c>
      <c r="F568" s="61">
        <f t="shared" si="31"/>
        <v>61</v>
      </c>
      <c r="G568" s="61">
        <f t="shared" si="32"/>
        <v>30</v>
      </c>
      <c r="H568" s="61">
        <f t="shared" si="33"/>
        <v>31</v>
      </c>
      <c r="I568" s="2"/>
    </row>
    <row r="569" spans="2:9" ht="18" customHeight="1" x14ac:dyDescent="0.2">
      <c r="B569">
        <v>48</v>
      </c>
      <c r="C569" s="3">
        <v>41724</v>
      </c>
      <c r="D569" t="s">
        <v>293</v>
      </c>
      <c r="E569" t="s">
        <v>350</v>
      </c>
      <c r="F569" s="61">
        <f t="shared" si="31"/>
        <v>52</v>
      </c>
      <c r="G569" s="61">
        <f t="shared" si="32"/>
        <v>25</v>
      </c>
      <c r="H569" s="61">
        <f t="shared" si="33"/>
        <v>27</v>
      </c>
      <c r="I569" s="2"/>
    </row>
    <row r="570" spans="2:9" ht="18" customHeight="1" x14ac:dyDescent="0.2">
      <c r="B570">
        <v>48</v>
      </c>
      <c r="C570" s="3">
        <v>41724</v>
      </c>
      <c r="D570" t="s">
        <v>254</v>
      </c>
      <c r="E570" t="s">
        <v>333</v>
      </c>
      <c r="F570" s="61">
        <f t="shared" si="31"/>
        <v>60</v>
      </c>
      <c r="G570" s="61">
        <f t="shared" si="32"/>
        <v>28</v>
      </c>
      <c r="H570" s="61">
        <f t="shared" si="33"/>
        <v>32</v>
      </c>
      <c r="I570" s="2"/>
    </row>
    <row r="571" spans="2:9" ht="18" customHeight="1" x14ac:dyDescent="0.2">
      <c r="B571">
        <v>48</v>
      </c>
      <c r="C571" s="3">
        <v>41724</v>
      </c>
      <c r="D571" t="s">
        <v>268</v>
      </c>
      <c r="E571" t="s">
        <v>335</v>
      </c>
      <c r="F571" s="61">
        <f t="shared" si="31"/>
        <v>37</v>
      </c>
      <c r="G571" s="61">
        <f t="shared" si="32"/>
        <v>29</v>
      </c>
      <c r="H571" s="61">
        <f t="shared" si="33"/>
        <v>8</v>
      </c>
      <c r="I571" s="2"/>
    </row>
    <row r="572" spans="2:9" ht="18" customHeight="1" x14ac:dyDescent="0.2">
      <c r="B572">
        <v>48</v>
      </c>
      <c r="C572" s="3">
        <v>41724</v>
      </c>
      <c r="D572" t="s">
        <v>297</v>
      </c>
      <c r="E572" t="s">
        <v>221</v>
      </c>
      <c r="F572" s="61">
        <f t="shared" si="31"/>
        <v>35</v>
      </c>
      <c r="G572" s="61">
        <f t="shared" si="32"/>
        <v>25</v>
      </c>
      <c r="H572" s="61">
        <f t="shared" si="33"/>
        <v>10</v>
      </c>
      <c r="I572" s="2"/>
    </row>
    <row r="573" spans="2:9" ht="18" customHeight="1" x14ac:dyDescent="0.2">
      <c r="B573">
        <v>48</v>
      </c>
      <c r="C573" s="3">
        <v>41724</v>
      </c>
      <c r="D573" t="s">
        <v>222</v>
      </c>
      <c r="E573" t="s">
        <v>223</v>
      </c>
      <c r="F573" s="61">
        <f t="shared" si="31"/>
        <v>40</v>
      </c>
      <c r="G573" s="61">
        <f t="shared" si="32"/>
        <v>25</v>
      </c>
      <c r="H573" s="61">
        <f t="shared" si="33"/>
        <v>15</v>
      </c>
      <c r="I573" s="2"/>
    </row>
    <row r="574" spans="2:9" ht="18" customHeight="1" x14ac:dyDescent="0.2">
      <c r="B574">
        <v>48</v>
      </c>
      <c r="C574" s="3">
        <v>41724</v>
      </c>
      <c r="D574" t="s">
        <v>252</v>
      </c>
      <c r="E574" t="s">
        <v>337</v>
      </c>
      <c r="F574" s="61">
        <f t="shared" si="31"/>
        <v>58</v>
      </c>
      <c r="G574" s="61">
        <f t="shared" si="32"/>
        <v>27</v>
      </c>
      <c r="H574" s="61">
        <f t="shared" si="33"/>
        <v>31</v>
      </c>
      <c r="I574" s="2"/>
    </row>
    <row r="575" spans="2:9" ht="18" customHeight="1" x14ac:dyDescent="0.2">
      <c r="B575">
        <v>49</v>
      </c>
      <c r="C575" s="3">
        <v>41980</v>
      </c>
      <c r="D575" t="s">
        <v>228</v>
      </c>
      <c r="E575" t="s">
        <v>320</v>
      </c>
      <c r="F575" s="61">
        <f t="shared" si="31"/>
        <v>39</v>
      </c>
      <c r="G575" s="61">
        <f t="shared" si="32"/>
        <v>27</v>
      </c>
      <c r="H575" s="61">
        <f t="shared" si="33"/>
        <v>12</v>
      </c>
      <c r="I575" s="2"/>
    </row>
    <row r="576" spans="2:9" ht="18" customHeight="1" x14ac:dyDescent="0.2">
      <c r="B576">
        <v>49</v>
      </c>
      <c r="C576" s="3">
        <v>41980</v>
      </c>
      <c r="D576" t="s">
        <v>267</v>
      </c>
      <c r="E576" t="s">
        <v>343</v>
      </c>
      <c r="F576" s="61">
        <f t="shared" si="31"/>
        <v>56</v>
      </c>
      <c r="G576" s="61">
        <f t="shared" si="32"/>
        <v>29</v>
      </c>
      <c r="H576" s="61">
        <f t="shared" si="33"/>
        <v>27</v>
      </c>
      <c r="I576" s="2"/>
    </row>
    <row r="577" spans="2:9" ht="18" customHeight="1" x14ac:dyDescent="0.2">
      <c r="B577">
        <v>49</v>
      </c>
      <c r="C577" s="3">
        <v>41980</v>
      </c>
      <c r="D577" t="s">
        <v>271</v>
      </c>
      <c r="E577" t="s">
        <v>319</v>
      </c>
      <c r="F577" s="61">
        <f t="shared" si="31"/>
        <v>62</v>
      </c>
      <c r="G577" s="61">
        <f t="shared" si="32"/>
        <v>28</v>
      </c>
      <c r="H577" s="61">
        <f t="shared" si="33"/>
        <v>34</v>
      </c>
      <c r="I577" s="2"/>
    </row>
    <row r="578" spans="2:9" ht="18" customHeight="1" x14ac:dyDescent="0.2">
      <c r="B578">
        <v>49</v>
      </c>
      <c r="C578" s="3">
        <v>41980</v>
      </c>
      <c r="D578" t="s">
        <v>294</v>
      </c>
      <c r="E578" t="s">
        <v>350</v>
      </c>
      <c r="F578" s="61">
        <f t="shared" si="31"/>
        <v>44</v>
      </c>
      <c r="G578" s="61">
        <f t="shared" si="32"/>
        <v>27</v>
      </c>
      <c r="H578" s="61">
        <f t="shared" si="33"/>
        <v>17</v>
      </c>
      <c r="I578" s="2"/>
    </row>
    <row r="579" spans="2:9" ht="18" customHeight="1" x14ac:dyDescent="0.2">
      <c r="B579">
        <v>49</v>
      </c>
      <c r="C579" s="3">
        <v>41980</v>
      </c>
      <c r="D579" t="s">
        <v>268</v>
      </c>
      <c r="E579" t="s">
        <v>334</v>
      </c>
      <c r="F579" s="61">
        <f t="shared" si="31"/>
        <v>37</v>
      </c>
      <c r="G579" s="61">
        <f t="shared" si="32"/>
        <v>29</v>
      </c>
      <c r="H579" s="61">
        <f t="shared" si="33"/>
        <v>8</v>
      </c>
      <c r="I579" s="2"/>
    </row>
    <row r="580" spans="2:9" ht="18" customHeight="1" x14ac:dyDescent="0.2">
      <c r="B580">
        <v>49</v>
      </c>
      <c r="C580" s="3">
        <v>41980</v>
      </c>
      <c r="D580" t="s">
        <v>285</v>
      </c>
      <c r="E580" t="s">
        <v>319</v>
      </c>
      <c r="F580" s="61">
        <f t="shared" si="31"/>
        <v>38</v>
      </c>
      <c r="G580" s="61">
        <f t="shared" si="32"/>
        <v>30</v>
      </c>
      <c r="H580" s="61">
        <f t="shared" si="33"/>
        <v>8</v>
      </c>
      <c r="I580" s="2"/>
    </row>
    <row r="581" spans="2:9" ht="18" customHeight="1" x14ac:dyDescent="0.2">
      <c r="B581">
        <v>49</v>
      </c>
      <c r="C581" s="3">
        <v>41980</v>
      </c>
      <c r="D581" t="s">
        <v>291</v>
      </c>
      <c r="E581" t="s">
        <v>342</v>
      </c>
      <c r="F581" s="61">
        <f t="shared" si="31"/>
        <v>35</v>
      </c>
      <c r="G581" s="61">
        <f t="shared" si="32"/>
        <v>25</v>
      </c>
      <c r="H581" s="61">
        <f t="shared" si="33"/>
        <v>10</v>
      </c>
      <c r="I581" s="2"/>
    </row>
    <row r="582" spans="2:9" ht="18" customHeight="1" x14ac:dyDescent="0.2">
      <c r="B582">
        <v>49</v>
      </c>
      <c r="C582" s="3">
        <v>41980</v>
      </c>
      <c r="D582" t="s">
        <v>275</v>
      </c>
      <c r="E582" t="s">
        <v>319</v>
      </c>
      <c r="F582" s="61">
        <f t="shared" si="31"/>
        <v>42</v>
      </c>
      <c r="G582" s="61">
        <f t="shared" si="32"/>
        <v>26</v>
      </c>
      <c r="H582" s="61">
        <f t="shared" si="33"/>
        <v>16</v>
      </c>
      <c r="I582" s="2"/>
    </row>
    <row r="583" spans="2:9" ht="18" customHeight="1" x14ac:dyDescent="0.2">
      <c r="B583">
        <v>49</v>
      </c>
      <c r="C583" s="3">
        <v>41980</v>
      </c>
      <c r="D583" t="s">
        <v>284</v>
      </c>
      <c r="E583" t="s">
        <v>345</v>
      </c>
      <c r="F583" s="61">
        <f t="shared" si="31"/>
        <v>62</v>
      </c>
      <c r="G583" s="61">
        <f t="shared" si="32"/>
        <v>27</v>
      </c>
      <c r="H583" s="61">
        <f t="shared" si="33"/>
        <v>35</v>
      </c>
      <c r="I583" s="2"/>
    </row>
    <row r="584" spans="2:9" ht="18" customHeight="1" x14ac:dyDescent="0.2">
      <c r="B584">
        <v>50</v>
      </c>
      <c r="C584" s="3">
        <v>41922</v>
      </c>
      <c r="D584" t="s">
        <v>265</v>
      </c>
      <c r="E584" t="s">
        <v>341</v>
      </c>
      <c r="F584" s="61">
        <f t="shared" si="31"/>
        <v>64</v>
      </c>
      <c r="G584" s="61">
        <f t="shared" si="32"/>
        <v>28</v>
      </c>
      <c r="H584" s="61">
        <f t="shared" si="33"/>
        <v>36</v>
      </c>
      <c r="I584" s="2"/>
    </row>
    <row r="585" spans="2:9" ht="18" customHeight="1" x14ac:dyDescent="0.2">
      <c r="B585">
        <v>50</v>
      </c>
      <c r="C585" s="3">
        <v>41922</v>
      </c>
      <c r="D585" t="s">
        <v>231</v>
      </c>
      <c r="E585" t="s">
        <v>322</v>
      </c>
      <c r="F585" s="61">
        <f t="shared" si="31"/>
        <v>48</v>
      </c>
      <c r="G585" s="61">
        <f t="shared" si="32"/>
        <v>29</v>
      </c>
      <c r="H585" s="61">
        <f t="shared" si="33"/>
        <v>19</v>
      </c>
      <c r="I585" s="2"/>
    </row>
    <row r="586" spans="2:9" ht="18" customHeight="1" x14ac:dyDescent="0.2">
      <c r="B586">
        <v>50</v>
      </c>
      <c r="C586" s="3">
        <v>41922</v>
      </c>
      <c r="D586" t="s">
        <v>281</v>
      </c>
      <c r="E586" t="s">
        <v>319</v>
      </c>
      <c r="F586" s="61">
        <f t="shared" si="31"/>
        <v>42</v>
      </c>
      <c r="G586" s="61">
        <f t="shared" si="32"/>
        <v>28</v>
      </c>
      <c r="H586" s="61">
        <f t="shared" si="33"/>
        <v>14</v>
      </c>
      <c r="I586" s="2"/>
    </row>
    <row r="587" spans="2:9" ht="18" customHeight="1" x14ac:dyDescent="0.2">
      <c r="B587">
        <v>50</v>
      </c>
      <c r="C587" s="3">
        <v>41922</v>
      </c>
      <c r="D587" t="s">
        <v>272</v>
      </c>
      <c r="E587" t="s">
        <v>344</v>
      </c>
      <c r="F587" s="61">
        <f t="shared" si="31"/>
        <v>65</v>
      </c>
      <c r="G587" s="61">
        <f t="shared" si="32"/>
        <v>26</v>
      </c>
      <c r="H587" s="61">
        <f t="shared" si="33"/>
        <v>39</v>
      </c>
      <c r="I587" s="2"/>
    </row>
    <row r="588" spans="2:9" ht="18" customHeight="1" x14ac:dyDescent="0.2">
      <c r="B588">
        <v>50</v>
      </c>
      <c r="C588" s="3">
        <v>41922</v>
      </c>
      <c r="D588" t="s">
        <v>283</v>
      </c>
      <c r="E588" t="s">
        <v>326</v>
      </c>
      <c r="F588" s="61">
        <f t="shared" si="31"/>
        <v>42</v>
      </c>
      <c r="G588" s="61">
        <f t="shared" si="32"/>
        <v>29</v>
      </c>
      <c r="H588" s="61">
        <f t="shared" si="33"/>
        <v>13</v>
      </c>
      <c r="I588" s="2"/>
    </row>
    <row r="589" spans="2:9" ht="18" customHeight="1" x14ac:dyDescent="0.2">
      <c r="B589">
        <v>50</v>
      </c>
      <c r="C589" s="3">
        <v>41922</v>
      </c>
      <c r="D589" t="s">
        <v>307</v>
      </c>
      <c r="E589" t="s">
        <v>354</v>
      </c>
      <c r="F589" s="61">
        <f t="shared" si="31"/>
        <v>38</v>
      </c>
      <c r="G589" s="61">
        <f t="shared" si="32"/>
        <v>29</v>
      </c>
      <c r="H589" s="61">
        <f t="shared" si="33"/>
        <v>9</v>
      </c>
      <c r="I589" s="2"/>
    </row>
    <row r="590" spans="2:9" ht="18" customHeight="1" x14ac:dyDescent="0.2">
      <c r="B590">
        <v>50</v>
      </c>
      <c r="C590" s="3">
        <v>41922</v>
      </c>
      <c r="D590" t="s">
        <v>226</v>
      </c>
      <c r="E590" t="s">
        <v>319</v>
      </c>
      <c r="F590" s="61">
        <f t="shared" si="31"/>
        <v>58</v>
      </c>
      <c r="G590" s="61">
        <f t="shared" si="32"/>
        <v>25</v>
      </c>
      <c r="H590" s="61">
        <f t="shared" si="33"/>
        <v>33</v>
      </c>
      <c r="I590" s="2"/>
    </row>
    <row r="591" spans="2:9" ht="18" customHeight="1" x14ac:dyDescent="0.2">
      <c r="B591">
        <v>50</v>
      </c>
      <c r="C591" s="3">
        <v>41922</v>
      </c>
      <c r="D591" t="s">
        <v>236</v>
      </c>
      <c r="E591" t="s">
        <v>326</v>
      </c>
      <c r="F591" s="61">
        <f t="shared" si="31"/>
        <v>62</v>
      </c>
      <c r="G591" s="61">
        <f t="shared" si="32"/>
        <v>30</v>
      </c>
      <c r="H591" s="61">
        <f t="shared" si="33"/>
        <v>32</v>
      </c>
      <c r="I591" s="2"/>
    </row>
    <row r="592" spans="2:9" ht="18" customHeight="1" x14ac:dyDescent="0.2">
      <c r="B592">
        <v>50</v>
      </c>
      <c r="C592" s="3">
        <v>41922</v>
      </c>
      <c r="D592" t="s">
        <v>257</v>
      </c>
      <c r="E592" t="s">
        <v>336</v>
      </c>
      <c r="F592" s="61">
        <f t="shared" si="31"/>
        <v>37</v>
      </c>
      <c r="G592" s="61">
        <f t="shared" si="32"/>
        <v>27</v>
      </c>
      <c r="H592" s="61">
        <f t="shared" si="33"/>
        <v>10</v>
      </c>
      <c r="I592" s="2"/>
    </row>
    <row r="593" spans="2:9" ht="18" customHeight="1" x14ac:dyDescent="0.2">
      <c r="B593">
        <v>50</v>
      </c>
      <c r="C593" s="3">
        <v>41922</v>
      </c>
      <c r="D593" t="s">
        <v>295</v>
      </c>
      <c r="E593" t="s">
        <v>343</v>
      </c>
      <c r="F593" s="61">
        <f t="shared" si="31"/>
        <v>55</v>
      </c>
      <c r="G593" s="61">
        <f t="shared" si="32"/>
        <v>27</v>
      </c>
      <c r="H593" s="61">
        <f t="shared" si="33"/>
        <v>28</v>
      </c>
      <c r="I593" s="2"/>
    </row>
    <row r="594" spans="2:9" ht="18" customHeight="1" x14ac:dyDescent="0.2">
      <c r="B594">
        <v>51</v>
      </c>
      <c r="C594" s="3">
        <v>41822</v>
      </c>
      <c r="D594" t="s">
        <v>302</v>
      </c>
      <c r="E594" t="s">
        <v>327</v>
      </c>
      <c r="F594" s="61">
        <f t="shared" si="31"/>
        <v>52</v>
      </c>
      <c r="G594" s="61">
        <f t="shared" si="32"/>
        <v>29</v>
      </c>
      <c r="H594" s="61">
        <f t="shared" si="33"/>
        <v>23</v>
      </c>
      <c r="I594" s="2"/>
    </row>
    <row r="595" spans="2:9" ht="18" customHeight="1" x14ac:dyDescent="0.2">
      <c r="B595">
        <v>51</v>
      </c>
      <c r="C595" s="3">
        <v>41822</v>
      </c>
      <c r="D595" t="s">
        <v>315</v>
      </c>
      <c r="E595" t="s">
        <v>336</v>
      </c>
      <c r="F595" s="61">
        <f t="shared" si="31"/>
        <v>35</v>
      </c>
      <c r="G595" s="61">
        <f t="shared" si="32"/>
        <v>27</v>
      </c>
      <c r="H595" s="61">
        <f t="shared" si="33"/>
        <v>8</v>
      </c>
      <c r="I595" s="2"/>
    </row>
    <row r="596" spans="2:9" ht="18" customHeight="1" x14ac:dyDescent="0.2">
      <c r="B596">
        <v>51</v>
      </c>
      <c r="C596" s="3">
        <v>41822</v>
      </c>
      <c r="D596" t="s">
        <v>286</v>
      </c>
      <c r="E596" t="s">
        <v>319</v>
      </c>
      <c r="F596" s="61">
        <f t="shared" si="31"/>
        <v>49</v>
      </c>
      <c r="G596" s="61">
        <f t="shared" si="32"/>
        <v>29</v>
      </c>
      <c r="H596" s="61">
        <f t="shared" si="33"/>
        <v>20</v>
      </c>
      <c r="I596" s="2"/>
    </row>
    <row r="597" spans="2:9" ht="18" customHeight="1" x14ac:dyDescent="0.2">
      <c r="B597">
        <v>51</v>
      </c>
      <c r="C597" s="3">
        <v>41822</v>
      </c>
      <c r="D597" t="s">
        <v>316</v>
      </c>
      <c r="E597" t="s">
        <v>221</v>
      </c>
      <c r="F597" s="61">
        <f t="shared" si="31"/>
        <v>45</v>
      </c>
      <c r="G597" s="61">
        <f t="shared" si="32"/>
        <v>29</v>
      </c>
      <c r="H597" s="61">
        <f t="shared" si="33"/>
        <v>16</v>
      </c>
      <c r="I597" s="2"/>
    </row>
    <row r="598" spans="2:9" ht="18" customHeight="1" x14ac:dyDescent="0.2">
      <c r="B598">
        <v>51</v>
      </c>
      <c r="C598" s="3">
        <v>41822</v>
      </c>
      <c r="D598" t="s">
        <v>252</v>
      </c>
      <c r="E598" t="s">
        <v>337</v>
      </c>
      <c r="F598" s="61">
        <f t="shared" si="31"/>
        <v>58</v>
      </c>
      <c r="G598" s="61">
        <f t="shared" si="32"/>
        <v>27</v>
      </c>
      <c r="H598" s="61">
        <f t="shared" si="33"/>
        <v>31</v>
      </c>
      <c r="I598" s="2"/>
    </row>
    <row r="599" spans="2:9" ht="18" customHeight="1" x14ac:dyDescent="0.2">
      <c r="B599">
        <v>51</v>
      </c>
      <c r="C599" s="3">
        <v>41822</v>
      </c>
      <c r="D599" t="s">
        <v>230</v>
      </c>
      <c r="E599" t="s">
        <v>321</v>
      </c>
      <c r="F599" s="61">
        <f t="shared" si="31"/>
        <v>41</v>
      </c>
      <c r="G599" s="61">
        <f t="shared" si="32"/>
        <v>28</v>
      </c>
      <c r="H599" s="61">
        <f t="shared" si="33"/>
        <v>13</v>
      </c>
      <c r="I599" s="2"/>
    </row>
    <row r="600" spans="2:9" ht="18" customHeight="1" x14ac:dyDescent="0.2">
      <c r="B600">
        <v>51</v>
      </c>
      <c r="C600" s="3">
        <v>41822</v>
      </c>
      <c r="D600" t="s">
        <v>242</v>
      </c>
      <c r="E600" t="s">
        <v>320</v>
      </c>
      <c r="F600" s="61">
        <f t="shared" si="31"/>
        <v>41</v>
      </c>
      <c r="G600" s="61">
        <f t="shared" si="32"/>
        <v>29</v>
      </c>
      <c r="H600" s="61">
        <f t="shared" si="33"/>
        <v>12</v>
      </c>
      <c r="I600" s="2"/>
    </row>
    <row r="601" spans="2:9" ht="18" customHeight="1" x14ac:dyDescent="0.2">
      <c r="B601">
        <v>51</v>
      </c>
      <c r="C601" s="3">
        <v>41822</v>
      </c>
      <c r="D601" t="s">
        <v>310</v>
      </c>
      <c r="E601" t="s">
        <v>321</v>
      </c>
      <c r="F601" s="61">
        <f t="shared" si="31"/>
        <v>36</v>
      </c>
      <c r="G601" s="61">
        <f t="shared" si="32"/>
        <v>25</v>
      </c>
      <c r="H601" s="61">
        <f t="shared" si="33"/>
        <v>11</v>
      </c>
      <c r="I601" s="2"/>
    </row>
    <row r="602" spans="2:9" ht="18" customHeight="1" x14ac:dyDescent="0.2">
      <c r="B602">
        <v>52</v>
      </c>
      <c r="C602" s="3">
        <v>41846</v>
      </c>
      <c r="D602" t="s">
        <v>307</v>
      </c>
      <c r="E602" t="s">
        <v>354</v>
      </c>
      <c r="F602" s="61">
        <f t="shared" si="31"/>
        <v>38</v>
      </c>
      <c r="G602" s="61">
        <f t="shared" si="32"/>
        <v>29</v>
      </c>
      <c r="H602" s="61">
        <f t="shared" si="33"/>
        <v>9</v>
      </c>
      <c r="I602" s="2"/>
    </row>
    <row r="603" spans="2:9" ht="18" customHeight="1" x14ac:dyDescent="0.2">
      <c r="B603">
        <v>52</v>
      </c>
      <c r="C603" s="3">
        <v>41846</v>
      </c>
      <c r="D603" t="s">
        <v>227</v>
      </c>
      <c r="E603" t="s">
        <v>319</v>
      </c>
      <c r="F603" s="61">
        <f t="shared" si="31"/>
        <v>35</v>
      </c>
      <c r="G603" s="61">
        <f t="shared" si="32"/>
        <v>30</v>
      </c>
      <c r="H603" s="61">
        <f t="shared" si="33"/>
        <v>5</v>
      </c>
      <c r="I603" s="2"/>
    </row>
    <row r="604" spans="2:9" ht="18" customHeight="1" x14ac:dyDescent="0.2">
      <c r="B604">
        <v>52</v>
      </c>
      <c r="C604" s="3">
        <v>41846</v>
      </c>
      <c r="D604" t="s">
        <v>237</v>
      </c>
      <c r="E604" t="s">
        <v>221</v>
      </c>
      <c r="F604" s="61">
        <f t="shared" si="31"/>
        <v>36</v>
      </c>
      <c r="G604" s="61">
        <f t="shared" si="32"/>
        <v>28</v>
      </c>
      <c r="H604" s="61">
        <f t="shared" si="33"/>
        <v>8</v>
      </c>
      <c r="I604" s="2"/>
    </row>
    <row r="605" spans="2:9" ht="18" customHeight="1" x14ac:dyDescent="0.2">
      <c r="B605">
        <v>52</v>
      </c>
      <c r="C605" s="3">
        <v>41846</v>
      </c>
      <c r="D605" t="s">
        <v>240</v>
      </c>
      <c r="E605" t="s">
        <v>328</v>
      </c>
      <c r="F605" s="61">
        <f t="shared" si="31"/>
        <v>63</v>
      </c>
      <c r="G605" s="61">
        <f t="shared" si="32"/>
        <v>26</v>
      </c>
      <c r="H605" s="61">
        <f t="shared" si="33"/>
        <v>37</v>
      </c>
      <c r="I605" s="2"/>
    </row>
    <row r="606" spans="2:9" ht="18" customHeight="1" x14ac:dyDescent="0.2">
      <c r="B606">
        <v>52</v>
      </c>
      <c r="C606" s="3">
        <v>41846</v>
      </c>
      <c r="D606" t="s">
        <v>254</v>
      </c>
      <c r="E606" t="s">
        <v>333</v>
      </c>
      <c r="F606" s="61">
        <f t="shared" si="31"/>
        <v>60</v>
      </c>
      <c r="G606" s="61">
        <f t="shared" si="32"/>
        <v>28</v>
      </c>
      <c r="H606" s="61">
        <f t="shared" si="33"/>
        <v>32</v>
      </c>
      <c r="I606" s="2"/>
    </row>
    <row r="607" spans="2:9" ht="18" customHeight="1" x14ac:dyDescent="0.2">
      <c r="B607">
        <v>52</v>
      </c>
      <c r="C607" s="3">
        <v>41846</v>
      </c>
      <c r="D607" t="s">
        <v>246</v>
      </c>
      <c r="E607" t="s">
        <v>333</v>
      </c>
      <c r="F607" s="61">
        <f t="shared" si="31"/>
        <v>39</v>
      </c>
      <c r="G607" s="61">
        <f t="shared" si="32"/>
        <v>28</v>
      </c>
      <c r="H607" s="61">
        <f t="shared" si="33"/>
        <v>11</v>
      </c>
      <c r="I607" s="2"/>
    </row>
    <row r="608" spans="2:9" ht="18" customHeight="1" x14ac:dyDescent="0.2">
      <c r="B608">
        <v>52</v>
      </c>
      <c r="C608" s="3">
        <v>41846</v>
      </c>
      <c r="D608" t="s">
        <v>261</v>
      </c>
      <c r="E608" t="s">
        <v>336</v>
      </c>
      <c r="F608" s="61">
        <f t="shared" si="31"/>
        <v>40</v>
      </c>
      <c r="G608" s="61">
        <f t="shared" si="32"/>
        <v>30</v>
      </c>
      <c r="H608" s="61">
        <f t="shared" si="33"/>
        <v>10</v>
      </c>
      <c r="I608" s="2"/>
    </row>
    <row r="609" spans="2:9" ht="18" customHeight="1" x14ac:dyDescent="0.2">
      <c r="B609">
        <v>53</v>
      </c>
      <c r="C609" s="3">
        <v>41917</v>
      </c>
      <c r="D609" t="s">
        <v>296</v>
      </c>
      <c r="E609" t="s">
        <v>328</v>
      </c>
      <c r="F609" s="61">
        <f t="shared" si="31"/>
        <v>41</v>
      </c>
      <c r="G609" s="61">
        <f t="shared" si="32"/>
        <v>28</v>
      </c>
      <c r="H609" s="61">
        <f t="shared" si="33"/>
        <v>13</v>
      </c>
      <c r="I609" s="2"/>
    </row>
    <row r="610" spans="2:9" ht="18" customHeight="1" x14ac:dyDescent="0.2">
      <c r="B610">
        <v>53</v>
      </c>
      <c r="C610" s="3">
        <v>41917</v>
      </c>
      <c r="D610" t="s">
        <v>259</v>
      </c>
      <c r="E610" t="s">
        <v>339</v>
      </c>
      <c r="F610" s="61">
        <f t="shared" si="31"/>
        <v>57</v>
      </c>
      <c r="G610" s="61">
        <f t="shared" si="32"/>
        <v>29</v>
      </c>
      <c r="H610" s="61">
        <f t="shared" si="33"/>
        <v>28</v>
      </c>
      <c r="I610" s="2"/>
    </row>
    <row r="611" spans="2:9" ht="18" customHeight="1" x14ac:dyDescent="0.2">
      <c r="B611">
        <v>53</v>
      </c>
      <c r="C611" s="3">
        <v>41917</v>
      </c>
      <c r="D611" t="s">
        <v>262</v>
      </c>
      <c r="E611" t="s">
        <v>341</v>
      </c>
      <c r="F611" s="61">
        <f t="shared" si="31"/>
        <v>41</v>
      </c>
      <c r="G611" s="61">
        <f t="shared" si="32"/>
        <v>25</v>
      </c>
      <c r="H611" s="61">
        <f t="shared" si="33"/>
        <v>16</v>
      </c>
      <c r="I611" s="2"/>
    </row>
    <row r="612" spans="2:9" ht="18" customHeight="1" x14ac:dyDescent="0.2">
      <c r="B612">
        <v>53</v>
      </c>
      <c r="C612" s="3">
        <v>41917</v>
      </c>
      <c r="D612" t="s">
        <v>270</v>
      </c>
      <c r="E612" t="s">
        <v>321</v>
      </c>
      <c r="F612" s="61">
        <f t="shared" si="31"/>
        <v>52</v>
      </c>
      <c r="G612" s="61">
        <f t="shared" si="32"/>
        <v>29</v>
      </c>
      <c r="H612" s="61">
        <f t="shared" si="33"/>
        <v>23</v>
      </c>
      <c r="I612" s="2"/>
    </row>
    <row r="613" spans="2:9" ht="18" customHeight="1" x14ac:dyDescent="0.2">
      <c r="B613">
        <v>53</v>
      </c>
      <c r="C613" s="3">
        <v>41917</v>
      </c>
      <c r="D613" t="s">
        <v>224</v>
      </c>
      <c r="E613" t="s">
        <v>317</v>
      </c>
      <c r="F613" s="61">
        <f t="shared" si="31"/>
        <v>40</v>
      </c>
      <c r="G613" s="61">
        <f t="shared" si="32"/>
        <v>28</v>
      </c>
      <c r="H613" s="61">
        <f t="shared" si="33"/>
        <v>12</v>
      </c>
      <c r="I613" s="2"/>
    </row>
    <row r="614" spans="2:9" ht="18" customHeight="1" x14ac:dyDescent="0.2">
      <c r="B614">
        <v>54</v>
      </c>
      <c r="C614" s="3">
        <v>41812</v>
      </c>
      <c r="D614" t="s">
        <v>233</v>
      </c>
      <c r="E614" t="s">
        <v>324</v>
      </c>
      <c r="F614" s="61">
        <f t="shared" si="31"/>
        <v>40</v>
      </c>
      <c r="G614" s="61">
        <f t="shared" si="32"/>
        <v>29</v>
      </c>
      <c r="H614" s="61">
        <f t="shared" si="33"/>
        <v>11</v>
      </c>
      <c r="I614" s="2"/>
    </row>
    <row r="615" spans="2:9" ht="18" customHeight="1" x14ac:dyDescent="0.2">
      <c r="B615">
        <v>54</v>
      </c>
      <c r="C615" s="3">
        <v>41812</v>
      </c>
      <c r="D615" t="s">
        <v>241</v>
      </c>
      <c r="E615" t="s">
        <v>329</v>
      </c>
      <c r="F615" s="61">
        <f t="shared" si="31"/>
        <v>45</v>
      </c>
      <c r="G615" s="61">
        <f t="shared" si="32"/>
        <v>29</v>
      </c>
      <c r="H615" s="61">
        <f t="shared" si="33"/>
        <v>16</v>
      </c>
      <c r="I615" s="2"/>
    </row>
    <row r="616" spans="2:9" ht="18" customHeight="1" x14ac:dyDescent="0.2">
      <c r="B616">
        <v>54</v>
      </c>
      <c r="C616" s="3">
        <v>41812</v>
      </c>
      <c r="D616" t="s">
        <v>308</v>
      </c>
      <c r="E616" t="s">
        <v>326</v>
      </c>
      <c r="F616" s="61">
        <f t="shared" si="31"/>
        <v>56</v>
      </c>
      <c r="G616" s="61">
        <f t="shared" si="32"/>
        <v>29</v>
      </c>
      <c r="H616" s="61">
        <f t="shared" si="33"/>
        <v>27</v>
      </c>
      <c r="I616" s="2"/>
    </row>
    <row r="617" spans="2:9" ht="18" customHeight="1" x14ac:dyDescent="0.2">
      <c r="B617">
        <v>55</v>
      </c>
      <c r="C617" s="3">
        <v>41804</v>
      </c>
      <c r="D617" t="s">
        <v>314</v>
      </c>
      <c r="E617" t="s">
        <v>320</v>
      </c>
      <c r="F617" s="61">
        <f t="shared" ref="F617:F680" si="34">INDEX($K$42:$N$142,MATCH($D617,$N$42:$N$142,0),2)</f>
        <v>45</v>
      </c>
      <c r="G617" s="61">
        <f t="shared" ref="G617:G680" si="35">INDEX($K$42:$N$142,MATCH($D617,$N$42:$N$142,0),3)</f>
        <v>27</v>
      </c>
      <c r="H617" s="61">
        <f t="shared" ref="H617:H680" si="36">F617-G617</f>
        <v>18</v>
      </c>
      <c r="I617" s="2"/>
    </row>
    <row r="618" spans="2:9" ht="18" customHeight="1" x14ac:dyDescent="0.2">
      <c r="B618">
        <v>55</v>
      </c>
      <c r="C618" s="3">
        <v>41804</v>
      </c>
      <c r="D618" t="s">
        <v>300</v>
      </c>
      <c r="E618" t="s">
        <v>320</v>
      </c>
      <c r="F618" s="61">
        <f t="shared" si="34"/>
        <v>61</v>
      </c>
      <c r="G618" s="61">
        <f t="shared" si="35"/>
        <v>28</v>
      </c>
      <c r="H618" s="61">
        <f t="shared" si="36"/>
        <v>33</v>
      </c>
      <c r="I618" s="2"/>
    </row>
    <row r="619" spans="2:9" ht="18" customHeight="1" x14ac:dyDescent="0.2">
      <c r="B619">
        <v>55</v>
      </c>
      <c r="C619" s="3">
        <v>41804</v>
      </c>
      <c r="D619" t="s">
        <v>234</v>
      </c>
      <c r="E619" t="s">
        <v>325</v>
      </c>
      <c r="F619" s="61">
        <f t="shared" si="34"/>
        <v>52</v>
      </c>
      <c r="G619" s="61">
        <f t="shared" si="35"/>
        <v>30</v>
      </c>
      <c r="H619" s="61">
        <f t="shared" si="36"/>
        <v>22</v>
      </c>
      <c r="I619" s="2"/>
    </row>
    <row r="620" spans="2:9" ht="18" customHeight="1" x14ac:dyDescent="0.2">
      <c r="B620">
        <v>55</v>
      </c>
      <c r="C620" s="3">
        <v>41804</v>
      </c>
      <c r="D620" t="s">
        <v>235</v>
      </c>
      <c r="E620" t="s">
        <v>326</v>
      </c>
      <c r="F620" s="61">
        <f t="shared" si="34"/>
        <v>35</v>
      </c>
      <c r="G620" s="61">
        <f t="shared" si="35"/>
        <v>28</v>
      </c>
      <c r="H620" s="61">
        <f t="shared" si="36"/>
        <v>7</v>
      </c>
      <c r="I620" s="2"/>
    </row>
    <row r="621" spans="2:9" ht="18" customHeight="1" x14ac:dyDescent="0.2">
      <c r="B621">
        <v>55</v>
      </c>
      <c r="C621" s="3">
        <v>41804</v>
      </c>
      <c r="D621" t="s">
        <v>239</v>
      </c>
      <c r="E621" t="s">
        <v>327</v>
      </c>
      <c r="F621" s="61">
        <f t="shared" si="34"/>
        <v>51</v>
      </c>
      <c r="G621" s="61">
        <f t="shared" si="35"/>
        <v>25</v>
      </c>
      <c r="H621" s="61">
        <f t="shared" si="36"/>
        <v>26</v>
      </c>
      <c r="I621" s="2"/>
    </row>
    <row r="622" spans="2:9" ht="18" customHeight="1" x14ac:dyDescent="0.2">
      <c r="B622">
        <v>55</v>
      </c>
      <c r="C622" s="3">
        <v>41804</v>
      </c>
      <c r="D622" t="s">
        <v>231</v>
      </c>
      <c r="E622" t="s">
        <v>322</v>
      </c>
      <c r="F622" s="61">
        <f t="shared" si="34"/>
        <v>48</v>
      </c>
      <c r="G622" s="61">
        <f t="shared" si="35"/>
        <v>29</v>
      </c>
      <c r="H622" s="61">
        <f t="shared" si="36"/>
        <v>19</v>
      </c>
      <c r="I622" s="2"/>
    </row>
    <row r="623" spans="2:9" ht="18" customHeight="1" x14ac:dyDescent="0.2">
      <c r="B623">
        <v>55</v>
      </c>
      <c r="C623" s="3">
        <v>41804</v>
      </c>
      <c r="D623" t="s">
        <v>268</v>
      </c>
      <c r="E623" t="s">
        <v>334</v>
      </c>
      <c r="F623" s="61">
        <f t="shared" si="34"/>
        <v>37</v>
      </c>
      <c r="G623" s="61">
        <f t="shared" si="35"/>
        <v>29</v>
      </c>
      <c r="H623" s="61">
        <f t="shared" si="36"/>
        <v>8</v>
      </c>
      <c r="I623" s="2"/>
    </row>
    <row r="624" spans="2:9" ht="18" customHeight="1" x14ac:dyDescent="0.2">
      <c r="B624">
        <v>55</v>
      </c>
      <c r="C624" s="3">
        <v>41804</v>
      </c>
      <c r="D624" t="s">
        <v>288</v>
      </c>
      <c r="E624" t="s">
        <v>336</v>
      </c>
      <c r="F624" s="61">
        <f t="shared" si="34"/>
        <v>46</v>
      </c>
      <c r="G624" s="61">
        <f t="shared" si="35"/>
        <v>28</v>
      </c>
      <c r="H624" s="61">
        <f t="shared" si="36"/>
        <v>18</v>
      </c>
      <c r="I624" s="2"/>
    </row>
    <row r="625" spans="2:9" ht="18" customHeight="1" x14ac:dyDescent="0.2">
      <c r="B625">
        <v>55</v>
      </c>
      <c r="C625" s="3">
        <v>41804</v>
      </c>
      <c r="D625" t="s">
        <v>279</v>
      </c>
      <c r="E625" t="s">
        <v>327</v>
      </c>
      <c r="F625" s="61">
        <f t="shared" si="34"/>
        <v>46</v>
      </c>
      <c r="G625" s="61">
        <f t="shared" si="35"/>
        <v>27</v>
      </c>
      <c r="H625" s="61">
        <f t="shared" si="36"/>
        <v>19</v>
      </c>
      <c r="I625" s="2"/>
    </row>
    <row r="626" spans="2:9" ht="18" customHeight="1" x14ac:dyDescent="0.2">
      <c r="B626">
        <v>56</v>
      </c>
      <c r="C626" s="3">
        <v>41862</v>
      </c>
      <c r="D626" t="s">
        <v>265</v>
      </c>
      <c r="E626" t="s">
        <v>341</v>
      </c>
      <c r="F626" s="61">
        <f t="shared" si="34"/>
        <v>64</v>
      </c>
      <c r="G626" s="61">
        <f t="shared" si="35"/>
        <v>28</v>
      </c>
      <c r="H626" s="61">
        <f t="shared" si="36"/>
        <v>36</v>
      </c>
      <c r="I626" s="2"/>
    </row>
    <row r="627" spans="2:9" ht="18" customHeight="1" x14ac:dyDescent="0.2">
      <c r="B627">
        <v>56</v>
      </c>
      <c r="C627" s="3">
        <v>41862</v>
      </c>
      <c r="D627" t="s">
        <v>299</v>
      </c>
      <c r="E627" t="s">
        <v>345</v>
      </c>
      <c r="F627" s="61">
        <f t="shared" si="34"/>
        <v>54</v>
      </c>
      <c r="G627" s="61">
        <f t="shared" si="35"/>
        <v>25</v>
      </c>
      <c r="H627" s="61">
        <f t="shared" si="36"/>
        <v>29</v>
      </c>
      <c r="I627" s="2"/>
    </row>
    <row r="628" spans="2:9" ht="18" customHeight="1" x14ac:dyDescent="0.2">
      <c r="B628">
        <v>56</v>
      </c>
      <c r="C628" s="3">
        <v>41862</v>
      </c>
      <c r="D628" t="s">
        <v>315</v>
      </c>
      <c r="E628" t="s">
        <v>336</v>
      </c>
      <c r="F628" s="61">
        <f t="shared" si="34"/>
        <v>35</v>
      </c>
      <c r="G628" s="61">
        <f t="shared" si="35"/>
        <v>27</v>
      </c>
      <c r="H628" s="61">
        <f t="shared" si="36"/>
        <v>8</v>
      </c>
      <c r="I628" s="2"/>
    </row>
    <row r="629" spans="2:9" ht="18" customHeight="1" x14ac:dyDescent="0.2">
      <c r="B629">
        <v>56</v>
      </c>
      <c r="C629" s="3">
        <v>41862</v>
      </c>
      <c r="D629" t="s">
        <v>316</v>
      </c>
      <c r="E629" t="s">
        <v>221</v>
      </c>
      <c r="F629" s="61">
        <f t="shared" si="34"/>
        <v>45</v>
      </c>
      <c r="G629" s="61">
        <f t="shared" si="35"/>
        <v>29</v>
      </c>
      <c r="H629" s="61">
        <f t="shared" si="36"/>
        <v>16</v>
      </c>
      <c r="I629" s="2"/>
    </row>
    <row r="630" spans="2:9" ht="18" customHeight="1" x14ac:dyDescent="0.2">
      <c r="B630">
        <v>56</v>
      </c>
      <c r="C630" s="3">
        <v>41862</v>
      </c>
      <c r="D630" t="s">
        <v>229</v>
      </c>
      <c r="E630" t="s">
        <v>320</v>
      </c>
      <c r="F630" s="61">
        <f t="shared" si="34"/>
        <v>35</v>
      </c>
      <c r="G630" s="61">
        <f t="shared" si="35"/>
        <v>26</v>
      </c>
      <c r="H630" s="61">
        <f t="shared" si="36"/>
        <v>9</v>
      </c>
      <c r="I630" s="2"/>
    </row>
    <row r="631" spans="2:9" ht="18" customHeight="1" x14ac:dyDescent="0.2">
      <c r="B631">
        <v>56</v>
      </c>
      <c r="C631" s="3">
        <v>41862</v>
      </c>
      <c r="D631" t="s">
        <v>260</v>
      </c>
      <c r="E631" t="s">
        <v>340</v>
      </c>
      <c r="F631" s="61">
        <f t="shared" si="34"/>
        <v>39</v>
      </c>
      <c r="G631" s="61">
        <f t="shared" si="35"/>
        <v>29</v>
      </c>
      <c r="H631" s="61">
        <f t="shared" si="36"/>
        <v>10</v>
      </c>
      <c r="I631" s="2"/>
    </row>
    <row r="632" spans="2:9" ht="18" customHeight="1" x14ac:dyDescent="0.2">
      <c r="B632">
        <v>56</v>
      </c>
      <c r="C632" s="3">
        <v>41862</v>
      </c>
      <c r="D632" t="s">
        <v>263</v>
      </c>
      <c r="E632" t="s">
        <v>319</v>
      </c>
      <c r="F632" s="61">
        <f t="shared" si="34"/>
        <v>37</v>
      </c>
      <c r="G632" s="61">
        <f t="shared" si="35"/>
        <v>27</v>
      </c>
      <c r="H632" s="61">
        <f t="shared" si="36"/>
        <v>10</v>
      </c>
      <c r="I632" s="2"/>
    </row>
    <row r="633" spans="2:9" ht="18" customHeight="1" x14ac:dyDescent="0.2">
      <c r="B633">
        <v>56</v>
      </c>
      <c r="C633" s="3">
        <v>41862</v>
      </c>
      <c r="D633" t="s">
        <v>233</v>
      </c>
      <c r="E633" t="s">
        <v>324</v>
      </c>
      <c r="F633" s="61">
        <f t="shared" si="34"/>
        <v>40</v>
      </c>
      <c r="G633" s="61">
        <f t="shared" si="35"/>
        <v>29</v>
      </c>
      <c r="H633" s="61">
        <f t="shared" si="36"/>
        <v>11</v>
      </c>
      <c r="I633" s="2"/>
    </row>
    <row r="634" spans="2:9" ht="18" customHeight="1" x14ac:dyDescent="0.2">
      <c r="B634">
        <v>56</v>
      </c>
      <c r="C634" s="3">
        <v>41862</v>
      </c>
      <c r="D634" t="s">
        <v>282</v>
      </c>
      <c r="E634" t="s">
        <v>348</v>
      </c>
      <c r="F634" s="61">
        <f t="shared" si="34"/>
        <v>51</v>
      </c>
      <c r="G634" s="61">
        <f t="shared" si="35"/>
        <v>26</v>
      </c>
      <c r="H634" s="61">
        <f t="shared" si="36"/>
        <v>25</v>
      </c>
      <c r="I634" s="2"/>
    </row>
    <row r="635" spans="2:9" ht="18" customHeight="1" x14ac:dyDescent="0.2">
      <c r="B635">
        <v>56</v>
      </c>
      <c r="C635" s="3">
        <v>41862</v>
      </c>
      <c r="D635" t="s">
        <v>306</v>
      </c>
      <c r="E635" t="s">
        <v>337</v>
      </c>
      <c r="F635" s="61">
        <f t="shared" si="34"/>
        <v>62</v>
      </c>
      <c r="G635" s="61">
        <f t="shared" si="35"/>
        <v>26</v>
      </c>
      <c r="H635" s="61">
        <f t="shared" si="36"/>
        <v>36</v>
      </c>
      <c r="I635" s="2"/>
    </row>
    <row r="636" spans="2:9" ht="18" customHeight="1" x14ac:dyDescent="0.2">
      <c r="B636">
        <v>56</v>
      </c>
      <c r="C636" s="3">
        <v>41862</v>
      </c>
      <c r="D636" t="s">
        <v>311</v>
      </c>
      <c r="E636" t="s">
        <v>321</v>
      </c>
      <c r="F636" s="61">
        <f t="shared" si="34"/>
        <v>46</v>
      </c>
      <c r="G636" s="61">
        <f t="shared" si="35"/>
        <v>25</v>
      </c>
      <c r="H636" s="61">
        <f t="shared" si="36"/>
        <v>21</v>
      </c>
      <c r="I636" s="2"/>
    </row>
    <row r="637" spans="2:9" ht="18" customHeight="1" x14ac:dyDescent="0.2">
      <c r="B637">
        <v>56</v>
      </c>
      <c r="C637" s="3">
        <v>41862</v>
      </c>
      <c r="D637" t="s">
        <v>249</v>
      </c>
      <c r="E637" t="s">
        <v>320</v>
      </c>
      <c r="F637" s="61">
        <f t="shared" si="34"/>
        <v>58</v>
      </c>
      <c r="G637" s="61">
        <f t="shared" si="35"/>
        <v>27</v>
      </c>
      <c r="H637" s="61">
        <f t="shared" si="36"/>
        <v>31</v>
      </c>
      <c r="I637" s="2"/>
    </row>
    <row r="638" spans="2:9" ht="18" customHeight="1" x14ac:dyDescent="0.2">
      <c r="B638">
        <v>57</v>
      </c>
      <c r="C638" s="3">
        <v>41930</v>
      </c>
      <c r="D638" t="s">
        <v>234</v>
      </c>
      <c r="E638" t="s">
        <v>325</v>
      </c>
      <c r="F638" s="61">
        <f t="shared" si="34"/>
        <v>52</v>
      </c>
      <c r="G638" s="61">
        <f t="shared" si="35"/>
        <v>30</v>
      </c>
      <c r="H638" s="61">
        <f t="shared" si="36"/>
        <v>22</v>
      </c>
      <c r="I638" s="2"/>
    </row>
    <row r="639" spans="2:9" ht="18" customHeight="1" x14ac:dyDescent="0.2">
      <c r="B639">
        <v>57</v>
      </c>
      <c r="C639" s="3">
        <v>41930</v>
      </c>
      <c r="D639" t="s">
        <v>256</v>
      </c>
      <c r="E639" t="s">
        <v>319</v>
      </c>
      <c r="F639" s="61">
        <f t="shared" si="34"/>
        <v>39</v>
      </c>
      <c r="G639" s="61">
        <f t="shared" si="35"/>
        <v>27</v>
      </c>
      <c r="H639" s="61">
        <f t="shared" si="36"/>
        <v>12</v>
      </c>
      <c r="I639" s="2"/>
    </row>
    <row r="640" spans="2:9" ht="18" customHeight="1" x14ac:dyDescent="0.2">
      <c r="B640">
        <v>57</v>
      </c>
      <c r="C640" s="3">
        <v>41930</v>
      </c>
      <c r="D640" t="s">
        <v>309</v>
      </c>
      <c r="E640" t="s">
        <v>323</v>
      </c>
      <c r="F640" s="61">
        <f t="shared" si="34"/>
        <v>57</v>
      </c>
      <c r="G640" s="61">
        <f t="shared" si="35"/>
        <v>29</v>
      </c>
      <c r="H640" s="61">
        <f t="shared" si="36"/>
        <v>28</v>
      </c>
      <c r="I640" s="2"/>
    </row>
    <row r="641" spans="2:9" ht="18" customHeight="1" x14ac:dyDescent="0.2">
      <c r="B641">
        <v>57</v>
      </c>
      <c r="C641" s="3">
        <v>41930</v>
      </c>
      <c r="D641" t="s">
        <v>287</v>
      </c>
      <c r="E641" t="s">
        <v>336</v>
      </c>
      <c r="F641" s="61">
        <f t="shared" si="34"/>
        <v>56</v>
      </c>
      <c r="G641" s="61">
        <f t="shared" si="35"/>
        <v>26</v>
      </c>
      <c r="H641" s="61">
        <f t="shared" si="36"/>
        <v>30</v>
      </c>
      <c r="I641" s="2"/>
    </row>
    <row r="642" spans="2:9" ht="18" customHeight="1" x14ac:dyDescent="0.2">
      <c r="B642">
        <v>57</v>
      </c>
      <c r="C642" s="3">
        <v>41930</v>
      </c>
      <c r="D642" t="s">
        <v>301</v>
      </c>
      <c r="E642" t="s">
        <v>329</v>
      </c>
      <c r="F642" s="61">
        <f t="shared" si="34"/>
        <v>51</v>
      </c>
      <c r="G642" s="61">
        <f t="shared" si="35"/>
        <v>29</v>
      </c>
      <c r="H642" s="61">
        <f t="shared" si="36"/>
        <v>22</v>
      </c>
      <c r="I642" s="2"/>
    </row>
    <row r="643" spans="2:9" ht="18" customHeight="1" x14ac:dyDescent="0.2">
      <c r="B643">
        <v>57</v>
      </c>
      <c r="C643" s="3">
        <v>41930</v>
      </c>
      <c r="D643" t="s">
        <v>306</v>
      </c>
      <c r="E643" t="s">
        <v>337</v>
      </c>
      <c r="F643" s="61">
        <f t="shared" si="34"/>
        <v>62</v>
      </c>
      <c r="G643" s="61">
        <f t="shared" si="35"/>
        <v>26</v>
      </c>
      <c r="H643" s="61">
        <f t="shared" si="36"/>
        <v>36</v>
      </c>
      <c r="I643" s="2"/>
    </row>
    <row r="644" spans="2:9" ht="18" customHeight="1" x14ac:dyDescent="0.2">
      <c r="B644">
        <v>57</v>
      </c>
      <c r="C644" s="3">
        <v>41930</v>
      </c>
      <c r="D644" t="s">
        <v>264</v>
      </c>
      <c r="E644" t="s">
        <v>320</v>
      </c>
      <c r="F644" s="61">
        <f t="shared" si="34"/>
        <v>61</v>
      </c>
      <c r="G644" s="61">
        <f t="shared" si="35"/>
        <v>28</v>
      </c>
      <c r="H644" s="61">
        <f t="shared" si="36"/>
        <v>33</v>
      </c>
      <c r="I644" s="2"/>
    </row>
    <row r="645" spans="2:9" ht="18" customHeight="1" x14ac:dyDescent="0.2">
      <c r="B645">
        <v>57</v>
      </c>
      <c r="C645" s="3">
        <v>41930</v>
      </c>
      <c r="D645" t="s">
        <v>276</v>
      </c>
      <c r="E645" t="s">
        <v>319</v>
      </c>
      <c r="F645" s="61">
        <f t="shared" si="34"/>
        <v>39</v>
      </c>
      <c r="G645" s="61">
        <f t="shared" si="35"/>
        <v>30</v>
      </c>
      <c r="H645" s="61">
        <f t="shared" si="36"/>
        <v>9</v>
      </c>
      <c r="I645" s="2"/>
    </row>
    <row r="646" spans="2:9" ht="18" customHeight="1" x14ac:dyDescent="0.2">
      <c r="B646">
        <v>58</v>
      </c>
      <c r="C646" s="3">
        <v>41848</v>
      </c>
      <c r="D646" t="s">
        <v>244</v>
      </c>
      <c r="E646" t="s">
        <v>331</v>
      </c>
      <c r="F646" s="61">
        <f t="shared" si="34"/>
        <v>56</v>
      </c>
      <c r="G646" s="61">
        <f t="shared" si="35"/>
        <v>28</v>
      </c>
      <c r="H646" s="61">
        <f t="shared" si="36"/>
        <v>28</v>
      </c>
      <c r="I646" s="2"/>
    </row>
    <row r="647" spans="2:9" ht="18" customHeight="1" x14ac:dyDescent="0.2">
      <c r="B647">
        <v>58</v>
      </c>
      <c r="C647" s="3">
        <v>41848</v>
      </c>
      <c r="D647" t="s">
        <v>246</v>
      </c>
      <c r="E647" t="s">
        <v>333</v>
      </c>
      <c r="F647" s="61">
        <f t="shared" si="34"/>
        <v>39</v>
      </c>
      <c r="G647" s="61">
        <f t="shared" si="35"/>
        <v>28</v>
      </c>
      <c r="H647" s="61">
        <f t="shared" si="36"/>
        <v>11</v>
      </c>
      <c r="I647" s="2"/>
    </row>
    <row r="648" spans="2:9" ht="18" customHeight="1" x14ac:dyDescent="0.2">
      <c r="B648">
        <v>58</v>
      </c>
      <c r="C648" s="3">
        <v>41848</v>
      </c>
      <c r="D648" t="s">
        <v>251</v>
      </c>
      <c r="E648" t="s">
        <v>336</v>
      </c>
      <c r="F648" s="61">
        <f t="shared" si="34"/>
        <v>35</v>
      </c>
      <c r="G648" s="61">
        <f t="shared" si="35"/>
        <v>27</v>
      </c>
      <c r="H648" s="61">
        <f t="shared" si="36"/>
        <v>8</v>
      </c>
      <c r="I648" s="2"/>
    </row>
    <row r="649" spans="2:9" ht="18" customHeight="1" x14ac:dyDescent="0.2">
      <c r="B649">
        <v>58</v>
      </c>
      <c r="C649" s="3">
        <v>41848</v>
      </c>
      <c r="D649" t="s">
        <v>253</v>
      </c>
      <c r="E649" t="s">
        <v>327</v>
      </c>
      <c r="F649" s="61">
        <f t="shared" si="34"/>
        <v>44</v>
      </c>
      <c r="G649" s="61">
        <f t="shared" si="35"/>
        <v>25</v>
      </c>
      <c r="H649" s="61">
        <f t="shared" si="36"/>
        <v>19</v>
      </c>
      <c r="I649" s="2"/>
    </row>
    <row r="650" spans="2:9" ht="18" customHeight="1" x14ac:dyDescent="0.2">
      <c r="B650">
        <v>58</v>
      </c>
      <c r="C650" s="3">
        <v>41848</v>
      </c>
      <c r="D650" t="s">
        <v>250</v>
      </c>
      <c r="E650" t="s">
        <v>320</v>
      </c>
      <c r="F650" s="61">
        <f t="shared" si="34"/>
        <v>45</v>
      </c>
      <c r="G650" s="61">
        <f t="shared" si="35"/>
        <v>27</v>
      </c>
      <c r="H650" s="61">
        <f t="shared" si="36"/>
        <v>18</v>
      </c>
      <c r="I650" s="2"/>
    </row>
    <row r="651" spans="2:9" ht="18" customHeight="1" x14ac:dyDescent="0.2">
      <c r="B651">
        <v>58</v>
      </c>
      <c r="C651" s="3">
        <v>41848</v>
      </c>
      <c r="D651" t="s">
        <v>274</v>
      </c>
      <c r="E651" t="s">
        <v>345</v>
      </c>
      <c r="F651" s="61">
        <f t="shared" si="34"/>
        <v>65</v>
      </c>
      <c r="G651" s="61">
        <f t="shared" si="35"/>
        <v>30</v>
      </c>
      <c r="H651" s="61">
        <f t="shared" si="36"/>
        <v>35</v>
      </c>
      <c r="I651" s="2"/>
    </row>
    <row r="652" spans="2:9" ht="18" customHeight="1" x14ac:dyDescent="0.2">
      <c r="B652">
        <v>58</v>
      </c>
      <c r="C652" s="3">
        <v>41848</v>
      </c>
      <c r="D652" t="s">
        <v>222</v>
      </c>
      <c r="E652" t="s">
        <v>223</v>
      </c>
      <c r="F652" s="61">
        <f t="shared" si="34"/>
        <v>40</v>
      </c>
      <c r="G652" s="61">
        <f t="shared" si="35"/>
        <v>25</v>
      </c>
      <c r="H652" s="61">
        <f t="shared" si="36"/>
        <v>15</v>
      </c>
      <c r="I652" s="2"/>
    </row>
    <row r="653" spans="2:9" ht="18" customHeight="1" x14ac:dyDescent="0.2">
      <c r="B653">
        <v>58</v>
      </c>
      <c r="C653" s="3">
        <v>41848</v>
      </c>
      <c r="D653" t="s">
        <v>292</v>
      </c>
      <c r="E653" t="s">
        <v>349</v>
      </c>
      <c r="F653" s="61">
        <f t="shared" si="34"/>
        <v>49</v>
      </c>
      <c r="G653" s="61">
        <f t="shared" si="35"/>
        <v>26</v>
      </c>
      <c r="H653" s="61">
        <f t="shared" si="36"/>
        <v>23</v>
      </c>
      <c r="I653" s="2"/>
    </row>
    <row r="654" spans="2:9" ht="18" customHeight="1" x14ac:dyDescent="0.2">
      <c r="B654">
        <v>59</v>
      </c>
      <c r="C654" s="3">
        <v>41858</v>
      </c>
      <c r="D654" t="s">
        <v>265</v>
      </c>
      <c r="E654" t="s">
        <v>342</v>
      </c>
      <c r="F654" s="61">
        <f t="shared" si="34"/>
        <v>64</v>
      </c>
      <c r="G654" s="61">
        <f t="shared" si="35"/>
        <v>28</v>
      </c>
      <c r="H654" s="61">
        <f t="shared" si="36"/>
        <v>36</v>
      </c>
      <c r="I654" s="2"/>
    </row>
    <row r="655" spans="2:9" ht="18" customHeight="1" x14ac:dyDescent="0.2">
      <c r="B655">
        <v>59</v>
      </c>
      <c r="C655" s="3">
        <v>41858</v>
      </c>
      <c r="D655" t="s">
        <v>243</v>
      </c>
      <c r="E655" t="s">
        <v>330</v>
      </c>
      <c r="F655" s="61">
        <f t="shared" si="34"/>
        <v>51</v>
      </c>
      <c r="G655" s="61">
        <f t="shared" si="35"/>
        <v>25</v>
      </c>
      <c r="H655" s="61">
        <f t="shared" si="36"/>
        <v>26</v>
      </c>
      <c r="I655" s="2"/>
    </row>
    <row r="656" spans="2:9" ht="18" customHeight="1" x14ac:dyDescent="0.2">
      <c r="B656">
        <v>59</v>
      </c>
      <c r="C656" s="3">
        <v>41858</v>
      </c>
      <c r="D656" t="s">
        <v>259</v>
      </c>
      <c r="E656" t="s">
        <v>339</v>
      </c>
      <c r="F656" s="61">
        <f t="shared" si="34"/>
        <v>57</v>
      </c>
      <c r="G656" s="61">
        <f t="shared" si="35"/>
        <v>29</v>
      </c>
      <c r="H656" s="61">
        <f t="shared" si="36"/>
        <v>28</v>
      </c>
      <c r="I656" s="2"/>
    </row>
    <row r="657" spans="2:9" ht="18" customHeight="1" x14ac:dyDescent="0.2">
      <c r="B657">
        <v>59</v>
      </c>
      <c r="C657" s="3">
        <v>41858</v>
      </c>
      <c r="D657" t="s">
        <v>312</v>
      </c>
      <c r="E657" t="s">
        <v>319</v>
      </c>
      <c r="F657" s="61">
        <f t="shared" si="34"/>
        <v>40</v>
      </c>
      <c r="G657" s="61">
        <f t="shared" si="35"/>
        <v>27</v>
      </c>
      <c r="H657" s="61">
        <f t="shared" si="36"/>
        <v>13</v>
      </c>
      <c r="I657" s="2"/>
    </row>
    <row r="658" spans="2:9" ht="18" customHeight="1" x14ac:dyDescent="0.2">
      <c r="B658">
        <v>59</v>
      </c>
      <c r="C658" s="3">
        <v>41858</v>
      </c>
      <c r="D658" t="s">
        <v>295</v>
      </c>
      <c r="E658" t="s">
        <v>343</v>
      </c>
      <c r="F658" s="61">
        <f t="shared" si="34"/>
        <v>55</v>
      </c>
      <c r="G658" s="61">
        <f t="shared" si="35"/>
        <v>27</v>
      </c>
      <c r="H658" s="61">
        <f t="shared" si="36"/>
        <v>28</v>
      </c>
      <c r="I658" s="2"/>
    </row>
    <row r="659" spans="2:9" ht="18" customHeight="1" x14ac:dyDescent="0.2">
      <c r="B659">
        <v>59</v>
      </c>
      <c r="C659" s="3">
        <v>41858</v>
      </c>
      <c r="D659" t="s">
        <v>258</v>
      </c>
      <c r="E659" t="s">
        <v>323</v>
      </c>
      <c r="F659" s="61">
        <f t="shared" si="34"/>
        <v>64</v>
      </c>
      <c r="G659" s="61">
        <f t="shared" si="35"/>
        <v>25</v>
      </c>
      <c r="H659" s="61">
        <f t="shared" si="36"/>
        <v>39</v>
      </c>
      <c r="I659" s="2"/>
    </row>
    <row r="660" spans="2:9" ht="18" customHeight="1" x14ac:dyDescent="0.2">
      <c r="B660">
        <v>59</v>
      </c>
      <c r="C660" s="3">
        <v>41858</v>
      </c>
      <c r="D660" t="s">
        <v>304</v>
      </c>
      <c r="E660" t="s">
        <v>319</v>
      </c>
      <c r="F660" s="61">
        <f t="shared" si="34"/>
        <v>49</v>
      </c>
      <c r="G660" s="61">
        <f t="shared" si="35"/>
        <v>27</v>
      </c>
      <c r="H660" s="61">
        <f t="shared" si="36"/>
        <v>22</v>
      </c>
      <c r="I660" s="2"/>
    </row>
    <row r="661" spans="2:9" ht="18" customHeight="1" x14ac:dyDescent="0.2">
      <c r="B661">
        <v>59</v>
      </c>
      <c r="C661" s="3">
        <v>41858</v>
      </c>
      <c r="D661" t="s">
        <v>285</v>
      </c>
      <c r="E661" t="s">
        <v>319</v>
      </c>
      <c r="F661" s="61">
        <f t="shared" si="34"/>
        <v>38</v>
      </c>
      <c r="G661" s="61">
        <f t="shared" si="35"/>
        <v>30</v>
      </c>
      <c r="H661" s="61">
        <f t="shared" si="36"/>
        <v>8</v>
      </c>
      <c r="I661" s="2"/>
    </row>
    <row r="662" spans="2:9" ht="18" customHeight="1" x14ac:dyDescent="0.2">
      <c r="B662">
        <v>60</v>
      </c>
      <c r="C662" s="3">
        <v>41935</v>
      </c>
      <c r="D662" t="s">
        <v>255</v>
      </c>
      <c r="E662" t="s">
        <v>338</v>
      </c>
      <c r="F662" s="61">
        <f t="shared" si="34"/>
        <v>65</v>
      </c>
      <c r="G662" s="61">
        <f t="shared" si="35"/>
        <v>30</v>
      </c>
      <c r="H662" s="61">
        <f t="shared" si="36"/>
        <v>35</v>
      </c>
      <c r="I662" s="2"/>
    </row>
    <row r="663" spans="2:9" ht="18" customHeight="1" x14ac:dyDescent="0.2">
      <c r="B663">
        <v>60</v>
      </c>
      <c r="C663" s="3">
        <v>41935</v>
      </c>
      <c r="D663" t="s">
        <v>310</v>
      </c>
      <c r="E663" t="s">
        <v>321</v>
      </c>
      <c r="F663" s="61">
        <f t="shared" si="34"/>
        <v>36</v>
      </c>
      <c r="G663" s="61">
        <f t="shared" si="35"/>
        <v>25</v>
      </c>
      <c r="H663" s="61">
        <f t="shared" si="36"/>
        <v>11</v>
      </c>
      <c r="I663" s="2"/>
    </row>
    <row r="664" spans="2:9" ht="18" customHeight="1" x14ac:dyDescent="0.2">
      <c r="B664">
        <v>60</v>
      </c>
      <c r="C664" s="3">
        <v>41935</v>
      </c>
      <c r="D664" t="s">
        <v>225</v>
      </c>
      <c r="E664" t="s">
        <v>318</v>
      </c>
      <c r="F664" s="61">
        <f t="shared" si="34"/>
        <v>58</v>
      </c>
      <c r="G664" s="61">
        <f t="shared" si="35"/>
        <v>29</v>
      </c>
      <c r="H664" s="61">
        <f t="shared" si="36"/>
        <v>29</v>
      </c>
      <c r="I664" s="2"/>
    </row>
    <row r="665" spans="2:9" ht="18" customHeight="1" x14ac:dyDescent="0.2">
      <c r="B665">
        <v>60</v>
      </c>
      <c r="C665" s="3">
        <v>41935</v>
      </c>
      <c r="D665" t="s">
        <v>298</v>
      </c>
      <c r="E665" t="s">
        <v>351</v>
      </c>
      <c r="F665" s="61">
        <f t="shared" si="34"/>
        <v>51</v>
      </c>
      <c r="G665" s="61">
        <f t="shared" si="35"/>
        <v>25</v>
      </c>
      <c r="H665" s="61">
        <f t="shared" si="36"/>
        <v>26</v>
      </c>
      <c r="I665" s="2"/>
    </row>
    <row r="666" spans="2:9" ht="18" customHeight="1" x14ac:dyDescent="0.2">
      <c r="B666">
        <v>60</v>
      </c>
      <c r="C666" s="3">
        <v>41935</v>
      </c>
      <c r="D666" t="s">
        <v>252</v>
      </c>
      <c r="E666" t="s">
        <v>337</v>
      </c>
      <c r="F666" s="61">
        <f t="shared" si="34"/>
        <v>58</v>
      </c>
      <c r="G666" s="61">
        <f t="shared" si="35"/>
        <v>27</v>
      </c>
      <c r="H666" s="61">
        <f t="shared" si="36"/>
        <v>31</v>
      </c>
      <c r="I666" s="2"/>
    </row>
    <row r="667" spans="2:9" ht="18" customHeight="1" x14ac:dyDescent="0.2">
      <c r="B667">
        <v>60</v>
      </c>
      <c r="C667" s="3">
        <v>41935</v>
      </c>
      <c r="D667" t="s">
        <v>261</v>
      </c>
      <c r="E667" t="s">
        <v>336</v>
      </c>
      <c r="F667" s="61">
        <f t="shared" si="34"/>
        <v>40</v>
      </c>
      <c r="G667" s="61">
        <f t="shared" si="35"/>
        <v>30</v>
      </c>
      <c r="H667" s="61">
        <f t="shared" si="36"/>
        <v>10</v>
      </c>
      <c r="I667" s="2"/>
    </row>
    <row r="668" spans="2:9" ht="18" customHeight="1" x14ac:dyDescent="0.2">
      <c r="B668">
        <v>60</v>
      </c>
      <c r="C668" s="3">
        <v>41935</v>
      </c>
      <c r="D668" t="s">
        <v>235</v>
      </c>
      <c r="E668" t="s">
        <v>326</v>
      </c>
      <c r="F668" s="61">
        <f t="shared" si="34"/>
        <v>35</v>
      </c>
      <c r="G668" s="61">
        <f t="shared" si="35"/>
        <v>28</v>
      </c>
      <c r="H668" s="61">
        <f t="shared" si="36"/>
        <v>7</v>
      </c>
      <c r="I668" s="2"/>
    </row>
    <row r="669" spans="2:9" ht="18" customHeight="1" x14ac:dyDescent="0.2">
      <c r="B669">
        <v>60</v>
      </c>
      <c r="C669" s="3">
        <v>41935</v>
      </c>
      <c r="D669" t="s">
        <v>288</v>
      </c>
      <c r="E669" t="s">
        <v>336</v>
      </c>
      <c r="F669" s="61">
        <f t="shared" si="34"/>
        <v>46</v>
      </c>
      <c r="G669" s="61">
        <f t="shared" si="35"/>
        <v>28</v>
      </c>
      <c r="H669" s="61">
        <f t="shared" si="36"/>
        <v>18</v>
      </c>
      <c r="I669" s="2"/>
    </row>
    <row r="670" spans="2:9" ht="18" customHeight="1" x14ac:dyDescent="0.2">
      <c r="B670">
        <v>60</v>
      </c>
      <c r="C670" s="3">
        <v>41935</v>
      </c>
      <c r="D670" t="s">
        <v>232</v>
      </c>
      <c r="E670" t="s">
        <v>323</v>
      </c>
      <c r="F670" s="61">
        <f t="shared" si="34"/>
        <v>59</v>
      </c>
      <c r="G670" s="61">
        <f t="shared" si="35"/>
        <v>27</v>
      </c>
      <c r="H670" s="61">
        <f t="shared" si="36"/>
        <v>32</v>
      </c>
      <c r="I670" s="2"/>
    </row>
    <row r="671" spans="2:9" ht="18" customHeight="1" x14ac:dyDescent="0.2">
      <c r="B671">
        <v>60</v>
      </c>
      <c r="C671" s="3">
        <v>41935</v>
      </c>
      <c r="D671" t="s">
        <v>229</v>
      </c>
      <c r="E671" t="s">
        <v>320</v>
      </c>
      <c r="F671" s="61">
        <f t="shared" si="34"/>
        <v>35</v>
      </c>
      <c r="G671" s="61">
        <f t="shared" si="35"/>
        <v>26</v>
      </c>
      <c r="H671" s="61">
        <f t="shared" si="36"/>
        <v>9</v>
      </c>
      <c r="I671" s="2"/>
    </row>
    <row r="672" spans="2:9" ht="18" customHeight="1" x14ac:dyDescent="0.2">
      <c r="B672">
        <v>60</v>
      </c>
      <c r="C672" s="3">
        <v>41935</v>
      </c>
      <c r="D672" t="s">
        <v>260</v>
      </c>
      <c r="E672" t="s">
        <v>340</v>
      </c>
      <c r="F672" s="61">
        <f t="shared" si="34"/>
        <v>39</v>
      </c>
      <c r="G672" s="61">
        <f t="shared" si="35"/>
        <v>29</v>
      </c>
      <c r="H672" s="61">
        <f t="shared" si="36"/>
        <v>10</v>
      </c>
      <c r="I672" s="2"/>
    </row>
    <row r="673" spans="2:9" ht="18" customHeight="1" x14ac:dyDescent="0.2">
      <c r="B673">
        <v>60</v>
      </c>
      <c r="C673" s="3">
        <v>41935</v>
      </c>
      <c r="D673" t="s">
        <v>263</v>
      </c>
      <c r="E673" t="s">
        <v>319</v>
      </c>
      <c r="F673" s="61">
        <f t="shared" si="34"/>
        <v>37</v>
      </c>
      <c r="G673" s="61">
        <f t="shared" si="35"/>
        <v>27</v>
      </c>
      <c r="H673" s="61">
        <f t="shared" si="36"/>
        <v>10</v>
      </c>
      <c r="I673" s="2"/>
    </row>
    <row r="674" spans="2:9" ht="18" customHeight="1" x14ac:dyDescent="0.2">
      <c r="B674">
        <v>60</v>
      </c>
      <c r="C674" s="3">
        <v>41935</v>
      </c>
      <c r="D674" t="s">
        <v>233</v>
      </c>
      <c r="E674" t="s">
        <v>324</v>
      </c>
      <c r="F674" s="61">
        <f t="shared" si="34"/>
        <v>40</v>
      </c>
      <c r="G674" s="61">
        <f t="shared" si="35"/>
        <v>29</v>
      </c>
      <c r="H674" s="61">
        <f t="shared" si="36"/>
        <v>11</v>
      </c>
      <c r="I674" s="2"/>
    </row>
    <row r="675" spans="2:9" ht="18" customHeight="1" x14ac:dyDescent="0.2">
      <c r="B675">
        <v>60</v>
      </c>
      <c r="C675" s="3">
        <v>41935</v>
      </c>
      <c r="D675" t="s">
        <v>282</v>
      </c>
      <c r="E675" t="s">
        <v>348</v>
      </c>
      <c r="F675" s="61">
        <f t="shared" si="34"/>
        <v>51</v>
      </c>
      <c r="G675" s="61">
        <f t="shared" si="35"/>
        <v>26</v>
      </c>
      <c r="H675" s="61">
        <f t="shared" si="36"/>
        <v>25</v>
      </c>
      <c r="I675" s="2"/>
    </row>
    <row r="676" spans="2:9" ht="18" customHeight="1" x14ac:dyDescent="0.2">
      <c r="B676">
        <v>60</v>
      </c>
      <c r="C676" s="3">
        <v>41935</v>
      </c>
      <c r="D676" t="s">
        <v>306</v>
      </c>
      <c r="E676" t="s">
        <v>337</v>
      </c>
      <c r="F676" s="61">
        <f t="shared" si="34"/>
        <v>62</v>
      </c>
      <c r="G676" s="61">
        <f t="shared" si="35"/>
        <v>26</v>
      </c>
      <c r="H676" s="61">
        <f t="shared" si="36"/>
        <v>36</v>
      </c>
      <c r="I676" s="2"/>
    </row>
    <row r="677" spans="2:9" ht="18" customHeight="1" x14ac:dyDescent="0.2">
      <c r="B677">
        <v>60</v>
      </c>
      <c r="C677" s="3">
        <v>41935</v>
      </c>
      <c r="D677" t="s">
        <v>311</v>
      </c>
      <c r="E677" t="s">
        <v>321</v>
      </c>
      <c r="F677" s="61">
        <f t="shared" si="34"/>
        <v>46</v>
      </c>
      <c r="G677" s="61">
        <f t="shared" si="35"/>
        <v>25</v>
      </c>
      <c r="H677" s="61">
        <f t="shared" si="36"/>
        <v>21</v>
      </c>
      <c r="I677" s="2"/>
    </row>
    <row r="678" spans="2:9" ht="18" customHeight="1" x14ac:dyDescent="0.2">
      <c r="B678">
        <v>60</v>
      </c>
      <c r="C678" s="3">
        <v>41935</v>
      </c>
      <c r="D678" t="s">
        <v>249</v>
      </c>
      <c r="E678" t="s">
        <v>320</v>
      </c>
      <c r="F678" s="61">
        <f t="shared" si="34"/>
        <v>58</v>
      </c>
      <c r="G678" s="61">
        <f t="shared" si="35"/>
        <v>27</v>
      </c>
      <c r="H678" s="61">
        <f t="shared" si="36"/>
        <v>31</v>
      </c>
      <c r="I678" s="2"/>
    </row>
    <row r="679" spans="2:9" ht="18" customHeight="1" x14ac:dyDescent="0.2">
      <c r="B679">
        <v>60</v>
      </c>
      <c r="C679" s="3">
        <v>41935</v>
      </c>
      <c r="D679" t="s">
        <v>234</v>
      </c>
      <c r="E679" t="s">
        <v>325</v>
      </c>
      <c r="F679" s="61">
        <f t="shared" si="34"/>
        <v>52</v>
      </c>
      <c r="G679" s="61">
        <f t="shared" si="35"/>
        <v>30</v>
      </c>
      <c r="H679" s="61">
        <f t="shared" si="36"/>
        <v>22</v>
      </c>
      <c r="I679" s="2"/>
    </row>
    <row r="680" spans="2:9" ht="18" customHeight="1" x14ac:dyDescent="0.2">
      <c r="B680">
        <v>60</v>
      </c>
      <c r="C680" s="3">
        <v>41935</v>
      </c>
      <c r="D680" t="s">
        <v>256</v>
      </c>
      <c r="E680" t="s">
        <v>319</v>
      </c>
      <c r="F680" s="61">
        <f t="shared" si="34"/>
        <v>39</v>
      </c>
      <c r="G680" s="61">
        <f t="shared" si="35"/>
        <v>27</v>
      </c>
      <c r="H680" s="61">
        <f t="shared" si="36"/>
        <v>12</v>
      </c>
      <c r="I680" s="2"/>
    </row>
    <row r="681" spans="2:9" ht="18" customHeight="1" x14ac:dyDescent="0.2">
      <c r="B681">
        <v>61</v>
      </c>
      <c r="C681" s="3">
        <v>41788</v>
      </c>
      <c r="D681" t="s">
        <v>309</v>
      </c>
      <c r="E681" t="s">
        <v>323</v>
      </c>
      <c r="F681" s="61">
        <f t="shared" ref="F681:F744" si="37">INDEX($K$42:$N$142,MATCH($D681,$N$42:$N$142,0),2)</f>
        <v>57</v>
      </c>
      <c r="G681" s="61">
        <f t="shared" ref="G681:G744" si="38">INDEX($K$42:$N$142,MATCH($D681,$N$42:$N$142,0),3)</f>
        <v>29</v>
      </c>
      <c r="H681" s="61">
        <f t="shared" ref="H681:H744" si="39">F681-G681</f>
        <v>28</v>
      </c>
      <c r="I681" s="2"/>
    </row>
    <row r="682" spans="2:9" ht="18" customHeight="1" x14ac:dyDescent="0.2">
      <c r="B682">
        <v>61</v>
      </c>
      <c r="C682" s="3">
        <v>41788</v>
      </c>
      <c r="D682" t="s">
        <v>287</v>
      </c>
      <c r="E682" t="s">
        <v>336</v>
      </c>
      <c r="F682" s="61">
        <f t="shared" si="37"/>
        <v>56</v>
      </c>
      <c r="G682" s="61">
        <f t="shared" si="38"/>
        <v>26</v>
      </c>
      <c r="H682" s="61">
        <f t="shared" si="39"/>
        <v>30</v>
      </c>
      <c r="I682" s="2"/>
    </row>
    <row r="683" spans="2:9" ht="18" customHeight="1" x14ac:dyDescent="0.2">
      <c r="B683">
        <v>61</v>
      </c>
      <c r="C683" s="3">
        <v>41788</v>
      </c>
      <c r="D683" t="s">
        <v>301</v>
      </c>
      <c r="E683" t="s">
        <v>329</v>
      </c>
      <c r="F683" s="61">
        <f t="shared" si="37"/>
        <v>51</v>
      </c>
      <c r="G683" s="61">
        <f t="shared" si="38"/>
        <v>29</v>
      </c>
      <c r="H683" s="61">
        <f t="shared" si="39"/>
        <v>22</v>
      </c>
      <c r="I683" s="2"/>
    </row>
    <row r="684" spans="2:9" ht="18" customHeight="1" x14ac:dyDescent="0.2">
      <c r="B684">
        <v>61</v>
      </c>
      <c r="C684" s="3">
        <v>41788</v>
      </c>
      <c r="D684" t="s">
        <v>306</v>
      </c>
      <c r="E684" t="s">
        <v>337</v>
      </c>
      <c r="F684" s="61">
        <f t="shared" si="37"/>
        <v>62</v>
      </c>
      <c r="G684" s="61">
        <f t="shared" si="38"/>
        <v>26</v>
      </c>
      <c r="H684" s="61">
        <f t="shared" si="39"/>
        <v>36</v>
      </c>
      <c r="I684" s="2"/>
    </row>
    <row r="685" spans="2:9" ht="18" customHeight="1" x14ac:dyDescent="0.2">
      <c r="B685">
        <v>61</v>
      </c>
      <c r="C685" s="3">
        <v>41788</v>
      </c>
      <c r="D685" t="s">
        <v>264</v>
      </c>
      <c r="E685" t="s">
        <v>320</v>
      </c>
      <c r="F685" s="61">
        <f t="shared" si="37"/>
        <v>61</v>
      </c>
      <c r="G685" s="61">
        <f t="shared" si="38"/>
        <v>28</v>
      </c>
      <c r="H685" s="61">
        <f t="shared" si="39"/>
        <v>33</v>
      </c>
      <c r="I685" s="2"/>
    </row>
    <row r="686" spans="2:9" ht="18" customHeight="1" x14ac:dyDescent="0.2">
      <c r="B686">
        <v>61</v>
      </c>
      <c r="C686" s="3">
        <v>41788</v>
      </c>
      <c r="D686" t="s">
        <v>276</v>
      </c>
      <c r="E686" t="s">
        <v>319</v>
      </c>
      <c r="F686" s="61">
        <f t="shared" si="37"/>
        <v>39</v>
      </c>
      <c r="G686" s="61">
        <f t="shared" si="38"/>
        <v>30</v>
      </c>
      <c r="H686" s="61">
        <f t="shared" si="39"/>
        <v>9</v>
      </c>
      <c r="I686" s="2"/>
    </row>
    <row r="687" spans="2:9" ht="18" customHeight="1" x14ac:dyDescent="0.2">
      <c r="B687">
        <v>61</v>
      </c>
      <c r="C687" s="3">
        <v>41788</v>
      </c>
      <c r="D687" t="s">
        <v>244</v>
      </c>
      <c r="E687" t="s">
        <v>331</v>
      </c>
      <c r="F687" s="61">
        <f t="shared" si="37"/>
        <v>56</v>
      </c>
      <c r="G687" s="61">
        <f t="shared" si="38"/>
        <v>28</v>
      </c>
      <c r="H687" s="61">
        <f t="shared" si="39"/>
        <v>28</v>
      </c>
      <c r="I687" s="2"/>
    </row>
    <row r="688" spans="2:9" ht="18" customHeight="1" x14ac:dyDescent="0.2">
      <c r="B688">
        <v>61</v>
      </c>
      <c r="C688" s="3">
        <v>41788</v>
      </c>
      <c r="D688" t="s">
        <v>246</v>
      </c>
      <c r="E688" t="s">
        <v>333</v>
      </c>
      <c r="F688" s="61">
        <f t="shared" si="37"/>
        <v>39</v>
      </c>
      <c r="G688" s="61">
        <f t="shared" si="38"/>
        <v>28</v>
      </c>
      <c r="H688" s="61">
        <f t="shared" si="39"/>
        <v>11</v>
      </c>
      <c r="I688" s="2"/>
    </row>
    <row r="689" spans="2:9" ht="18" customHeight="1" x14ac:dyDescent="0.2">
      <c r="B689">
        <v>61</v>
      </c>
      <c r="C689" s="3">
        <v>41788</v>
      </c>
      <c r="D689" t="s">
        <v>251</v>
      </c>
      <c r="E689" t="s">
        <v>336</v>
      </c>
      <c r="F689" s="61">
        <f t="shared" si="37"/>
        <v>35</v>
      </c>
      <c r="G689" s="61">
        <f t="shared" si="38"/>
        <v>27</v>
      </c>
      <c r="H689" s="61">
        <f t="shared" si="39"/>
        <v>8</v>
      </c>
      <c r="I689" s="2"/>
    </row>
    <row r="690" spans="2:9" ht="18" customHeight="1" x14ac:dyDescent="0.2">
      <c r="B690">
        <v>61</v>
      </c>
      <c r="C690" s="3">
        <v>41788</v>
      </c>
      <c r="D690" t="s">
        <v>253</v>
      </c>
      <c r="E690" t="s">
        <v>327</v>
      </c>
      <c r="F690" s="61">
        <f t="shared" si="37"/>
        <v>44</v>
      </c>
      <c r="G690" s="61">
        <f t="shared" si="38"/>
        <v>25</v>
      </c>
      <c r="H690" s="61">
        <f t="shared" si="39"/>
        <v>19</v>
      </c>
      <c r="I690" s="2"/>
    </row>
    <row r="691" spans="2:9" ht="18" customHeight="1" x14ac:dyDescent="0.2">
      <c r="B691">
        <v>61</v>
      </c>
      <c r="C691" s="3">
        <v>41788</v>
      </c>
      <c r="D691" t="s">
        <v>250</v>
      </c>
      <c r="E691" t="s">
        <v>320</v>
      </c>
      <c r="F691" s="61">
        <f t="shared" si="37"/>
        <v>45</v>
      </c>
      <c r="G691" s="61">
        <f t="shared" si="38"/>
        <v>27</v>
      </c>
      <c r="H691" s="61">
        <f t="shared" si="39"/>
        <v>18</v>
      </c>
      <c r="I691" s="2"/>
    </row>
    <row r="692" spans="2:9" ht="18" customHeight="1" x14ac:dyDescent="0.2">
      <c r="B692">
        <v>61</v>
      </c>
      <c r="C692" s="3">
        <v>41788</v>
      </c>
      <c r="D692" t="s">
        <v>274</v>
      </c>
      <c r="E692" t="s">
        <v>345</v>
      </c>
      <c r="F692" s="61">
        <f t="shared" si="37"/>
        <v>65</v>
      </c>
      <c r="G692" s="61">
        <f t="shared" si="38"/>
        <v>30</v>
      </c>
      <c r="H692" s="61">
        <f t="shared" si="39"/>
        <v>35</v>
      </c>
      <c r="I692" s="2"/>
    </row>
    <row r="693" spans="2:9" ht="18" customHeight="1" x14ac:dyDescent="0.2">
      <c r="B693">
        <v>61</v>
      </c>
      <c r="C693" s="3">
        <v>41788</v>
      </c>
      <c r="D693" t="s">
        <v>222</v>
      </c>
      <c r="E693" t="s">
        <v>223</v>
      </c>
      <c r="F693" s="61">
        <f t="shared" si="37"/>
        <v>40</v>
      </c>
      <c r="G693" s="61">
        <f t="shared" si="38"/>
        <v>25</v>
      </c>
      <c r="H693" s="61">
        <f t="shared" si="39"/>
        <v>15</v>
      </c>
      <c r="I693" s="2"/>
    </row>
    <row r="694" spans="2:9" ht="18" customHeight="1" x14ac:dyDescent="0.2">
      <c r="B694">
        <v>61</v>
      </c>
      <c r="C694" s="3">
        <v>41788</v>
      </c>
      <c r="D694" t="s">
        <v>292</v>
      </c>
      <c r="E694" t="s">
        <v>349</v>
      </c>
      <c r="F694" s="61">
        <f t="shared" si="37"/>
        <v>49</v>
      </c>
      <c r="G694" s="61">
        <f t="shared" si="38"/>
        <v>26</v>
      </c>
      <c r="H694" s="61">
        <f t="shared" si="39"/>
        <v>23</v>
      </c>
      <c r="I694" s="2"/>
    </row>
    <row r="695" spans="2:9" ht="18" customHeight="1" x14ac:dyDescent="0.2">
      <c r="B695">
        <v>61</v>
      </c>
      <c r="C695" s="3">
        <v>41788</v>
      </c>
      <c r="D695" t="s">
        <v>265</v>
      </c>
      <c r="E695" t="s">
        <v>342</v>
      </c>
      <c r="F695" s="61">
        <f t="shared" si="37"/>
        <v>64</v>
      </c>
      <c r="G695" s="61">
        <f t="shared" si="38"/>
        <v>28</v>
      </c>
      <c r="H695" s="61">
        <f t="shared" si="39"/>
        <v>36</v>
      </c>
      <c r="I695" s="2"/>
    </row>
    <row r="696" spans="2:9" ht="18" customHeight="1" x14ac:dyDescent="0.2">
      <c r="B696">
        <v>61</v>
      </c>
      <c r="C696" s="3">
        <v>41788</v>
      </c>
      <c r="D696" t="s">
        <v>243</v>
      </c>
      <c r="E696" t="s">
        <v>330</v>
      </c>
      <c r="F696" s="61">
        <f t="shared" si="37"/>
        <v>51</v>
      </c>
      <c r="G696" s="61">
        <f t="shared" si="38"/>
        <v>25</v>
      </c>
      <c r="H696" s="61">
        <f t="shared" si="39"/>
        <v>26</v>
      </c>
      <c r="I696" s="2"/>
    </row>
    <row r="697" spans="2:9" ht="18" customHeight="1" x14ac:dyDescent="0.2">
      <c r="B697">
        <v>62</v>
      </c>
      <c r="C697" s="3">
        <v>41680</v>
      </c>
      <c r="D697" t="s">
        <v>259</v>
      </c>
      <c r="E697" t="s">
        <v>339</v>
      </c>
      <c r="F697" s="61">
        <f t="shared" si="37"/>
        <v>57</v>
      </c>
      <c r="G697" s="61">
        <f t="shared" si="38"/>
        <v>29</v>
      </c>
      <c r="H697" s="61">
        <f t="shared" si="39"/>
        <v>28</v>
      </c>
      <c r="I697" s="2"/>
    </row>
    <row r="698" spans="2:9" ht="18" customHeight="1" x14ac:dyDescent="0.2">
      <c r="B698">
        <v>62</v>
      </c>
      <c r="C698" s="3">
        <v>41680</v>
      </c>
      <c r="D698" t="s">
        <v>312</v>
      </c>
      <c r="E698" t="s">
        <v>319</v>
      </c>
      <c r="F698" s="61">
        <f t="shared" si="37"/>
        <v>40</v>
      </c>
      <c r="G698" s="61">
        <f t="shared" si="38"/>
        <v>27</v>
      </c>
      <c r="H698" s="61">
        <f t="shared" si="39"/>
        <v>13</v>
      </c>
      <c r="I698" s="2"/>
    </row>
    <row r="699" spans="2:9" ht="18" customHeight="1" x14ac:dyDescent="0.2">
      <c r="B699">
        <v>62</v>
      </c>
      <c r="C699" s="3">
        <v>41680</v>
      </c>
      <c r="D699" t="s">
        <v>295</v>
      </c>
      <c r="E699" t="s">
        <v>343</v>
      </c>
      <c r="F699" s="61">
        <f t="shared" si="37"/>
        <v>55</v>
      </c>
      <c r="G699" s="61">
        <f t="shared" si="38"/>
        <v>27</v>
      </c>
      <c r="H699" s="61">
        <f t="shared" si="39"/>
        <v>28</v>
      </c>
      <c r="I699" s="2"/>
    </row>
    <row r="700" spans="2:9" ht="18" customHeight="1" x14ac:dyDescent="0.2">
      <c r="B700">
        <v>62</v>
      </c>
      <c r="C700" s="3">
        <v>41680</v>
      </c>
      <c r="D700" t="s">
        <v>258</v>
      </c>
      <c r="E700" t="s">
        <v>323</v>
      </c>
      <c r="F700" s="61">
        <f t="shared" si="37"/>
        <v>64</v>
      </c>
      <c r="G700" s="61">
        <f t="shared" si="38"/>
        <v>25</v>
      </c>
      <c r="H700" s="61">
        <f t="shared" si="39"/>
        <v>39</v>
      </c>
      <c r="I700" s="2"/>
    </row>
    <row r="701" spans="2:9" ht="18" customHeight="1" x14ac:dyDescent="0.2">
      <c r="B701">
        <v>62</v>
      </c>
      <c r="C701" s="3">
        <v>41680</v>
      </c>
      <c r="D701" t="s">
        <v>297</v>
      </c>
      <c r="E701" t="s">
        <v>221</v>
      </c>
      <c r="F701" s="61">
        <f t="shared" si="37"/>
        <v>35</v>
      </c>
      <c r="G701" s="61">
        <f t="shared" si="38"/>
        <v>25</v>
      </c>
      <c r="H701" s="61">
        <f t="shared" si="39"/>
        <v>10</v>
      </c>
      <c r="I701" s="2"/>
    </row>
    <row r="702" spans="2:9" ht="18" customHeight="1" x14ac:dyDescent="0.2">
      <c r="B702">
        <v>62</v>
      </c>
      <c r="C702" s="3">
        <v>41680</v>
      </c>
      <c r="D702" t="s">
        <v>222</v>
      </c>
      <c r="E702" t="s">
        <v>223</v>
      </c>
      <c r="F702" s="61">
        <f t="shared" si="37"/>
        <v>40</v>
      </c>
      <c r="G702" s="61">
        <f t="shared" si="38"/>
        <v>25</v>
      </c>
      <c r="H702" s="61">
        <f t="shared" si="39"/>
        <v>15</v>
      </c>
      <c r="I702" s="2"/>
    </row>
    <row r="703" spans="2:9" ht="18" customHeight="1" x14ac:dyDescent="0.2">
      <c r="B703">
        <v>62</v>
      </c>
      <c r="C703" s="3">
        <v>41680</v>
      </c>
      <c r="D703" t="s">
        <v>252</v>
      </c>
      <c r="E703" t="s">
        <v>337</v>
      </c>
      <c r="F703" s="61">
        <f t="shared" si="37"/>
        <v>58</v>
      </c>
      <c r="G703" s="61">
        <f t="shared" si="38"/>
        <v>27</v>
      </c>
      <c r="H703" s="61">
        <f t="shared" si="39"/>
        <v>31</v>
      </c>
      <c r="I703" s="2"/>
    </row>
    <row r="704" spans="2:9" ht="18" customHeight="1" x14ac:dyDescent="0.2">
      <c r="B704">
        <v>62</v>
      </c>
      <c r="C704" s="3">
        <v>41680</v>
      </c>
      <c r="D704" t="s">
        <v>228</v>
      </c>
      <c r="E704" t="s">
        <v>320</v>
      </c>
      <c r="F704" s="61">
        <f t="shared" si="37"/>
        <v>39</v>
      </c>
      <c r="G704" s="61">
        <f t="shared" si="38"/>
        <v>27</v>
      </c>
      <c r="H704" s="61">
        <f t="shared" si="39"/>
        <v>12</v>
      </c>
      <c r="I704" s="2"/>
    </row>
    <row r="705" spans="2:9" ht="18" customHeight="1" x14ac:dyDescent="0.2">
      <c r="B705">
        <v>62</v>
      </c>
      <c r="C705" s="3">
        <v>41680</v>
      </c>
      <c r="D705" t="s">
        <v>267</v>
      </c>
      <c r="E705" t="s">
        <v>343</v>
      </c>
      <c r="F705" s="61">
        <f t="shared" si="37"/>
        <v>56</v>
      </c>
      <c r="G705" s="61">
        <f t="shared" si="38"/>
        <v>29</v>
      </c>
      <c r="H705" s="61">
        <f t="shared" si="39"/>
        <v>27</v>
      </c>
      <c r="I705" s="2"/>
    </row>
    <row r="706" spans="2:9" ht="18" customHeight="1" x14ac:dyDescent="0.2">
      <c r="B706">
        <v>62</v>
      </c>
      <c r="C706" s="3">
        <v>41680</v>
      </c>
      <c r="D706" t="s">
        <v>271</v>
      </c>
      <c r="E706" t="s">
        <v>319</v>
      </c>
      <c r="F706" s="61">
        <f t="shared" si="37"/>
        <v>62</v>
      </c>
      <c r="G706" s="61">
        <f t="shared" si="38"/>
        <v>28</v>
      </c>
      <c r="H706" s="61">
        <f t="shared" si="39"/>
        <v>34</v>
      </c>
      <c r="I706" s="2"/>
    </row>
    <row r="707" spans="2:9" ht="18" customHeight="1" x14ac:dyDescent="0.2">
      <c r="B707">
        <v>62</v>
      </c>
      <c r="C707" s="3">
        <v>41680</v>
      </c>
      <c r="D707" t="s">
        <v>294</v>
      </c>
      <c r="E707" t="s">
        <v>350</v>
      </c>
      <c r="F707" s="61">
        <f t="shared" si="37"/>
        <v>44</v>
      </c>
      <c r="G707" s="61">
        <f t="shared" si="38"/>
        <v>27</v>
      </c>
      <c r="H707" s="61">
        <f t="shared" si="39"/>
        <v>17</v>
      </c>
      <c r="I707" s="2"/>
    </row>
    <row r="708" spans="2:9" ht="18" customHeight="1" x14ac:dyDescent="0.2">
      <c r="B708">
        <v>62</v>
      </c>
      <c r="C708" s="3">
        <v>41680</v>
      </c>
      <c r="D708" t="s">
        <v>268</v>
      </c>
      <c r="E708" t="s">
        <v>334</v>
      </c>
      <c r="F708" s="61">
        <f t="shared" si="37"/>
        <v>37</v>
      </c>
      <c r="G708" s="61">
        <f t="shared" si="38"/>
        <v>29</v>
      </c>
      <c r="H708" s="61">
        <f t="shared" si="39"/>
        <v>8</v>
      </c>
      <c r="I708" s="2"/>
    </row>
    <row r="709" spans="2:9" ht="18" customHeight="1" x14ac:dyDescent="0.2">
      <c r="B709">
        <v>62</v>
      </c>
      <c r="C709" s="3">
        <v>41680</v>
      </c>
      <c r="D709" t="s">
        <v>285</v>
      </c>
      <c r="E709" t="s">
        <v>319</v>
      </c>
      <c r="F709" s="61">
        <f t="shared" si="37"/>
        <v>38</v>
      </c>
      <c r="G709" s="61">
        <f t="shared" si="38"/>
        <v>30</v>
      </c>
      <c r="H709" s="61">
        <f t="shared" si="39"/>
        <v>8</v>
      </c>
      <c r="I709" s="2"/>
    </row>
    <row r="710" spans="2:9" ht="18" customHeight="1" x14ac:dyDescent="0.2">
      <c r="B710">
        <v>62</v>
      </c>
      <c r="C710" s="3">
        <v>41680</v>
      </c>
      <c r="D710" t="s">
        <v>291</v>
      </c>
      <c r="E710" t="s">
        <v>342</v>
      </c>
      <c r="F710" s="61">
        <f t="shared" si="37"/>
        <v>35</v>
      </c>
      <c r="G710" s="61">
        <f t="shared" si="38"/>
        <v>25</v>
      </c>
      <c r="H710" s="61">
        <f t="shared" si="39"/>
        <v>10</v>
      </c>
      <c r="I710" s="2"/>
    </row>
    <row r="711" spans="2:9" ht="18" customHeight="1" x14ac:dyDescent="0.2">
      <c r="B711">
        <v>62</v>
      </c>
      <c r="C711" s="3">
        <v>41680</v>
      </c>
      <c r="D711" t="s">
        <v>275</v>
      </c>
      <c r="E711" t="s">
        <v>319</v>
      </c>
      <c r="F711" s="61">
        <f t="shared" si="37"/>
        <v>42</v>
      </c>
      <c r="G711" s="61">
        <f t="shared" si="38"/>
        <v>26</v>
      </c>
      <c r="H711" s="61">
        <f t="shared" si="39"/>
        <v>16</v>
      </c>
      <c r="I711" s="2"/>
    </row>
    <row r="712" spans="2:9" ht="18" customHeight="1" x14ac:dyDescent="0.2">
      <c r="B712">
        <v>62</v>
      </c>
      <c r="C712" s="3">
        <v>41680</v>
      </c>
      <c r="D712" t="s">
        <v>284</v>
      </c>
      <c r="E712" t="s">
        <v>345</v>
      </c>
      <c r="F712" s="61">
        <f t="shared" si="37"/>
        <v>62</v>
      </c>
      <c r="G712" s="61">
        <f t="shared" si="38"/>
        <v>27</v>
      </c>
      <c r="H712" s="61">
        <f t="shared" si="39"/>
        <v>35</v>
      </c>
      <c r="I712" s="2"/>
    </row>
    <row r="713" spans="2:9" ht="18" customHeight="1" x14ac:dyDescent="0.2">
      <c r="B713">
        <v>63</v>
      </c>
      <c r="C713" s="3">
        <v>41804</v>
      </c>
      <c r="D713" t="s">
        <v>265</v>
      </c>
      <c r="E713" t="s">
        <v>341</v>
      </c>
      <c r="F713" s="61">
        <f t="shared" si="37"/>
        <v>64</v>
      </c>
      <c r="G713" s="61">
        <f t="shared" si="38"/>
        <v>28</v>
      </c>
      <c r="H713" s="61">
        <f t="shared" si="39"/>
        <v>36</v>
      </c>
      <c r="I713" s="2"/>
    </row>
    <row r="714" spans="2:9" ht="18" customHeight="1" x14ac:dyDescent="0.2">
      <c r="B714">
        <v>63</v>
      </c>
      <c r="C714" s="3">
        <v>41804</v>
      </c>
      <c r="D714" t="s">
        <v>231</v>
      </c>
      <c r="E714" t="s">
        <v>322</v>
      </c>
      <c r="F714" s="61">
        <f t="shared" si="37"/>
        <v>48</v>
      </c>
      <c r="G714" s="61">
        <f t="shared" si="38"/>
        <v>29</v>
      </c>
      <c r="H714" s="61">
        <f t="shared" si="39"/>
        <v>19</v>
      </c>
      <c r="I714" s="2"/>
    </row>
    <row r="715" spans="2:9" ht="18" customHeight="1" x14ac:dyDescent="0.2">
      <c r="B715">
        <v>63</v>
      </c>
      <c r="C715" s="3">
        <v>41804</v>
      </c>
      <c r="D715" t="s">
        <v>281</v>
      </c>
      <c r="E715" t="s">
        <v>319</v>
      </c>
      <c r="F715" s="61">
        <f t="shared" si="37"/>
        <v>42</v>
      </c>
      <c r="G715" s="61">
        <f t="shared" si="38"/>
        <v>28</v>
      </c>
      <c r="H715" s="61">
        <f t="shared" si="39"/>
        <v>14</v>
      </c>
      <c r="I715" s="2"/>
    </row>
    <row r="716" spans="2:9" ht="18" customHeight="1" x14ac:dyDescent="0.2">
      <c r="B716">
        <v>63</v>
      </c>
      <c r="C716" s="3">
        <v>41804</v>
      </c>
      <c r="D716" t="s">
        <v>272</v>
      </c>
      <c r="E716" t="s">
        <v>344</v>
      </c>
      <c r="F716" s="61">
        <f t="shared" si="37"/>
        <v>65</v>
      </c>
      <c r="G716" s="61">
        <f t="shared" si="38"/>
        <v>26</v>
      </c>
      <c r="H716" s="61">
        <f t="shared" si="39"/>
        <v>39</v>
      </c>
      <c r="I716" s="2"/>
    </row>
    <row r="717" spans="2:9" ht="18" customHeight="1" x14ac:dyDescent="0.2">
      <c r="B717">
        <v>64</v>
      </c>
      <c r="C717" s="3">
        <v>41891</v>
      </c>
      <c r="D717" t="s">
        <v>283</v>
      </c>
      <c r="E717" t="s">
        <v>326</v>
      </c>
      <c r="F717" s="61">
        <f t="shared" si="37"/>
        <v>42</v>
      </c>
      <c r="G717" s="61">
        <f t="shared" si="38"/>
        <v>29</v>
      </c>
      <c r="H717" s="61">
        <f t="shared" si="39"/>
        <v>13</v>
      </c>
      <c r="I717" s="2"/>
    </row>
    <row r="718" spans="2:9" ht="18" customHeight="1" x14ac:dyDescent="0.2">
      <c r="B718">
        <v>64</v>
      </c>
      <c r="C718" s="3">
        <v>41891</v>
      </c>
      <c r="D718" t="s">
        <v>307</v>
      </c>
      <c r="E718" t="s">
        <v>354</v>
      </c>
      <c r="F718" s="61">
        <f t="shared" si="37"/>
        <v>38</v>
      </c>
      <c r="G718" s="61">
        <f t="shared" si="38"/>
        <v>29</v>
      </c>
      <c r="H718" s="61">
        <f t="shared" si="39"/>
        <v>9</v>
      </c>
      <c r="I718" s="2"/>
    </row>
    <row r="719" spans="2:9" ht="18" customHeight="1" x14ac:dyDescent="0.2">
      <c r="B719">
        <v>64</v>
      </c>
      <c r="C719" s="3">
        <v>41891</v>
      </c>
      <c r="D719" t="s">
        <v>226</v>
      </c>
      <c r="E719" t="s">
        <v>319</v>
      </c>
      <c r="F719" s="61">
        <f t="shared" si="37"/>
        <v>58</v>
      </c>
      <c r="G719" s="61">
        <f t="shared" si="38"/>
        <v>25</v>
      </c>
      <c r="H719" s="61">
        <f t="shared" si="39"/>
        <v>33</v>
      </c>
      <c r="I719" s="2"/>
    </row>
    <row r="720" spans="2:9" ht="18" customHeight="1" x14ac:dyDescent="0.2">
      <c r="B720">
        <v>64</v>
      </c>
      <c r="C720" s="3">
        <v>41891</v>
      </c>
      <c r="D720" t="s">
        <v>236</v>
      </c>
      <c r="E720" t="s">
        <v>326</v>
      </c>
      <c r="F720" s="61">
        <f t="shared" si="37"/>
        <v>62</v>
      </c>
      <c r="G720" s="61">
        <f t="shared" si="38"/>
        <v>30</v>
      </c>
      <c r="H720" s="61">
        <f t="shared" si="39"/>
        <v>32</v>
      </c>
      <c r="I720" s="2"/>
    </row>
    <row r="721" spans="2:9" ht="18" customHeight="1" x14ac:dyDescent="0.2">
      <c r="B721">
        <v>64</v>
      </c>
      <c r="C721" s="3">
        <v>41891</v>
      </c>
      <c r="D721" t="s">
        <v>257</v>
      </c>
      <c r="E721" t="s">
        <v>336</v>
      </c>
      <c r="F721" s="61">
        <f t="shared" si="37"/>
        <v>37</v>
      </c>
      <c r="G721" s="61">
        <f t="shared" si="38"/>
        <v>27</v>
      </c>
      <c r="H721" s="61">
        <f t="shared" si="39"/>
        <v>10</v>
      </c>
      <c r="I721" s="2"/>
    </row>
    <row r="722" spans="2:9" ht="18" customHeight="1" x14ac:dyDescent="0.2">
      <c r="B722">
        <v>64</v>
      </c>
      <c r="C722" s="3">
        <v>41891</v>
      </c>
      <c r="D722" t="s">
        <v>295</v>
      </c>
      <c r="E722" t="s">
        <v>343</v>
      </c>
      <c r="F722" s="61">
        <f t="shared" si="37"/>
        <v>55</v>
      </c>
      <c r="G722" s="61">
        <f t="shared" si="38"/>
        <v>27</v>
      </c>
      <c r="H722" s="61">
        <f t="shared" si="39"/>
        <v>28</v>
      </c>
      <c r="I722" s="2"/>
    </row>
    <row r="723" spans="2:9" ht="18" customHeight="1" x14ac:dyDescent="0.2">
      <c r="B723">
        <v>64</v>
      </c>
      <c r="C723" s="3">
        <v>41891</v>
      </c>
      <c r="D723" t="s">
        <v>302</v>
      </c>
      <c r="E723" t="s">
        <v>327</v>
      </c>
      <c r="F723" s="61">
        <f t="shared" si="37"/>
        <v>52</v>
      </c>
      <c r="G723" s="61">
        <f t="shared" si="38"/>
        <v>29</v>
      </c>
      <c r="H723" s="61">
        <f t="shared" si="39"/>
        <v>23</v>
      </c>
      <c r="I723" s="2"/>
    </row>
    <row r="724" spans="2:9" ht="18" customHeight="1" x14ac:dyDescent="0.2">
      <c r="B724">
        <v>64</v>
      </c>
      <c r="C724" s="3">
        <v>41891</v>
      </c>
      <c r="D724" t="s">
        <v>315</v>
      </c>
      <c r="E724" t="s">
        <v>336</v>
      </c>
      <c r="F724" s="61">
        <f t="shared" si="37"/>
        <v>35</v>
      </c>
      <c r="G724" s="61">
        <f t="shared" si="38"/>
        <v>27</v>
      </c>
      <c r="H724" s="61">
        <f t="shared" si="39"/>
        <v>8</v>
      </c>
      <c r="I724" s="2"/>
    </row>
    <row r="725" spans="2:9" ht="18" customHeight="1" x14ac:dyDescent="0.2">
      <c r="B725">
        <v>64</v>
      </c>
      <c r="C725" s="3">
        <v>41891</v>
      </c>
      <c r="D725" t="s">
        <v>286</v>
      </c>
      <c r="E725" t="s">
        <v>319</v>
      </c>
      <c r="F725" s="61">
        <f t="shared" si="37"/>
        <v>49</v>
      </c>
      <c r="G725" s="61">
        <f t="shared" si="38"/>
        <v>29</v>
      </c>
      <c r="H725" s="61">
        <f t="shared" si="39"/>
        <v>20</v>
      </c>
      <c r="I725" s="2"/>
    </row>
    <row r="726" spans="2:9" ht="18" customHeight="1" x14ac:dyDescent="0.2">
      <c r="B726">
        <v>64</v>
      </c>
      <c r="C726" s="3">
        <v>41891</v>
      </c>
      <c r="D726" t="s">
        <v>316</v>
      </c>
      <c r="E726" t="s">
        <v>221</v>
      </c>
      <c r="F726" s="61">
        <f t="shared" si="37"/>
        <v>45</v>
      </c>
      <c r="G726" s="61">
        <f t="shared" si="38"/>
        <v>29</v>
      </c>
      <c r="H726" s="61">
        <f t="shared" si="39"/>
        <v>16</v>
      </c>
      <c r="I726" s="2"/>
    </row>
    <row r="727" spans="2:9" ht="18" customHeight="1" x14ac:dyDescent="0.2">
      <c r="B727">
        <v>64</v>
      </c>
      <c r="C727" s="3">
        <v>41891</v>
      </c>
      <c r="D727" t="s">
        <v>252</v>
      </c>
      <c r="E727" t="s">
        <v>337</v>
      </c>
      <c r="F727" s="61">
        <f t="shared" si="37"/>
        <v>58</v>
      </c>
      <c r="G727" s="61">
        <f t="shared" si="38"/>
        <v>27</v>
      </c>
      <c r="H727" s="61">
        <f t="shared" si="39"/>
        <v>31</v>
      </c>
      <c r="I727" s="2"/>
    </row>
    <row r="728" spans="2:9" ht="18" customHeight="1" x14ac:dyDescent="0.2">
      <c r="B728">
        <v>64</v>
      </c>
      <c r="C728" s="3">
        <v>41891</v>
      </c>
      <c r="D728" t="s">
        <v>230</v>
      </c>
      <c r="E728" t="s">
        <v>321</v>
      </c>
      <c r="F728" s="61">
        <f t="shared" si="37"/>
        <v>41</v>
      </c>
      <c r="G728" s="61">
        <f t="shared" si="38"/>
        <v>28</v>
      </c>
      <c r="H728" s="61">
        <f t="shared" si="39"/>
        <v>13</v>
      </c>
      <c r="I728" s="2"/>
    </row>
    <row r="729" spans="2:9" ht="18" customHeight="1" x14ac:dyDescent="0.2">
      <c r="B729">
        <v>64</v>
      </c>
      <c r="C729" s="3">
        <v>41891</v>
      </c>
      <c r="D729" t="s">
        <v>242</v>
      </c>
      <c r="E729" t="s">
        <v>320</v>
      </c>
      <c r="F729" s="61">
        <f t="shared" si="37"/>
        <v>41</v>
      </c>
      <c r="G729" s="61">
        <f t="shared" si="38"/>
        <v>29</v>
      </c>
      <c r="H729" s="61">
        <f t="shared" si="39"/>
        <v>12</v>
      </c>
      <c r="I729" s="2"/>
    </row>
    <row r="730" spans="2:9" ht="18" customHeight="1" x14ac:dyDescent="0.2">
      <c r="B730">
        <v>64</v>
      </c>
      <c r="C730" s="3">
        <v>41891</v>
      </c>
      <c r="D730" t="s">
        <v>310</v>
      </c>
      <c r="E730" t="s">
        <v>321</v>
      </c>
      <c r="F730" s="61">
        <f t="shared" si="37"/>
        <v>36</v>
      </c>
      <c r="G730" s="61">
        <f t="shared" si="38"/>
        <v>25</v>
      </c>
      <c r="H730" s="61">
        <f t="shared" si="39"/>
        <v>11</v>
      </c>
      <c r="I730" s="2"/>
    </row>
    <row r="731" spans="2:9" ht="18" customHeight="1" x14ac:dyDescent="0.2">
      <c r="B731">
        <v>64</v>
      </c>
      <c r="C731" s="3">
        <v>41891</v>
      </c>
      <c r="D731" t="s">
        <v>307</v>
      </c>
      <c r="E731" t="s">
        <v>354</v>
      </c>
      <c r="F731" s="61">
        <f t="shared" si="37"/>
        <v>38</v>
      </c>
      <c r="G731" s="61">
        <f t="shared" si="38"/>
        <v>29</v>
      </c>
      <c r="H731" s="61">
        <f t="shared" si="39"/>
        <v>9</v>
      </c>
      <c r="I731" s="2"/>
    </row>
    <row r="732" spans="2:9" ht="18" customHeight="1" x14ac:dyDescent="0.2">
      <c r="B732">
        <v>64</v>
      </c>
      <c r="C732" s="3">
        <v>41891</v>
      </c>
      <c r="D732" t="s">
        <v>248</v>
      </c>
      <c r="E732" t="s">
        <v>335</v>
      </c>
      <c r="F732" s="61">
        <f t="shared" si="37"/>
        <v>55</v>
      </c>
      <c r="G732" s="61">
        <f t="shared" si="38"/>
        <v>27</v>
      </c>
      <c r="H732" s="61">
        <f t="shared" si="39"/>
        <v>28</v>
      </c>
      <c r="I732" s="2"/>
    </row>
    <row r="733" spans="2:9" ht="18" customHeight="1" x14ac:dyDescent="0.2">
      <c r="B733">
        <v>64</v>
      </c>
      <c r="C733" s="3">
        <v>41891</v>
      </c>
      <c r="D733" t="s">
        <v>304</v>
      </c>
      <c r="E733" t="s">
        <v>319</v>
      </c>
      <c r="F733" s="61">
        <f t="shared" si="37"/>
        <v>49</v>
      </c>
      <c r="G733" s="61">
        <f t="shared" si="38"/>
        <v>27</v>
      </c>
      <c r="H733" s="61">
        <f t="shared" si="39"/>
        <v>22</v>
      </c>
      <c r="I733" s="2"/>
    </row>
    <row r="734" spans="2:9" ht="18" customHeight="1" x14ac:dyDescent="0.2">
      <c r="B734">
        <v>64</v>
      </c>
      <c r="C734" s="3">
        <v>41891</v>
      </c>
      <c r="D734" t="s">
        <v>238</v>
      </c>
      <c r="E734" t="s">
        <v>221</v>
      </c>
      <c r="F734" s="61">
        <f t="shared" si="37"/>
        <v>52</v>
      </c>
      <c r="G734" s="61">
        <f t="shared" si="38"/>
        <v>30</v>
      </c>
      <c r="H734" s="61">
        <f t="shared" si="39"/>
        <v>22</v>
      </c>
      <c r="I734" s="2"/>
    </row>
    <row r="735" spans="2:9" ht="18" customHeight="1" x14ac:dyDescent="0.2">
      <c r="B735">
        <v>64</v>
      </c>
      <c r="C735" s="3">
        <v>41891</v>
      </c>
      <c r="D735" t="s">
        <v>296</v>
      </c>
      <c r="E735" t="s">
        <v>328</v>
      </c>
      <c r="F735" s="61">
        <f t="shared" si="37"/>
        <v>41</v>
      </c>
      <c r="G735" s="61">
        <f t="shared" si="38"/>
        <v>28</v>
      </c>
      <c r="H735" s="61">
        <f t="shared" si="39"/>
        <v>13</v>
      </c>
      <c r="I735" s="2"/>
    </row>
    <row r="736" spans="2:9" ht="18" customHeight="1" x14ac:dyDescent="0.2">
      <c r="B736">
        <v>64</v>
      </c>
      <c r="C736" s="3">
        <v>41891</v>
      </c>
      <c r="D736" t="s">
        <v>251</v>
      </c>
      <c r="E736" t="s">
        <v>336</v>
      </c>
      <c r="F736" s="61">
        <f t="shared" si="37"/>
        <v>35</v>
      </c>
      <c r="G736" s="61">
        <f t="shared" si="38"/>
        <v>27</v>
      </c>
      <c r="H736" s="61">
        <f t="shared" si="39"/>
        <v>8</v>
      </c>
      <c r="I736" s="2"/>
    </row>
    <row r="737" spans="2:9" ht="18" customHeight="1" x14ac:dyDescent="0.2">
      <c r="B737">
        <v>64</v>
      </c>
      <c r="C737" s="3">
        <v>41891</v>
      </c>
      <c r="D737" t="s">
        <v>237</v>
      </c>
      <c r="E737" t="s">
        <v>221</v>
      </c>
      <c r="F737" s="61">
        <f t="shared" si="37"/>
        <v>36</v>
      </c>
      <c r="G737" s="61">
        <f t="shared" si="38"/>
        <v>28</v>
      </c>
      <c r="H737" s="61">
        <f t="shared" si="39"/>
        <v>8</v>
      </c>
      <c r="I737" s="2"/>
    </row>
    <row r="738" spans="2:9" ht="18" customHeight="1" x14ac:dyDescent="0.2">
      <c r="B738">
        <v>64</v>
      </c>
      <c r="C738" s="3">
        <v>41891</v>
      </c>
      <c r="D738" t="s">
        <v>220</v>
      </c>
      <c r="E738" t="s">
        <v>221</v>
      </c>
      <c r="F738" s="61">
        <f t="shared" si="37"/>
        <v>37</v>
      </c>
      <c r="G738" s="61">
        <f t="shared" si="38"/>
        <v>30</v>
      </c>
      <c r="H738" s="61">
        <f t="shared" si="39"/>
        <v>7</v>
      </c>
      <c r="I738" s="2"/>
    </row>
    <row r="739" spans="2:9" ht="18" customHeight="1" x14ac:dyDescent="0.2">
      <c r="B739">
        <v>65</v>
      </c>
      <c r="C739" s="3">
        <v>41677</v>
      </c>
      <c r="D739" t="s">
        <v>241</v>
      </c>
      <c r="E739" t="s">
        <v>329</v>
      </c>
      <c r="F739" s="61">
        <f t="shared" si="37"/>
        <v>45</v>
      </c>
      <c r="G739" s="61">
        <f t="shared" si="38"/>
        <v>29</v>
      </c>
      <c r="H739" s="61">
        <f t="shared" si="39"/>
        <v>16</v>
      </c>
      <c r="I739" s="2"/>
    </row>
    <row r="740" spans="2:9" ht="18" customHeight="1" x14ac:dyDescent="0.2">
      <c r="B740">
        <v>65</v>
      </c>
      <c r="C740" s="3">
        <v>41677</v>
      </c>
      <c r="D740" t="s">
        <v>250</v>
      </c>
      <c r="E740" t="s">
        <v>320</v>
      </c>
      <c r="F740" s="61">
        <f t="shared" si="37"/>
        <v>45</v>
      </c>
      <c r="G740" s="61">
        <f t="shared" si="38"/>
        <v>27</v>
      </c>
      <c r="H740" s="61">
        <f t="shared" si="39"/>
        <v>18</v>
      </c>
      <c r="I740" s="2"/>
    </row>
    <row r="741" spans="2:9" ht="18" customHeight="1" x14ac:dyDescent="0.2">
      <c r="B741">
        <v>65</v>
      </c>
      <c r="C741" s="3">
        <v>41677</v>
      </c>
      <c r="D741" t="s">
        <v>280</v>
      </c>
      <c r="E741" t="s">
        <v>347</v>
      </c>
      <c r="F741" s="61">
        <f t="shared" si="37"/>
        <v>43</v>
      </c>
      <c r="G741" s="61">
        <f t="shared" si="38"/>
        <v>27</v>
      </c>
      <c r="H741" s="61">
        <f t="shared" si="39"/>
        <v>16</v>
      </c>
      <c r="I741" s="2"/>
    </row>
    <row r="742" spans="2:9" ht="18" customHeight="1" x14ac:dyDescent="0.2">
      <c r="B742">
        <v>65</v>
      </c>
      <c r="C742" s="3">
        <v>41677</v>
      </c>
      <c r="D742" t="s">
        <v>257</v>
      </c>
      <c r="E742" t="s">
        <v>336</v>
      </c>
      <c r="F742" s="61">
        <f t="shared" si="37"/>
        <v>37</v>
      </c>
      <c r="G742" s="61">
        <f t="shared" si="38"/>
        <v>27</v>
      </c>
      <c r="H742" s="61">
        <f t="shared" si="39"/>
        <v>10</v>
      </c>
      <c r="I742" s="2"/>
    </row>
    <row r="743" spans="2:9" ht="18" customHeight="1" x14ac:dyDescent="0.2">
      <c r="B743">
        <v>65</v>
      </c>
      <c r="C743" s="3">
        <v>41677</v>
      </c>
      <c r="D743" t="s">
        <v>305</v>
      </c>
      <c r="E743" t="s">
        <v>353</v>
      </c>
      <c r="F743" s="61">
        <f t="shared" si="37"/>
        <v>55</v>
      </c>
      <c r="G743" s="61">
        <f t="shared" si="38"/>
        <v>25</v>
      </c>
      <c r="H743" s="61">
        <f t="shared" si="39"/>
        <v>30</v>
      </c>
      <c r="I743" s="2"/>
    </row>
    <row r="744" spans="2:9" ht="18" customHeight="1" x14ac:dyDescent="0.2">
      <c r="B744">
        <v>65</v>
      </c>
      <c r="C744" s="3">
        <v>41677</v>
      </c>
      <c r="D744" t="s">
        <v>253</v>
      </c>
      <c r="E744" t="s">
        <v>327</v>
      </c>
      <c r="F744" s="61">
        <f t="shared" si="37"/>
        <v>44</v>
      </c>
      <c r="G744" s="61">
        <f t="shared" si="38"/>
        <v>25</v>
      </c>
      <c r="H744" s="61">
        <f t="shared" si="39"/>
        <v>19</v>
      </c>
      <c r="I744" s="2"/>
    </row>
    <row r="745" spans="2:9" ht="18" customHeight="1" x14ac:dyDescent="0.2">
      <c r="B745">
        <v>65</v>
      </c>
      <c r="C745" s="3">
        <v>41677</v>
      </c>
      <c r="D745" t="s">
        <v>282</v>
      </c>
      <c r="E745" t="s">
        <v>348</v>
      </c>
      <c r="F745" s="61">
        <f t="shared" ref="F745:F808" si="40">INDEX($K$42:$N$142,MATCH($D745,$N$42:$N$142,0),2)</f>
        <v>51</v>
      </c>
      <c r="G745" s="61">
        <f t="shared" ref="G745:G808" si="41">INDEX($K$42:$N$142,MATCH($D745,$N$42:$N$142,0),3)</f>
        <v>26</v>
      </c>
      <c r="H745" s="61">
        <f t="shared" ref="H745:H808" si="42">F745-G745</f>
        <v>25</v>
      </c>
      <c r="I745" s="2"/>
    </row>
    <row r="746" spans="2:9" ht="18" customHeight="1" x14ac:dyDescent="0.2">
      <c r="B746">
        <v>65</v>
      </c>
      <c r="C746" s="3">
        <v>41677</v>
      </c>
      <c r="D746" t="s">
        <v>235</v>
      </c>
      <c r="E746" t="s">
        <v>326</v>
      </c>
      <c r="F746" s="61">
        <f t="shared" si="40"/>
        <v>35</v>
      </c>
      <c r="G746" s="61">
        <f t="shared" si="41"/>
        <v>28</v>
      </c>
      <c r="H746" s="61">
        <f t="shared" si="42"/>
        <v>7</v>
      </c>
      <c r="I746" s="2"/>
    </row>
    <row r="747" spans="2:9" ht="18" customHeight="1" x14ac:dyDescent="0.2">
      <c r="B747">
        <v>65</v>
      </c>
      <c r="C747" s="3">
        <v>41677</v>
      </c>
      <c r="D747" t="s">
        <v>247</v>
      </c>
      <c r="E747" t="s">
        <v>334</v>
      </c>
      <c r="F747" s="61">
        <f t="shared" si="40"/>
        <v>54</v>
      </c>
      <c r="G747" s="61">
        <f t="shared" si="41"/>
        <v>29</v>
      </c>
      <c r="H747" s="61">
        <f t="shared" si="42"/>
        <v>25</v>
      </c>
      <c r="I747" s="2"/>
    </row>
    <row r="748" spans="2:9" ht="18" customHeight="1" x14ac:dyDescent="0.2">
      <c r="B748">
        <v>65</v>
      </c>
      <c r="C748" s="3">
        <v>41677</v>
      </c>
      <c r="D748" t="s">
        <v>273</v>
      </c>
      <c r="E748" t="s">
        <v>332</v>
      </c>
      <c r="F748" s="61">
        <f t="shared" si="40"/>
        <v>57</v>
      </c>
      <c r="G748" s="61">
        <f t="shared" si="41"/>
        <v>28</v>
      </c>
      <c r="H748" s="61">
        <f t="shared" si="42"/>
        <v>29</v>
      </c>
      <c r="I748" s="2"/>
    </row>
    <row r="749" spans="2:9" ht="18" customHeight="1" x14ac:dyDescent="0.2">
      <c r="B749">
        <v>65</v>
      </c>
      <c r="C749" s="3">
        <v>41677</v>
      </c>
      <c r="D749" t="s">
        <v>227</v>
      </c>
      <c r="E749" t="s">
        <v>319</v>
      </c>
      <c r="F749" s="61">
        <f t="shared" si="40"/>
        <v>35</v>
      </c>
      <c r="G749" s="61">
        <f t="shared" si="41"/>
        <v>30</v>
      </c>
      <c r="H749" s="61">
        <f t="shared" si="42"/>
        <v>5</v>
      </c>
      <c r="I749" s="2"/>
    </row>
    <row r="750" spans="2:9" ht="18" customHeight="1" x14ac:dyDescent="0.2">
      <c r="B750">
        <v>65</v>
      </c>
      <c r="C750" s="3">
        <v>41677</v>
      </c>
      <c r="D750" t="s">
        <v>313</v>
      </c>
      <c r="E750" t="s">
        <v>324</v>
      </c>
      <c r="F750" s="61">
        <f t="shared" si="40"/>
        <v>42</v>
      </c>
      <c r="G750" s="61">
        <f t="shared" si="41"/>
        <v>29</v>
      </c>
      <c r="H750" s="61">
        <f t="shared" si="42"/>
        <v>13</v>
      </c>
      <c r="I750" s="2"/>
    </row>
    <row r="751" spans="2:9" ht="18" customHeight="1" x14ac:dyDescent="0.2">
      <c r="B751">
        <v>65</v>
      </c>
      <c r="C751" s="3">
        <v>41677</v>
      </c>
      <c r="D751" t="s">
        <v>258</v>
      </c>
      <c r="E751" t="s">
        <v>323</v>
      </c>
      <c r="F751" s="61">
        <f t="shared" si="40"/>
        <v>64</v>
      </c>
      <c r="G751" s="61">
        <f t="shared" si="41"/>
        <v>25</v>
      </c>
      <c r="H751" s="61">
        <f t="shared" si="42"/>
        <v>39</v>
      </c>
      <c r="I751" s="2"/>
    </row>
    <row r="752" spans="2:9" ht="18" customHeight="1" x14ac:dyDescent="0.2">
      <c r="B752">
        <v>65</v>
      </c>
      <c r="C752" s="3">
        <v>41677</v>
      </c>
      <c r="D752" t="s">
        <v>270</v>
      </c>
      <c r="E752" t="s">
        <v>321</v>
      </c>
      <c r="F752" s="61">
        <f t="shared" si="40"/>
        <v>52</v>
      </c>
      <c r="G752" s="61">
        <f t="shared" si="41"/>
        <v>29</v>
      </c>
      <c r="H752" s="61">
        <f t="shared" si="42"/>
        <v>23</v>
      </c>
      <c r="I752" s="2"/>
    </row>
    <row r="753" spans="2:9" ht="18" customHeight="1" x14ac:dyDescent="0.2">
      <c r="B753">
        <v>65</v>
      </c>
      <c r="C753" s="3">
        <v>41677</v>
      </c>
      <c r="D753" t="s">
        <v>284</v>
      </c>
      <c r="E753" t="s">
        <v>345</v>
      </c>
      <c r="F753" s="61">
        <f t="shared" si="40"/>
        <v>62</v>
      </c>
      <c r="G753" s="61">
        <f t="shared" si="41"/>
        <v>27</v>
      </c>
      <c r="H753" s="61">
        <f t="shared" si="42"/>
        <v>35</v>
      </c>
      <c r="I753" s="2"/>
    </row>
    <row r="754" spans="2:9" ht="18" customHeight="1" x14ac:dyDescent="0.2">
      <c r="B754">
        <v>65</v>
      </c>
      <c r="C754" s="3">
        <v>41677</v>
      </c>
      <c r="D754" t="s">
        <v>245</v>
      </c>
      <c r="E754" t="s">
        <v>332</v>
      </c>
      <c r="F754" s="61">
        <f t="shared" si="40"/>
        <v>43</v>
      </c>
      <c r="G754" s="61">
        <f t="shared" si="41"/>
        <v>26</v>
      </c>
      <c r="H754" s="61">
        <f t="shared" si="42"/>
        <v>17</v>
      </c>
      <c r="I754" s="2"/>
    </row>
    <row r="755" spans="2:9" ht="18" customHeight="1" x14ac:dyDescent="0.2">
      <c r="B755">
        <v>65</v>
      </c>
      <c r="C755" s="3">
        <v>41677</v>
      </c>
      <c r="D755" t="s">
        <v>300</v>
      </c>
      <c r="E755" t="s">
        <v>320</v>
      </c>
      <c r="F755" s="61">
        <f t="shared" si="40"/>
        <v>61</v>
      </c>
      <c r="G755" s="61">
        <f t="shared" si="41"/>
        <v>28</v>
      </c>
      <c r="H755" s="61">
        <f t="shared" si="42"/>
        <v>33</v>
      </c>
      <c r="I755" s="2"/>
    </row>
    <row r="756" spans="2:9" ht="18" customHeight="1" x14ac:dyDescent="0.2">
      <c r="B756">
        <v>65</v>
      </c>
      <c r="C756" s="3">
        <v>41677</v>
      </c>
      <c r="D756" t="s">
        <v>283</v>
      </c>
      <c r="E756" t="s">
        <v>326</v>
      </c>
      <c r="F756" s="61">
        <f t="shared" si="40"/>
        <v>42</v>
      </c>
      <c r="G756" s="61">
        <f t="shared" si="41"/>
        <v>29</v>
      </c>
      <c r="H756" s="61">
        <f t="shared" si="42"/>
        <v>13</v>
      </c>
      <c r="I756" s="2"/>
    </row>
    <row r="757" spans="2:9" ht="18" customHeight="1" x14ac:dyDescent="0.2">
      <c r="B757">
        <v>66</v>
      </c>
      <c r="C757" s="3">
        <v>41923</v>
      </c>
      <c r="D757" t="s">
        <v>286</v>
      </c>
      <c r="E757" t="s">
        <v>319</v>
      </c>
      <c r="F757" s="61">
        <f t="shared" si="40"/>
        <v>49</v>
      </c>
      <c r="G757" s="61">
        <f t="shared" si="41"/>
        <v>29</v>
      </c>
      <c r="H757" s="61">
        <f t="shared" si="42"/>
        <v>20</v>
      </c>
      <c r="I757" s="2"/>
    </row>
    <row r="758" spans="2:9" ht="18" customHeight="1" x14ac:dyDescent="0.2">
      <c r="B758">
        <v>66</v>
      </c>
      <c r="C758" s="3">
        <v>41923</v>
      </c>
      <c r="D758" t="s">
        <v>287</v>
      </c>
      <c r="E758" t="s">
        <v>336</v>
      </c>
      <c r="F758" s="61">
        <f t="shared" si="40"/>
        <v>56</v>
      </c>
      <c r="G758" s="61">
        <f t="shared" si="41"/>
        <v>26</v>
      </c>
      <c r="H758" s="61">
        <f t="shared" si="42"/>
        <v>30</v>
      </c>
      <c r="I758" s="2"/>
    </row>
    <row r="759" spans="2:9" ht="18" customHeight="1" x14ac:dyDescent="0.2">
      <c r="B759">
        <v>66</v>
      </c>
      <c r="C759" s="3">
        <v>41923</v>
      </c>
      <c r="D759" t="s">
        <v>292</v>
      </c>
      <c r="E759" t="s">
        <v>349</v>
      </c>
      <c r="F759" s="61">
        <f t="shared" si="40"/>
        <v>49</v>
      </c>
      <c r="G759" s="61">
        <f t="shared" si="41"/>
        <v>26</v>
      </c>
      <c r="H759" s="61">
        <f t="shared" si="42"/>
        <v>23</v>
      </c>
      <c r="I759" s="2"/>
    </row>
    <row r="760" spans="2:9" ht="18" customHeight="1" x14ac:dyDescent="0.2">
      <c r="B760">
        <v>66</v>
      </c>
      <c r="C760" s="3">
        <v>41923</v>
      </c>
      <c r="D760" t="s">
        <v>244</v>
      </c>
      <c r="E760" t="s">
        <v>331</v>
      </c>
      <c r="F760" s="61">
        <f t="shared" si="40"/>
        <v>56</v>
      </c>
      <c r="G760" s="61">
        <f t="shared" si="41"/>
        <v>28</v>
      </c>
      <c r="H760" s="61">
        <f t="shared" si="42"/>
        <v>28</v>
      </c>
      <c r="I760" s="2"/>
    </row>
    <row r="761" spans="2:9" ht="18" customHeight="1" x14ac:dyDescent="0.2">
      <c r="B761">
        <v>66</v>
      </c>
      <c r="C761" s="3">
        <v>41923</v>
      </c>
      <c r="D761" t="s">
        <v>273</v>
      </c>
      <c r="E761" t="s">
        <v>332</v>
      </c>
      <c r="F761" s="61">
        <f t="shared" si="40"/>
        <v>57</v>
      </c>
      <c r="G761" s="61">
        <f t="shared" si="41"/>
        <v>28</v>
      </c>
      <c r="H761" s="61">
        <f t="shared" si="42"/>
        <v>29</v>
      </c>
      <c r="I761" s="2"/>
    </row>
    <row r="762" spans="2:9" ht="18" customHeight="1" x14ac:dyDescent="0.2">
      <c r="B762">
        <v>66</v>
      </c>
      <c r="C762" s="3">
        <v>41923</v>
      </c>
      <c r="D762" t="s">
        <v>298</v>
      </c>
      <c r="E762" t="s">
        <v>351</v>
      </c>
      <c r="F762" s="61">
        <f t="shared" si="40"/>
        <v>51</v>
      </c>
      <c r="G762" s="61">
        <f t="shared" si="41"/>
        <v>25</v>
      </c>
      <c r="H762" s="61">
        <f t="shared" si="42"/>
        <v>26</v>
      </c>
      <c r="I762" s="2"/>
    </row>
    <row r="763" spans="2:9" ht="18" customHeight="1" x14ac:dyDescent="0.2">
      <c r="B763">
        <v>66</v>
      </c>
      <c r="C763" s="3">
        <v>41923</v>
      </c>
      <c r="D763" t="s">
        <v>268</v>
      </c>
      <c r="E763" t="s">
        <v>335</v>
      </c>
      <c r="F763" s="61">
        <f t="shared" si="40"/>
        <v>37</v>
      </c>
      <c r="G763" s="61">
        <f t="shared" si="41"/>
        <v>29</v>
      </c>
      <c r="H763" s="61">
        <f t="shared" si="42"/>
        <v>8</v>
      </c>
      <c r="I763" s="2"/>
    </row>
    <row r="764" spans="2:9" ht="18" customHeight="1" x14ac:dyDescent="0.2">
      <c r="B764">
        <v>67</v>
      </c>
      <c r="C764" s="3">
        <v>41730</v>
      </c>
      <c r="D764" t="s">
        <v>278</v>
      </c>
      <c r="E764" t="s">
        <v>319</v>
      </c>
      <c r="F764" s="61">
        <f t="shared" si="40"/>
        <v>45</v>
      </c>
      <c r="G764" s="61">
        <f t="shared" si="41"/>
        <v>26</v>
      </c>
      <c r="H764" s="61">
        <f t="shared" si="42"/>
        <v>19</v>
      </c>
      <c r="I764" s="2"/>
    </row>
    <row r="765" spans="2:9" ht="18" customHeight="1" x14ac:dyDescent="0.2">
      <c r="B765">
        <v>67</v>
      </c>
      <c r="C765" s="3">
        <v>41730</v>
      </c>
      <c r="D765" t="s">
        <v>229</v>
      </c>
      <c r="E765" t="s">
        <v>320</v>
      </c>
      <c r="F765" s="61">
        <f t="shared" si="40"/>
        <v>35</v>
      </c>
      <c r="G765" s="61">
        <f t="shared" si="41"/>
        <v>26</v>
      </c>
      <c r="H765" s="61">
        <f t="shared" si="42"/>
        <v>9</v>
      </c>
      <c r="I765" s="2"/>
    </row>
    <row r="766" spans="2:9" ht="18" customHeight="1" x14ac:dyDescent="0.2">
      <c r="B766">
        <v>67</v>
      </c>
      <c r="C766" s="3">
        <v>41730</v>
      </c>
      <c r="D766" t="s">
        <v>303</v>
      </c>
      <c r="E766" t="s">
        <v>352</v>
      </c>
      <c r="F766" s="61">
        <f t="shared" si="40"/>
        <v>64</v>
      </c>
      <c r="G766" s="61">
        <f t="shared" si="41"/>
        <v>25</v>
      </c>
      <c r="H766" s="61">
        <f t="shared" si="42"/>
        <v>39</v>
      </c>
      <c r="I766" s="2"/>
    </row>
    <row r="767" spans="2:9" ht="18" customHeight="1" x14ac:dyDescent="0.2">
      <c r="B767">
        <v>67</v>
      </c>
      <c r="C767" s="3">
        <v>41730</v>
      </c>
      <c r="D767" t="s">
        <v>308</v>
      </c>
      <c r="E767" t="s">
        <v>326</v>
      </c>
      <c r="F767" s="61">
        <f t="shared" si="40"/>
        <v>56</v>
      </c>
      <c r="G767" s="61">
        <f t="shared" si="41"/>
        <v>29</v>
      </c>
      <c r="H767" s="61">
        <f t="shared" si="42"/>
        <v>27</v>
      </c>
      <c r="I767" s="2"/>
    </row>
    <row r="768" spans="2:9" ht="18" customHeight="1" x14ac:dyDescent="0.2">
      <c r="B768">
        <v>67</v>
      </c>
      <c r="C768" s="3">
        <v>41730</v>
      </c>
      <c r="D768" t="s">
        <v>279</v>
      </c>
      <c r="E768" t="s">
        <v>327</v>
      </c>
      <c r="F768" s="61">
        <f t="shared" si="40"/>
        <v>46</v>
      </c>
      <c r="G768" s="61">
        <f t="shared" si="41"/>
        <v>27</v>
      </c>
      <c r="H768" s="61">
        <f t="shared" si="42"/>
        <v>19</v>
      </c>
      <c r="I768" s="2"/>
    </row>
    <row r="769" spans="2:9" ht="18" customHeight="1" x14ac:dyDescent="0.2">
      <c r="B769">
        <v>67</v>
      </c>
      <c r="C769" s="3">
        <v>41730</v>
      </c>
      <c r="D769" t="s">
        <v>230</v>
      </c>
      <c r="E769" t="s">
        <v>321</v>
      </c>
      <c r="F769" s="61">
        <f t="shared" si="40"/>
        <v>41</v>
      </c>
      <c r="G769" s="61">
        <f t="shared" si="41"/>
        <v>28</v>
      </c>
      <c r="H769" s="61">
        <f t="shared" si="42"/>
        <v>13</v>
      </c>
      <c r="I769" s="2"/>
    </row>
    <row r="770" spans="2:9" ht="18" customHeight="1" x14ac:dyDescent="0.2">
      <c r="B770">
        <v>67</v>
      </c>
      <c r="C770" s="3">
        <v>41730</v>
      </c>
      <c r="D770" t="s">
        <v>290</v>
      </c>
      <c r="E770" t="s">
        <v>330</v>
      </c>
      <c r="F770" s="61">
        <f t="shared" si="40"/>
        <v>61</v>
      </c>
      <c r="G770" s="61">
        <f t="shared" si="41"/>
        <v>30</v>
      </c>
      <c r="H770" s="61">
        <f t="shared" si="42"/>
        <v>31</v>
      </c>
      <c r="I770" s="2"/>
    </row>
    <row r="771" spans="2:9" ht="18" customHeight="1" x14ac:dyDescent="0.2">
      <c r="B771">
        <v>67</v>
      </c>
      <c r="C771" s="3">
        <v>41730</v>
      </c>
      <c r="D771" t="s">
        <v>274</v>
      </c>
      <c r="E771" t="s">
        <v>345</v>
      </c>
      <c r="F771" s="61">
        <f t="shared" si="40"/>
        <v>65</v>
      </c>
      <c r="G771" s="61">
        <f t="shared" si="41"/>
        <v>30</v>
      </c>
      <c r="H771" s="61">
        <f t="shared" si="42"/>
        <v>35</v>
      </c>
      <c r="I771" s="2"/>
    </row>
    <row r="772" spans="2:9" ht="18" customHeight="1" x14ac:dyDescent="0.2">
      <c r="B772">
        <v>67</v>
      </c>
      <c r="C772" s="3">
        <v>41730</v>
      </c>
      <c r="D772" t="s">
        <v>314</v>
      </c>
      <c r="E772" t="s">
        <v>320</v>
      </c>
      <c r="F772" s="61">
        <f t="shared" si="40"/>
        <v>45</v>
      </c>
      <c r="G772" s="61">
        <f t="shared" si="41"/>
        <v>27</v>
      </c>
      <c r="H772" s="61">
        <f t="shared" si="42"/>
        <v>18</v>
      </c>
      <c r="I772" s="2"/>
    </row>
    <row r="773" spans="2:9" ht="18" customHeight="1" x14ac:dyDescent="0.2">
      <c r="B773">
        <v>67</v>
      </c>
      <c r="C773" s="3">
        <v>41730</v>
      </c>
      <c r="D773" t="s">
        <v>256</v>
      </c>
      <c r="E773" t="s">
        <v>319</v>
      </c>
      <c r="F773" s="61">
        <f t="shared" si="40"/>
        <v>39</v>
      </c>
      <c r="G773" s="61">
        <f t="shared" si="41"/>
        <v>27</v>
      </c>
      <c r="H773" s="61">
        <f t="shared" si="42"/>
        <v>12</v>
      </c>
      <c r="I773" s="2"/>
    </row>
    <row r="774" spans="2:9" ht="18" customHeight="1" x14ac:dyDescent="0.2">
      <c r="B774">
        <v>67</v>
      </c>
      <c r="C774" s="3">
        <v>41730</v>
      </c>
      <c r="D774" t="s">
        <v>302</v>
      </c>
      <c r="E774" t="s">
        <v>327</v>
      </c>
      <c r="F774" s="61">
        <f t="shared" si="40"/>
        <v>52</v>
      </c>
      <c r="G774" s="61">
        <f t="shared" si="41"/>
        <v>29</v>
      </c>
      <c r="H774" s="61">
        <f t="shared" si="42"/>
        <v>23</v>
      </c>
      <c r="I774" s="2"/>
    </row>
    <row r="775" spans="2:9" ht="18" customHeight="1" x14ac:dyDescent="0.2">
      <c r="B775">
        <v>67</v>
      </c>
      <c r="C775" s="3">
        <v>41730</v>
      </c>
      <c r="D775" t="s">
        <v>236</v>
      </c>
      <c r="E775" t="s">
        <v>326</v>
      </c>
      <c r="F775" s="61">
        <f t="shared" si="40"/>
        <v>62</v>
      </c>
      <c r="G775" s="61">
        <f t="shared" si="41"/>
        <v>30</v>
      </c>
      <c r="H775" s="61">
        <f t="shared" si="42"/>
        <v>32</v>
      </c>
      <c r="I775" s="2"/>
    </row>
    <row r="776" spans="2:9" ht="18" customHeight="1" x14ac:dyDescent="0.2">
      <c r="B776">
        <v>67</v>
      </c>
      <c r="C776" s="3">
        <v>41730</v>
      </c>
      <c r="D776" t="s">
        <v>269</v>
      </c>
      <c r="E776" t="s">
        <v>327</v>
      </c>
      <c r="F776" s="61">
        <f t="shared" si="40"/>
        <v>44</v>
      </c>
      <c r="G776" s="61">
        <f t="shared" si="41"/>
        <v>28</v>
      </c>
      <c r="H776" s="61">
        <f t="shared" si="42"/>
        <v>16</v>
      </c>
      <c r="I776" s="2"/>
    </row>
    <row r="777" spans="2:9" ht="18" customHeight="1" x14ac:dyDescent="0.2">
      <c r="B777">
        <v>67</v>
      </c>
      <c r="C777" s="3">
        <v>41730</v>
      </c>
      <c r="D777" t="s">
        <v>238</v>
      </c>
      <c r="E777" t="s">
        <v>221</v>
      </c>
      <c r="F777" s="61">
        <f t="shared" si="40"/>
        <v>52</v>
      </c>
      <c r="G777" s="61">
        <f t="shared" si="41"/>
        <v>30</v>
      </c>
      <c r="H777" s="61">
        <f t="shared" si="42"/>
        <v>22</v>
      </c>
      <c r="I777" s="2"/>
    </row>
    <row r="778" spans="2:9" ht="18" customHeight="1" x14ac:dyDescent="0.2">
      <c r="B778">
        <v>67</v>
      </c>
      <c r="C778" s="3">
        <v>41730</v>
      </c>
      <c r="D778" t="s">
        <v>266</v>
      </c>
      <c r="E778" t="s">
        <v>341</v>
      </c>
      <c r="F778" s="61">
        <f t="shared" si="40"/>
        <v>46</v>
      </c>
      <c r="G778" s="61">
        <f t="shared" si="41"/>
        <v>30</v>
      </c>
      <c r="H778" s="61">
        <f t="shared" si="42"/>
        <v>16</v>
      </c>
      <c r="I778" s="2"/>
    </row>
    <row r="779" spans="2:9" ht="18" customHeight="1" x14ac:dyDescent="0.2">
      <c r="B779">
        <v>67</v>
      </c>
      <c r="C779" s="3">
        <v>41730</v>
      </c>
      <c r="D779" t="s">
        <v>225</v>
      </c>
      <c r="E779" t="s">
        <v>318</v>
      </c>
      <c r="F779" s="61">
        <f t="shared" si="40"/>
        <v>58</v>
      </c>
      <c r="G779" s="61">
        <f t="shared" si="41"/>
        <v>29</v>
      </c>
      <c r="H779" s="61">
        <f t="shared" si="42"/>
        <v>29</v>
      </c>
      <c r="I779" s="2"/>
    </row>
    <row r="780" spans="2:9" ht="18" customHeight="1" x14ac:dyDescent="0.2">
      <c r="B780">
        <v>67</v>
      </c>
      <c r="C780" s="3">
        <v>41730</v>
      </c>
      <c r="D780" t="s">
        <v>277</v>
      </c>
      <c r="E780" t="s">
        <v>346</v>
      </c>
      <c r="F780" s="61">
        <f t="shared" si="40"/>
        <v>53</v>
      </c>
      <c r="G780" s="61">
        <f t="shared" si="41"/>
        <v>30</v>
      </c>
      <c r="H780" s="61">
        <f t="shared" si="42"/>
        <v>23</v>
      </c>
      <c r="I780" s="2"/>
    </row>
    <row r="781" spans="2:9" ht="18" customHeight="1" x14ac:dyDescent="0.2">
      <c r="B781">
        <v>68</v>
      </c>
      <c r="C781" s="3">
        <v>41986</v>
      </c>
      <c r="D781" t="s">
        <v>278</v>
      </c>
      <c r="E781" t="s">
        <v>319</v>
      </c>
      <c r="F781" s="61">
        <f t="shared" si="40"/>
        <v>45</v>
      </c>
      <c r="G781" s="61">
        <f t="shared" si="41"/>
        <v>26</v>
      </c>
      <c r="H781" s="61">
        <f t="shared" si="42"/>
        <v>19</v>
      </c>
      <c r="I781" s="2"/>
    </row>
    <row r="782" spans="2:9" ht="18" customHeight="1" x14ac:dyDescent="0.2">
      <c r="B782">
        <v>68</v>
      </c>
      <c r="C782" s="3">
        <v>41986</v>
      </c>
      <c r="D782" t="s">
        <v>305</v>
      </c>
      <c r="E782" t="s">
        <v>353</v>
      </c>
      <c r="F782" s="61">
        <f t="shared" si="40"/>
        <v>55</v>
      </c>
      <c r="G782" s="61">
        <f t="shared" si="41"/>
        <v>25</v>
      </c>
      <c r="H782" s="61">
        <f t="shared" si="42"/>
        <v>30</v>
      </c>
      <c r="I782" s="2"/>
    </row>
    <row r="783" spans="2:9" ht="18" customHeight="1" x14ac:dyDescent="0.2">
      <c r="B783">
        <v>68</v>
      </c>
      <c r="C783" s="3">
        <v>41986</v>
      </c>
      <c r="D783" t="s">
        <v>262</v>
      </c>
      <c r="E783" t="s">
        <v>341</v>
      </c>
      <c r="F783" s="61">
        <f t="shared" si="40"/>
        <v>41</v>
      </c>
      <c r="G783" s="61">
        <f t="shared" si="41"/>
        <v>25</v>
      </c>
      <c r="H783" s="61">
        <f t="shared" si="42"/>
        <v>16</v>
      </c>
      <c r="I783" s="2"/>
    </row>
    <row r="784" spans="2:9" ht="18" customHeight="1" x14ac:dyDescent="0.2">
      <c r="B784">
        <v>68</v>
      </c>
      <c r="C784" s="3">
        <v>41986</v>
      </c>
      <c r="D784" t="s">
        <v>299</v>
      </c>
      <c r="E784" t="s">
        <v>345</v>
      </c>
      <c r="F784" s="61">
        <f t="shared" si="40"/>
        <v>54</v>
      </c>
      <c r="G784" s="61">
        <f t="shared" si="41"/>
        <v>25</v>
      </c>
      <c r="H784" s="61">
        <f t="shared" si="42"/>
        <v>29</v>
      </c>
      <c r="I784" s="2"/>
    </row>
    <row r="785" spans="2:9" ht="18" customHeight="1" x14ac:dyDescent="0.2">
      <c r="B785">
        <v>68</v>
      </c>
      <c r="C785" s="3">
        <v>41986</v>
      </c>
      <c r="D785" t="s">
        <v>239</v>
      </c>
      <c r="E785" t="s">
        <v>327</v>
      </c>
      <c r="F785" s="61">
        <f t="shared" si="40"/>
        <v>51</v>
      </c>
      <c r="G785" s="61">
        <f t="shared" si="41"/>
        <v>25</v>
      </c>
      <c r="H785" s="61">
        <f t="shared" si="42"/>
        <v>26</v>
      </c>
      <c r="I785" s="2"/>
    </row>
    <row r="786" spans="2:9" ht="18" customHeight="1" x14ac:dyDescent="0.2">
      <c r="B786">
        <v>68</v>
      </c>
      <c r="C786" s="3">
        <v>41986</v>
      </c>
      <c r="D786" t="s">
        <v>226</v>
      </c>
      <c r="E786" t="s">
        <v>319</v>
      </c>
      <c r="F786" s="61">
        <f t="shared" si="40"/>
        <v>58</v>
      </c>
      <c r="G786" s="61">
        <f t="shared" si="41"/>
        <v>25</v>
      </c>
      <c r="H786" s="61">
        <f t="shared" si="42"/>
        <v>33</v>
      </c>
      <c r="I786" s="2"/>
    </row>
    <row r="787" spans="2:9" ht="18" customHeight="1" x14ac:dyDescent="0.2">
      <c r="B787">
        <v>68</v>
      </c>
      <c r="C787" s="3">
        <v>41986</v>
      </c>
      <c r="D787" t="s">
        <v>289</v>
      </c>
      <c r="E787" t="s">
        <v>329</v>
      </c>
      <c r="F787" s="61">
        <f t="shared" si="40"/>
        <v>36</v>
      </c>
      <c r="G787" s="61">
        <f t="shared" si="41"/>
        <v>25</v>
      </c>
      <c r="H787" s="61">
        <f t="shared" si="42"/>
        <v>11</v>
      </c>
      <c r="I787" s="2"/>
    </row>
    <row r="788" spans="2:9" ht="18" customHeight="1" x14ac:dyDescent="0.2">
      <c r="B788">
        <v>68</v>
      </c>
      <c r="C788" s="3">
        <v>41986</v>
      </c>
      <c r="D788" t="s">
        <v>315</v>
      </c>
      <c r="E788" t="s">
        <v>336</v>
      </c>
      <c r="F788" s="61">
        <f t="shared" si="40"/>
        <v>35</v>
      </c>
      <c r="G788" s="61">
        <f t="shared" si="41"/>
        <v>27</v>
      </c>
      <c r="H788" s="61">
        <f t="shared" si="42"/>
        <v>8</v>
      </c>
      <c r="I788" s="2"/>
    </row>
    <row r="789" spans="2:9" ht="18" customHeight="1" x14ac:dyDescent="0.2">
      <c r="B789">
        <v>68</v>
      </c>
      <c r="C789" s="3">
        <v>41986</v>
      </c>
      <c r="D789" t="s">
        <v>235</v>
      </c>
      <c r="E789" t="s">
        <v>326</v>
      </c>
      <c r="F789" s="61">
        <f t="shared" si="40"/>
        <v>35</v>
      </c>
      <c r="G789" s="61">
        <f t="shared" si="41"/>
        <v>28</v>
      </c>
      <c r="H789" s="61">
        <f t="shared" si="42"/>
        <v>7</v>
      </c>
      <c r="I789" s="2"/>
    </row>
    <row r="790" spans="2:9" ht="18" customHeight="1" x14ac:dyDescent="0.2">
      <c r="B790">
        <v>68</v>
      </c>
      <c r="C790" s="3">
        <v>41986</v>
      </c>
      <c r="D790" t="s">
        <v>291</v>
      </c>
      <c r="E790" t="s">
        <v>342</v>
      </c>
      <c r="F790" s="61">
        <f t="shared" si="40"/>
        <v>35</v>
      </c>
      <c r="G790" s="61">
        <f t="shared" si="41"/>
        <v>25</v>
      </c>
      <c r="H790" s="61">
        <f t="shared" si="42"/>
        <v>10</v>
      </c>
      <c r="I790" s="2"/>
    </row>
    <row r="791" spans="2:9" ht="18" customHeight="1" x14ac:dyDescent="0.2">
      <c r="B791">
        <v>68</v>
      </c>
      <c r="C791" s="3">
        <v>41986</v>
      </c>
      <c r="D791" t="s">
        <v>293</v>
      </c>
      <c r="E791" t="s">
        <v>350</v>
      </c>
      <c r="F791" s="61">
        <f t="shared" si="40"/>
        <v>52</v>
      </c>
      <c r="G791" s="61">
        <f t="shared" si="41"/>
        <v>25</v>
      </c>
      <c r="H791" s="61">
        <f t="shared" si="42"/>
        <v>27</v>
      </c>
      <c r="I791" s="2"/>
    </row>
    <row r="792" spans="2:9" ht="18" customHeight="1" x14ac:dyDescent="0.2">
      <c r="B792">
        <v>68</v>
      </c>
      <c r="C792" s="3">
        <v>41986</v>
      </c>
      <c r="D792" t="s">
        <v>289</v>
      </c>
      <c r="E792" t="s">
        <v>329</v>
      </c>
      <c r="F792" s="61">
        <f t="shared" si="40"/>
        <v>36</v>
      </c>
      <c r="G792" s="61">
        <f t="shared" si="41"/>
        <v>25</v>
      </c>
      <c r="H792" s="61">
        <f t="shared" si="42"/>
        <v>11</v>
      </c>
      <c r="I792" s="2"/>
    </row>
    <row r="793" spans="2:9" ht="18" customHeight="1" x14ac:dyDescent="0.2">
      <c r="B793">
        <v>68</v>
      </c>
      <c r="C793" s="3">
        <v>41986</v>
      </c>
      <c r="D793" t="s">
        <v>313</v>
      </c>
      <c r="E793" t="s">
        <v>324</v>
      </c>
      <c r="F793" s="61">
        <f t="shared" si="40"/>
        <v>42</v>
      </c>
      <c r="G793" s="61">
        <f t="shared" si="41"/>
        <v>29</v>
      </c>
      <c r="H793" s="61">
        <f t="shared" si="42"/>
        <v>13</v>
      </c>
      <c r="I793" s="2"/>
    </row>
    <row r="794" spans="2:9" ht="18" customHeight="1" x14ac:dyDescent="0.2">
      <c r="B794">
        <v>68</v>
      </c>
      <c r="C794" s="3">
        <v>41986</v>
      </c>
      <c r="D794" t="s">
        <v>311</v>
      </c>
      <c r="E794" t="s">
        <v>321</v>
      </c>
      <c r="F794" s="61">
        <f t="shared" si="40"/>
        <v>46</v>
      </c>
      <c r="G794" s="61">
        <f t="shared" si="41"/>
        <v>25</v>
      </c>
      <c r="H794" s="61">
        <f t="shared" si="42"/>
        <v>21</v>
      </c>
      <c r="I794" s="2"/>
    </row>
    <row r="795" spans="2:9" ht="18" customHeight="1" x14ac:dyDescent="0.2">
      <c r="B795">
        <v>69</v>
      </c>
      <c r="C795" s="3">
        <v>41680</v>
      </c>
      <c r="D795" t="s">
        <v>224</v>
      </c>
      <c r="E795" t="s">
        <v>317</v>
      </c>
      <c r="F795" s="61">
        <f t="shared" si="40"/>
        <v>40</v>
      </c>
      <c r="G795" s="61">
        <f t="shared" si="41"/>
        <v>28</v>
      </c>
      <c r="H795" s="61">
        <f t="shared" si="42"/>
        <v>12</v>
      </c>
      <c r="I795" s="2"/>
    </row>
    <row r="796" spans="2:9" ht="18" customHeight="1" x14ac:dyDescent="0.2">
      <c r="B796">
        <v>69</v>
      </c>
      <c r="C796" s="3">
        <v>41680</v>
      </c>
      <c r="D796" t="s">
        <v>255</v>
      </c>
      <c r="E796" t="s">
        <v>338</v>
      </c>
      <c r="F796" s="61">
        <f t="shared" si="40"/>
        <v>65</v>
      </c>
      <c r="G796" s="61">
        <f t="shared" si="41"/>
        <v>30</v>
      </c>
      <c r="H796" s="61">
        <f t="shared" si="42"/>
        <v>35</v>
      </c>
      <c r="I796" s="2"/>
    </row>
    <row r="797" spans="2:9" ht="18" customHeight="1" x14ac:dyDescent="0.2">
      <c r="B797">
        <v>69</v>
      </c>
      <c r="C797" s="3">
        <v>41680</v>
      </c>
      <c r="D797" t="s">
        <v>245</v>
      </c>
      <c r="E797" t="s">
        <v>332</v>
      </c>
      <c r="F797" s="61">
        <f t="shared" si="40"/>
        <v>43</v>
      </c>
      <c r="G797" s="61">
        <f t="shared" si="41"/>
        <v>26</v>
      </c>
      <c r="H797" s="61">
        <f t="shared" si="42"/>
        <v>17</v>
      </c>
      <c r="I797" s="2"/>
    </row>
    <row r="798" spans="2:9" ht="18" customHeight="1" x14ac:dyDescent="0.2">
      <c r="B798">
        <v>69</v>
      </c>
      <c r="C798" s="3">
        <v>41680</v>
      </c>
      <c r="D798" t="s">
        <v>247</v>
      </c>
      <c r="E798" t="s">
        <v>334</v>
      </c>
      <c r="F798" s="61">
        <f t="shared" si="40"/>
        <v>54</v>
      </c>
      <c r="G798" s="61">
        <f t="shared" si="41"/>
        <v>29</v>
      </c>
      <c r="H798" s="61">
        <f t="shared" si="42"/>
        <v>25</v>
      </c>
      <c r="I798" s="2"/>
    </row>
    <row r="799" spans="2:9" ht="18" customHeight="1" x14ac:dyDescent="0.2">
      <c r="B799">
        <v>69</v>
      </c>
      <c r="C799" s="3">
        <v>41680</v>
      </c>
      <c r="D799" t="s">
        <v>249</v>
      </c>
      <c r="E799" t="s">
        <v>320</v>
      </c>
      <c r="F799" s="61">
        <f t="shared" si="40"/>
        <v>58</v>
      </c>
      <c r="G799" s="61">
        <f t="shared" si="41"/>
        <v>27</v>
      </c>
      <c r="H799" s="61">
        <f t="shared" si="42"/>
        <v>31</v>
      </c>
      <c r="I799" s="2"/>
    </row>
    <row r="800" spans="2:9" ht="18" customHeight="1" x14ac:dyDescent="0.2">
      <c r="B800">
        <v>69</v>
      </c>
      <c r="C800" s="3">
        <v>41680</v>
      </c>
      <c r="D800" t="s">
        <v>272</v>
      </c>
      <c r="E800" t="s">
        <v>344</v>
      </c>
      <c r="F800" s="61">
        <f t="shared" si="40"/>
        <v>65</v>
      </c>
      <c r="G800" s="61">
        <f t="shared" si="41"/>
        <v>26</v>
      </c>
      <c r="H800" s="61">
        <f t="shared" si="42"/>
        <v>39</v>
      </c>
      <c r="I800" s="2"/>
    </row>
    <row r="801" spans="2:9" ht="18" customHeight="1" x14ac:dyDescent="0.2">
      <c r="B801">
        <v>69</v>
      </c>
      <c r="C801" s="3">
        <v>41680</v>
      </c>
      <c r="D801" t="s">
        <v>267</v>
      </c>
      <c r="E801" t="s">
        <v>343</v>
      </c>
      <c r="F801" s="61">
        <f t="shared" si="40"/>
        <v>56</v>
      </c>
      <c r="G801" s="61">
        <f t="shared" si="41"/>
        <v>29</v>
      </c>
      <c r="H801" s="61">
        <f t="shared" si="42"/>
        <v>27</v>
      </c>
      <c r="I801" s="2"/>
    </row>
    <row r="802" spans="2:9" ht="18" customHeight="1" x14ac:dyDescent="0.2">
      <c r="B802">
        <v>69</v>
      </c>
      <c r="C802" s="3">
        <v>41680</v>
      </c>
      <c r="D802" t="s">
        <v>220</v>
      </c>
      <c r="E802" t="s">
        <v>221</v>
      </c>
      <c r="F802" s="61">
        <f t="shared" si="40"/>
        <v>37</v>
      </c>
      <c r="G802" s="61">
        <f t="shared" si="41"/>
        <v>30</v>
      </c>
      <c r="H802" s="61">
        <f t="shared" si="42"/>
        <v>7</v>
      </c>
      <c r="I802" s="2"/>
    </row>
    <row r="803" spans="2:9" ht="18" customHeight="1" x14ac:dyDescent="0.2">
      <c r="B803">
        <v>69</v>
      </c>
      <c r="C803" s="3">
        <v>41680</v>
      </c>
      <c r="D803" t="s">
        <v>264</v>
      </c>
      <c r="E803" t="s">
        <v>320</v>
      </c>
      <c r="F803" s="61">
        <f t="shared" si="40"/>
        <v>61</v>
      </c>
      <c r="G803" s="61">
        <f t="shared" si="41"/>
        <v>28</v>
      </c>
      <c r="H803" s="61">
        <f t="shared" si="42"/>
        <v>33</v>
      </c>
      <c r="I803" s="2"/>
    </row>
    <row r="804" spans="2:9" ht="18" customHeight="1" x14ac:dyDescent="0.2">
      <c r="B804">
        <v>69</v>
      </c>
      <c r="C804" s="3">
        <v>41680</v>
      </c>
      <c r="D804" t="s">
        <v>263</v>
      </c>
      <c r="E804" t="s">
        <v>319</v>
      </c>
      <c r="F804" s="61">
        <f t="shared" si="40"/>
        <v>37</v>
      </c>
      <c r="G804" s="61">
        <f t="shared" si="41"/>
        <v>27</v>
      </c>
      <c r="H804" s="61">
        <f t="shared" si="42"/>
        <v>10</v>
      </c>
      <c r="I804" s="2"/>
    </row>
    <row r="805" spans="2:9" ht="18" customHeight="1" x14ac:dyDescent="0.2">
      <c r="B805">
        <v>69</v>
      </c>
      <c r="C805" s="3">
        <v>41680</v>
      </c>
      <c r="D805" t="s">
        <v>275</v>
      </c>
      <c r="E805" t="s">
        <v>319</v>
      </c>
      <c r="F805" s="61">
        <f t="shared" si="40"/>
        <v>42</v>
      </c>
      <c r="G805" s="61">
        <f t="shared" si="41"/>
        <v>26</v>
      </c>
      <c r="H805" s="61">
        <f t="shared" si="42"/>
        <v>16</v>
      </c>
      <c r="I805" s="2"/>
    </row>
    <row r="806" spans="2:9" ht="18" customHeight="1" x14ac:dyDescent="0.2">
      <c r="B806">
        <v>70</v>
      </c>
      <c r="C806" s="3">
        <v>41703</v>
      </c>
      <c r="D806" t="s">
        <v>315</v>
      </c>
      <c r="E806" t="s">
        <v>336</v>
      </c>
      <c r="F806" s="61">
        <f t="shared" si="40"/>
        <v>35</v>
      </c>
      <c r="G806" s="61">
        <f t="shared" si="41"/>
        <v>27</v>
      </c>
      <c r="H806" s="61">
        <f t="shared" si="42"/>
        <v>8</v>
      </c>
      <c r="I806" s="2"/>
    </row>
    <row r="807" spans="2:9" ht="18" customHeight="1" x14ac:dyDescent="0.2">
      <c r="B807">
        <v>70</v>
      </c>
      <c r="C807" s="3">
        <v>41703</v>
      </c>
      <c r="D807" t="s">
        <v>240</v>
      </c>
      <c r="E807" t="s">
        <v>328</v>
      </c>
      <c r="F807" s="61">
        <f t="shared" si="40"/>
        <v>63</v>
      </c>
      <c r="G807" s="61">
        <f t="shared" si="41"/>
        <v>26</v>
      </c>
      <c r="H807" s="61">
        <f t="shared" si="42"/>
        <v>37</v>
      </c>
      <c r="I807" s="2"/>
    </row>
    <row r="808" spans="2:9" ht="18" customHeight="1" x14ac:dyDescent="0.2">
      <c r="B808">
        <v>70</v>
      </c>
      <c r="C808" s="3">
        <v>41703</v>
      </c>
      <c r="D808" t="s">
        <v>248</v>
      </c>
      <c r="E808" t="s">
        <v>335</v>
      </c>
      <c r="F808" s="61">
        <f t="shared" si="40"/>
        <v>55</v>
      </c>
      <c r="G808" s="61">
        <f t="shared" si="41"/>
        <v>27</v>
      </c>
      <c r="H808" s="61">
        <f t="shared" si="42"/>
        <v>28</v>
      </c>
      <c r="I808" s="2"/>
    </row>
    <row r="809" spans="2:9" ht="18" customHeight="1" x14ac:dyDescent="0.2">
      <c r="B809">
        <v>70</v>
      </c>
      <c r="C809" s="3">
        <v>41703</v>
      </c>
      <c r="D809" t="s">
        <v>280</v>
      </c>
      <c r="E809" t="s">
        <v>347</v>
      </c>
      <c r="F809" s="61">
        <f t="shared" ref="F809:F862" si="43">INDEX($K$42:$N$142,MATCH($D809,$N$42:$N$142,0),2)</f>
        <v>43</v>
      </c>
      <c r="G809" s="61">
        <f t="shared" ref="G809:G862" si="44">INDEX($K$42:$N$142,MATCH($D809,$N$42:$N$142,0),3)</f>
        <v>27</v>
      </c>
      <c r="H809" s="61">
        <f t="shared" ref="H809:H862" si="45">F809-G809</f>
        <v>16</v>
      </c>
      <c r="I809" s="2"/>
    </row>
    <row r="810" spans="2:9" ht="18" customHeight="1" x14ac:dyDescent="0.2">
      <c r="B810">
        <v>70</v>
      </c>
      <c r="C810" s="3">
        <v>41703</v>
      </c>
      <c r="D810" t="s">
        <v>309</v>
      </c>
      <c r="E810" t="s">
        <v>323</v>
      </c>
      <c r="F810" s="61">
        <f t="shared" si="43"/>
        <v>57</v>
      </c>
      <c r="G810" s="61">
        <f t="shared" si="44"/>
        <v>29</v>
      </c>
      <c r="H810" s="61">
        <f t="shared" si="45"/>
        <v>28</v>
      </c>
      <c r="I810" s="2"/>
    </row>
    <row r="811" spans="2:9" ht="18" customHeight="1" x14ac:dyDescent="0.2">
      <c r="B811">
        <v>70</v>
      </c>
      <c r="C811" s="3">
        <v>41703</v>
      </c>
      <c r="D811" t="s">
        <v>260</v>
      </c>
      <c r="E811" t="s">
        <v>340</v>
      </c>
      <c r="F811" s="61">
        <f t="shared" si="43"/>
        <v>39</v>
      </c>
      <c r="G811" s="61">
        <f t="shared" si="44"/>
        <v>29</v>
      </c>
      <c r="H811" s="61">
        <f t="shared" si="45"/>
        <v>10</v>
      </c>
      <c r="I811" s="2"/>
    </row>
    <row r="812" spans="2:9" ht="18" customHeight="1" x14ac:dyDescent="0.2">
      <c r="B812">
        <v>70</v>
      </c>
      <c r="C812" s="3">
        <v>41703</v>
      </c>
      <c r="D812" t="s">
        <v>312</v>
      </c>
      <c r="E812" t="s">
        <v>319</v>
      </c>
      <c r="F812" s="61">
        <f t="shared" si="43"/>
        <v>40</v>
      </c>
      <c r="G812" s="61">
        <f t="shared" si="44"/>
        <v>27</v>
      </c>
      <c r="H812" s="61">
        <f t="shared" si="45"/>
        <v>13</v>
      </c>
      <c r="I812" s="2"/>
    </row>
    <row r="813" spans="2:9" ht="18" customHeight="1" x14ac:dyDescent="0.2">
      <c r="B813">
        <v>70</v>
      </c>
      <c r="C813" s="3">
        <v>41703</v>
      </c>
      <c r="D813" t="s">
        <v>269</v>
      </c>
      <c r="E813" t="s">
        <v>327</v>
      </c>
      <c r="F813" s="61">
        <f t="shared" si="43"/>
        <v>44</v>
      </c>
      <c r="G813" s="61">
        <f t="shared" si="44"/>
        <v>28</v>
      </c>
      <c r="H813" s="61">
        <f t="shared" si="45"/>
        <v>16</v>
      </c>
      <c r="I813" s="2"/>
    </row>
    <row r="814" spans="2:9" ht="18" customHeight="1" x14ac:dyDescent="0.2">
      <c r="B814">
        <v>70</v>
      </c>
      <c r="C814" s="3">
        <v>41703</v>
      </c>
      <c r="D814" t="s">
        <v>301</v>
      </c>
      <c r="E814" t="s">
        <v>329</v>
      </c>
      <c r="F814" s="61">
        <f t="shared" si="43"/>
        <v>51</v>
      </c>
      <c r="G814" s="61">
        <f t="shared" si="44"/>
        <v>29</v>
      </c>
      <c r="H814" s="61">
        <f t="shared" si="45"/>
        <v>22</v>
      </c>
      <c r="I814" s="2"/>
    </row>
    <row r="815" spans="2:9" ht="18" customHeight="1" x14ac:dyDescent="0.2">
      <c r="B815">
        <v>70</v>
      </c>
      <c r="C815" s="3">
        <v>41703</v>
      </c>
      <c r="D815" t="s">
        <v>266</v>
      </c>
      <c r="E815" t="s">
        <v>341</v>
      </c>
      <c r="F815" s="61">
        <f t="shared" si="43"/>
        <v>46</v>
      </c>
      <c r="G815" s="61">
        <f t="shared" si="44"/>
        <v>30</v>
      </c>
      <c r="H815" s="61">
        <f t="shared" si="45"/>
        <v>16</v>
      </c>
      <c r="I815" s="2"/>
    </row>
    <row r="816" spans="2:9" ht="18" customHeight="1" x14ac:dyDescent="0.2">
      <c r="B816">
        <v>70</v>
      </c>
      <c r="C816" s="3">
        <v>41703</v>
      </c>
      <c r="D816" t="s">
        <v>281</v>
      </c>
      <c r="E816" t="s">
        <v>319</v>
      </c>
      <c r="F816" s="61">
        <f t="shared" si="43"/>
        <v>42</v>
      </c>
      <c r="G816" s="61">
        <f t="shared" si="44"/>
        <v>28</v>
      </c>
      <c r="H816" s="61">
        <f t="shared" si="45"/>
        <v>14</v>
      </c>
      <c r="I816" s="2"/>
    </row>
    <row r="817" spans="2:9" ht="18" customHeight="1" x14ac:dyDescent="0.2">
      <c r="B817">
        <v>70</v>
      </c>
      <c r="C817" s="3">
        <v>41703</v>
      </c>
      <c r="D817" t="s">
        <v>265</v>
      </c>
      <c r="E817" t="s">
        <v>342</v>
      </c>
      <c r="F817" s="61">
        <f t="shared" si="43"/>
        <v>64</v>
      </c>
      <c r="G817" s="61">
        <f t="shared" si="44"/>
        <v>28</v>
      </c>
      <c r="H817" s="61">
        <f t="shared" si="45"/>
        <v>36</v>
      </c>
      <c r="I817" s="2"/>
    </row>
    <row r="818" spans="2:9" ht="18" customHeight="1" x14ac:dyDescent="0.2">
      <c r="B818">
        <v>70</v>
      </c>
      <c r="C818" s="3">
        <v>41703</v>
      </c>
      <c r="D818" t="s">
        <v>271</v>
      </c>
      <c r="E818" t="s">
        <v>319</v>
      </c>
      <c r="F818" s="61">
        <f t="shared" si="43"/>
        <v>62</v>
      </c>
      <c r="G818" s="61">
        <f t="shared" si="44"/>
        <v>28</v>
      </c>
      <c r="H818" s="61">
        <f t="shared" si="45"/>
        <v>34</v>
      </c>
      <c r="I818" s="2"/>
    </row>
    <row r="819" spans="2:9" ht="18" customHeight="1" x14ac:dyDescent="0.2">
      <c r="B819">
        <v>70</v>
      </c>
      <c r="C819" s="3">
        <v>41703</v>
      </c>
      <c r="D819" t="s">
        <v>294</v>
      </c>
      <c r="E819" t="s">
        <v>350</v>
      </c>
      <c r="F819" s="61">
        <f t="shared" si="43"/>
        <v>44</v>
      </c>
      <c r="G819" s="61">
        <f t="shared" si="44"/>
        <v>27</v>
      </c>
      <c r="H819" s="61">
        <f t="shared" si="45"/>
        <v>17</v>
      </c>
      <c r="I819" s="2"/>
    </row>
    <row r="820" spans="2:9" ht="18" customHeight="1" x14ac:dyDescent="0.2">
      <c r="B820">
        <v>70</v>
      </c>
      <c r="C820" s="3">
        <v>41703</v>
      </c>
      <c r="D820" t="s">
        <v>297</v>
      </c>
      <c r="E820" t="s">
        <v>221</v>
      </c>
      <c r="F820" s="61">
        <f t="shared" si="43"/>
        <v>35</v>
      </c>
      <c r="G820" s="61">
        <f t="shared" si="44"/>
        <v>25</v>
      </c>
      <c r="H820" s="61">
        <f t="shared" si="45"/>
        <v>10</v>
      </c>
      <c r="I820" s="2"/>
    </row>
    <row r="821" spans="2:9" ht="18" customHeight="1" x14ac:dyDescent="0.2">
      <c r="B821">
        <v>70</v>
      </c>
      <c r="C821" s="3">
        <v>41703</v>
      </c>
      <c r="D821" t="s">
        <v>228</v>
      </c>
      <c r="E821" t="s">
        <v>320</v>
      </c>
      <c r="F821" s="61">
        <f t="shared" si="43"/>
        <v>39</v>
      </c>
      <c r="G821" s="61">
        <f t="shared" si="44"/>
        <v>27</v>
      </c>
      <c r="H821" s="61">
        <f t="shared" si="45"/>
        <v>12</v>
      </c>
      <c r="I821" s="2"/>
    </row>
    <row r="822" spans="2:9" ht="18" customHeight="1" x14ac:dyDescent="0.2">
      <c r="B822">
        <v>70</v>
      </c>
      <c r="C822" s="3">
        <v>41703</v>
      </c>
      <c r="D822" t="s">
        <v>276</v>
      </c>
      <c r="E822" t="s">
        <v>319</v>
      </c>
      <c r="F822" s="61">
        <f t="shared" si="43"/>
        <v>39</v>
      </c>
      <c r="G822" s="61">
        <f t="shared" si="44"/>
        <v>30</v>
      </c>
      <c r="H822" s="61">
        <f t="shared" si="45"/>
        <v>9</v>
      </c>
      <c r="I822" s="2"/>
    </row>
    <row r="823" spans="2:9" ht="18" customHeight="1" x14ac:dyDescent="0.2">
      <c r="B823">
        <v>70</v>
      </c>
      <c r="C823" s="3">
        <v>41703</v>
      </c>
      <c r="D823" t="s">
        <v>232</v>
      </c>
      <c r="E823" t="s">
        <v>323</v>
      </c>
      <c r="F823" s="61">
        <f t="shared" si="43"/>
        <v>59</v>
      </c>
      <c r="G823" s="61">
        <f t="shared" si="44"/>
        <v>27</v>
      </c>
      <c r="H823" s="61">
        <f t="shared" si="45"/>
        <v>32</v>
      </c>
      <c r="I823" s="2"/>
    </row>
    <row r="824" spans="2:9" ht="18" customHeight="1" x14ac:dyDescent="0.2">
      <c r="B824">
        <v>70</v>
      </c>
      <c r="C824" s="3">
        <v>41703</v>
      </c>
      <c r="D824" t="s">
        <v>242</v>
      </c>
      <c r="E824" t="s">
        <v>320</v>
      </c>
      <c r="F824" s="61">
        <f t="shared" si="43"/>
        <v>41</v>
      </c>
      <c r="G824" s="61">
        <f t="shared" si="44"/>
        <v>29</v>
      </c>
      <c r="H824" s="61">
        <f t="shared" si="45"/>
        <v>12</v>
      </c>
      <c r="I824" s="2"/>
    </row>
    <row r="825" spans="2:9" ht="18" customHeight="1" x14ac:dyDescent="0.2">
      <c r="B825">
        <v>70</v>
      </c>
      <c r="C825" s="3">
        <v>41703</v>
      </c>
      <c r="D825" t="s">
        <v>303</v>
      </c>
      <c r="E825" t="s">
        <v>352</v>
      </c>
      <c r="F825" s="61">
        <f t="shared" si="43"/>
        <v>64</v>
      </c>
      <c r="G825" s="61">
        <f t="shared" si="44"/>
        <v>25</v>
      </c>
      <c r="H825" s="61">
        <f t="shared" si="45"/>
        <v>39</v>
      </c>
      <c r="I825" s="2"/>
    </row>
    <row r="826" spans="2:9" ht="18" customHeight="1" x14ac:dyDescent="0.2">
      <c r="B826">
        <v>71</v>
      </c>
      <c r="C826" s="3">
        <v>41712</v>
      </c>
      <c r="D826" t="s">
        <v>252</v>
      </c>
      <c r="E826" t="s">
        <v>337</v>
      </c>
      <c r="F826" s="61">
        <f t="shared" si="43"/>
        <v>58</v>
      </c>
      <c r="G826" s="61">
        <f t="shared" si="44"/>
        <v>27</v>
      </c>
      <c r="H826" s="61">
        <f t="shared" si="45"/>
        <v>31</v>
      </c>
      <c r="I826" s="2"/>
    </row>
    <row r="827" spans="2:9" ht="18" customHeight="1" x14ac:dyDescent="0.2">
      <c r="B827">
        <v>71</v>
      </c>
      <c r="C827" s="3">
        <v>41712</v>
      </c>
      <c r="D827" t="s">
        <v>243</v>
      </c>
      <c r="E827" t="s">
        <v>330</v>
      </c>
      <c r="F827" s="61">
        <f t="shared" si="43"/>
        <v>51</v>
      </c>
      <c r="G827" s="61">
        <f t="shared" si="44"/>
        <v>25</v>
      </c>
      <c r="H827" s="61">
        <f t="shared" si="45"/>
        <v>26</v>
      </c>
      <c r="I827" s="2"/>
    </row>
    <row r="828" spans="2:9" ht="18" customHeight="1" x14ac:dyDescent="0.2">
      <c r="B828">
        <v>71</v>
      </c>
      <c r="C828" s="3">
        <v>41712</v>
      </c>
      <c r="D828" t="s">
        <v>277</v>
      </c>
      <c r="E828" t="s">
        <v>346</v>
      </c>
      <c r="F828" s="61">
        <f t="shared" si="43"/>
        <v>53</v>
      </c>
      <c r="G828" s="61">
        <f t="shared" si="44"/>
        <v>30</v>
      </c>
      <c r="H828" s="61">
        <f t="shared" si="45"/>
        <v>23</v>
      </c>
      <c r="I828" s="2"/>
    </row>
    <row r="829" spans="2:9" ht="18" customHeight="1" x14ac:dyDescent="0.2">
      <c r="B829">
        <v>71</v>
      </c>
      <c r="C829" s="3">
        <v>41712</v>
      </c>
      <c r="D829" t="s">
        <v>290</v>
      </c>
      <c r="E829" t="s">
        <v>330</v>
      </c>
      <c r="F829" s="61">
        <f t="shared" si="43"/>
        <v>61</v>
      </c>
      <c r="G829" s="61">
        <f t="shared" si="44"/>
        <v>30</v>
      </c>
      <c r="H829" s="61">
        <f t="shared" si="45"/>
        <v>31</v>
      </c>
      <c r="I829" s="2"/>
    </row>
    <row r="830" spans="2:9" ht="18" customHeight="1" x14ac:dyDescent="0.2">
      <c r="B830">
        <v>71</v>
      </c>
      <c r="C830" s="3">
        <v>41712</v>
      </c>
      <c r="D830" t="s">
        <v>293</v>
      </c>
      <c r="E830" t="s">
        <v>350</v>
      </c>
      <c r="F830" s="61">
        <f t="shared" si="43"/>
        <v>52</v>
      </c>
      <c r="G830" s="61">
        <f t="shared" si="44"/>
        <v>25</v>
      </c>
      <c r="H830" s="61">
        <f t="shared" si="45"/>
        <v>27</v>
      </c>
      <c r="I830" s="2"/>
    </row>
    <row r="831" spans="2:9" ht="18" customHeight="1" x14ac:dyDescent="0.2">
      <c r="B831">
        <v>71</v>
      </c>
      <c r="C831" s="3">
        <v>41712</v>
      </c>
      <c r="D831" t="s">
        <v>254</v>
      </c>
      <c r="E831" t="s">
        <v>333</v>
      </c>
      <c r="F831" s="61">
        <f t="shared" si="43"/>
        <v>60</v>
      </c>
      <c r="G831" s="61">
        <f t="shared" si="44"/>
        <v>28</v>
      </c>
      <c r="H831" s="61">
        <f t="shared" si="45"/>
        <v>32</v>
      </c>
      <c r="I831" s="2"/>
    </row>
    <row r="832" spans="2:9" ht="18" customHeight="1" x14ac:dyDescent="0.2">
      <c r="B832">
        <v>71</v>
      </c>
      <c r="C832" s="3">
        <v>41712</v>
      </c>
      <c r="D832" t="s">
        <v>268</v>
      </c>
      <c r="E832" t="s">
        <v>335</v>
      </c>
      <c r="F832" s="61">
        <f t="shared" si="43"/>
        <v>37</v>
      </c>
      <c r="G832" s="61">
        <f t="shared" si="44"/>
        <v>29</v>
      </c>
      <c r="H832" s="61">
        <f t="shared" si="45"/>
        <v>8</v>
      </c>
      <c r="I832" s="2"/>
    </row>
    <row r="833" spans="2:9" ht="18" customHeight="1" x14ac:dyDescent="0.2">
      <c r="B833">
        <v>72</v>
      </c>
      <c r="C833" s="3">
        <v>41918</v>
      </c>
      <c r="D833" t="s">
        <v>297</v>
      </c>
      <c r="E833" t="s">
        <v>221</v>
      </c>
      <c r="F833" s="61">
        <f t="shared" si="43"/>
        <v>35</v>
      </c>
      <c r="G833" s="61">
        <f t="shared" si="44"/>
        <v>25</v>
      </c>
      <c r="H833" s="61">
        <f t="shared" si="45"/>
        <v>10</v>
      </c>
      <c r="I833" s="2"/>
    </row>
    <row r="834" spans="2:9" ht="18" customHeight="1" x14ac:dyDescent="0.2">
      <c r="B834">
        <v>72</v>
      </c>
      <c r="C834" s="3">
        <v>41918</v>
      </c>
      <c r="D834" t="s">
        <v>222</v>
      </c>
      <c r="E834" t="s">
        <v>223</v>
      </c>
      <c r="F834" s="61">
        <f t="shared" si="43"/>
        <v>40</v>
      </c>
      <c r="G834" s="61">
        <f t="shared" si="44"/>
        <v>25</v>
      </c>
      <c r="H834" s="61">
        <f t="shared" si="45"/>
        <v>15</v>
      </c>
      <c r="I834" s="2"/>
    </row>
    <row r="835" spans="2:9" ht="18" customHeight="1" x14ac:dyDescent="0.2">
      <c r="B835">
        <v>72</v>
      </c>
      <c r="C835" s="3">
        <v>41918</v>
      </c>
      <c r="D835" t="s">
        <v>252</v>
      </c>
      <c r="E835" t="s">
        <v>337</v>
      </c>
      <c r="F835" s="61">
        <f t="shared" si="43"/>
        <v>58</v>
      </c>
      <c r="G835" s="61">
        <f t="shared" si="44"/>
        <v>27</v>
      </c>
      <c r="H835" s="61">
        <f t="shared" si="45"/>
        <v>31</v>
      </c>
      <c r="I835" s="2"/>
    </row>
    <row r="836" spans="2:9" ht="18" customHeight="1" x14ac:dyDescent="0.2">
      <c r="B836">
        <v>72</v>
      </c>
      <c r="C836" s="3">
        <v>41918</v>
      </c>
      <c r="D836" t="s">
        <v>228</v>
      </c>
      <c r="E836" t="s">
        <v>320</v>
      </c>
      <c r="F836" s="61">
        <f t="shared" si="43"/>
        <v>39</v>
      </c>
      <c r="G836" s="61">
        <f t="shared" si="44"/>
        <v>27</v>
      </c>
      <c r="H836" s="61">
        <f t="shared" si="45"/>
        <v>12</v>
      </c>
      <c r="I836" s="2"/>
    </row>
    <row r="837" spans="2:9" ht="18" customHeight="1" x14ac:dyDescent="0.2">
      <c r="B837">
        <v>72</v>
      </c>
      <c r="C837" s="3">
        <v>41918</v>
      </c>
      <c r="D837" t="s">
        <v>267</v>
      </c>
      <c r="E837" t="s">
        <v>343</v>
      </c>
      <c r="F837" s="61">
        <f t="shared" si="43"/>
        <v>56</v>
      </c>
      <c r="G837" s="61">
        <f t="shared" si="44"/>
        <v>29</v>
      </c>
      <c r="H837" s="61">
        <f t="shared" si="45"/>
        <v>27</v>
      </c>
      <c r="I837" s="2"/>
    </row>
    <row r="838" spans="2:9" ht="18" customHeight="1" x14ac:dyDescent="0.2">
      <c r="B838">
        <v>72</v>
      </c>
      <c r="C838" s="3">
        <v>41918</v>
      </c>
      <c r="D838" t="s">
        <v>271</v>
      </c>
      <c r="E838" t="s">
        <v>319</v>
      </c>
      <c r="F838" s="61">
        <f t="shared" si="43"/>
        <v>62</v>
      </c>
      <c r="G838" s="61">
        <f t="shared" si="44"/>
        <v>28</v>
      </c>
      <c r="H838" s="61">
        <f t="shared" si="45"/>
        <v>34</v>
      </c>
      <c r="I838" s="2"/>
    </row>
    <row r="839" spans="2:9" ht="18" customHeight="1" x14ac:dyDescent="0.2">
      <c r="B839">
        <v>72</v>
      </c>
      <c r="C839" s="3">
        <v>41918</v>
      </c>
      <c r="D839" t="s">
        <v>294</v>
      </c>
      <c r="E839" t="s">
        <v>350</v>
      </c>
      <c r="F839" s="61">
        <f t="shared" si="43"/>
        <v>44</v>
      </c>
      <c r="G839" s="61">
        <f t="shared" si="44"/>
        <v>27</v>
      </c>
      <c r="H839" s="61">
        <f t="shared" si="45"/>
        <v>17</v>
      </c>
      <c r="I839" s="2"/>
    </row>
    <row r="840" spans="2:9" ht="18" customHeight="1" x14ac:dyDescent="0.2">
      <c r="B840">
        <v>72</v>
      </c>
      <c r="C840" s="3">
        <v>41918</v>
      </c>
      <c r="D840" t="s">
        <v>268</v>
      </c>
      <c r="E840" t="s">
        <v>334</v>
      </c>
      <c r="F840" s="61">
        <f t="shared" si="43"/>
        <v>37</v>
      </c>
      <c r="G840" s="61">
        <f t="shared" si="44"/>
        <v>29</v>
      </c>
      <c r="H840" s="61">
        <f t="shared" si="45"/>
        <v>8</v>
      </c>
      <c r="I840" s="2"/>
    </row>
    <row r="841" spans="2:9" ht="18" customHeight="1" x14ac:dyDescent="0.2">
      <c r="B841">
        <v>72</v>
      </c>
      <c r="C841" s="3">
        <v>41918</v>
      </c>
      <c r="D841" t="s">
        <v>285</v>
      </c>
      <c r="E841" t="s">
        <v>319</v>
      </c>
      <c r="F841" s="61">
        <f t="shared" si="43"/>
        <v>38</v>
      </c>
      <c r="G841" s="61">
        <f t="shared" si="44"/>
        <v>30</v>
      </c>
      <c r="H841" s="61">
        <f t="shared" si="45"/>
        <v>8</v>
      </c>
      <c r="I841" s="2"/>
    </row>
    <row r="842" spans="2:9" ht="18" customHeight="1" x14ac:dyDescent="0.2">
      <c r="B842">
        <v>72</v>
      </c>
      <c r="C842" s="3">
        <v>41918</v>
      </c>
      <c r="D842" t="s">
        <v>291</v>
      </c>
      <c r="E842" t="s">
        <v>342</v>
      </c>
      <c r="F842" s="61">
        <f t="shared" si="43"/>
        <v>35</v>
      </c>
      <c r="G842" s="61">
        <f t="shared" si="44"/>
        <v>25</v>
      </c>
      <c r="H842" s="61">
        <f t="shared" si="45"/>
        <v>10</v>
      </c>
      <c r="I842" s="2"/>
    </row>
    <row r="843" spans="2:9" ht="18" customHeight="1" x14ac:dyDescent="0.2">
      <c r="B843">
        <v>72</v>
      </c>
      <c r="C843" s="3">
        <v>41918</v>
      </c>
      <c r="D843" t="s">
        <v>275</v>
      </c>
      <c r="E843" t="s">
        <v>319</v>
      </c>
      <c r="F843" s="61">
        <f t="shared" si="43"/>
        <v>42</v>
      </c>
      <c r="G843" s="61">
        <f t="shared" si="44"/>
        <v>26</v>
      </c>
      <c r="H843" s="61">
        <f t="shared" si="45"/>
        <v>16</v>
      </c>
      <c r="I843" s="2"/>
    </row>
    <row r="844" spans="2:9" ht="18" customHeight="1" x14ac:dyDescent="0.2">
      <c r="B844">
        <v>72</v>
      </c>
      <c r="C844" s="3">
        <v>41918</v>
      </c>
      <c r="D844" t="s">
        <v>284</v>
      </c>
      <c r="E844" t="s">
        <v>345</v>
      </c>
      <c r="F844" s="61">
        <f t="shared" si="43"/>
        <v>62</v>
      </c>
      <c r="G844" s="61">
        <f t="shared" si="44"/>
        <v>27</v>
      </c>
      <c r="H844" s="61">
        <f t="shared" si="45"/>
        <v>35</v>
      </c>
      <c r="I844" s="2"/>
    </row>
    <row r="845" spans="2:9" ht="18" customHeight="1" x14ac:dyDescent="0.2">
      <c r="B845">
        <v>72</v>
      </c>
      <c r="C845" s="3">
        <v>41918</v>
      </c>
      <c r="D845" t="s">
        <v>265</v>
      </c>
      <c r="E845" t="s">
        <v>341</v>
      </c>
      <c r="F845" s="61">
        <f t="shared" si="43"/>
        <v>64</v>
      </c>
      <c r="G845" s="61">
        <f t="shared" si="44"/>
        <v>28</v>
      </c>
      <c r="H845" s="61">
        <f t="shared" si="45"/>
        <v>36</v>
      </c>
      <c r="I845" s="2"/>
    </row>
    <row r="846" spans="2:9" ht="18" customHeight="1" x14ac:dyDescent="0.2">
      <c r="B846">
        <v>72</v>
      </c>
      <c r="C846" s="3">
        <v>41918</v>
      </c>
      <c r="D846" t="s">
        <v>231</v>
      </c>
      <c r="E846" t="s">
        <v>322</v>
      </c>
      <c r="F846" s="61">
        <f t="shared" si="43"/>
        <v>48</v>
      </c>
      <c r="G846" s="61">
        <f t="shared" si="44"/>
        <v>29</v>
      </c>
      <c r="H846" s="61">
        <f t="shared" si="45"/>
        <v>19</v>
      </c>
      <c r="I846" s="2"/>
    </row>
    <row r="847" spans="2:9" ht="18" customHeight="1" x14ac:dyDescent="0.2">
      <c r="B847">
        <v>73</v>
      </c>
      <c r="C847" s="3">
        <v>41794</v>
      </c>
      <c r="D847" t="s">
        <v>281</v>
      </c>
      <c r="E847" t="s">
        <v>319</v>
      </c>
      <c r="F847" s="61">
        <f t="shared" si="43"/>
        <v>42</v>
      </c>
      <c r="G847" s="61">
        <f t="shared" si="44"/>
        <v>28</v>
      </c>
      <c r="H847" s="61">
        <f t="shared" si="45"/>
        <v>14</v>
      </c>
      <c r="I847" s="2"/>
    </row>
    <row r="848" spans="2:9" ht="18" customHeight="1" x14ac:dyDescent="0.2">
      <c r="B848">
        <v>73</v>
      </c>
      <c r="C848" s="3">
        <v>41794</v>
      </c>
      <c r="D848" t="s">
        <v>272</v>
      </c>
      <c r="E848" t="s">
        <v>344</v>
      </c>
      <c r="F848" s="61">
        <f t="shared" si="43"/>
        <v>65</v>
      </c>
      <c r="G848" s="61">
        <f t="shared" si="44"/>
        <v>26</v>
      </c>
      <c r="H848" s="61">
        <f t="shared" si="45"/>
        <v>39</v>
      </c>
      <c r="I848" s="2"/>
    </row>
    <row r="849" spans="2:9" ht="18" customHeight="1" x14ac:dyDescent="0.2">
      <c r="B849">
        <v>73</v>
      </c>
      <c r="C849" s="3">
        <v>41794</v>
      </c>
      <c r="D849" t="s">
        <v>283</v>
      </c>
      <c r="E849" t="s">
        <v>326</v>
      </c>
      <c r="F849" s="61">
        <f t="shared" si="43"/>
        <v>42</v>
      </c>
      <c r="G849" s="61">
        <f t="shared" si="44"/>
        <v>29</v>
      </c>
      <c r="H849" s="61">
        <f t="shared" si="45"/>
        <v>13</v>
      </c>
      <c r="I849" s="2"/>
    </row>
    <row r="850" spans="2:9" ht="18" customHeight="1" x14ac:dyDescent="0.2">
      <c r="B850">
        <v>73</v>
      </c>
      <c r="C850" s="3">
        <v>41794</v>
      </c>
      <c r="D850" t="s">
        <v>307</v>
      </c>
      <c r="E850" t="s">
        <v>354</v>
      </c>
      <c r="F850" s="61">
        <f t="shared" si="43"/>
        <v>38</v>
      </c>
      <c r="G850" s="61">
        <f t="shared" si="44"/>
        <v>29</v>
      </c>
      <c r="H850" s="61">
        <f t="shared" si="45"/>
        <v>9</v>
      </c>
      <c r="I850" s="2"/>
    </row>
    <row r="851" spans="2:9" ht="18" customHeight="1" x14ac:dyDescent="0.2">
      <c r="B851">
        <v>73</v>
      </c>
      <c r="C851" s="3">
        <v>41794</v>
      </c>
      <c r="D851" t="s">
        <v>226</v>
      </c>
      <c r="E851" t="s">
        <v>319</v>
      </c>
      <c r="F851" s="61">
        <f t="shared" si="43"/>
        <v>58</v>
      </c>
      <c r="G851" s="61">
        <f t="shared" si="44"/>
        <v>25</v>
      </c>
      <c r="H851" s="61">
        <f t="shared" si="45"/>
        <v>33</v>
      </c>
      <c r="I851" s="2"/>
    </row>
    <row r="852" spans="2:9" ht="18" customHeight="1" x14ac:dyDescent="0.2">
      <c r="B852">
        <v>73</v>
      </c>
      <c r="C852" s="3">
        <v>41794</v>
      </c>
      <c r="D852" t="s">
        <v>236</v>
      </c>
      <c r="E852" t="s">
        <v>326</v>
      </c>
      <c r="F852" s="61">
        <f t="shared" si="43"/>
        <v>62</v>
      </c>
      <c r="G852" s="61">
        <f t="shared" si="44"/>
        <v>30</v>
      </c>
      <c r="H852" s="61">
        <f t="shared" si="45"/>
        <v>32</v>
      </c>
      <c r="I852" s="2"/>
    </row>
    <row r="853" spans="2:9" ht="18" customHeight="1" x14ac:dyDescent="0.2">
      <c r="B853">
        <v>73</v>
      </c>
      <c r="C853" s="3">
        <v>41794</v>
      </c>
      <c r="D853" t="s">
        <v>257</v>
      </c>
      <c r="E853" t="s">
        <v>336</v>
      </c>
      <c r="F853" s="61">
        <f t="shared" si="43"/>
        <v>37</v>
      </c>
      <c r="G853" s="61">
        <f t="shared" si="44"/>
        <v>27</v>
      </c>
      <c r="H853" s="61">
        <f t="shared" si="45"/>
        <v>10</v>
      </c>
      <c r="I853" s="2"/>
    </row>
    <row r="854" spans="2:9" ht="18" customHeight="1" x14ac:dyDescent="0.2">
      <c r="B854">
        <v>73</v>
      </c>
      <c r="C854" s="3">
        <v>41794</v>
      </c>
      <c r="D854" t="s">
        <v>295</v>
      </c>
      <c r="E854" t="s">
        <v>343</v>
      </c>
      <c r="F854" s="61">
        <f t="shared" si="43"/>
        <v>55</v>
      </c>
      <c r="G854" s="61">
        <f t="shared" si="44"/>
        <v>27</v>
      </c>
      <c r="H854" s="61">
        <f t="shared" si="45"/>
        <v>28</v>
      </c>
      <c r="I854" s="2"/>
    </row>
    <row r="855" spans="2:9" ht="18" customHeight="1" x14ac:dyDescent="0.2">
      <c r="B855">
        <v>73</v>
      </c>
      <c r="C855" s="3">
        <v>41794</v>
      </c>
      <c r="D855" t="s">
        <v>302</v>
      </c>
      <c r="E855" t="s">
        <v>327</v>
      </c>
      <c r="F855" s="61">
        <f t="shared" si="43"/>
        <v>52</v>
      </c>
      <c r="G855" s="61">
        <f t="shared" si="44"/>
        <v>29</v>
      </c>
      <c r="H855" s="61">
        <f t="shared" si="45"/>
        <v>23</v>
      </c>
      <c r="I855" s="2"/>
    </row>
    <row r="856" spans="2:9" ht="18" customHeight="1" x14ac:dyDescent="0.2">
      <c r="B856">
        <v>73</v>
      </c>
      <c r="C856" s="3">
        <v>41794</v>
      </c>
      <c r="D856" t="s">
        <v>315</v>
      </c>
      <c r="E856" t="s">
        <v>336</v>
      </c>
      <c r="F856" s="61">
        <f t="shared" si="43"/>
        <v>35</v>
      </c>
      <c r="G856" s="61">
        <f t="shared" si="44"/>
        <v>27</v>
      </c>
      <c r="H856" s="61">
        <f t="shared" si="45"/>
        <v>8</v>
      </c>
    </row>
    <row r="857" spans="2:9" ht="18" customHeight="1" x14ac:dyDescent="0.2">
      <c r="B857">
        <v>73</v>
      </c>
      <c r="C857" s="3">
        <v>41794</v>
      </c>
      <c r="D857" t="s">
        <v>286</v>
      </c>
      <c r="E857" t="s">
        <v>319</v>
      </c>
      <c r="F857" s="61">
        <f t="shared" si="43"/>
        <v>49</v>
      </c>
      <c r="G857" s="61">
        <f t="shared" si="44"/>
        <v>29</v>
      </c>
      <c r="H857" s="61">
        <f t="shared" si="45"/>
        <v>20</v>
      </c>
    </row>
    <row r="858" spans="2:9" ht="18" customHeight="1" x14ac:dyDescent="0.2">
      <c r="B858">
        <v>73</v>
      </c>
      <c r="C858" s="3">
        <v>41794</v>
      </c>
      <c r="D858" t="s">
        <v>316</v>
      </c>
      <c r="E858" t="s">
        <v>221</v>
      </c>
      <c r="F858" s="61">
        <f t="shared" si="43"/>
        <v>45</v>
      </c>
      <c r="G858" s="61">
        <f t="shared" si="44"/>
        <v>29</v>
      </c>
      <c r="H858" s="61">
        <f t="shared" si="45"/>
        <v>16</v>
      </c>
    </row>
    <row r="859" spans="2:9" ht="18" customHeight="1" x14ac:dyDescent="0.2">
      <c r="B859">
        <v>73</v>
      </c>
      <c r="C859" s="3">
        <v>41794</v>
      </c>
      <c r="D859" t="s">
        <v>252</v>
      </c>
      <c r="E859" t="s">
        <v>337</v>
      </c>
      <c r="F859" s="61">
        <f t="shared" si="43"/>
        <v>58</v>
      </c>
      <c r="G859" s="61">
        <f t="shared" si="44"/>
        <v>27</v>
      </c>
      <c r="H859" s="61">
        <f t="shared" si="45"/>
        <v>31</v>
      </c>
    </row>
    <row r="860" spans="2:9" ht="18" customHeight="1" x14ac:dyDescent="0.2">
      <c r="B860">
        <v>73</v>
      </c>
      <c r="C860" s="3">
        <v>41794</v>
      </c>
      <c r="D860" t="s">
        <v>230</v>
      </c>
      <c r="E860" t="s">
        <v>321</v>
      </c>
      <c r="F860" s="61">
        <f t="shared" si="43"/>
        <v>41</v>
      </c>
      <c r="G860" s="61">
        <f t="shared" si="44"/>
        <v>28</v>
      </c>
      <c r="H860" s="61">
        <f t="shared" si="45"/>
        <v>13</v>
      </c>
    </row>
    <row r="861" spans="2:9" ht="18" customHeight="1" x14ac:dyDescent="0.2">
      <c r="B861">
        <v>73</v>
      </c>
      <c r="C861" s="3">
        <v>41794</v>
      </c>
      <c r="D861" t="s">
        <v>242</v>
      </c>
      <c r="E861" t="s">
        <v>320</v>
      </c>
      <c r="F861" s="61">
        <f t="shared" si="43"/>
        <v>41</v>
      </c>
      <c r="G861" s="61">
        <f t="shared" si="44"/>
        <v>29</v>
      </c>
      <c r="H861" s="61">
        <f t="shared" si="45"/>
        <v>12</v>
      </c>
    </row>
    <row r="862" spans="2:9" ht="18" customHeight="1" x14ac:dyDescent="0.2">
      <c r="B862">
        <v>74</v>
      </c>
      <c r="C862" s="3">
        <v>41910</v>
      </c>
      <c r="D862" t="s">
        <v>310</v>
      </c>
      <c r="E862" t="s">
        <v>321</v>
      </c>
      <c r="F862" s="61">
        <f t="shared" si="43"/>
        <v>36</v>
      </c>
      <c r="G862" s="61">
        <f t="shared" si="44"/>
        <v>25</v>
      </c>
      <c r="H862" s="61">
        <f t="shared" si="45"/>
        <v>11</v>
      </c>
    </row>
    <row r="863" spans="2:9" ht="18" customHeight="1" x14ac:dyDescent="0.2">
      <c r="C863" s="3"/>
    </row>
    <row r="864" spans="2:9" ht="18" customHeight="1" x14ac:dyDescent="0.2">
      <c r="C864" s="3"/>
    </row>
    <row r="865" spans="3:3" ht="18" customHeight="1" x14ac:dyDescent="0.2">
      <c r="C865" s="3"/>
    </row>
    <row r="866" spans="3:3" ht="18" customHeight="1" x14ac:dyDescent="0.2">
      <c r="C866" s="3"/>
    </row>
    <row r="867" spans="3:3" ht="18" customHeight="1" x14ac:dyDescent="0.2">
      <c r="C867" s="3"/>
    </row>
  </sheetData>
  <conditionalFormatting sqref="F14:F16 I20:I855">
    <cfRule type="expression" dxfId="2" priority="1">
      <formula>E14=""</formula>
    </cfRule>
    <cfRule type="cellIs" dxfId="1" priority="2" operator="equal">
      <formula>"✔"</formula>
    </cfRule>
    <cfRule type="containsText" dxfId="0" priority="3" operator="containsText" text="✘">
      <formula>NOT(ISERROR(SEARCH("✘",F14)))</formula>
    </cfRule>
  </conditionalFormatting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>
    <tabColor theme="4" tint="0.79998168889431442"/>
  </sheetPr>
  <dimension ref="B11:J114"/>
  <sheetViews>
    <sheetView showGridLines="0" zoomScale="82" zoomScaleNormal="82" workbookViewId="0">
      <selection activeCell="E9" sqref="E9"/>
    </sheetView>
  </sheetViews>
  <sheetFormatPr baseColWidth="10" defaultColWidth="11.1640625" defaultRowHeight="15" x14ac:dyDescent="0.2"/>
  <cols>
    <col min="3" max="3" width="11.1640625" style="11"/>
    <col min="4" max="4" width="30.5" customWidth="1"/>
    <col min="7" max="7" width="32.1640625" customWidth="1"/>
    <col min="8" max="8" width="20.5" customWidth="1"/>
    <col min="9" max="9" width="29.1640625" customWidth="1"/>
  </cols>
  <sheetData>
    <row r="11" spans="2:9" ht="35" x14ac:dyDescent="0.35">
      <c r="B11" s="38" t="s">
        <v>356</v>
      </c>
    </row>
    <row r="13" spans="2:9" x14ac:dyDescent="0.2">
      <c r="I13" s="9"/>
    </row>
    <row r="14" spans="2:9" ht="21" x14ac:dyDescent="0.3">
      <c r="B14" s="42" t="s">
        <v>389</v>
      </c>
      <c r="C14" s="43" t="s">
        <v>15</v>
      </c>
      <c r="D14" s="42" t="s">
        <v>16</v>
      </c>
      <c r="E14" s="42" t="s">
        <v>133</v>
      </c>
    </row>
    <row r="15" spans="2:9" x14ac:dyDescent="0.2">
      <c r="B15" t="s">
        <v>0</v>
      </c>
      <c r="C15" s="11">
        <v>452</v>
      </c>
      <c r="D15" t="s">
        <v>34</v>
      </c>
      <c r="E15" t="s">
        <v>18</v>
      </c>
    </row>
    <row r="16" spans="2:9" x14ac:dyDescent="0.2">
      <c r="B16" t="s">
        <v>1</v>
      </c>
      <c r="C16" s="11">
        <v>416</v>
      </c>
      <c r="D16" t="s">
        <v>35</v>
      </c>
      <c r="E16" t="s">
        <v>2</v>
      </c>
    </row>
    <row r="17" spans="2:10" x14ac:dyDescent="0.2">
      <c r="B17" t="s">
        <v>3</v>
      </c>
      <c r="C17" s="11">
        <v>343</v>
      </c>
      <c r="D17" t="s">
        <v>36</v>
      </c>
      <c r="E17" t="s">
        <v>18</v>
      </c>
    </row>
    <row r="18" spans="2:10" ht="21" x14ac:dyDescent="0.3">
      <c r="B18" t="s">
        <v>4</v>
      </c>
      <c r="C18" s="11">
        <v>334</v>
      </c>
      <c r="D18" t="s">
        <v>37</v>
      </c>
      <c r="E18" t="s">
        <v>2</v>
      </c>
      <c r="G18" s="44" t="s">
        <v>389</v>
      </c>
      <c r="H18" s="45" t="s">
        <v>15</v>
      </c>
      <c r="I18" s="44" t="s">
        <v>16</v>
      </c>
      <c r="J18" s="44" t="s">
        <v>17</v>
      </c>
    </row>
    <row r="19" spans="2:10" ht="19" x14ac:dyDescent="0.2">
      <c r="B19" t="s">
        <v>5</v>
      </c>
      <c r="C19" s="11">
        <v>316</v>
      </c>
      <c r="D19" t="s">
        <v>38</v>
      </c>
      <c r="E19" t="s">
        <v>18</v>
      </c>
      <c r="G19" s="28" t="s">
        <v>8</v>
      </c>
      <c r="H19" s="46"/>
      <c r="I19" s="46"/>
      <c r="J19" s="46"/>
    </row>
    <row r="20" spans="2:10" ht="19" x14ac:dyDescent="0.2">
      <c r="B20" t="s">
        <v>6</v>
      </c>
      <c r="C20" s="11">
        <v>420</v>
      </c>
      <c r="D20" t="s">
        <v>39</v>
      </c>
      <c r="E20" t="s">
        <v>2</v>
      </c>
      <c r="G20" s="28" t="s">
        <v>1</v>
      </c>
      <c r="H20" s="46"/>
      <c r="I20" s="46"/>
      <c r="J20" s="46"/>
    </row>
    <row r="21" spans="2:10" ht="19" x14ac:dyDescent="0.2">
      <c r="B21" t="s">
        <v>7</v>
      </c>
      <c r="C21" s="11">
        <v>328</v>
      </c>
      <c r="D21" t="s">
        <v>40</v>
      </c>
      <c r="E21" t="s">
        <v>18</v>
      </c>
      <c r="G21" s="28" t="s">
        <v>10</v>
      </c>
      <c r="H21" s="46"/>
      <c r="I21" s="46"/>
      <c r="J21" s="46"/>
    </row>
    <row r="22" spans="2:10" ht="19" x14ac:dyDescent="0.2">
      <c r="B22" t="s">
        <v>8</v>
      </c>
      <c r="C22" s="11">
        <v>372</v>
      </c>
      <c r="D22" t="s">
        <v>41</v>
      </c>
      <c r="E22" t="s">
        <v>2</v>
      </c>
      <c r="G22" s="28" t="s">
        <v>134</v>
      </c>
      <c r="H22" s="46"/>
      <c r="I22" s="46"/>
      <c r="J22" s="46"/>
    </row>
    <row r="23" spans="2:10" ht="19" x14ac:dyDescent="0.2">
      <c r="B23" t="s">
        <v>9</v>
      </c>
      <c r="C23" s="11">
        <v>458</v>
      </c>
      <c r="D23" t="s">
        <v>42</v>
      </c>
      <c r="E23" t="s">
        <v>18</v>
      </c>
      <c r="G23" s="28" t="s">
        <v>0</v>
      </c>
      <c r="H23" s="46"/>
      <c r="I23" s="46"/>
      <c r="J23" s="46"/>
    </row>
    <row r="24" spans="2:10" ht="19" x14ac:dyDescent="0.2">
      <c r="B24" t="s">
        <v>10</v>
      </c>
      <c r="C24" s="11">
        <v>256</v>
      </c>
      <c r="D24" t="s">
        <v>43</v>
      </c>
      <c r="E24" t="s">
        <v>2</v>
      </c>
      <c r="G24" s="28" t="s">
        <v>145</v>
      </c>
      <c r="H24" s="46"/>
      <c r="I24" s="46"/>
      <c r="J24" s="46"/>
    </row>
    <row r="25" spans="2:10" ht="19" x14ac:dyDescent="0.2">
      <c r="B25" t="s">
        <v>11</v>
      </c>
      <c r="C25" s="11">
        <v>446</v>
      </c>
      <c r="D25" t="s">
        <v>44</v>
      </c>
      <c r="E25" t="s">
        <v>18</v>
      </c>
      <c r="G25" s="28" t="s">
        <v>14</v>
      </c>
      <c r="H25" s="46"/>
      <c r="I25" s="46"/>
      <c r="J25" s="46"/>
    </row>
    <row r="26" spans="2:10" ht="19" x14ac:dyDescent="0.2">
      <c r="B26" t="s">
        <v>12</v>
      </c>
      <c r="C26" s="11">
        <v>256</v>
      </c>
      <c r="D26" t="s">
        <v>45</v>
      </c>
      <c r="E26" t="s">
        <v>2</v>
      </c>
      <c r="G26" s="28" t="s">
        <v>158</v>
      </c>
      <c r="H26" s="46"/>
      <c r="I26" s="46"/>
      <c r="J26" s="46"/>
    </row>
    <row r="27" spans="2:10" ht="19" x14ac:dyDescent="0.2">
      <c r="B27" t="s">
        <v>13</v>
      </c>
      <c r="C27" s="11">
        <v>424</v>
      </c>
      <c r="D27" t="s">
        <v>46</v>
      </c>
      <c r="E27" t="s">
        <v>18</v>
      </c>
      <c r="G27" s="28" t="s">
        <v>175</v>
      </c>
      <c r="H27" s="46"/>
      <c r="I27" s="46"/>
      <c r="J27" s="46"/>
    </row>
    <row r="28" spans="2:10" x14ac:dyDescent="0.2">
      <c r="B28" t="s">
        <v>14</v>
      </c>
      <c r="C28" s="11">
        <v>266</v>
      </c>
      <c r="D28" t="s">
        <v>47</v>
      </c>
      <c r="E28" t="s">
        <v>2</v>
      </c>
      <c r="I28" s="9"/>
    </row>
    <row r="29" spans="2:10" x14ac:dyDescent="0.2">
      <c r="B29" t="s">
        <v>134</v>
      </c>
      <c r="C29" s="11">
        <v>333</v>
      </c>
      <c r="D29" t="s">
        <v>48</v>
      </c>
      <c r="E29" t="s">
        <v>18</v>
      </c>
      <c r="I29" s="9"/>
    </row>
    <row r="30" spans="2:10" x14ac:dyDescent="0.2">
      <c r="B30" t="s">
        <v>135</v>
      </c>
      <c r="C30" s="11">
        <v>260</v>
      </c>
      <c r="D30" t="s">
        <v>49</v>
      </c>
      <c r="E30" t="s">
        <v>2</v>
      </c>
      <c r="I30" s="9"/>
    </row>
    <row r="31" spans="2:10" x14ac:dyDescent="0.2">
      <c r="B31" t="s">
        <v>136</v>
      </c>
      <c r="C31" s="11">
        <v>426</v>
      </c>
      <c r="D31" t="s">
        <v>50</v>
      </c>
      <c r="E31" t="s">
        <v>18</v>
      </c>
      <c r="I31" s="9"/>
    </row>
    <row r="32" spans="2:10" x14ac:dyDescent="0.2">
      <c r="B32" t="s">
        <v>137</v>
      </c>
      <c r="C32" s="11">
        <v>284</v>
      </c>
      <c r="D32" t="s">
        <v>51</v>
      </c>
      <c r="E32" t="s">
        <v>2</v>
      </c>
      <c r="I32" s="9"/>
    </row>
    <row r="33" spans="2:9" x14ac:dyDescent="0.2">
      <c r="B33" t="s">
        <v>138</v>
      </c>
      <c r="C33" s="11">
        <v>309</v>
      </c>
      <c r="D33" t="s">
        <v>52</v>
      </c>
      <c r="E33" t="s">
        <v>18</v>
      </c>
      <c r="I33" s="9"/>
    </row>
    <row r="34" spans="2:9" x14ac:dyDescent="0.2">
      <c r="B34" t="s">
        <v>139</v>
      </c>
      <c r="C34" s="11">
        <v>269</v>
      </c>
      <c r="D34" t="s">
        <v>53</v>
      </c>
      <c r="E34" t="s">
        <v>2</v>
      </c>
      <c r="I34" s="9"/>
    </row>
    <row r="35" spans="2:9" x14ac:dyDescent="0.2">
      <c r="B35" t="s">
        <v>140</v>
      </c>
      <c r="C35" s="11">
        <v>441</v>
      </c>
      <c r="D35" t="s">
        <v>54</v>
      </c>
      <c r="E35" t="s">
        <v>18</v>
      </c>
      <c r="I35" s="9"/>
    </row>
    <row r="36" spans="2:9" x14ac:dyDescent="0.2">
      <c r="B36" t="s">
        <v>141</v>
      </c>
      <c r="C36" s="11">
        <v>301</v>
      </c>
      <c r="D36" t="s">
        <v>55</v>
      </c>
      <c r="E36" t="s">
        <v>2</v>
      </c>
      <c r="I36" s="9"/>
    </row>
    <row r="37" spans="2:9" x14ac:dyDescent="0.2">
      <c r="B37" t="s">
        <v>142</v>
      </c>
      <c r="C37" s="11">
        <v>272</v>
      </c>
      <c r="D37" t="s">
        <v>56</v>
      </c>
      <c r="E37" t="s">
        <v>18</v>
      </c>
      <c r="I37" s="9"/>
    </row>
    <row r="38" spans="2:9" ht="21" x14ac:dyDescent="0.3">
      <c r="B38" t="s">
        <v>143</v>
      </c>
      <c r="C38" s="11">
        <v>455</v>
      </c>
      <c r="D38" t="s">
        <v>57</v>
      </c>
      <c r="E38" t="s">
        <v>18</v>
      </c>
      <c r="G38" s="44" t="s">
        <v>16</v>
      </c>
      <c r="H38" s="44" t="s">
        <v>17</v>
      </c>
    </row>
    <row r="39" spans="2:9" ht="19" x14ac:dyDescent="0.2">
      <c r="B39" t="s">
        <v>144</v>
      </c>
      <c r="C39" s="11">
        <v>264</v>
      </c>
      <c r="D39" t="s">
        <v>58</v>
      </c>
      <c r="E39" t="s">
        <v>2</v>
      </c>
      <c r="G39" t="s">
        <v>43</v>
      </c>
      <c r="H39" s="46"/>
    </row>
    <row r="40" spans="2:9" ht="19" x14ac:dyDescent="0.2">
      <c r="B40" t="s">
        <v>145</v>
      </c>
      <c r="C40" s="11">
        <v>435</v>
      </c>
      <c r="D40" t="s">
        <v>59</v>
      </c>
      <c r="E40" t="s">
        <v>18</v>
      </c>
      <c r="G40" t="s">
        <v>67</v>
      </c>
      <c r="H40" s="46"/>
    </row>
    <row r="41" spans="2:9" ht="19" x14ac:dyDescent="0.2">
      <c r="B41" t="s">
        <v>146</v>
      </c>
      <c r="C41" s="11">
        <v>351</v>
      </c>
      <c r="D41" t="s">
        <v>60</v>
      </c>
      <c r="E41" t="s">
        <v>2</v>
      </c>
      <c r="G41" t="s">
        <v>76</v>
      </c>
      <c r="H41" s="46"/>
    </row>
    <row r="42" spans="2:9" ht="19" x14ac:dyDescent="0.2">
      <c r="B42" t="s">
        <v>147</v>
      </c>
      <c r="C42" s="11">
        <v>304</v>
      </c>
      <c r="D42" t="s">
        <v>61</v>
      </c>
      <c r="E42" t="s">
        <v>18</v>
      </c>
      <c r="G42" t="s">
        <v>83</v>
      </c>
      <c r="H42" s="46"/>
    </row>
    <row r="43" spans="2:9" ht="19" x14ac:dyDescent="0.2">
      <c r="B43" t="s">
        <v>148</v>
      </c>
      <c r="C43" s="11">
        <v>303</v>
      </c>
      <c r="D43" t="s">
        <v>62</v>
      </c>
      <c r="E43" t="s">
        <v>2</v>
      </c>
      <c r="G43" t="s">
        <v>110</v>
      </c>
      <c r="H43" s="46"/>
    </row>
    <row r="44" spans="2:9" ht="19" x14ac:dyDescent="0.2">
      <c r="B44" t="s">
        <v>149</v>
      </c>
      <c r="C44" s="11">
        <v>393</v>
      </c>
      <c r="D44" t="s">
        <v>63</v>
      </c>
      <c r="E44" t="s">
        <v>18</v>
      </c>
      <c r="G44" t="s">
        <v>111</v>
      </c>
      <c r="H44" s="46"/>
    </row>
    <row r="45" spans="2:9" ht="19" x14ac:dyDescent="0.2">
      <c r="B45" t="s">
        <v>150</v>
      </c>
      <c r="C45" s="11">
        <v>432</v>
      </c>
      <c r="D45" t="s">
        <v>64</v>
      </c>
      <c r="E45" t="s">
        <v>2</v>
      </c>
      <c r="G45" t="s">
        <v>112</v>
      </c>
      <c r="H45" s="46"/>
    </row>
    <row r="46" spans="2:9" ht="19" x14ac:dyDescent="0.2">
      <c r="B46" t="s">
        <v>151</v>
      </c>
      <c r="C46" s="11">
        <v>330</v>
      </c>
      <c r="D46" t="s">
        <v>65</v>
      </c>
      <c r="E46" t="s">
        <v>18</v>
      </c>
      <c r="G46" t="s">
        <v>113</v>
      </c>
      <c r="H46" s="46"/>
    </row>
    <row r="47" spans="2:9" ht="19" x14ac:dyDescent="0.2">
      <c r="B47" t="s">
        <v>152</v>
      </c>
      <c r="C47" s="11">
        <v>268</v>
      </c>
      <c r="D47" t="s">
        <v>66</v>
      </c>
      <c r="E47" t="s">
        <v>2</v>
      </c>
      <c r="G47" t="s">
        <v>114</v>
      </c>
      <c r="H47" s="46"/>
    </row>
    <row r="48" spans="2:9" ht="19" x14ac:dyDescent="0.2">
      <c r="B48" t="s">
        <v>153</v>
      </c>
      <c r="C48" s="11">
        <v>436</v>
      </c>
      <c r="D48" t="s">
        <v>67</v>
      </c>
      <c r="E48" t="s">
        <v>18</v>
      </c>
      <c r="G48" t="s">
        <v>115</v>
      </c>
      <c r="H48" s="46"/>
    </row>
    <row r="49" spans="2:9" ht="19" x14ac:dyDescent="0.2">
      <c r="B49" t="s">
        <v>154</v>
      </c>
      <c r="C49" s="11">
        <v>263</v>
      </c>
      <c r="D49" t="s">
        <v>68</v>
      </c>
      <c r="E49" t="s">
        <v>2</v>
      </c>
      <c r="G49" t="s">
        <v>116</v>
      </c>
      <c r="H49" s="46"/>
    </row>
    <row r="50" spans="2:9" ht="19" x14ac:dyDescent="0.2">
      <c r="B50" t="s">
        <v>155</v>
      </c>
      <c r="C50" s="11">
        <v>457</v>
      </c>
      <c r="D50" t="s">
        <v>69</v>
      </c>
      <c r="E50" t="s">
        <v>18</v>
      </c>
      <c r="G50" t="s">
        <v>117</v>
      </c>
      <c r="H50" s="46"/>
    </row>
    <row r="51" spans="2:9" x14ac:dyDescent="0.2">
      <c r="B51" t="s">
        <v>156</v>
      </c>
      <c r="C51" s="11">
        <v>311</v>
      </c>
      <c r="D51" t="s">
        <v>70</v>
      </c>
      <c r="E51" t="s">
        <v>2</v>
      </c>
      <c r="I51" s="9"/>
    </row>
    <row r="52" spans="2:9" x14ac:dyDescent="0.2">
      <c r="B52" t="s">
        <v>157</v>
      </c>
      <c r="C52" s="11">
        <v>379</v>
      </c>
      <c r="D52" t="s">
        <v>71</v>
      </c>
      <c r="E52" t="s">
        <v>2</v>
      </c>
      <c r="I52" s="9"/>
    </row>
    <row r="53" spans="2:9" x14ac:dyDescent="0.2">
      <c r="B53" t="s">
        <v>158</v>
      </c>
      <c r="C53" s="11">
        <v>429</v>
      </c>
      <c r="D53" t="s">
        <v>72</v>
      </c>
      <c r="E53" t="s">
        <v>18</v>
      </c>
      <c r="I53" s="9"/>
    </row>
    <row r="54" spans="2:9" x14ac:dyDescent="0.2">
      <c r="B54" t="s">
        <v>159</v>
      </c>
      <c r="C54" s="11">
        <v>254</v>
      </c>
      <c r="D54" t="s">
        <v>73</v>
      </c>
      <c r="E54" t="s">
        <v>2</v>
      </c>
      <c r="I54" s="9"/>
    </row>
    <row r="55" spans="2:9" x14ac:dyDescent="0.2">
      <c r="B55" t="s">
        <v>160</v>
      </c>
      <c r="C55" s="11">
        <v>408</v>
      </c>
      <c r="D55" t="s">
        <v>74</v>
      </c>
      <c r="E55" t="s">
        <v>18</v>
      </c>
      <c r="I55" s="9"/>
    </row>
    <row r="56" spans="2:9" x14ac:dyDescent="0.2">
      <c r="B56" t="s">
        <v>161</v>
      </c>
      <c r="C56" s="11">
        <v>424</v>
      </c>
      <c r="D56" t="s">
        <v>75</v>
      </c>
      <c r="E56" t="s">
        <v>18</v>
      </c>
      <c r="I56" s="9"/>
    </row>
    <row r="57" spans="2:9" x14ac:dyDescent="0.2">
      <c r="B57" t="s">
        <v>162</v>
      </c>
      <c r="C57" s="11">
        <v>262</v>
      </c>
      <c r="D57" t="s">
        <v>76</v>
      </c>
      <c r="E57" t="s">
        <v>2</v>
      </c>
      <c r="I57" s="9"/>
    </row>
    <row r="58" spans="2:9" x14ac:dyDescent="0.2">
      <c r="B58" t="s">
        <v>163</v>
      </c>
      <c r="C58" s="11">
        <v>444</v>
      </c>
      <c r="D58" t="s">
        <v>77</v>
      </c>
      <c r="E58" t="s">
        <v>18</v>
      </c>
      <c r="I58" s="9"/>
    </row>
    <row r="59" spans="2:9" x14ac:dyDescent="0.2">
      <c r="B59" t="s">
        <v>164</v>
      </c>
      <c r="C59" s="11">
        <v>375</v>
      </c>
      <c r="D59" t="s">
        <v>78</v>
      </c>
      <c r="E59" t="s">
        <v>2</v>
      </c>
      <c r="I59" s="9"/>
    </row>
    <row r="60" spans="2:9" x14ac:dyDescent="0.2">
      <c r="B60" t="s">
        <v>165</v>
      </c>
      <c r="C60" s="11">
        <v>354</v>
      </c>
      <c r="D60" t="s">
        <v>79</v>
      </c>
      <c r="E60" t="s">
        <v>18</v>
      </c>
      <c r="I60" s="9"/>
    </row>
    <row r="61" spans="2:9" x14ac:dyDescent="0.2">
      <c r="B61" t="s">
        <v>166</v>
      </c>
      <c r="C61" s="11">
        <v>339</v>
      </c>
      <c r="D61" t="s">
        <v>80</v>
      </c>
      <c r="E61" t="s">
        <v>2</v>
      </c>
      <c r="I61" s="9"/>
    </row>
    <row r="62" spans="2:9" x14ac:dyDescent="0.2">
      <c r="B62" t="s">
        <v>167</v>
      </c>
      <c r="C62" s="11">
        <v>312</v>
      </c>
      <c r="D62" t="s">
        <v>81</v>
      </c>
      <c r="E62" t="s">
        <v>18</v>
      </c>
      <c r="I62" s="9"/>
    </row>
    <row r="63" spans="2:9" x14ac:dyDescent="0.2">
      <c r="B63" t="s">
        <v>168</v>
      </c>
      <c r="C63" s="11">
        <v>457</v>
      </c>
      <c r="D63" t="s">
        <v>82</v>
      </c>
      <c r="E63" t="s">
        <v>2</v>
      </c>
      <c r="I63" s="9"/>
    </row>
    <row r="64" spans="2:9" x14ac:dyDescent="0.2">
      <c r="B64" t="s">
        <v>169</v>
      </c>
      <c r="C64" s="11">
        <v>361</v>
      </c>
      <c r="D64" t="s">
        <v>83</v>
      </c>
      <c r="E64" t="s">
        <v>18</v>
      </c>
      <c r="I64" s="9"/>
    </row>
    <row r="65" spans="2:10" ht="21" x14ac:dyDescent="0.3">
      <c r="B65" t="s">
        <v>170</v>
      </c>
      <c r="C65" s="11">
        <v>293</v>
      </c>
      <c r="D65" t="s">
        <v>84</v>
      </c>
      <c r="E65" t="s">
        <v>2</v>
      </c>
      <c r="G65" s="47" t="s">
        <v>389</v>
      </c>
      <c r="H65" s="49" t="s">
        <v>162</v>
      </c>
      <c r="I65" s="9"/>
    </row>
    <row r="66" spans="2:10" ht="21" x14ac:dyDescent="0.3">
      <c r="B66" t="s">
        <v>171</v>
      </c>
      <c r="C66" s="11">
        <v>379</v>
      </c>
      <c r="D66" t="s">
        <v>85</v>
      </c>
      <c r="E66" t="s">
        <v>2</v>
      </c>
      <c r="G66" s="48" t="s">
        <v>15</v>
      </c>
      <c r="H66" s="41"/>
      <c r="I66" s="9"/>
    </row>
    <row r="67" spans="2:10" ht="21" x14ac:dyDescent="0.3">
      <c r="B67" t="s">
        <v>172</v>
      </c>
      <c r="C67" s="11">
        <v>259</v>
      </c>
      <c r="D67" t="s">
        <v>86</v>
      </c>
      <c r="E67" t="s">
        <v>18</v>
      </c>
      <c r="G67" s="47" t="s">
        <v>16</v>
      </c>
      <c r="H67" s="41"/>
      <c r="I67" s="9"/>
    </row>
    <row r="68" spans="2:10" ht="21" x14ac:dyDescent="0.3">
      <c r="B68" t="s">
        <v>173</v>
      </c>
      <c r="C68" s="11">
        <v>431</v>
      </c>
      <c r="D68" t="s">
        <v>87</v>
      </c>
      <c r="E68" t="s">
        <v>2</v>
      </c>
      <c r="G68" s="47" t="s">
        <v>17</v>
      </c>
      <c r="H68" s="41"/>
      <c r="I68" s="9"/>
    </row>
    <row r="69" spans="2:10" x14ac:dyDescent="0.2">
      <c r="B69" t="s">
        <v>174</v>
      </c>
      <c r="C69" s="11">
        <v>402</v>
      </c>
      <c r="D69" t="s">
        <v>88</v>
      </c>
      <c r="E69" t="s">
        <v>18</v>
      </c>
      <c r="I69" s="9"/>
    </row>
    <row r="70" spans="2:10" x14ac:dyDescent="0.2">
      <c r="B70" t="s">
        <v>175</v>
      </c>
      <c r="C70" s="11">
        <v>272</v>
      </c>
      <c r="D70" t="s">
        <v>89</v>
      </c>
      <c r="E70" t="s">
        <v>18</v>
      </c>
      <c r="I70" s="9"/>
    </row>
    <row r="71" spans="2:10" x14ac:dyDescent="0.2">
      <c r="B71" t="s">
        <v>176</v>
      </c>
      <c r="C71" s="11">
        <v>286</v>
      </c>
      <c r="D71" t="s">
        <v>90</v>
      </c>
      <c r="E71" t="s">
        <v>2</v>
      </c>
      <c r="I71" s="9"/>
    </row>
    <row r="72" spans="2:10" x14ac:dyDescent="0.2">
      <c r="B72" t="s">
        <v>177</v>
      </c>
      <c r="C72" s="11">
        <v>452</v>
      </c>
      <c r="D72" t="s">
        <v>40</v>
      </c>
      <c r="E72" t="s">
        <v>18</v>
      </c>
      <c r="I72" s="9"/>
    </row>
    <row r="73" spans="2:10" x14ac:dyDescent="0.2">
      <c r="B73" t="s">
        <v>178</v>
      </c>
      <c r="C73" s="11">
        <v>343</v>
      </c>
      <c r="D73" t="s">
        <v>91</v>
      </c>
      <c r="E73" t="s">
        <v>2</v>
      </c>
      <c r="I73" s="9"/>
    </row>
    <row r="74" spans="2:10" x14ac:dyDescent="0.2">
      <c r="B74" t="s">
        <v>179</v>
      </c>
      <c r="C74" s="11">
        <v>278</v>
      </c>
      <c r="D74" t="s">
        <v>92</v>
      </c>
      <c r="E74" t="s">
        <v>18</v>
      </c>
      <c r="I74" s="9"/>
    </row>
    <row r="75" spans="2:10" ht="21" x14ac:dyDescent="0.3">
      <c r="B75" t="s">
        <v>180</v>
      </c>
      <c r="C75" s="11">
        <v>425</v>
      </c>
      <c r="D75" t="s">
        <v>93</v>
      </c>
      <c r="E75" t="s">
        <v>2</v>
      </c>
      <c r="G75" s="10" t="s">
        <v>389</v>
      </c>
      <c r="H75" s="12" t="s">
        <v>15</v>
      </c>
      <c r="I75" s="10" t="s">
        <v>16</v>
      </c>
      <c r="J75" s="10" t="s">
        <v>17</v>
      </c>
    </row>
    <row r="76" spans="2:10" x14ac:dyDescent="0.2">
      <c r="B76" t="s">
        <v>181</v>
      </c>
      <c r="C76" s="11">
        <v>261</v>
      </c>
      <c r="D76" t="s">
        <v>94</v>
      </c>
      <c r="E76" t="s">
        <v>18</v>
      </c>
      <c r="G76" s="41" t="s">
        <v>162</v>
      </c>
      <c r="H76" s="39"/>
      <c r="I76" s="40"/>
      <c r="J76" s="39"/>
    </row>
    <row r="77" spans="2:10" x14ac:dyDescent="0.2">
      <c r="B77" t="s">
        <v>182</v>
      </c>
      <c r="C77" s="11">
        <v>386</v>
      </c>
      <c r="D77" t="s">
        <v>95</v>
      </c>
      <c r="E77" t="s">
        <v>2</v>
      </c>
      <c r="I77" s="9"/>
    </row>
    <row r="78" spans="2:10" x14ac:dyDescent="0.2">
      <c r="B78" t="s">
        <v>183</v>
      </c>
      <c r="C78" s="11">
        <v>400</v>
      </c>
      <c r="D78" t="s">
        <v>96</v>
      </c>
      <c r="E78" t="s">
        <v>18</v>
      </c>
      <c r="I78" s="9"/>
    </row>
    <row r="79" spans="2:10" x14ac:dyDescent="0.2">
      <c r="B79" t="s">
        <v>184</v>
      </c>
      <c r="C79" s="11">
        <v>347</v>
      </c>
      <c r="D79" t="s">
        <v>97</v>
      </c>
      <c r="E79" t="s">
        <v>2</v>
      </c>
      <c r="I79" s="9"/>
    </row>
    <row r="80" spans="2:10" x14ac:dyDescent="0.2">
      <c r="B80" t="s">
        <v>185</v>
      </c>
      <c r="C80" s="11">
        <v>381</v>
      </c>
      <c r="D80" t="s">
        <v>98</v>
      </c>
      <c r="E80" t="s">
        <v>2</v>
      </c>
      <c r="I80" s="9"/>
    </row>
    <row r="81" spans="2:9" x14ac:dyDescent="0.2">
      <c r="B81" t="s">
        <v>186</v>
      </c>
      <c r="C81" s="11">
        <v>276</v>
      </c>
      <c r="D81" t="s">
        <v>99</v>
      </c>
      <c r="E81" t="s">
        <v>18</v>
      </c>
      <c r="I81" s="9"/>
    </row>
    <row r="82" spans="2:9" x14ac:dyDescent="0.2">
      <c r="B82" t="s">
        <v>187</v>
      </c>
      <c r="C82" s="11">
        <v>341</v>
      </c>
      <c r="D82" t="s">
        <v>100</v>
      </c>
      <c r="E82" t="s">
        <v>2</v>
      </c>
      <c r="I82" s="9"/>
    </row>
    <row r="83" spans="2:9" x14ac:dyDescent="0.2">
      <c r="B83" t="s">
        <v>188</v>
      </c>
      <c r="C83" s="11">
        <v>263</v>
      </c>
      <c r="D83" t="s">
        <v>101</v>
      </c>
      <c r="E83" t="s">
        <v>18</v>
      </c>
      <c r="I83" s="9"/>
    </row>
    <row r="84" spans="2:9" x14ac:dyDescent="0.2">
      <c r="B84" t="s">
        <v>189</v>
      </c>
      <c r="C84" s="11">
        <v>378</v>
      </c>
      <c r="D84" t="s">
        <v>102</v>
      </c>
      <c r="E84" t="s">
        <v>18</v>
      </c>
      <c r="I84" s="9"/>
    </row>
    <row r="85" spans="2:9" x14ac:dyDescent="0.2">
      <c r="B85" t="s">
        <v>190</v>
      </c>
      <c r="C85" s="11">
        <v>415</v>
      </c>
      <c r="D85" t="s">
        <v>103</v>
      </c>
      <c r="E85" t="s">
        <v>2</v>
      </c>
      <c r="I85" s="9"/>
    </row>
    <row r="86" spans="2:9" x14ac:dyDescent="0.2">
      <c r="B86" t="s">
        <v>191</v>
      </c>
      <c r="C86" s="11">
        <v>356</v>
      </c>
      <c r="D86" t="s">
        <v>104</v>
      </c>
      <c r="E86" t="s">
        <v>18</v>
      </c>
      <c r="I86" s="9"/>
    </row>
    <row r="87" spans="2:9" x14ac:dyDescent="0.2">
      <c r="B87" t="s">
        <v>192</v>
      </c>
      <c r="C87" s="11">
        <v>298</v>
      </c>
      <c r="D87" t="s">
        <v>105</v>
      </c>
      <c r="E87" t="s">
        <v>2</v>
      </c>
      <c r="I87" s="9"/>
    </row>
    <row r="88" spans="2:9" x14ac:dyDescent="0.2">
      <c r="B88" t="s">
        <v>193</v>
      </c>
      <c r="C88" s="11">
        <v>323</v>
      </c>
      <c r="D88" t="s">
        <v>106</v>
      </c>
      <c r="E88" t="s">
        <v>18</v>
      </c>
      <c r="I88" s="9"/>
    </row>
    <row r="89" spans="2:9" x14ac:dyDescent="0.2">
      <c r="B89" t="s">
        <v>194</v>
      </c>
      <c r="C89" s="11">
        <v>296</v>
      </c>
      <c r="D89" t="s">
        <v>107</v>
      </c>
      <c r="E89" t="s">
        <v>2</v>
      </c>
      <c r="I89" s="9"/>
    </row>
    <row r="90" spans="2:9" x14ac:dyDescent="0.2">
      <c r="B90" t="s">
        <v>195</v>
      </c>
      <c r="C90" s="11">
        <v>402</v>
      </c>
      <c r="D90" t="s">
        <v>108</v>
      </c>
      <c r="E90" t="s">
        <v>18</v>
      </c>
      <c r="I90" s="9"/>
    </row>
    <row r="91" spans="2:9" x14ac:dyDescent="0.2">
      <c r="B91" t="s">
        <v>196</v>
      </c>
      <c r="C91" s="11">
        <v>276</v>
      </c>
      <c r="D91" t="s">
        <v>109</v>
      </c>
      <c r="E91" t="s">
        <v>2</v>
      </c>
      <c r="I91" s="9"/>
    </row>
    <row r="92" spans="2:9" x14ac:dyDescent="0.2">
      <c r="B92" t="s">
        <v>197</v>
      </c>
      <c r="C92" s="11">
        <v>261</v>
      </c>
      <c r="D92" t="s">
        <v>110</v>
      </c>
      <c r="E92" t="s">
        <v>18</v>
      </c>
      <c r="I92" s="9"/>
    </row>
    <row r="93" spans="2:9" x14ac:dyDescent="0.2">
      <c r="B93" t="s">
        <v>198</v>
      </c>
      <c r="C93" s="11">
        <v>355</v>
      </c>
      <c r="D93" t="s">
        <v>111</v>
      </c>
      <c r="E93" t="s">
        <v>2</v>
      </c>
      <c r="I93" s="9"/>
    </row>
    <row r="94" spans="2:9" x14ac:dyDescent="0.2">
      <c r="B94" t="s">
        <v>199</v>
      </c>
      <c r="C94" s="11">
        <v>403</v>
      </c>
      <c r="D94" t="s">
        <v>112</v>
      </c>
      <c r="E94" t="s">
        <v>18</v>
      </c>
      <c r="I94" s="9"/>
    </row>
    <row r="95" spans="2:9" x14ac:dyDescent="0.2">
      <c r="B95" t="s">
        <v>200</v>
      </c>
      <c r="C95" s="11">
        <v>319</v>
      </c>
      <c r="D95" t="s">
        <v>113</v>
      </c>
      <c r="E95" t="s">
        <v>2</v>
      </c>
      <c r="I95" s="9"/>
    </row>
    <row r="96" spans="2:9" x14ac:dyDescent="0.2">
      <c r="B96" t="s">
        <v>201</v>
      </c>
      <c r="C96" s="11">
        <v>359</v>
      </c>
      <c r="D96" t="s">
        <v>114</v>
      </c>
      <c r="E96" t="s">
        <v>18</v>
      </c>
      <c r="I96" s="9"/>
    </row>
    <row r="97" spans="2:9" x14ac:dyDescent="0.2">
      <c r="B97" t="s">
        <v>202</v>
      </c>
      <c r="C97" s="11">
        <v>290</v>
      </c>
      <c r="D97" t="s">
        <v>115</v>
      </c>
      <c r="E97" t="s">
        <v>2</v>
      </c>
      <c r="I97" s="9"/>
    </row>
    <row r="98" spans="2:9" x14ac:dyDescent="0.2">
      <c r="B98" t="s">
        <v>203</v>
      </c>
      <c r="C98" s="11">
        <v>425</v>
      </c>
      <c r="D98" t="s">
        <v>116</v>
      </c>
      <c r="E98" t="s">
        <v>18</v>
      </c>
      <c r="I98" s="9"/>
    </row>
    <row r="99" spans="2:9" x14ac:dyDescent="0.2">
      <c r="B99" t="s">
        <v>204</v>
      </c>
      <c r="C99" s="11">
        <v>434</v>
      </c>
      <c r="D99" t="s">
        <v>117</v>
      </c>
      <c r="E99" t="s">
        <v>2</v>
      </c>
      <c r="I99" s="9"/>
    </row>
    <row r="100" spans="2:9" x14ac:dyDescent="0.2">
      <c r="B100" t="s">
        <v>205</v>
      </c>
      <c r="C100" s="11">
        <v>320</v>
      </c>
      <c r="D100" t="s">
        <v>118</v>
      </c>
      <c r="E100" t="s">
        <v>18</v>
      </c>
      <c r="I100" s="9"/>
    </row>
    <row r="101" spans="2:9" x14ac:dyDescent="0.2">
      <c r="B101" t="s">
        <v>206</v>
      </c>
      <c r="C101" s="11">
        <v>385</v>
      </c>
      <c r="D101" t="s">
        <v>119</v>
      </c>
      <c r="E101" t="s">
        <v>2</v>
      </c>
      <c r="I101" s="9"/>
    </row>
    <row r="102" spans="2:9" x14ac:dyDescent="0.2">
      <c r="B102" t="s">
        <v>207</v>
      </c>
      <c r="C102" s="11">
        <v>290</v>
      </c>
      <c r="D102" t="s">
        <v>120</v>
      </c>
      <c r="E102" t="s">
        <v>18</v>
      </c>
      <c r="I102" s="9"/>
    </row>
    <row r="103" spans="2:9" x14ac:dyDescent="0.2">
      <c r="B103" t="s">
        <v>208</v>
      </c>
      <c r="C103" s="11">
        <v>336</v>
      </c>
      <c r="D103" t="s">
        <v>121</v>
      </c>
      <c r="E103" t="s">
        <v>2</v>
      </c>
      <c r="I103" s="9"/>
    </row>
    <row r="104" spans="2:9" x14ac:dyDescent="0.2">
      <c r="B104" t="s">
        <v>209</v>
      </c>
      <c r="C104" s="11">
        <v>412</v>
      </c>
      <c r="D104" t="s">
        <v>122</v>
      </c>
      <c r="E104" t="s">
        <v>18</v>
      </c>
      <c r="I104" s="9"/>
    </row>
    <row r="105" spans="2:9" x14ac:dyDescent="0.2">
      <c r="B105" t="s">
        <v>210</v>
      </c>
      <c r="C105" s="11">
        <v>349</v>
      </c>
      <c r="D105" t="s">
        <v>123</v>
      </c>
      <c r="E105" t="s">
        <v>2</v>
      </c>
      <c r="I105" s="9"/>
    </row>
    <row r="106" spans="2:9" x14ac:dyDescent="0.2">
      <c r="B106" t="s">
        <v>211</v>
      </c>
      <c r="C106" s="11">
        <v>402</v>
      </c>
      <c r="D106" t="s">
        <v>124</v>
      </c>
      <c r="E106" t="s">
        <v>18</v>
      </c>
      <c r="I106" s="9"/>
    </row>
    <row r="107" spans="2:9" x14ac:dyDescent="0.2">
      <c r="B107" t="s">
        <v>212</v>
      </c>
      <c r="C107" s="11">
        <v>311</v>
      </c>
      <c r="D107" t="s">
        <v>125</v>
      </c>
      <c r="E107" t="s">
        <v>2</v>
      </c>
      <c r="I107" s="9"/>
    </row>
    <row r="108" spans="2:9" x14ac:dyDescent="0.2">
      <c r="B108" t="s">
        <v>213</v>
      </c>
      <c r="C108" s="11">
        <v>411</v>
      </c>
      <c r="D108" t="s">
        <v>126</v>
      </c>
      <c r="E108" t="s">
        <v>18</v>
      </c>
    </row>
    <row r="109" spans="2:9" x14ac:dyDescent="0.2">
      <c r="B109" t="s">
        <v>214</v>
      </c>
      <c r="C109" s="11">
        <v>394</v>
      </c>
      <c r="D109" t="s">
        <v>127</v>
      </c>
      <c r="E109" t="s">
        <v>2</v>
      </c>
    </row>
    <row r="110" spans="2:9" x14ac:dyDescent="0.2">
      <c r="B110" t="s">
        <v>215</v>
      </c>
      <c r="C110" s="11">
        <v>265</v>
      </c>
      <c r="D110" t="s">
        <v>128</v>
      </c>
      <c r="E110" t="s">
        <v>18</v>
      </c>
    </row>
    <row r="111" spans="2:9" x14ac:dyDescent="0.2">
      <c r="B111" t="s">
        <v>216</v>
      </c>
      <c r="C111" s="11">
        <v>348</v>
      </c>
      <c r="D111" t="s">
        <v>129</v>
      </c>
      <c r="E111" t="s">
        <v>2</v>
      </c>
    </row>
    <row r="112" spans="2:9" x14ac:dyDescent="0.2">
      <c r="B112" t="s">
        <v>217</v>
      </c>
      <c r="C112" s="11">
        <v>372</v>
      </c>
      <c r="D112" t="s">
        <v>130</v>
      </c>
      <c r="E112" t="s">
        <v>18</v>
      </c>
    </row>
    <row r="113" spans="2:5" x14ac:dyDescent="0.2">
      <c r="B113" t="s">
        <v>218</v>
      </c>
      <c r="C113" s="11">
        <v>305</v>
      </c>
      <c r="D113" t="s">
        <v>131</v>
      </c>
      <c r="E113" t="s">
        <v>2</v>
      </c>
    </row>
    <row r="114" spans="2:5" x14ac:dyDescent="0.2">
      <c r="B114" t="s">
        <v>219</v>
      </c>
      <c r="C114" s="11">
        <v>376</v>
      </c>
      <c r="D114" t="s">
        <v>132</v>
      </c>
      <c r="E114" t="s">
        <v>18</v>
      </c>
    </row>
  </sheetData>
  <phoneticPr fontId="9" type="noConversion"/>
  <dataValidations count="1">
    <dataValidation type="list" allowBlank="1" showInputMessage="1" showErrorMessage="1" sqref="G19:G27" xr:uid="{00000000-0002-0000-0100-000000000000}">
      <formula1>$B$15:$B$114</formula1>
    </dataValidation>
  </dataValidation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4">
    <tabColor theme="4" tint="0.59999389629810485"/>
  </sheetPr>
  <dimension ref="A11:I55"/>
  <sheetViews>
    <sheetView showGridLines="0" zoomScale="57" zoomScaleNormal="57" workbookViewId="0">
      <selection activeCell="K35" sqref="K35"/>
    </sheetView>
  </sheetViews>
  <sheetFormatPr baseColWidth="10" defaultColWidth="19.6640625" defaultRowHeight="15" x14ac:dyDescent="0.2"/>
  <cols>
    <col min="1" max="1" width="36" customWidth="1"/>
    <col min="3" max="3" width="11.6640625" customWidth="1"/>
    <col min="4" max="4" width="42.6640625" customWidth="1"/>
    <col min="5" max="5" width="23" customWidth="1"/>
    <col min="7" max="7" width="25.5" customWidth="1"/>
  </cols>
  <sheetData>
    <row r="11" spans="1:9" ht="45" x14ac:dyDescent="0.45">
      <c r="A11" s="16"/>
    </row>
    <row r="14" spans="1:9" x14ac:dyDescent="0.2">
      <c r="C14" s="23"/>
    </row>
    <row r="15" spans="1:9" ht="21" x14ac:dyDescent="0.3">
      <c r="C15" s="23"/>
      <c r="E15" s="50" t="s">
        <v>32</v>
      </c>
      <c r="F15" s="50" t="s">
        <v>33</v>
      </c>
      <c r="G15" s="50" t="s">
        <v>380</v>
      </c>
      <c r="H15" s="50" t="s">
        <v>379</v>
      </c>
      <c r="I15" s="50" t="s">
        <v>378</v>
      </c>
    </row>
    <row r="16" spans="1:9" ht="21" x14ac:dyDescent="0.3">
      <c r="A16" s="50" t="s">
        <v>384</v>
      </c>
      <c r="B16" s="51">
        <v>34000</v>
      </c>
      <c r="C16" s="23"/>
      <c r="D16" s="11"/>
      <c r="E16" s="22" t="s">
        <v>377</v>
      </c>
      <c r="F16" s="11">
        <v>12450</v>
      </c>
      <c r="G16" s="21">
        <v>0.1</v>
      </c>
      <c r="H16" s="21">
        <v>0.1</v>
      </c>
      <c r="I16" s="54">
        <v>0.2</v>
      </c>
    </row>
    <row r="17" spans="1:9" ht="21" x14ac:dyDescent="0.3">
      <c r="A17" s="50" t="s">
        <v>381</v>
      </c>
      <c r="B17" s="29"/>
      <c r="C17" s="24" t="str">
        <f>IF(B17=VLOOKUP(B16,E15:I21,5,1),"✔","✘")</f>
        <v>✘</v>
      </c>
      <c r="D17" s="11"/>
      <c r="E17" s="11">
        <v>12450</v>
      </c>
      <c r="F17" s="11">
        <v>20199</v>
      </c>
      <c r="G17" s="21">
        <v>0.12</v>
      </c>
      <c r="H17" s="21">
        <v>0.12</v>
      </c>
      <c r="I17" s="54">
        <v>0.24</v>
      </c>
    </row>
    <row r="18" spans="1:9" ht="21" x14ac:dyDescent="0.3">
      <c r="A18" s="50" t="s">
        <v>383</v>
      </c>
      <c r="B18" s="52"/>
      <c r="C18" s="24"/>
      <c r="D18" s="11"/>
      <c r="E18" s="11">
        <v>20200</v>
      </c>
      <c r="F18" s="11">
        <v>35199</v>
      </c>
      <c r="G18" s="21">
        <v>0.15</v>
      </c>
      <c r="H18" s="21">
        <v>0.15</v>
      </c>
      <c r="I18" s="54">
        <v>0.3</v>
      </c>
    </row>
    <row r="19" spans="1:9" ht="21" x14ac:dyDescent="0.3">
      <c r="A19" s="50" t="s">
        <v>382</v>
      </c>
      <c r="B19" s="53"/>
      <c r="C19" s="24"/>
      <c r="E19" s="11">
        <v>35200</v>
      </c>
      <c r="F19" s="11">
        <v>59999</v>
      </c>
      <c r="G19" s="21">
        <v>0.185</v>
      </c>
      <c r="H19" s="21">
        <v>0.185</v>
      </c>
      <c r="I19" s="54">
        <v>0.37</v>
      </c>
    </row>
    <row r="20" spans="1:9" x14ac:dyDescent="0.2">
      <c r="C20" s="23"/>
      <c r="E20" s="11">
        <v>60000</v>
      </c>
      <c r="F20" s="11">
        <v>299999</v>
      </c>
      <c r="G20" s="21">
        <v>0.22500000000000001</v>
      </c>
      <c r="H20" s="21">
        <v>0.22500000000000001</v>
      </c>
      <c r="I20" s="54">
        <v>0.45</v>
      </c>
    </row>
    <row r="21" spans="1:9" x14ac:dyDescent="0.2">
      <c r="C21" s="23"/>
      <c r="E21" s="11">
        <v>300000</v>
      </c>
      <c r="F21" s="19">
        <v>1000000</v>
      </c>
      <c r="G21" s="21">
        <v>0.245</v>
      </c>
      <c r="H21" s="21">
        <v>0.22500000000000001</v>
      </c>
      <c r="I21" s="54">
        <v>0.47</v>
      </c>
    </row>
    <row r="22" spans="1:9" x14ac:dyDescent="0.2">
      <c r="C22" s="23"/>
    </row>
    <row r="23" spans="1:9" x14ac:dyDescent="0.2">
      <c r="C23" s="23"/>
      <c r="E23" s="19"/>
      <c r="F23" s="19"/>
      <c r="G23" s="1"/>
    </row>
    <row r="24" spans="1:9" x14ac:dyDescent="0.2">
      <c r="C24" s="23"/>
      <c r="E24" s="19"/>
      <c r="F24" s="19"/>
      <c r="G24" s="1"/>
    </row>
    <row r="25" spans="1:9" x14ac:dyDescent="0.2">
      <c r="E25" s="19"/>
      <c r="F25" s="19"/>
      <c r="G25" s="1"/>
    </row>
    <row r="26" spans="1:9" x14ac:dyDescent="0.2">
      <c r="E26" s="19"/>
      <c r="F26" s="19"/>
      <c r="G26" s="1"/>
    </row>
    <row r="28" spans="1:9" ht="21" x14ac:dyDescent="0.3">
      <c r="A28" s="50" t="s">
        <v>384</v>
      </c>
      <c r="B28" s="51">
        <v>12480</v>
      </c>
      <c r="C28" s="23"/>
    </row>
    <row r="29" spans="1:9" ht="21" x14ac:dyDescent="0.3">
      <c r="A29" s="50" t="s">
        <v>381</v>
      </c>
      <c r="B29" s="29"/>
      <c r="C29" s="24" t="str">
        <f>IF(B29=VLOOKUP(B28,E15:I21,5,1),"✔","✘")</f>
        <v>✘</v>
      </c>
    </row>
    <row r="30" spans="1:9" ht="21" x14ac:dyDescent="0.3">
      <c r="A30" s="50" t="s">
        <v>383</v>
      </c>
      <c r="B30" s="52"/>
      <c r="C30" s="24"/>
    </row>
    <row r="31" spans="1:9" ht="21" x14ac:dyDescent="0.3">
      <c r="A31" s="50" t="s">
        <v>382</v>
      </c>
      <c r="B31" s="53"/>
      <c r="C31" s="24"/>
    </row>
    <row r="32" spans="1:9" x14ac:dyDescent="0.2">
      <c r="C32" s="23"/>
    </row>
    <row r="33" spans="1:3" x14ac:dyDescent="0.2">
      <c r="C33" s="23"/>
    </row>
    <row r="34" spans="1:3" x14ac:dyDescent="0.2">
      <c r="C34" s="23"/>
    </row>
    <row r="35" spans="1:3" x14ac:dyDescent="0.2">
      <c r="C35" s="23"/>
    </row>
    <row r="36" spans="1:3" x14ac:dyDescent="0.2">
      <c r="C36" s="23"/>
    </row>
    <row r="40" spans="1:3" ht="21" x14ac:dyDescent="0.3">
      <c r="A40" s="50" t="s">
        <v>384</v>
      </c>
      <c r="B40" s="51">
        <v>63000</v>
      </c>
      <c r="C40" s="23"/>
    </row>
    <row r="41" spans="1:3" ht="21" x14ac:dyDescent="0.3">
      <c r="A41" s="50" t="s">
        <v>381</v>
      </c>
      <c r="B41" s="29"/>
      <c r="C41" s="24" t="str">
        <f>IF(B41=VLOOKUP(B40,E15:I21,5,1),"✔","✘")</f>
        <v>✘</v>
      </c>
    </row>
    <row r="42" spans="1:3" ht="21" x14ac:dyDescent="0.3">
      <c r="A42" s="50" t="s">
        <v>383</v>
      </c>
      <c r="B42" s="52"/>
      <c r="C42" s="24"/>
    </row>
    <row r="43" spans="1:3" ht="21" x14ac:dyDescent="0.3">
      <c r="A43" s="50" t="s">
        <v>382</v>
      </c>
      <c r="B43" s="53"/>
      <c r="C43" s="24"/>
    </row>
    <row r="44" spans="1:3" x14ac:dyDescent="0.2">
      <c r="C44" s="23"/>
    </row>
    <row r="45" spans="1:3" x14ac:dyDescent="0.2">
      <c r="C45" s="23"/>
    </row>
    <row r="46" spans="1:3" x14ac:dyDescent="0.2">
      <c r="C46" s="23"/>
    </row>
    <row r="47" spans="1:3" x14ac:dyDescent="0.2">
      <c r="C47" s="23"/>
    </row>
    <row r="48" spans="1:3" x14ac:dyDescent="0.2">
      <c r="C48" s="23"/>
    </row>
    <row r="52" spans="1:3" ht="21" x14ac:dyDescent="0.3">
      <c r="A52" s="50" t="s">
        <v>384</v>
      </c>
      <c r="B52" s="51">
        <v>18000</v>
      </c>
      <c r="C52" s="23"/>
    </row>
    <row r="53" spans="1:3" ht="21" x14ac:dyDescent="0.3">
      <c r="A53" s="50" t="s">
        <v>381</v>
      </c>
      <c r="B53" s="29"/>
      <c r="C53" s="24" t="str">
        <f>IF(B53=VLOOKUP(B52,E15:I21,5,1),"✔","✘")</f>
        <v>✘</v>
      </c>
    </row>
    <row r="54" spans="1:3" ht="21" x14ac:dyDescent="0.3">
      <c r="A54" s="50" t="s">
        <v>383</v>
      </c>
      <c r="B54" s="52"/>
      <c r="C54" s="24"/>
    </row>
    <row r="55" spans="1:3" ht="21" x14ac:dyDescent="0.3">
      <c r="A55" s="50" t="s">
        <v>382</v>
      </c>
      <c r="B55" s="53"/>
      <c r="C55" s="24"/>
    </row>
  </sheetData>
  <conditionalFormatting sqref="C17:C19">
    <cfRule type="containsText" dxfId="47" priority="15" operator="containsText" text="✘">
      <formula>NOT(ISERROR(SEARCH("✘",C17)))</formula>
    </cfRule>
    <cfRule type="cellIs" dxfId="46" priority="14" operator="equal">
      <formula>"✔"</formula>
    </cfRule>
    <cfRule type="expression" dxfId="45" priority="13">
      <formula>B17=""</formula>
    </cfRule>
  </conditionalFormatting>
  <conditionalFormatting sqref="C29:C31">
    <cfRule type="expression" dxfId="44" priority="7">
      <formula>B29=""</formula>
    </cfRule>
    <cfRule type="containsText" dxfId="43" priority="9" operator="containsText" text="✘">
      <formula>NOT(ISERROR(SEARCH("✘",C29)))</formula>
    </cfRule>
    <cfRule type="cellIs" dxfId="42" priority="8" operator="equal">
      <formula>"✔"</formula>
    </cfRule>
  </conditionalFormatting>
  <conditionalFormatting sqref="C41:C43">
    <cfRule type="expression" dxfId="41" priority="4">
      <formula>B41=""</formula>
    </cfRule>
    <cfRule type="containsText" dxfId="40" priority="6" operator="containsText" text="✘">
      <formula>NOT(ISERROR(SEARCH("✘",C41)))</formula>
    </cfRule>
    <cfRule type="cellIs" dxfId="39" priority="5" operator="equal">
      <formula>"✔"</formula>
    </cfRule>
  </conditionalFormatting>
  <conditionalFormatting sqref="C53:C55">
    <cfRule type="containsText" dxfId="38" priority="3" operator="containsText" text="✘">
      <formula>NOT(ISERROR(SEARCH("✘",C53)))</formula>
    </cfRule>
    <cfRule type="cellIs" dxfId="37" priority="2" operator="equal">
      <formula>"✔"</formula>
    </cfRule>
    <cfRule type="expression" dxfId="36" priority="1">
      <formula>B53=""</formula>
    </cfRule>
  </conditionalFormatting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E58FCE-7BCC-1742-80CF-B712F5E16351}">
  <sheetPr>
    <tabColor theme="4" tint="0.39997558519241921"/>
  </sheetPr>
  <dimension ref="B10:M39"/>
  <sheetViews>
    <sheetView showGridLines="0" workbookViewId="0">
      <selection activeCell="L25" sqref="L25"/>
    </sheetView>
  </sheetViews>
  <sheetFormatPr baseColWidth="10" defaultColWidth="18.33203125" defaultRowHeight="15" x14ac:dyDescent="0.2"/>
  <cols>
    <col min="1" max="1" width="9.33203125" customWidth="1"/>
    <col min="2" max="2" width="51.1640625" customWidth="1"/>
  </cols>
  <sheetData>
    <row r="10" spans="2:13" x14ac:dyDescent="0.2">
      <c r="B10" s="20"/>
      <c r="C10" s="18"/>
    </row>
    <row r="11" spans="2:13" ht="21" x14ac:dyDescent="0.3">
      <c r="B11" s="25"/>
      <c r="C11" s="26"/>
      <c r="D11" s="26"/>
      <c r="E11" s="26"/>
      <c r="F11" s="26"/>
      <c r="G11" s="26"/>
      <c r="H11" s="26"/>
      <c r="I11" s="26"/>
      <c r="J11" s="26"/>
      <c r="K11" s="26"/>
      <c r="L11" s="26"/>
      <c r="M11" s="26"/>
    </row>
    <row r="12" spans="2:13" ht="21" x14ac:dyDescent="0.3">
      <c r="B12" s="25"/>
      <c r="C12" s="26"/>
      <c r="D12" s="26"/>
      <c r="E12" s="26"/>
      <c r="F12" s="26"/>
      <c r="G12" s="26"/>
      <c r="H12" s="26"/>
      <c r="I12" s="26"/>
      <c r="J12" s="26"/>
      <c r="K12" s="26"/>
      <c r="L12" s="26"/>
      <c r="M12" s="26"/>
    </row>
    <row r="13" spans="2:13" ht="21" x14ac:dyDescent="0.3">
      <c r="B13" s="25"/>
      <c r="C13" s="27"/>
      <c r="D13" s="27"/>
      <c r="E13" s="27"/>
      <c r="F13" s="27"/>
      <c r="G13" s="27"/>
      <c r="H13" s="27"/>
      <c r="I13" s="27"/>
      <c r="J13" s="27"/>
      <c r="K13" s="27"/>
      <c r="L13" s="27"/>
      <c r="M13" s="27"/>
    </row>
    <row r="14" spans="2:13" ht="21" x14ac:dyDescent="0.3">
      <c r="B14" s="50" t="s">
        <v>32</v>
      </c>
      <c r="C14" s="22" t="s">
        <v>377</v>
      </c>
      <c r="D14" s="11">
        <v>12450</v>
      </c>
      <c r="E14" s="11">
        <v>20200</v>
      </c>
      <c r="F14" s="11">
        <v>35200</v>
      </c>
      <c r="G14" s="11">
        <v>60000</v>
      </c>
      <c r="H14" s="11">
        <v>300000</v>
      </c>
    </row>
    <row r="15" spans="2:13" ht="21" x14ac:dyDescent="0.3">
      <c r="B15" s="50" t="s">
        <v>33</v>
      </c>
      <c r="C15" s="11">
        <v>12450</v>
      </c>
      <c r="D15" s="11">
        <v>20199</v>
      </c>
      <c r="E15" s="11">
        <v>35199</v>
      </c>
      <c r="F15" s="11">
        <v>59999</v>
      </c>
      <c r="G15" s="11">
        <v>299999</v>
      </c>
      <c r="H15" s="19">
        <v>1000000</v>
      </c>
    </row>
    <row r="16" spans="2:13" ht="21" x14ac:dyDescent="0.3">
      <c r="B16" s="50" t="s">
        <v>380</v>
      </c>
      <c r="C16" s="21">
        <v>9.5000000000000001E-2</v>
      </c>
      <c r="D16" s="21">
        <v>0.12</v>
      </c>
      <c r="E16" s="21">
        <v>0.15</v>
      </c>
      <c r="F16" s="21">
        <v>0.185</v>
      </c>
      <c r="G16" s="21">
        <v>0.22500000000000001</v>
      </c>
      <c r="H16" s="21">
        <v>0.245</v>
      </c>
    </row>
    <row r="17" spans="2:8" ht="21" x14ac:dyDescent="0.3">
      <c r="B17" s="50" t="s">
        <v>379</v>
      </c>
      <c r="C17" s="21">
        <v>0.1</v>
      </c>
      <c r="D17" s="21">
        <v>0.12</v>
      </c>
      <c r="E17" s="21">
        <v>0.15</v>
      </c>
      <c r="F17" s="21">
        <v>0.185</v>
      </c>
      <c r="G17" s="21">
        <v>0.22500000000000001</v>
      </c>
      <c r="H17" s="21">
        <v>0.22500000000000001</v>
      </c>
    </row>
    <row r="18" spans="2:8" ht="21" x14ac:dyDescent="0.3">
      <c r="B18" s="50" t="s">
        <v>378</v>
      </c>
      <c r="C18" s="54">
        <v>0.2</v>
      </c>
      <c r="D18" s="54">
        <v>0.24</v>
      </c>
      <c r="E18" s="54">
        <v>0.3</v>
      </c>
      <c r="F18" s="54">
        <v>0.37</v>
      </c>
      <c r="G18" s="54">
        <v>0.45</v>
      </c>
      <c r="H18" s="54">
        <v>0.47</v>
      </c>
    </row>
    <row r="24" spans="2:8" ht="21" x14ac:dyDescent="0.3">
      <c r="B24" s="50" t="s">
        <v>384</v>
      </c>
      <c r="C24" s="51">
        <v>18000</v>
      </c>
    </row>
    <row r="25" spans="2:8" ht="21" x14ac:dyDescent="0.3">
      <c r="B25" s="50" t="s">
        <v>381</v>
      </c>
      <c r="C25" s="30"/>
      <c r="D25" s="2"/>
    </row>
    <row r="26" spans="2:8" ht="21" x14ac:dyDescent="0.3">
      <c r="B26" s="50" t="s">
        <v>383</v>
      </c>
      <c r="C26" s="52"/>
    </row>
    <row r="27" spans="2:8" ht="21" x14ac:dyDescent="0.3">
      <c r="B27" s="50" t="s">
        <v>382</v>
      </c>
      <c r="C27" s="53"/>
    </row>
    <row r="36" spans="2:3" ht="21" x14ac:dyDescent="0.3">
      <c r="B36" s="50" t="s">
        <v>384</v>
      </c>
      <c r="C36" s="51">
        <v>38600</v>
      </c>
    </row>
    <row r="37" spans="2:3" ht="21" x14ac:dyDescent="0.3">
      <c r="B37" s="50" t="s">
        <v>381</v>
      </c>
      <c r="C37" s="30"/>
    </row>
    <row r="38" spans="2:3" ht="21" x14ac:dyDescent="0.3">
      <c r="B38" s="50" t="s">
        <v>383</v>
      </c>
      <c r="C38" s="52"/>
    </row>
    <row r="39" spans="2:3" ht="21" x14ac:dyDescent="0.3">
      <c r="B39" s="50" t="s">
        <v>382</v>
      </c>
      <c r="C39" s="53"/>
    </row>
  </sheetData>
  <conditionalFormatting sqref="D25">
    <cfRule type="expression" dxfId="35" priority="1">
      <formula>C25=""</formula>
    </cfRule>
    <cfRule type="cellIs" dxfId="34" priority="2" operator="equal">
      <formula>"✔"</formula>
    </cfRule>
    <cfRule type="containsText" dxfId="33" priority="3" operator="containsText" text="✘">
      <formula>NOT(ISERROR(SEARCH("✘",D25)))</formula>
    </cfRule>
  </conditionalFormatting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3">
    <tabColor theme="4" tint="-0.249977111117893"/>
  </sheetPr>
  <dimension ref="B14:M46"/>
  <sheetViews>
    <sheetView showGridLines="0" workbookViewId="0">
      <selection activeCell="O20" sqref="O20"/>
    </sheetView>
  </sheetViews>
  <sheetFormatPr baseColWidth="10" defaultColWidth="16.5" defaultRowHeight="21" customHeight="1" x14ac:dyDescent="0.2"/>
  <cols>
    <col min="5" max="5" width="7" customWidth="1"/>
    <col min="6" max="6" width="3.33203125" customWidth="1"/>
  </cols>
  <sheetData>
    <row r="14" spans="2:13" ht="21" customHeight="1" thickBot="1" x14ac:dyDescent="0.25"/>
    <row r="15" spans="2:13" ht="21" customHeight="1" thickBot="1" x14ac:dyDescent="0.25">
      <c r="B15" s="79" t="s">
        <v>388</v>
      </c>
      <c r="C15" s="79"/>
      <c r="D15" s="57" t="s">
        <v>30</v>
      </c>
      <c r="G15" s="55" t="s">
        <v>25</v>
      </c>
      <c r="H15" s="55" t="s">
        <v>26</v>
      </c>
      <c r="I15" s="55" t="s">
        <v>27</v>
      </c>
      <c r="J15" s="55" t="s">
        <v>28</v>
      </c>
      <c r="K15" s="55" t="s">
        <v>29</v>
      </c>
      <c r="L15" s="55" t="s">
        <v>30</v>
      </c>
      <c r="M15" s="55" t="s">
        <v>31</v>
      </c>
    </row>
    <row r="16" spans="2:13" ht="21" customHeight="1" x14ac:dyDescent="0.25">
      <c r="B16" s="56"/>
      <c r="C16" s="56" t="s">
        <v>357</v>
      </c>
      <c r="D16" s="6">
        <v>6</v>
      </c>
      <c r="G16" s="31" t="s">
        <v>359</v>
      </c>
      <c r="H16" s="11">
        <v>826</v>
      </c>
      <c r="I16" s="11">
        <v>576</v>
      </c>
      <c r="J16" s="11">
        <v>909</v>
      </c>
      <c r="K16" s="11">
        <v>516</v>
      </c>
      <c r="L16" s="58">
        <v>1876</v>
      </c>
      <c r="M16" s="11">
        <v>1827</v>
      </c>
    </row>
    <row r="17" spans="2:13" ht="21" customHeight="1" x14ac:dyDescent="0.25">
      <c r="G17" s="31" t="s">
        <v>360</v>
      </c>
      <c r="H17" s="11">
        <v>1126</v>
      </c>
      <c r="I17" s="11">
        <v>1877</v>
      </c>
      <c r="J17" s="11">
        <v>1541</v>
      </c>
      <c r="K17" s="11">
        <v>821</v>
      </c>
      <c r="L17" s="58">
        <v>1419</v>
      </c>
      <c r="M17" s="11">
        <v>686</v>
      </c>
    </row>
    <row r="18" spans="2:13" ht="21" customHeight="1" thickBot="1" x14ac:dyDescent="0.3">
      <c r="B18" s="80" t="s">
        <v>358</v>
      </c>
      <c r="C18" s="80"/>
      <c r="D18" s="80"/>
      <c r="G18" s="31" t="s">
        <v>385</v>
      </c>
      <c r="H18" s="11">
        <v>1946</v>
      </c>
      <c r="I18" s="11">
        <v>820</v>
      </c>
      <c r="J18" s="11">
        <v>1189</v>
      </c>
      <c r="K18" s="11">
        <v>1560</v>
      </c>
      <c r="L18" s="58">
        <v>541</v>
      </c>
      <c r="M18" s="11">
        <v>1578</v>
      </c>
    </row>
    <row r="19" spans="2:13" ht="21" customHeight="1" x14ac:dyDescent="0.25">
      <c r="B19" s="81"/>
      <c r="C19" s="82"/>
      <c r="D19" s="83"/>
      <c r="E19" s="90" t="str">
        <f>IF(B19="","",IF(B19=D27,"✔","✘"))</f>
        <v/>
      </c>
      <c r="G19" s="31" t="s">
        <v>362</v>
      </c>
      <c r="H19" s="11">
        <v>1656</v>
      </c>
      <c r="I19" s="11">
        <v>1783</v>
      </c>
      <c r="J19" s="11">
        <v>1203</v>
      </c>
      <c r="K19" s="11">
        <v>512</v>
      </c>
      <c r="L19" s="58">
        <v>1346</v>
      </c>
      <c r="M19" s="11">
        <v>873</v>
      </c>
    </row>
    <row r="20" spans="2:13" ht="21" customHeight="1" x14ac:dyDescent="0.25">
      <c r="B20" s="84"/>
      <c r="C20" s="85"/>
      <c r="D20" s="86"/>
      <c r="E20" s="90"/>
      <c r="G20" s="31" t="s">
        <v>363</v>
      </c>
      <c r="H20" s="11">
        <v>860</v>
      </c>
      <c r="I20" s="11">
        <v>1944</v>
      </c>
      <c r="J20" s="11">
        <v>828</v>
      </c>
      <c r="K20" s="11">
        <v>1305</v>
      </c>
      <c r="L20" s="58">
        <v>1282</v>
      </c>
      <c r="M20" s="11">
        <v>1840</v>
      </c>
    </row>
    <row r="21" spans="2:13" ht="21" customHeight="1" x14ac:dyDescent="0.25">
      <c r="B21" s="84"/>
      <c r="C21" s="85"/>
      <c r="D21" s="86"/>
      <c r="E21" s="90"/>
      <c r="G21" s="31" t="s">
        <v>364</v>
      </c>
      <c r="H21" s="11">
        <v>862</v>
      </c>
      <c r="I21" s="11">
        <v>1538</v>
      </c>
      <c r="J21" s="11">
        <v>1387</v>
      </c>
      <c r="K21" s="11">
        <v>1802</v>
      </c>
      <c r="L21" s="58">
        <v>1032</v>
      </c>
      <c r="M21" s="11">
        <v>1940</v>
      </c>
    </row>
    <row r="22" spans="2:13" ht="21" customHeight="1" x14ac:dyDescent="0.25">
      <c r="B22" s="84"/>
      <c r="C22" s="85"/>
      <c r="D22" s="86"/>
      <c r="E22" s="90"/>
      <c r="G22" s="31" t="s">
        <v>386</v>
      </c>
      <c r="H22" s="11">
        <v>1864</v>
      </c>
      <c r="I22" s="11">
        <v>1842</v>
      </c>
      <c r="J22" s="11">
        <v>1828</v>
      </c>
      <c r="K22" s="11">
        <v>1374</v>
      </c>
      <c r="L22" s="58">
        <v>859</v>
      </c>
      <c r="M22" s="11">
        <v>1741</v>
      </c>
    </row>
    <row r="23" spans="2:13" ht="21" customHeight="1" thickBot="1" x14ac:dyDescent="0.3">
      <c r="B23" s="87"/>
      <c r="C23" s="88"/>
      <c r="D23" s="89"/>
      <c r="E23" s="90"/>
      <c r="G23" s="31" t="s">
        <v>366</v>
      </c>
      <c r="H23" s="11">
        <v>1942</v>
      </c>
      <c r="I23" s="11">
        <v>1116</v>
      </c>
      <c r="J23" s="11">
        <v>728</v>
      </c>
      <c r="K23" s="11">
        <v>1746</v>
      </c>
      <c r="L23" s="58">
        <v>1907</v>
      </c>
      <c r="M23" s="11">
        <v>1570</v>
      </c>
    </row>
    <row r="24" spans="2:13" ht="21" customHeight="1" x14ac:dyDescent="0.25">
      <c r="G24" s="31" t="s">
        <v>367</v>
      </c>
      <c r="H24" s="11">
        <v>1553</v>
      </c>
      <c r="I24" s="11">
        <v>1130</v>
      </c>
      <c r="J24" s="11">
        <v>1150</v>
      </c>
      <c r="K24" s="11">
        <v>599</v>
      </c>
      <c r="L24" s="58">
        <v>1139</v>
      </c>
      <c r="M24" s="11">
        <v>1103</v>
      </c>
    </row>
    <row r="25" spans="2:13" ht="21" customHeight="1" x14ac:dyDescent="0.25">
      <c r="G25" s="31" t="s">
        <v>368</v>
      </c>
      <c r="H25" s="11">
        <v>1381</v>
      </c>
      <c r="I25" s="11">
        <v>1225</v>
      </c>
      <c r="J25" s="11">
        <v>709</v>
      </c>
      <c r="K25" s="11">
        <v>1412</v>
      </c>
      <c r="L25" s="58">
        <v>582</v>
      </c>
      <c r="M25" s="11">
        <v>1376</v>
      </c>
    </row>
    <row r="26" spans="2:13" ht="21" customHeight="1" x14ac:dyDescent="0.25">
      <c r="B26" s="55" t="s">
        <v>25</v>
      </c>
      <c r="C26" s="55" t="s">
        <v>15</v>
      </c>
      <c r="G26" s="31" t="s">
        <v>376</v>
      </c>
      <c r="H26" s="11">
        <v>908</v>
      </c>
      <c r="I26" s="11">
        <v>833</v>
      </c>
      <c r="J26" s="11">
        <v>1915</v>
      </c>
      <c r="K26" s="11">
        <v>1300</v>
      </c>
      <c r="L26" s="58">
        <v>1084</v>
      </c>
      <c r="M26" s="11">
        <v>785</v>
      </c>
    </row>
    <row r="27" spans="2:13" ht="21" customHeight="1" x14ac:dyDescent="0.25">
      <c r="B27" t="s">
        <v>359</v>
      </c>
      <c r="C27" s="53"/>
      <c r="D27" s="37">
        <f>SUM(C27:C44)</f>
        <v>0</v>
      </c>
      <c r="G27" s="31" t="s">
        <v>370</v>
      </c>
      <c r="H27" s="11">
        <v>786</v>
      </c>
      <c r="I27" s="11">
        <v>1711</v>
      </c>
      <c r="J27" s="11">
        <v>1964</v>
      </c>
      <c r="K27" s="11">
        <v>1142</v>
      </c>
      <c r="L27" s="58">
        <v>980</v>
      </c>
      <c r="M27" s="11">
        <v>740</v>
      </c>
    </row>
    <row r="28" spans="2:13" ht="21" customHeight="1" x14ac:dyDescent="0.25">
      <c r="B28" t="s">
        <v>360</v>
      </c>
      <c r="C28" s="53"/>
      <c r="D28" s="2"/>
      <c r="G28" s="31" t="s">
        <v>371</v>
      </c>
      <c r="H28" s="11">
        <v>896</v>
      </c>
      <c r="I28" s="11">
        <v>1426</v>
      </c>
      <c r="J28" s="11">
        <v>1907</v>
      </c>
      <c r="K28" s="11">
        <v>1501</v>
      </c>
      <c r="L28" s="58">
        <v>1617</v>
      </c>
      <c r="M28" s="11">
        <v>1191</v>
      </c>
    </row>
    <row r="29" spans="2:13" ht="21" customHeight="1" x14ac:dyDescent="0.25">
      <c r="B29" t="s">
        <v>361</v>
      </c>
      <c r="C29" s="53"/>
      <c r="D29" s="2"/>
      <c r="G29" s="31" t="s">
        <v>372</v>
      </c>
      <c r="H29" s="11">
        <v>1442</v>
      </c>
      <c r="I29" s="11">
        <v>1126</v>
      </c>
      <c r="J29" s="11">
        <v>1022</v>
      </c>
      <c r="K29" s="11">
        <v>1298</v>
      </c>
      <c r="L29" s="58">
        <v>1650</v>
      </c>
      <c r="M29" s="11">
        <v>1159</v>
      </c>
    </row>
    <row r="30" spans="2:13" ht="21" customHeight="1" x14ac:dyDescent="0.25">
      <c r="B30" t="s">
        <v>362</v>
      </c>
      <c r="C30" s="53"/>
      <c r="D30" s="2"/>
      <c r="G30" s="31" t="s">
        <v>373</v>
      </c>
      <c r="H30" s="11">
        <v>966</v>
      </c>
      <c r="I30" s="11">
        <v>935</v>
      </c>
      <c r="J30" s="11">
        <v>645</v>
      </c>
      <c r="K30" s="11">
        <v>1823</v>
      </c>
      <c r="L30" s="58">
        <v>1331</v>
      </c>
      <c r="M30" s="11">
        <v>1040</v>
      </c>
    </row>
    <row r="31" spans="2:13" ht="21" customHeight="1" x14ac:dyDescent="0.25">
      <c r="B31" t="s">
        <v>363</v>
      </c>
      <c r="C31" s="53"/>
      <c r="D31" s="2"/>
      <c r="G31" s="31" t="s">
        <v>387</v>
      </c>
      <c r="H31" s="11">
        <v>1059</v>
      </c>
      <c r="I31" s="11">
        <v>852</v>
      </c>
      <c r="J31" s="11">
        <v>1255</v>
      </c>
      <c r="K31" s="11">
        <v>1401</v>
      </c>
      <c r="L31" s="58">
        <v>1018</v>
      </c>
      <c r="M31" s="11">
        <v>665</v>
      </c>
    </row>
    <row r="32" spans="2:13" ht="21" customHeight="1" x14ac:dyDescent="0.25">
      <c r="B32" t="s">
        <v>364</v>
      </c>
      <c r="C32" s="53"/>
      <c r="D32" s="2"/>
      <c r="G32" s="31" t="s">
        <v>375</v>
      </c>
      <c r="H32" s="11">
        <v>1164</v>
      </c>
      <c r="I32" s="11">
        <v>1522</v>
      </c>
      <c r="J32" s="11">
        <v>1180</v>
      </c>
      <c r="K32" s="11">
        <v>712</v>
      </c>
      <c r="L32" s="58">
        <v>824</v>
      </c>
      <c r="M32" s="11">
        <v>1805</v>
      </c>
    </row>
    <row r="33" spans="2:13" ht="21" customHeight="1" x14ac:dyDescent="0.25">
      <c r="B33" t="s">
        <v>365</v>
      </c>
      <c r="C33" s="53"/>
      <c r="D33" s="2"/>
      <c r="G33" s="31" t="s">
        <v>376</v>
      </c>
      <c r="H33" s="11">
        <v>650</v>
      </c>
      <c r="I33" s="11">
        <v>974</v>
      </c>
      <c r="J33" s="11">
        <v>768</v>
      </c>
      <c r="K33" s="11">
        <v>1396</v>
      </c>
      <c r="L33" s="58">
        <v>1140</v>
      </c>
      <c r="M33" s="11">
        <v>1270</v>
      </c>
    </row>
    <row r="34" spans="2:13" ht="21" customHeight="1" x14ac:dyDescent="0.2">
      <c r="B34" t="s">
        <v>366</v>
      </c>
      <c r="C34" s="53"/>
      <c r="D34" s="2"/>
    </row>
    <row r="35" spans="2:13" ht="21" customHeight="1" x14ac:dyDescent="0.2">
      <c r="B35" t="s">
        <v>367</v>
      </c>
      <c r="C35" s="53"/>
      <c r="D35" s="2"/>
    </row>
    <row r="36" spans="2:13" ht="21" customHeight="1" x14ac:dyDescent="0.2">
      <c r="B36" t="s">
        <v>368</v>
      </c>
      <c r="C36" s="53"/>
      <c r="D36" s="2"/>
    </row>
    <row r="37" spans="2:13" ht="21" customHeight="1" x14ac:dyDescent="0.2">
      <c r="B37" t="s">
        <v>369</v>
      </c>
      <c r="C37" s="53"/>
      <c r="D37" s="2"/>
    </row>
    <row r="38" spans="2:13" ht="21" customHeight="1" x14ac:dyDescent="0.2">
      <c r="B38" t="s">
        <v>370</v>
      </c>
      <c r="C38" s="53"/>
      <c r="D38" s="2"/>
    </row>
    <row r="39" spans="2:13" ht="21" customHeight="1" x14ac:dyDescent="0.2">
      <c r="B39" t="s">
        <v>371</v>
      </c>
      <c r="C39" s="53"/>
      <c r="D39" s="2"/>
    </row>
    <row r="40" spans="2:13" ht="21" customHeight="1" x14ac:dyDescent="0.2">
      <c r="B40" t="s">
        <v>372</v>
      </c>
      <c r="C40" s="53"/>
      <c r="D40" s="2"/>
    </row>
    <row r="41" spans="2:13" ht="21" customHeight="1" x14ac:dyDescent="0.2">
      <c r="B41" t="s">
        <v>373</v>
      </c>
      <c r="C41" s="53"/>
      <c r="D41" s="2"/>
    </row>
    <row r="42" spans="2:13" ht="21" customHeight="1" x14ac:dyDescent="0.2">
      <c r="B42" t="s">
        <v>374</v>
      </c>
      <c r="C42" s="53"/>
      <c r="D42" s="2"/>
    </row>
    <row r="43" spans="2:13" ht="21" customHeight="1" x14ac:dyDescent="0.2">
      <c r="B43" t="s">
        <v>375</v>
      </c>
      <c r="C43" s="53"/>
      <c r="D43" s="2"/>
    </row>
    <row r="44" spans="2:13" ht="21" customHeight="1" x14ac:dyDescent="0.2">
      <c r="B44" t="s">
        <v>376</v>
      </c>
      <c r="C44" s="53"/>
      <c r="D44" s="2"/>
    </row>
    <row r="45" spans="2:13" ht="21" customHeight="1" x14ac:dyDescent="0.2">
      <c r="C45" s="17"/>
      <c r="D45" s="2"/>
    </row>
    <row r="46" spans="2:13" ht="21" customHeight="1" x14ac:dyDescent="0.2">
      <c r="C46" s="17"/>
      <c r="D46" s="2"/>
    </row>
  </sheetData>
  <mergeCells count="4">
    <mergeCell ref="B15:C15"/>
    <mergeCell ref="B18:D18"/>
    <mergeCell ref="B19:D23"/>
    <mergeCell ref="E19:E23"/>
  </mergeCells>
  <phoneticPr fontId="9" type="noConversion"/>
  <conditionalFormatting sqref="D27:D46">
    <cfRule type="expression" dxfId="32" priority="1">
      <formula>C27=""</formula>
    </cfRule>
    <cfRule type="cellIs" dxfId="31" priority="2" operator="equal">
      <formula>"✔"</formula>
    </cfRule>
    <cfRule type="containsText" dxfId="30" priority="3" operator="containsText" text="✘">
      <formula>NOT(ISERROR(SEARCH("✘",D27)))</formula>
    </cfRule>
  </conditionalFormatting>
  <conditionalFormatting sqref="E19">
    <cfRule type="expression" dxfId="29" priority="7">
      <formula>B19=""</formula>
    </cfRule>
    <cfRule type="cellIs" dxfId="28" priority="8" operator="equal">
      <formula>"✔"</formula>
    </cfRule>
    <cfRule type="containsText" dxfId="27" priority="9" operator="containsText" text="✘">
      <formula>NOT(ISERROR(SEARCH("✘",E19)))</formula>
    </cfRule>
  </conditionalFormatting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>
    <tabColor theme="4" tint="-0.499984740745262"/>
  </sheetPr>
  <dimension ref="B8:U867"/>
  <sheetViews>
    <sheetView showGridLines="0" zoomScaleNormal="100" workbookViewId="0">
      <selection activeCell="O13" sqref="O13"/>
    </sheetView>
  </sheetViews>
  <sheetFormatPr baseColWidth="10" defaultColWidth="9.1640625" defaultRowHeight="18" customHeight="1" x14ac:dyDescent="0.2"/>
  <cols>
    <col min="2" max="2" width="7.83203125" customWidth="1"/>
    <col min="3" max="3" width="8.5" customWidth="1"/>
    <col min="4" max="4" width="37.83203125" customWidth="1"/>
    <col min="5" max="5" width="20.33203125" customWidth="1"/>
    <col min="6" max="6" width="9.33203125" style="11" customWidth="1"/>
    <col min="7" max="7" width="9" style="11" customWidth="1"/>
    <col min="8" max="8" width="12.5" style="11" customWidth="1"/>
    <col min="9" max="9" width="5" customWidth="1"/>
    <col min="11" max="11" width="27.5" customWidth="1"/>
    <col min="12" max="12" width="20.33203125" customWidth="1"/>
    <col min="13" max="13" width="10.33203125" style="11" customWidth="1"/>
    <col min="14" max="14" width="37.83203125" style="11" customWidth="1"/>
    <col min="15" max="15" width="7.6640625" customWidth="1"/>
    <col min="16" max="16" width="4.6640625" customWidth="1"/>
    <col min="17" max="17" width="37.83203125" customWidth="1"/>
    <col min="18" max="18" width="20.33203125" customWidth="1"/>
    <col min="19" max="19" width="10.33203125" customWidth="1"/>
    <col min="20" max="20" width="9.5" customWidth="1"/>
  </cols>
  <sheetData>
    <row r="8" spans="3:16" ht="18" customHeight="1" x14ac:dyDescent="0.2">
      <c r="P8" s="5"/>
    </row>
    <row r="9" spans="3:16" ht="18" customHeight="1" x14ac:dyDescent="0.2">
      <c r="N9" s="14"/>
      <c r="O9" s="4"/>
      <c r="P9" s="5"/>
    </row>
    <row r="10" spans="3:16" ht="18" customHeight="1" x14ac:dyDescent="0.2">
      <c r="N10" s="14"/>
      <c r="O10" s="4"/>
      <c r="P10" s="5"/>
    </row>
    <row r="11" spans="3:16" ht="18" customHeight="1" x14ac:dyDescent="0.2">
      <c r="P11" s="5"/>
    </row>
    <row r="12" spans="3:16" ht="18" customHeight="1" x14ac:dyDescent="0.2">
      <c r="C12" s="33"/>
      <c r="D12" s="33"/>
      <c r="E12" s="33"/>
      <c r="F12" s="34"/>
      <c r="G12" s="34"/>
      <c r="P12" s="5"/>
    </row>
    <row r="13" spans="3:16" ht="18" customHeight="1" x14ac:dyDescent="0.2">
      <c r="C13" s="33"/>
      <c r="D13" s="33"/>
      <c r="E13" s="33"/>
      <c r="F13" s="34"/>
      <c r="G13" s="34"/>
      <c r="P13" s="5"/>
    </row>
    <row r="14" spans="3:16" ht="18" customHeight="1" x14ac:dyDescent="0.3">
      <c r="C14" s="33"/>
      <c r="D14" s="35"/>
      <c r="E14" s="36"/>
      <c r="F14" s="37"/>
      <c r="G14" s="34"/>
      <c r="P14" s="5"/>
    </row>
    <row r="15" spans="3:16" ht="18" customHeight="1" x14ac:dyDescent="0.3">
      <c r="C15" s="33"/>
      <c r="D15" s="35"/>
      <c r="E15" s="36"/>
      <c r="F15" s="37"/>
      <c r="G15" s="34"/>
      <c r="P15" s="15"/>
    </row>
    <row r="16" spans="3:16" ht="18" customHeight="1" x14ac:dyDescent="0.3">
      <c r="C16" s="33"/>
      <c r="D16" s="35"/>
      <c r="E16" s="36"/>
      <c r="F16" s="37"/>
      <c r="G16" s="34"/>
      <c r="P16" s="5"/>
    </row>
    <row r="17" spans="2:16" ht="18" customHeight="1" x14ac:dyDescent="0.2">
      <c r="P17" s="5"/>
    </row>
    <row r="18" spans="2:16" ht="18" customHeight="1" x14ac:dyDescent="0.2">
      <c r="P18" s="5"/>
    </row>
    <row r="19" spans="2:16" ht="18" customHeight="1" x14ac:dyDescent="0.3">
      <c r="B19" s="59" t="s">
        <v>21</v>
      </c>
      <c r="C19" s="59" t="s">
        <v>22</v>
      </c>
      <c r="D19" s="59" t="s">
        <v>19</v>
      </c>
      <c r="E19" s="59" t="s">
        <v>23</v>
      </c>
      <c r="F19" s="60" t="s">
        <v>15</v>
      </c>
      <c r="G19" s="60" t="s">
        <v>20</v>
      </c>
      <c r="H19" s="60" t="s">
        <v>24</v>
      </c>
      <c r="K19" s="62" t="s">
        <v>355</v>
      </c>
      <c r="L19" s="62" t="s">
        <v>23</v>
      </c>
      <c r="M19" s="63" t="s">
        <v>15</v>
      </c>
      <c r="N19" s="63" t="s">
        <v>20</v>
      </c>
      <c r="O19" s="5">
        <f>+M26-N26</f>
        <v>12</v>
      </c>
    </row>
    <row r="20" spans="2:16" ht="18" customHeight="1" x14ac:dyDescent="0.2">
      <c r="B20">
        <v>1</v>
      </c>
      <c r="C20" s="3">
        <v>41671</v>
      </c>
      <c r="D20" s="13" t="s">
        <v>220</v>
      </c>
      <c r="E20" t="s">
        <v>335</v>
      </c>
      <c r="F20" s="61"/>
      <c r="G20" s="61"/>
      <c r="H20" s="61"/>
      <c r="I20" s="2"/>
      <c r="K20" s="13" t="s">
        <v>220</v>
      </c>
      <c r="L20" s="13" t="s">
        <v>221</v>
      </c>
      <c r="M20" s="14">
        <v>37</v>
      </c>
      <c r="N20" s="11">
        <v>30</v>
      </c>
      <c r="O20" s="5">
        <f>+M27-N27</f>
        <v>9</v>
      </c>
    </row>
    <row r="21" spans="2:16" ht="18" customHeight="1" x14ac:dyDescent="0.2">
      <c r="B21">
        <v>1</v>
      </c>
      <c r="C21" s="3">
        <v>41671</v>
      </c>
      <c r="D21" s="13" t="s">
        <v>222</v>
      </c>
      <c r="E21" t="s">
        <v>319</v>
      </c>
      <c r="F21" s="61"/>
      <c r="G21" s="61"/>
      <c r="H21" s="61"/>
      <c r="I21" s="2"/>
      <c r="K21" s="13" t="s">
        <v>222</v>
      </c>
      <c r="L21" s="13" t="s">
        <v>223</v>
      </c>
      <c r="M21" s="14">
        <v>40</v>
      </c>
      <c r="N21" s="11">
        <v>25</v>
      </c>
      <c r="O21" s="5">
        <f>+M28-N28</f>
        <v>13</v>
      </c>
    </row>
    <row r="22" spans="2:16" ht="18" customHeight="1" x14ac:dyDescent="0.2">
      <c r="B22">
        <v>1</v>
      </c>
      <c r="C22" s="3">
        <v>41671</v>
      </c>
      <c r="D22" s="13" t="s">
        <v>224</v>
      </c>
      <c r="E22" t="s">
        <v>221</v>
      </c>
      <c r="F22" s="61"/>
      <c r="G22" s="61"/>
      <c r="H22" s="61"/>
      <c r="I22" s="2"/>
      <c r="K22" s="13" t="s">
        <v>224</v>
      </c>
      <c r="L22" s="13" t="s">
        <v>317</v>
      </c>
      <c r="M22" s="14">
        <v>40</v>
      </c>
      <c r="N22" s="11">
        <v>28</v>
      </c>
      <c r="O22" s="5">
        <f>+M29-N29</f>
        <v>19</v>
      </c>
    </row>
    <row r="23" spans="2:16" ht="18" customHeight="1" x14ac:dyDescent="0.2">
      <c r="B23">
        <v>1</v>
      </c>
      <c r="C23" s="3">
        <v>41671</v>
      </c>
      <c r="D23" s="13" t="s">
        <v>225</v>
      </c>
      <c r="E23" t="s">
        <v>328</v>
      </c>
      <c r="F23" s="61"/>
      <c r="G23" s="61"/>
      <c r="H23" s="61"/>
      <c r="I23" s="2"/>
      <c r="K23" s="13" t="s">
        <v>225</v>
      </c>
      <c r="L23" s="13" t="s">
        <v>318</v>
      </c>
      <c r="M23" s="14">
        <v>58</v>
      </c>
      <c r="N23" s="11">
        <v>29</v>
      </c>
      <c r="O23" s="5">
        <f>+M30-N30</f>
        <v>32</v>
      </c>
    </row>
    <row r="24" spans="2:16" ht="18" customHeight="1" x14ac:dyDescent="0.2">
      <c r="B24">
        <v>1</v>
      </c>
      <c r="C24" s="3">
        <v>41671</v>
      </c>
      <c r="D24" s="13" t="s">
        <v>226</v>
      </c>
      <c r="E24" t="s">
        <v>336</v>
      </c>
      <c r="F24" s="61"/>
      <c r="G24" s="61"/>
      <c r="H24" s="61"/>
      <c r="I24" s="2"/>
      <c r="K24" s="13" t="s">
        <v>226</v>
      </c>
      <c r="L24" s="13" t="s">
        <v>319</v>
      </c>
      <c r="M24" s="14">
        <v>58</v>
      </c>
      <c r="N24" s="11">
        <v>25</v>
      </c>
      <c r="O24" s="5" t="e">
        <f>+#REF!-#REF!</f>
        <v>#REF!</v>
      </c>
    </row>
    <row r="25" spans="2:16" ht="18" customHeight="1" x14ac:dyDescent="0.2">
      <c r="B25">
        <v>1</v>
      </c>
      <c r="C25" s="3">
        <v>41671</v>
      </c>
      <c r="D25" s="13" t="s">
        <v>227</v>
      </c>
      <c r="E25" t="s">
        <v>221</v>
      </c>
      <c r="F25" s="61"/>
      <c r="G25" s="61"/>
      <c r="H25" s="61"/>
      <c r="I25" s="2"/>
      <c r="K25" s="13" t="s">
        <v>227</v>
      </c>
      <c r="L25" s="13" t="s">
        <v>319</v>
      </c>
      <c r="M25" s="14">
        <v>35</v>
      </c>
      <c r="N25" s="11">
        <v>30</v>
      </c>
      <c r="O25" s="5">
        <f t="shared" ref="O25:O31" si="0">+L43-M43</f>
        <v>7</v>
      </c>
    </row>
    <row r="26" spans="2:16" ht="18" customHeight="1" x14ac:dyDescent="0.2">
      <c r="C26" s="3"/>
      <c r="F26" s="32"/>
      <c r="G26" s="32"/>
      <c r="H26" s="32"/>
      <c r="I26" s="2"/>
      <c r="K26" s="13" t="s">
        <v>228</v>
      </c>
      <c r="L26" s="13" t="s">
        <v>320</v>
      </c>
      <c r="M26" s="14">
        <v>39</v>
      </c>
      <c r="N26" s="11">
        <v>27</v>
      </c>
      <c r="O26" s="5">
        <f t="shared" si="0"/>
        <v>15</v>
      </c>
    </row>
    <row r="27" spans="2:16" ht="18" customHeight="1" x14ac:dyDescent="0.2">
      <c r="I27" s="2"/>
      <c r="K27" s="13" t="s">
        <v>229</v>
      </c>
      <c r="L27" s="13" t="s">
        <v>320</v>
      </c>
      <c r="M27" s="14">
        <v>35</v>
      </c>
      <c r="N27" s="11">
        <v>26</v>
      </c>
      <c r="O27" s="5">
        <f t="shared" si="0"/>
        <v>12</v>
      </c>
    </row>
    <row r="28" spans="2:16" ht="18" customHeight="1" x14ac:dyDescent="0.2">
      <c r="I28" s="2"/>
      <c r="K28" s="13" t="s">
        <v>230</v>
      </c>
      <c r="L28" s="13" t="s">
        <v>321</v>
      </c>
      <c r="M28" s="14">
        <v>41</v>
      </c>
      <c r="N28" s="11">
        <v>28</v>
      </c>
      <c r="O28" s="5">
        <f t="shared" si="0"/>
        <v>29</v>
      </c>
    </row>
    <row r="29" spans="2:16" ht="18" customHeight="1" x14ac:dyDescent="0.2">
      <c r="I29" s="2"/>
      <c r="K29" s="13" t="s">
        <v>231</v>
      </c>
      <c r="L29" s="13" t="s">
        <v>322</v>
      </c>
      <c r="M29" s="14">
        <v>48</v>
      </c>
      <c r="N29" s="11">
        <v>29</v>
      </c>
      <c r="O29" s="5">
        <f t="shared" si="0"/>
        <v>33</v>
      </c>
    </row>
    <row r="30" spans="2:16" ht="18" customHeight="1" x14ac:dyDescent="0.2">
      <c r="I30" s="2"/>
      <c r="K30" s="13" t="s">
        <v>232</v>
      </c>
      <c r="L30" s="13" t="s">
        <v>323</v>
      </c>
      <c r="M30" s="14">
        <v>59</v>
      </c>
      <c r="N30" s="11">
        <v>27</v>
      </c>
      <c r="O30" s="5">
        <f t="shared" si="0"/>
        <v>5</v>
      </c>
    </row>
    <row r="31" spans="2:16" ht="18" customHeight="1" x14ac:dyDescent="0.2">
      <c r="I31" s="2"/>
      <c r="O31" s="5">
        <f t="shared" si="0"/>
        <v>12</v>
      </c>
    </row>
    <row r="32" spans="2:16" ht="18" customHeight="1" x14ac:dyDescent="0.2">
      <c r="I32" s="2"/>
      <c r="O32" s="5"/>
    </row>
    <row r="33" spans="2:15" ht="18" customHeight="1" x14ac:dyDescent="0.2">
      <c r="I33" s="2"/>
      <c r="O33" s="5"/>
    </row>
    <row r="34" spans="2:15" ht="18" customHeight="1" x14ac:dyDescent="0.2">
      <c r="I34" s="2"/>
      <c r="O34" s="5"/>
    </row>
    <row r="35" spans="2:15" ht="18" customHeight="1" x14ac:dyDescent="0.2">
      <c r="I35" s="2"/>
      <c r="O35" s="5"/>
    </row>
    <row r="36" spans="2:15" ht="18" customHeight="1" x14ac:dyDescent="0.2">
      <c r="I36" s="2"/>
      <c r="O36" s="5"/>
    </row>
    <row r="37" spans="2:15" ht="18" customHeight="1" x14ac:dyDescent="0.2">
      <c r="I37" s="2"/>
      <c r="O37" s="5"/>
    </row>
    <row r="38" spans="2:15" ht="18" customHeight="1" x14ac:dyDescent="0.2">
      <c r="I38" s="2"/>
      <c r="O38" s="5">
        <f t="shared" ref="O38:O43" si="1">+L50-M50</f>
        <v>9</v>
      </c>
    </row>
    <row r="39" spans="2:15" ht="18" customHeight="1" x14ac:dyDescent="0.3">
      <c r="B39" s="59" t="s">
        <v>21</v>
      </c>
      <c r="C39" s="59" t="s">
        <v>22</v>
      </c>
      <c r="D39" s="59" t="s">
        <v>19</v>
      </c>
      <c r="E39" s="59" t="s">
        <v>23</v>
      </c>
      <c r="F39" s="60" t="s">
        <v>15</v>
      </c>
      <c r="G39" s="60" t="s">
        <v>20</v>
      </c>
      <c r="H39" s="60" t="s">
        <v>24</v>
      </c>
      <c r="I39" s="2"/>
      <c r="O39" s="5">
        <f t="shared" si="1"/>
        <v>13</v>
      </c>
    </row>
    <row r="40" spans="2:15" ht="18" customHeight="1" x14ac:dyDescent="0.2">
      <c r="B40">
        <v>2</v>
      </c>
      <c r="C40" s="3">
        <v>42034</v>
      </c>
      <c r="D40" t="s">
        <v>241</v>
      </c>
      <c r="E40" t="s">
        <v>329</v>
      </c>
      <c r="F40" s="61"/>
      <c r="G40" s="61"/>
      <c r="H40" s="61"/>
      <c r="I40" s="2"/>
      <c r="O40" s="5">
        <f t="shared" si="1"/>
        <v>19</v>
      </c>
    </row>
    <row r="41" spans="2:15" ht="18" customHeight="1" x14ac:dyDescent="0.2">
      <c r="B41">
        <v>2</v>
      </c>
      <c r="C41" s="3">
        <v>42034</v>
      </c>
      <c r="D41" t="s">
        <v>250</v>
      </c>
      <c r="E41" t="s">
        <v>320</v>
      </c>
      <c r="F41" s="61"/>
      <c r="G41" s="61"/>
      <c r="H41" s="61"/>
      <c r="I41" s="2"/>
      <c r="O41" s="5">
        <f t="shared" si="1"/>
        <v>32</v>
      </c>
    </row>
    <row r="42" spans="2:15" ht="18" customHeight="1" x14ac:dyDescent="0.2">
      <c r="B42">
        <v>2</v>
      </c>
      <c r="C42" s="3">
        <v>42034</v>
      </c>
      <c r="D42" t="s">
        <v>280</v>
      </c>
      <c r="E42" t="s">
        <v>347</v>
      </c>
      <c r="F42" s="61"/>
      <c r="G42" s="61"/>
      <c r="H42" s="61"/>
      <c r="I42" s="2"/>
      <c r="K42" s="62" t="s">
        <v>23</v>
      </c>
      <c r="L42" s="63" t="s">
        <v>15</v>
      </c>
      <c r="M42" s="63" t="s">
        <v>20</v>
      </c>
      <c r="N42" s="62" t="s">
        <v>355</v>
      </c>
      <c r="O42" s="5">
        <f t="shared" si="1"/>
        <v>11</v>
      </c>
    </row>
    <row r="43" spans="2:15" ht="18" customHeight="1" x14ac:dyDescent="0.2">
      <c r="B43">
        <v>2</v>
      </c>
      <c r="C43" s="3">
        <v>42034</v>
      </c>
      <c r="D43" t="s">
        <v>257</v>
      </c>
      <c r="E43" t="s">
        <v>336</v>
      </c>
      <c r="F43" s="61"/>
      <c r="G43" s="61"/>
      <c r="H43" s="61"/>
      <c r="I43" s="2"/>
      <c r="K43" s="13" t="s">
        <v>221</v>
      </c>
      <c r="L43" s="14">
        <v>37</v>
      </c>
      <c r="M43" s="11">
        <v>30</v>
      </c>
      <c r="N43" s="13" t="s">
        <v>220</v>
      </c>
      <c r="O43" s="5">
        <f t="shared" si="1"/>
        <v>22</v>
      </c>
    </row>
    <row r="44" spans="2:15" ht="18" customHeight="1" x14ac:dyDescent="0.2">
      <c r="B44">
        <v>2</v>
      </c>
      <c r="C44" s="3">
        <v>42034</v>
      </c>
      <c r="D44" t="s">
        <v>305</v>
      </c>
      <c r="E44" t="s">
        <v>353</v>
      </c>
      <c r="F44" s="61"/>
      <c r="G44" s="61"/>
      <c r="H44" s="61"/>
      <c r="I44" s="2"/>
      <c r="K44" s="13" t="s">
        <v>223</v>
      </c>
      <c r="L44" s="14">
        <v>40</v>
      </c>
      <c r="M44" s="11">
        <v>25</v>
      </c>
      <c r="N44" s="13" t="s">
        <v>222</v>
      </c>
      <c r="O44" s="5" t="e">
        <f>+#REF!-#REF!</f>
        <v>#REF!</v>
      </c>
    </row>
    <row r="45" spans="2:15" ht="18" customHeight="1" x14ac:dyDescent="0.2">
      <c r="B45">
        <v>2</v>
      </c>
      <c r="C45" s="3">
        <v>42034</v>
      </c>
      <c r="D45" t="s">
        <v>253</v>
      </c>
      <c r="E45" t="s">
        <v>327</v>
      </c>
      <c r="F45" s="61"/>
      <c r="G45" s="61"/>
      <c r="H45" s="61"/>
      <c r="I45" s="2"/>
      <c r="K45" s="13" t="s">
        <v>317</v>
      </c>
      <c r="L45" s="14">
        <v>40</v>
      </c>
      <c r="M45" s="11">
        <v>28</v>
      </c>
      <c r="N45" s="13" t="s">
        <v>224</v>
      </c>
      <c r="O45" s="5" t="e">
        <f>+#REF!-#REF!</f>
        <v>#REF!</v>
      </c>
    </row>
    <row r="46" spans="2:15" ht="18" customHeight="1" x14ac:dyDescent="0.2">
      <c r="B46">
        <v>2</v>
      </c>
      <c r="C46" s="3">
        <v>42034</v>
      </c>
      <c r="D46" t="s">
        <v>282</v>
      </c>
      <c r="E46" t="s">
        <v>348</v>
      </c>
      <c r="F46" s="61"/>
      <c r="G46" s="61"/>
      <c r="H46" s="61"/>
      <c r="I46" s="2"/>
      <c r="K46" s="13" t="s">
        <v>318</v>
      </c>
      <c r="L46" s="14">
        <v>58</v>
      </c>
      <c r="M46" s="11">
        <v>29</v>
      </c>
      <c r="N46" s="13" t="s">
        <v>225</v>
      </c>
      <c r="O46" s="5" t="e">
        <f>+M56-#REF!</f>
        <v>#REF!</v>
      </c>
    </row>
    <row r="47" spans="2:15" ht="18" customHeight="1" x14ac:dyDescent="0.2">
      <c r="B47">
        <v>2</v>
      </c>
      <c r="C47" s="3">
        <v>42034</v>
      </c>
      <c r="D47" t="s">
        <v>235</v>
      </c>
      <c r="E47" t="s">
        <v>326</v>
      </c>
      <c r="F47" s="61"/>
      <c r="G47" s="61"/>
      <c r="H47" s="61"/>
      <c r="I47" s="2"/>
      <c r="K47" s="13" t="s">
        <v>319</v>
      </c>
      <c r="L47" s="14">
        <v>58</v>
      </c>
      <c r="M47" s="11">
        <v>25</v>
      </c>
      <c r="N47" s="13" t="s">
        <v>226</v>
      </c>
      <c r="O47" s="5" t="e">
        <f>+M57-#REF!</f>
        <v>#REF!</v>
      </c>
    </row>
    <row r="48" spans="2:15" ht="18" customHeight="1" x14ac:dyDescent="0.2">
      <c r="B48">
        <v>2</v>
      </c>
      <c r="C48" s="3">
        <v>42034</v>
      </c>
      <c r="D48" t="s">
        <v>247</v>
      </c>
      <c r="E48" t="s">
        <v>334</v>
      </c>
      <c r="F48" s="61"/>
      <c r="G48" s="61"/>
      <c r="H48" s="61"/>
      <c r="I48" s="2"/>
      <c r="K48" s="13" t="s">
        <v>319</v>
      </c>
      <c r="L48" s="14">
        <v>35</v>
      </c>
      <c r="M48" s="11">
        <v>30</v>
      </c>
      <c r="N48" s="13" t="s">
        <v>227</v>
      </c>
      <c r="O48" s="5" t="e">
        <f>+M58-#REF!</f>
        <v>#REF!</v>
      </c>
    </row>
    <row r="49" spans="2:21" ht="18" customHeight="1" x14ac:dyDescent="0.2">
      <c r="B49">
        <v>2</v>
      </c>
      <c r="C49" s="3">
        <v>42034</v>
      </c>
      <c r="D49" t="s">
        <v>273</v>
      </c>
      <c r="E49" t="s">
        <v>332</v>
      </c>
      <c r="F49" s="61"/>
      <c r="G49" s="61"/>
      <c r="H49" s="61"/>
      <c r="I49" s="2"/>
      <c r="K49" s="13" t="s">
        <v>320</v>
      </c>
      <c r="L49" s="14">
        <v>39</v>
      </c>
      <c r="M49" s="11">
        <v>27</v>
      </c>
      <c r="N49" s="13" t="s">
        <v>228</v>
      </c>
      <c r="O49" s="5" t="e">
        <f>+M59-#REF!</f>
        <v>#REF!</v>
      </c>
      <c r="U49" s="5">
        <f t="shared" ref="U49:U112" si="2">+S49-T49</f>
        <v>0</v>
      </c>
    </row>
    <row r="50" spans="2:21" ht="18" customHeight="1" x14ac:dyDescent="0.2">
      <c r="B50">
        <v>2</v>
      </c>
      <c r="C50" s="3">
        <v>42034</v>
      </c>
      <c r="D50" t="s">
        <v>227</v>
      </c>
      <c r="E50" t="s">
        <v>319</v>
      </c>
      <c r="F50" s="61"/>
      <c r="G50" s="61"/>
      <c r="H50" s="61"/>
      <c r="I50" s="2"/>
      <c r="K50" s="13" t="s">
        <v>320</v>
      </c>
      <c r="L50" s="14">
        <v>35</v>
      </c>
      <c r="M50" s="11">
        <v>26</v>
      </c>
      <c r="N50" s="13" t="s">
        <v>229</v>
      </c>
      <c r="O50" s="5" t="e">
        <f>+M60-#REF!</f>
        <v>#REF!</v>
      </c>
      <c r="U50" s="5">
        <f t="shared" si="2"/>
        <v>0</v>
      </c>
    </row>
    <row r="51" spans="2:21" ht="18" customHeight="1" x14ac:dyDescent="0.2">
      <c r="B51">
        <v>2</v>
      </c>
      <c r="C51" s="3">
        <v>42034</v>
      </c>
      <c r="D51" t="s">
        <v>313</v>
      </c>
      <c r="E51" t="s">
        <v>324</v>
      </c>
      <c r="F51" s="61"/>
      <c r="G51" s="61"/>
      <c r="H51" s="61"/>
      <c r="I51" s="2"/>
      <c r="K51" s="13" t="s">
        <v>321</v>
      </c>
      <c r="L51" s="14">
        <v>41</v>
      </c>
      <c r="M51" s="11">
        <v>28</v>
      </c>
      <c r="N51" s="13" t="s">
        <v>230</v>
      </c>
      <c r="O51" s="5" t="e">
        <f>+M61-#REF!</f>
        <v>#REF!</v>
      </c>
      <c r="U51" s="5">
        <f t="shared" si="2"/>
        <v>0</v>
      </c>
    </row>
    <row r="52" spans="2:21" ht="18" customHeight="1" x14ac:dyDescent="0.2">
      <c r="B52">
        <v>2</v>
      </c>
      <c r="C52" s="3">
        <v>42034</v>
      </c>
      <c r="D52" t="s">
        <v>258</v>
      </c>
      <c r="E52" t="s">
        <v>323</v>
      </c>
      <c r="F52" s="61"/>
      <c r="G52" s="61"/>
      <c r="H52" s="61"/>
      <c r="I52" s="2"/>
      <c r="K52" s="13" t="s">
        <v>322</v>
      </c>
      <c r="L52" s="14">
        <v>48</v>
      </c>
      <c r="M52" s="11">
        <v>29</v>
      </c>
      <c r="N52" s="13" t="s">
        <v>231</v>
      </c>
      <c r="O52" s="5" t="e">
        <f>+M62-#REF!</f>
        <v>#REF!</v>
      </c>
      <c r="U52" s="5">
        <f t="shared" si="2"/>
        <v>0</v>
      </c>
    </row>
    <row r="53" spans="2:21" ht="18" customHeight="1" x14ac:dyDescent="0.2">
      <c r="B53">
        <v>2</v>
      </c>
      <c r="C53" s="3">
        <v>42034</v>
      </c>
      <c r="D53" t="s">
        <v>270</v>
      </c>
      <c r="E53" t="s">
        <v>321</v>
      </c>
      <c r="F53" s="61"/>
      <c r="G53" s="61"/>
      <c r="H53" s="61"/>
      <c r="I53" s="2"/>
      <c r="K53" s="13" t="s">
        <v>323</v>
      </c>
      <c r="L53" s="14">
        <v>59</v>
      </c>
      <c r="M53" s="11">
        <v>27</v>
      </c>
      <c r="N53" s="13" t="s">
        <v>232</v>
      </c>
      <c r="O53" s="5" t="e">
        <f>+M63-#REF!</f>
        <v>#REF!</v>
      </c>
      <c r="U53" s="5">
        <f t="shared" si="2"/>
        <v>0</v>
      </c>
    </row>
    <row r="54" spans="2:21" ht="18" customHeight="1" x14ac:dyDescent="0.2">
      <c r="B54">
        <v>2</v>
      </c>
      <c r="C54" s="3">
        <v>42034</v>
      </c>
      <c r="D54" t="s">
        <v>284</v>
      </c>
      <c r="E54" t="s">
        <v>345</v>
      </c>
      <c r="F54" s="61"/>
      <c r="G54" s="61"/>
      <c r="H54" s="61"/>
      <c r="I54" s="2"/>
      <c r="K54" s="13" t="s">
        <v>324</v>
      </c>
      <c r="L54" s="14">
        <v>40</v>
      </c>
      <c r="M54" s="11">
        <v>29</v>
      </c>
      <c r="N54" s="13" t="s">
        <v>233</v>
      </c>
      <c r="O54" s="5" t="e">
        <f>+M64-#REF!</f>
        <v>#REF!</v>
      </c>
      <c r="U54" s="5">
        <f t="shared" si="2"/>
        <v>0</v>
      </c>
    </row>
    <row r="55" spans="2:21" ht="18" customHeight="1" x14ac:dyDescent="0.2">
      <c r="B55">
        <v>2</v>
      </c>
      <c r="C55" s="3">
        <v>42034</v>
      </c>
      <c r="D55" t="s">
        <v>245</v>
      </c>
      <c r="E55" t="s">
        <v>332</v>
      </c>
      <c r="F55" s="61"/>
      <c r="G55" s="61"/>
      <c r="H55" s="61"/>
      <c r="I55" s="2"/>
      <c r="K55" s="13" t="s">
        <v>325</v>
      </c>
      <c r="L55" s="14">
        <v>52</v>
      </c>
      <c r="M55" s="11">
        <v>30</v>
      </c>
      <c r="N55" s="13" t="s">
        <v>234</v>
      </c>
      <c r="O55" s="5" t="e">
        <f>+M65-#REF!</f>
        <v>#REF!</v>
      </c>
      <c r="U55" s="5">
        <f t="shared" si="2"/>
        <v>0</v>
      </c>
    </row>
    <row r="56" spans="2:21" ht="18" customHeight="1" x14ac:dyDescent="0.2">
      <c r="B56">
        <v>2</v>
      </c>
      <c r="C56" s="3">
        <v>42034</v>
      </c>
      <c r="D56" t="s">
        <v>300</v>
      </c>
      <c r="E56" t="s">
        <v>320</v>
      </c>
      <c r="F56" s="61"/>
      <c r="G56" s="61"/>
      <c r="H56" s="61"/>
      <c r="I56" s="2"/>
      <c r="K56" s="13" t="s">
        <v>326</v>
      </c>
      <c r="L56" s="14">
        <v>35</v>
      </c>
      <c r="M56" s="11">
        <v>28</v>
      </c>
      <c r="N56" s="13" t="s">
        <v>235</v>
      </c>
      <c r="O56" s="5" t="e">
        <f>+M66-#REF!</f>
        <v>#REF!</v>
      </c>
      <c r="U56" s="5">
        <f t="shared" si="2"/>
        <v>0</v>
      </c>
    </row>
    <row r="57" spans="2:21" ht="18" customHeight="1" x14ac:dyDescent="0.2">
      <c r="B57">
        <v>2</v>
      </c>
      <c r="C57" s="3">
        <v>42034</v>
      </c>
      <c r="D57" t="s">
        <v>283</v>
      </c>
      <c r="E57" t="s">
        <v>326</v>
      </c>
      <c r="F57" s="61"/>
      <c r="G57" s="61"/>
      <c r="H57" s="61"/>
      <c r="I57" s="2"/>
      <c r="K57" s="13" t="s">
        <v>326</v>
      </c>
      <c r="L57" s="14">
        <v>62</v>
      </c>
      <c r="M57" s="11">
        <v>30</v>
      </c>
      <c r="N57" s="13" t="s">
        <v>236</v>
      </c>
      <c r="O57" s="5" t="e">
        <f>+M67-#REF!</f>
        <v>#REF!</v>
      </c>
      <c r="U57" s="5">
        <f t="shared" si="2"/>
        <v>0</v>
      </c>
    </row>
    <row r="58" spans="2:21" ht="18" customHeight="1" x14ac:dyDescent="0.2">
      <c r="B58">
        <v>3</v>
      </c>
      <c r="C58" s="3">
        <v>41750</v>
      </c>
      <c r="D58" t="s">
        <v>286</v>
      </c>
      <c r="E58" t="s">
        <v>319</v>
      </c>
      <c r="F58" s="61"/>
      <c r="G58" s="61"/>
      <c r="H58" s="61"/>
      <c r="I58" s="2"/>
      <c r="K58" s="13" t="s">
        <v>221</v>
      </c>
      <c r="L58" s="14">
        <v>36</v>
      </c>
      <c r="M58" s="11">
        <v>28</v>
      </c>
      <c r="N58" s="13" t="s">
        <v>237</v>
      </c>
      <c r="O58" s="5" t="e">
        <f>+M68-#REF!</f>
        <v>#REF!</v>
      </c>
      <c r="U58" s="5">
        <f t="shared" si="2"/>
        <v>0</v>
      </c>
    </row>
    <row r="59" spans="2:21" ht="18" customHeight="1" x14ac:dyDescent="0.2">
      <c r="B59">
        <v>3</v>
      </c>
      <c r="C59" s="3">
        <v>41750</v>
      </c>
      <c r="D59" t="s">
        <v>287</v>
      </c>
      <c r="E59" t="s">
        <v>336</v>
      </c>
      <c r="F59" s="61"/>
      <c r="G59" s="61"/>
      <c r="H59" s="61"/>
      <c r="I59" s="2"/>
      <c r="K59" s="13" t="s">
        <v>221</v>
      </c>
      <c r="L59" s="14">
        <v>52</v>
      </c>
      <c r="M59" s="11">
        <v>30</v>
      </c>
      <c r="N59" s="13" t="s">
        <v>238</v>
      </c>
      <c r="O59" s="5" t="e">
        <f>+#REF!-#REF!</f>
        <v>#REF!</v>
      </c>
      <c r="U59" s="5">
        <f t="shared" si="2"/>
        <v>0</v>
      </c>
    </row>
    <row r="60" spans="2:21" ht="18" customHeight="1" x14ac:dyDescent="0.2">
      <c r="B60">
        <v>3</v>
      </c>
      <c r="C60" s="3">
        <v>41750</v>
      </c>
      <c r="D60" t="s">
        <v>292</v>
      </c>
      <c r="E60" t="s">
        <v>349</v>
      </c>
      <c r="F60" s="61"/>
      <c r="G60" s="61"/>
      <c r="H60" s="61"/>
      <c r="I60" s="2"/>
      <c r="K60" s="13" t="s">
        <v>327</v>
      </c>
      <c r="L60" s="14">
        <v>51</v>
      </c>
      <c r="M60" s="11">
        <v>25</v>
      </c>
      <c r="N60" s="13" t="s">
        <v>239</v>
      </c>
      <c r="O60" s="5" t="e">
        <f>+#REF!-#REF!</f>
        <v>#REF!</v>
      </c>
      <c r="U60" s="5">
        <f t="shared" si="2"/>
        <v>0</v>
      </c>
    </row>
    <row r="61" spans="2:21" ht="18" customHeight="1" x14ac:dyDescent="0.2">
      <c r="B61">
        <v>3</v>
      </c>
      <c r="C61" s="3">
        <v>41750</v>
      </c>
      <c r="D61" t="s">
        <v>244</v>
      </c>
      <c r="E61" t="s">
        <v>331</v>
      </c>
      <c r="F61" s="61"/>
      <c r="G61" s="61"/>
      <c r="H61" s="61"/>
      <c r="I61" s="2"/>
      <c r="K61" s="13" t="s">
        <v>328</v>
      </c>
      <c r="L61" s="14">
        <v>63</v>
      </c>
      <c r="M61" s="11">
        <v>26</v>
      </c>
      <c r="N61" s="13" t="s">
        <v>240</v>
      </c>
      <c r="O61" s="5" t="e">
        <f>+#REF!-#REF!</f>
        <v>#REF!</v>
      </c>
      <c r="U61" s="5">
        <f t="shared" si="2"/>
        <v>0</v>
      </c>
    </row>
    <row r="62" spans="2:21" ht="18" customHeight="1" x14ac:dyDescent="0.2">
      <c r="B62">
        <v>3</v>
      </c>
      <c r="C62" s="3">
        <v>41750</v>
      </c>
      <c r="D62" t="s">
        <v>273</v>
      </c>
      <c r="E62" t="s">
        <v>332</v>
      </c>
      <c r="F62" s="61"/>
      <c r="G62" s="61"/>
      <c r="H62" s="61"/>
      <c r="I62" s="2"/>
      <c r="K62" s="13" t="s">
        <v>329</v>
      </c>
      <c r="L62" s="14">
        <v>45</v>
      </c>
      <c r="M62" s="11">
        <v>29</v>
      </c>
      <c r="N62" s="13" t="s">
        <v>241</v>
      </c>
      <c r="O62" s="5" t="e">
        <f>+#REF!-#REF!</f>
        <v>#REF!</v>
      </c>
      <c r="U62" s="5">
        <f t="shared" si="2"/>
        <v>0</v>
      </c>
    </row>
    <row r="63" spans="2:21" ht="18" customHeight="1" x14ac:dyDescent="0.2">
      <c r="B63">
        <v>3</v>
      </c>
      <c r="C63" s="3">
        <v>41750</v>
      </c>
      <c r="D63" t="s">
        <v>298</v>
      </c>
      <c r="E63" t="s">
        <v>351</v>
      </c>
      <c r="F63" s="61"/>
      <c r="G63" s="61"/>
      <c r="H63" s="61"/>
      <c r="I63" s="2"/>
      <c r="K63" s="13" t="s">
        <v>320</v>
      </c>
      <c r="L63" s="14">
        <v>41</v>
      </c>
      <c r="M63" s="11">
        <v>29</v>
      </c>
      <c r="N63" s="13" t="s">
        <v>242</v>
      </c>
      <c r="O63" s="5" t="e">
        <f>+#REF!-#REF!</f>
        <v>#REF!</v>
      </c>
      <c r="U63" s="5">
        <f t="shared" si="2"/>
        <v>0</v>
      </c>
    </row>
    <row r="64" spans="2:21" ht="18" customHeight="1" x14ac:dyDescent="0.2">
      <c r="B64">
        <v>3</v>
      </c>
      <c r="C64" s="3">
        <v>41750</v>
      </c>
      <c r="D64" t="s">
        <v>268</v>
      </c>
      <c r="E64" t="s">
        <v>335</v>
      </c>
      <c r="F64" s="61"/>
      <c r="G64" s="61"/>
      <c r="H64" s="61"/>
      <c r="I64" s="2"/>
      <c r="K64" s="13" t="s">
        <v>330</v>
      </c>
      <c r="L64" s="14">
        <v>51</v>
      </c>
      <c r="M64" s="11">
        <v>25</v>
      </c>
      <c r="N64" s="13" t="s">
        <v>243</v>
      </c>
      <c r="O64" s="5" t="e">
        <f>+#REF!-#REF!</f>
        <v>#REF!</v>
      </c>
      <c r="U64" s="5">
        <f t="shared" si="2"/>
        <v>0</v>
      </c>
    </row>
    <row r="65" spans="2:21" ht="18" customHeight="1" x14ac:dyDescent="0.2">
      <c r="B65">
        <v>3</v>
      </c>
      <c r="C65" s="3">
        <v>41750</v>
      </c>
      <c r="D65" t="s">
        <v>278</v>
      </c>
      <c r="E65" t="s">
        <v>319</v>
      </c>
      <c r="F65" s="61"/>
      <c r="G65" s="61"/>
      <c r="H65" s="61"/>
      <c r="I65" s="2"/>
      <c r="K65" s="13" t="s">
        <v>331</v>
      </c>
      <c r="L65" s="14">
        <v>56</v>
      </c>
      <c r="M65" s="11">
        <v>28</v>
      </c>
      <c r="N65" s="13" t="s">
        <v>244</v>
      </c>
      <c r="O65" s="5" t="e">
        <f>+#REF!-#REF!</f>
        <v>#REF!</v>
      </c>
      <c r="U65" s="5">
        <f t="shared" si="2"/>
        <v>0</v>
      </c>
    </row>
    <row r="66" spans="2:21" ht="18" customHeight="1" x14ac:dyDescent="0.2">
      <c r="B66">
        <v>3</v>
      </c>
      <c r="C66" s="3">
        <v>41750</v>
      </c>
      <c r="D66" t="s">
        <v>229</v>
      </c>
      <c r="E66" t="s">
        <v>320</v>
      </c>
      <c r="F66" s="61"/>
      <c r="G66" s="61"/>
      <c r="H66" s="61"/>
      <c r="I66" s="2"/>
      <c r="K66" s="13" t="s">
        <v>332</v>
      </c>
      <c r="L66" s="14">
        <v>43</v>
      </c>
      <c r="M66" s="11">
        <v>26</v>
      </c>
      <c r="N66" s="13" t="s">
        <v>245</v>
      </c>
      <c r="O66" s="5" t="e">
        <f>+#REF!-#REF!</f>
        <v>#REF!</v>
      </c>
      <c r="U66" s="5">
        <f t="shared" si="2"/>
        <v>0</v>
      </c>
    </row>
    <row r="67" spans="2:21" ht="18" customHeight="1" x14ac:dyDescent="0.2">
      <c r="B67">
        <v>4</v>
      </c>
      <c r="C67" s="3">
        <v>42013</v>
      </c>
      <c r="D67" t="s">
        <v>303</v>
      </c>
      <c r="E67" t="s">
        <v>352</v>
      </c>
      <c r="F67" s="61"/>
      <c r="G67" s="61"/>
      <c r="H67" s="61"/>
      <c r="I67" s="2"/>
      <c r="K67" s="13" t="s">
        <v>333</v>
      </c>
      <c r="L67" s="14">
        <v>39</v>
      </c>
      <c r="M67" s="11">
        <v>28</v>
      </c>
      <c r="N67" s="13" t="s">
        <v>246</v>
      </c>
      <c r="O67" s="5" t="e">
        <f>+#REF!-#REF!</f>
        <v>#REF!</v>
      </c>
      <c r="U67" s="5">
        <f t="shared" si="2"/>
        <v>0</v>
      </c>
    </row>
    <row r="68" spans="2:21" ht="18" customHeight="1" x14ac:dyDescent="0.2">
      <c r="B68">
        <v>4</v>
      </c>
      <c r="C68" s="3">
        <v>42013</v>
      </c>
      <c r="D68" t="s">
        <v>308</v>
      </c>
      <c r="E68" t="s">
        <v>326</v>
      </c>
      <c r="F68" s="61"/>
      <c r="G68" s="61"/>
      <c r="H68" s="61"/>
      <c r="I68" s="2"/>
      <c r="K68" s="13" t="s">
        <v>334</v>
      </c>
      <c r="L68" s="14">
        <v>54</v>
      </c>
      <c r="M68" s="11">
        <v>29</v>
      </c>
      <c r="N68" s="13" t="s">
        <v>247</v>
      </c>
      <c r="O68" s="5" t="e">
        <f>+#REF!-#REF!</f>
        <v>#REF!</v>
      </c>
      <c r="U68" s="5">
        <f t="shared" si="2"/>
        <v>0</v>
      </c>
    </row>
    <row r="69" spans="2:21" ht="18" customHeight="1" x14ac:dyDescent="0.2">
      <c r="B69">
        <v>4</v>
      </c>
      <c r="C69" s="3">
        <v>42013</v>
      </c>
      <c r="D69" t="s">
        <v>279</v>
      </c>
      <c r="E69" t="s">
        <v>327</v>
      </c>
      <c r="F69" s="61"/>
      <c r="G69" s="61"/>
      <c r="H69" s="61"/>
      <c r="I69" s="2"/>
      <c r="K69" s="13" t="s">
        <v>335</v>
      </c>
      <c r="L69" s="14">
        <v>55</v>
      </c>
      <c r="M69" s="11">
        <v>27</v>
      </c>
      <c r="N69" s="13" t="s">
        <v>248</v>
      </c>
      <c r="O69" s="5" t="e">
        <f>+#REF!-#REF!</f>
        <v>#REF!</v>
      </c>
      <c r="U69" s="5">
        <f t="shared" si="2"/>
        <v>0</v>
      </c>
    </row>
    <row r="70" spans="2:21" ht="18" customHeight="1" x14ac:dyDescent="0.2">
      <c r="B70">
        <v>4</v>
      </c>
      <c r="C70" s="3">
        <v>42013</v>
      </c>
      <c r="D70" t="s">
        <v>230</v>
      </c>
      <c r="E70" t="s">
        <v>321</v>
      </c>
      <c r="F70" s="61"/>
      <c r="G70" s="61"/>
      <c r="H70" s="61"/>
      <c r="I70" s="2"/>
      <c r="K70" s="13" t="s">
        <v>320</v>
      </c>
      <c r="L70" s="14">
        <v>58</v>
      </c>
      <c r="M70" s="11">
        <v>27</v>
      </c>
      <c r="N70" s="13" t="s">
        <v>249</v>
      </c>
      <c r="O70" s="5" t="e">
        <f>+#REF!-#REF!</f>
        <v>#REF!</v>
      </c>
      <c r="U70" s="5">
        <f t="shared" si="2"/>
        <v>0</v>
      </c>
    </row>
    <row r="71" spans="2:21" ht="18" customHeight="1" x14ac:dyDescent="0.2">
      <c r="B71">
        <v>4</v>
      </c>
      <c r="C71" s="3">
        <v>42013</v>
      </c>
      <c r="D71" t="s">
        <v>290</v>
      </c>
      <c r="E71" t="s">
        <v>330</v>
      </c>
      <c r="F71" s="61"/>
      <c r="G71" s="61"/>
      <c r="H71" s="61"/>
      <c r="I71" s="2"/>
      <c r="K71" s="13" t="s">
        <v>320</v>
      </c>
      <c r="L71" s="14">
        <v>45</v>
      </c>
      <c r="M71" s="11">
        <v>27</v>
      </c>
      <c r="N71" s="13" t="s">
        <v>250</v>
      </c>
      <c r="O71" s="5" t="e">
        <f>+#REF!-#REF!</f>
        <v>#REF!</v>
      </c>
      <c r="U71" s="5">
        <f t="shared" si="2"/>
        <v>0</v>
      </c>
    </row>
    <row r="72" spans="2:21" ht="18" customHeight="1" x14ac:dyDescent="0.2">
      <c r="B72">
        <v>4</v>
      </c>
      <c r="C72" s="3">
        <v>42013</v>
      </c>
      <c r="D72" t="s">
        <v>274</v>
      </c>
      <c r="E72" t="s">
        <v>345</v>
      </c>
      <c r="F72" s="61"/>
      <c r="G72" s="61"/>
      <c r="H72" s="61"/>
      <c r="I72" s="2"/>
      <c r="K72" s="13" t="s">
        <v>336</v>
      </c>
      <c r="L72" s="14">
        <v>35</v>
      </c>
      <c r="M72" s="11">
        <v>27</v>
      </c>
      <c r="N72" s="13" t="s">
        <v>251</v>
      </c>
      <c r="O72" s="5" t="e">
        <f>+#REF!-#REF!</f>
        <v>#REF!</v>
      </c>
      <c r="U72" s="5">
        <f t="shared" si="2"/>
        <v>0</v>
      </c>
    </row>
    <row r="73" spans="2:21" ht="18" customHeight="1" x14ac:dyDescent="0.2">
      <c r="B73">
        <v>4</v>
      </c>
      <c r="C73" s="3">
        <v>42013</v>
      </c>
      <c r="D73" t="s">
        <v>314</v>
      </c>
      <c r="E73" t="s">
        <v>320</v>
      </c>
      <c r="F73" s="61"/>
      <c r="G73" s="61"/>
      <c r="H73" s="61"/>
      <c r="I73" s="2"/>
      <c r="K73" s="13" t="s">
        <v>337</v>
      </c>
      <c r="L73" s="14">
        <v>58</v>
      </c>
      <c r="M73" s="11">
        <v>27</v>
      </c>
      <c r="N73" s="13" t="s">
        <v>252</v>
      </c>
      <c r="O73" s="5"/>
      <c r="U73" s="5">
        <f t="shared" si="2"/>
        <v>0</v>
      </c>
    </row>
    <row r="74" spans="2:21" ht="18" customHeight="1" x14ac:dyDescent="0.2">
      <c r="B74">
        <v>4</v>
      </c>
      <c r="C74" s="3">
        <v>42013</v>
      </c>
      <c r="D74" t="s">
        <v>256</v>
      </c>
      <c r="E74" t="s">
        <v>319</v>
      </c>
      <c r="F74" s="61"/>
      <c r="G74" s="61"/>
      <c r="H74" s="61"/>
      <c r="I74" s="2"/>
      <c r="K74" s="13" t="s">
        <v>327</v>
      </c>
      <c r="L74" s="14">
        <v>44</v>
      </c>
      <c r="M74" s="11">
        <v>25</v>
      </c>
      <c r="N74" s="13" t="s">
        <v>253</v>
      </c>
      <c r="O74" s="5"/>
      <c r="U74" s="5">
        <f t="shared" si="2"/>
        <v>0</v>
      </c>
    </row>
    <row r="75" spans="2:21" ht="18" customHeight="1" x14ac:dyDescent="0.2">
      <c r="B75">
        <v>4</v>
      </c>
      <c r="C75" s="3">
        <v>42013</v>
      </c>
      <c r="D75" t="s">
        <v>302</v>
      </c>
      <c r="E75" t="s">
        <v>327</v>
      </c>
      <c r="F75" s="61"/>
      <c r="G75" s="61"/>
      <c r="H75" s="61"/>
      <c r="I75" s="2"/>
      <c r="K75" s="13" t="s">
        <v>333</v>
      </c>
      <c r="L75" s="14">
        <v>60</v>
      </c>
      <c r="M75" s="11">
        <v>28</v>
      </c>
      <c r="N75" s="13" t="s">
        <v>254</v>
      </c>
      <c r="O75" s="5"/>
      <c r="U75" s="5">
        <f t="shared" si="2"/>
        <v>0</v>
      </c>
    </row>
    <row r="76" spans="2:21" ht="18" customHeight="1" x14ac:dyDescent="0.2">
      <c r="B76">
        <v>4</v>
      </c>
      <c r="C76" s="3">
        <v>42013</v>
      </c>
      <c r="D76" t="s">
        <v>236</v>
      </c>
      <c r="E76" t="s">
        <v>326</v>
      </c>
      <c r="F76" s="61"/>
      <c r="G76" s="61"/>
      <c r="H76" s="61"/>
      <c r="I76" s="2"/>
      <c r="K76" s="13" t="s">
        <v>338</v>
      </c>
      <c r="L76" s="14">
        <v>65</v>
      </c>
      <c r="M76" s="11">
        <v>30</v>
      </c>
      <c r="N76" s="13" t="s">
        <v>255</v>
      </c>
      <c r="O76" s="5"/>
      <c r="U76" s="5">
        <f t="shared" si="2"/>
        <v>0</v>
      </c>
    </row>
    <row r="77" spans="2:21" ht="18" customHeight="1" x14ac:dyDescent="0.2">
      <c r="B77">
        <v>4</v>
      </c>
      <c r="C77" s="3">
        <v>42013</v>
      </c>
      <c r="D77" t="s">
        <v>269</v>
      </c>
      <c r="E77" t="s">
        <v>327</v>
      </c>
      <c r="F77" s="61"/>
      <c r="G77" s="61"/>
      <c r="H77" s="61"/>
      <c r="I77" s="2"/>
      <c r="K77" s="13" t="s">
        <v>319</v>
      </c>
      <c r="L77" s="14">
        <v>39</v>
      </c>
      <c r="M77" s="11">
        <v>27</v>
      </c>
      <c r="N77" s="13" t="s">
        <v>256</v>
      </c>
      <c r="O77" s="5"/>
      <c r="U77" s="5">
        <f t="shared" si="2"/>
        <v>0</v>
      </c>
    </row>
    <row r="78" spans="2:21" ht="18" customHeight="1" x14ac:dyDescent="0.2">
      <c r="B78">
        <v>4</v>
      </c>
      <c r="C78" s="3">
        <v>42013</v>
      </c>
      <c r="D78" t="s">
        <v>238</v>
      </c>
      <c r="E78" t="s">
        <v>221</v>
      </c>
      <c r="F78" s="61"/>
      <c r="G78" s="61"/>
      <c r="H78" s="61"/>
      <c r="I78" s="2"/>
      <c r="K78" s="13" t="s">
        <v>336</v>
      </c>
      <c r="L78" s="14">
        <v>37</v>
      </c>
      <c r="M78" s="11">
        <v>27</v>
      </c>
      <c r="N78" s="13" t="s">
        <v>257</v>
      </c>
      <c r="O78" s="5"/>
      <c r="U78" s="5">
        <f t="shared" si="2"/>
        <v>0</v>
      </c>
    </row>
    <row r="79" spans="2:21" ht="18" customHeight="1" x14ac:dyDescent="0.2">
      <c r="B79">
        <v>4</v>
      </c>
      <c r="C79" s="3">
        <v>42013</v>
      </c>
      <c r="D79" t="s">
        <v>266</v>
      </c>
      <c r="E79" t="s">
        <v>341</v>
      </c>
      <c r="F79" s="61"/>
      <c r="G79" s="61"/>
      <c r="H79" s="61"/>
      <c r="I79" s="2"/>
      <c r="K79" s="13" t="s">
        <v>323</v>
      </c>
      <c r="L79" s="14">
        <v>64</v>
      </c>
      <c r="M79" s="11">
        <v>25</v>
      </c>
      <c r="N79" s="13" t="s">
        <v>258</v>
      </c>
      <c r="O79" s="5"/>
      <c r="U79" s="5">
        <f t="shared" si="2"/>
        <v>0</v>
      </c>
    </row>
    <row r="80" spans="2:21" ht="18" customHeight="1" x14ac:dyDescent="0.2">
      <c r="B80">
        <v>4</v>
      </c>
      <c r="C80" s="3">
        <v>42013</v>
      </c>
      <c r="D80" t="s">
        <v>225</v>
      </c>
      <c r="E80" t="s">
        <v>318</v>
      </c>
      <c r="F80" s="61"/>
      <c r="G80" s="61"/>
      <c r="H80" s="61"/>
      <c r="I80" s="2"/>
      <c r="K80" s="13" t="s">
        <v>339</v>
      </c>
      <c r="L80" s="14">
        <v>57</v>
      </c>
      <c r="M80" s="11">
        <v>29</v>
      </c>
      <c r="N80" s="13" t="s">
        <v>259</v>
      </c>
      <c r="O80" s="5"/>
      <c r="U80" s="5">
        <f t="shared" si="2"/>
        <v>0</v>
      </c>
    </row>
    <row r="81" spans="2:21" ht="18" customHeight="1" x14ac:dyDescent="0.2">
      <c r="B81">
        <v>4</v>
      </c>
      <c r="C81" s="3">
        <v>42013</v>
      </c>
      <c r="D81" t="s">
        <v>277</v>
      </c>
      <c r="E81" t="s">
        <v>346</v>
      </c>
      <c r="F81" s="61"/>
      <c r="G81" s="61"/>
      <c r="H81" s="61"/>
      <c r="I81" s="2"/>
      <c r="K81" s="13" t="s">
        <v>340</v>
      </c>
      <c r="L81" s="14">
        <v>39</v>
      </c>
      <c r="M81" s="11">
        <v>29</v>
      </c>
      <c r="N81" s="13" t="s">
        <v>260</v>
      </c>
      <c r="O81" s="5"/>
      <c r="U81" s="5">
        <f t="shared" si="2"/>
        <v>0</v>
      </c>
    </row>
    <row r="82" spans="2:21" ht="18" customHeight="1" x14ac:dyDescent="0.2">
      <c r="B82">
        <v>4</v>
      </c>
      <c r="C82" s="3">
        <v>42013</v>
      </c>
      <c r="D82" t="s">
        <v>278</v>
      </c>
      <c r="E82" t="s">
        <v>319</v>
      </c>
      <c r="F82" s="61"/>
      <c r="G82" s="61"/>
      <c r="H82" s="61"/>
      <c r="I82" s="2"/>
      <c r="K82" s="13" t="s">
        <v>336</v>
      </c>
      <c r="L82" s="14">
        <v>40</v>
      </c>
      <c r="M82" s="11">
        <v>30</v>
      </c>
      <c r="N82" s="13" t="s">
        <v>261</v>
      </c>
      <c r="O82" s="5"/>
      <c r="U82" s="5">
        <f t="shared" si="2"/>
        <v>0</v>
      </c>
    </row>
    <row r="83" spans="2:21" ht="18" customHeight="1" x14ac:dyDescent="0.2">
      <c r="B83">
        <v>4</v>
      </c>
      <c r="C83" s="3">
        <v>42013</v>
      </c>
      <c r="D83" t="s">
        <v>305</v>
      </c>
      <c r="E83" t="s">
        <v>353</v>
      </c>
      <c r="F83" s="61"/>
      <c r="G83" s="61"/>
      <c r="H83" s="61"/>
      <c r="I83" s="2"/>
      <c r="K83" s="13" t="s">
        <v>341</v>
      </c>
      <c r="L83" s="14">
        <v>41</v>
      </c>
      <c r="M83" s="11">
        <v>25</v>
      </c>
      <c r="N83" s="13" t="s">
        <v>262</v>
      </c>
      <c r="O83" s="5"/>
      <c r="U83" s="5">
        <f t="shared" si="2"/>
        <v>0</v>
      </c>
    </row>
    <row r="84" spans="2:21" ht="18" customHeight="1" x14ac:dyDescent="0.2">
      <c r="B84">
        <v>4</v>
      </c>
      <c r="C84" s="3">
        <v>42013</v>
      </c>
      <c r="D84" t="s">
        <v>262</v>
      </c>
      <c r="E84" t="s">
        <v>341</v>
      </c>
      <c r="F84" s="61"/>
      <c r="G84" s="61"/>
      <c r="H84" s="61"/>
      <c r="I84" s="2"/>
      <c r="K84" s="13" t="s">
        <v>319</v>
      </c>
      <c r="L84" s="14">
        <v>37</v>
      </c>
      <c r="M84" s="11">
        <v>27</v>
      </c>
      <c r="N84" s="13" t="s">
        <v>263</v>
      </c>
      <c r="O84" s="5"/>
      <c r="U84" s="5">
        <f t="shared" si="2"/>
        <v>0</v>
      </c>
    </row>
    <row r="85" spans="2:21" ht="18" customHeight="1" x14ac:dyDescent="0.2">
      <c r="B85">
        <v>5</v>
      </c>
      <c r="C85" s="3">
        <v>41723</v>
      </c>
      <c r="D85" t="s">
        <v>299</v>
      </c>
      <c r="E85" t="s">
        <v>345</v>
      </c>
      <c r="F85" s="61"/>
      <c r="G85" s="61"/>
      <c r="H85" s="61"/>
      <c r="I85" s="2"/>
      <c r="K85" s="13" t="s">
        <v>320</v>
      </c>
      <c r="L85" s="14">
        <v>61</v>
      </c>
      <c r="M85" s="11">
        <v>28</v>
      </c>
      <c r="N85" s="13" t="s">
        <v>264</v>
      </c>
      <c r="O85" s="5"/>
      <c r="U85" s="5">
        <f t="shared" si="2"/>
        <v>0</v>
      </c>
    </row>
    <row r="86" spans="2:21" ht="18" customHeight="1" x14ac:dyDescent="0.2">
      <c r="B86">
        <v>5</v>
      </c>
      <c r="C86" s="3">
        <v>41723</v>
      </c>
      <c r="D86" t="s">
        <v>239</v>
      </c>
      <c r="E86" t="s">
        <v>327</v>
      </c>
      <c r="F86" s="61"/>
      <c r="G86" s="61"/>
      <c r="H86" s="61"/>
      <c r="I86" s="2"/>
      <c r="K86" s="13" t="s">
        <v>342</v>
      </c>
      <c r="L86" s="14">
        <v>64</v>
      </c>
      <c r="M86" s="11">
        <v>28</v>
      </c>
      <c r="N86" s="13" t="s">
        <v>265</v>
      </c>
      <c r="O86" s="5"/>
      <c r="U86" s="5">
        <f t="shared" si="2"/>
        <v>0</v>
      </c>
    </row>
    <row r="87" spans="2:21" ht="18" customHeight="1" x14ac:dyDescent="0.2">
      <c r="B87">
        <v>5</v>
      </c>
      <c r="C87" s="3">
        <v>41723</v>
      </c>
      <c r="D87" t="s">
        <v>226</v>
      </c>
      <c r="E87" t="s">
        <v>319</v>
      </c>
      <c r="F87" s="61"/>
      <c r="G87" s="61"/>
      <c r="H87" s="61"/>
      <c r="I87" s="2"/>
      <c r="K87" s="13" t="s">
        <v>341</v>
      </c>
      <c r="L87" s="14">
        <v>46</v>
      </c>
      <c r="M87" s="11">
        <v>30</v>
      </c>
      <c r="N87" s="13" t="s">
        <v>266</v>
      </c>
      <c r="O87" s="5"/>
      <c r="U87" s="5">
        <f t="shared" si="2"/>
        <v>0</v>
      </c>
    </row>
    <row r="88" spans="2:21" ht="18" customHeight="1" x14ac:dyDescent="0.2">
      <c r="B88">
        <v>5</v>
      </c>
      <c r="C88" s="3">
        <v>41723</v>
      </c>
      <c r="D88" t="s">
        <v>289</v>
      </c>
      <c r="E88" t="s">
        <v>329</v>
      </c>
      <c r="F88" s="61"/>
      <c r="G88" s="61"/>
      <c r="H88" s="61"/>
      <c r="I88" s="2"/>
      <c r="K88" s="13" t="s">
        <v>343</v>
      </c>
      <c r="L88" s="14">
        <v>56</v>
      </c>
      <c r="M88" s="11">
        <v>29</v>
      </c>
      <c r="N88" s="13" t="s">
        <v>267</v>
      </c>
      <c r="O88" s="5"/>
      <c r="U88" s="5">
        <f t="shared" si="2"/>
        <v>0</v>
      </c>
    </row>
    <row r="89" spans="2:21" ht="18" customHeight="1" x14ac:dyDescent="0.2">
      <c r="B89">
        <v>5</v>
      </c>
      <c r="C89" s="3">
        <v>41723</v>
      </c>
      <c r="D89" t="s">
        <v>315</v>
      </c>
      <c r="E89" t="s">
        <v>336</v>
      </c>
      <c r="F89" s="61"/>
      <c r="G89" s="61"/>
      <c r="H89" s="61"/>
      <c r="I89" s="2"/>
      <c r="K89" s="13" t="s">
        <v>334</v>
      </c>
      <c r="L89" s="14">
        <v>37</v>
      </c>
      <c r="M89" s="11">
        <v>29</v>
      </c>
      <c r="N89" s="13" t="s">
        <v>268</v>
      </c>
      <c r="O89" s="5"/>
      <c r="U89" s="5">
        <f t="shared" si="2"/>
        <v>0</v>
      </c>
    </row>
    <row r="90" spans="2:21" ht="18" customHeight="1" x14ac:dyDescent="0.2">
      <c r="B90">
        <v>5</v>
      </c>
      <c r="C90" s="3">
        <v>41723</v>
      </c>
      <c r="D90" t="s">
        <v>235</v>
      </c>
      <c r="E90" t="s">
        <v>326</v>
      </c>
      <c r="F90" s="61"/>
      <c r="G90" s="61"/>
      <c r="H90" s="61"/>
      <c r="I90" s="2"/>
      <c r="K90" s="13" t="s">
        <v>327</v>
      </c>
      <c r="L90" s="14">
        <v>44</v>
      </c>
      <c r="M90" s="11">
        <v>28</v>
      </c>
      <c r="N90" s="13" t="s">
        <v>269</v>
      </c>
      <c r="O90" s="5"/>
      <c r="U90" s="5">
        <f t="shared" si="2"/>
        <v>0</v>
      </c>
    </row>
    <row r="91" spans="2:21" ht="18" customHeight="1" x14ac:dyDescent="0.2">
      <c r="B91">
        <v>5</v>
      </c>
      <c r="C91" s="3">
        <v>41723</v>
      </c>
      <c r="D91" t="s">
        <v>291</v>
      </c>
      <c r="E91" t="s">
        <v>342</v>
      </c>
      <c r="F91" s="61"/>
      <c r="G91" s="61"/>
      <c r="H91" s="61"/>
      <c r="I91" s="2"/>
      <c r="K91" s="13" t="s">
        <v>321</v>
      </c>
      <c r="L91" s="14">
        <v>52</v>
      </c>
      <c r="M91" s="11">
        <v>29</v>
      </c>
      <c r="N91" s="13" t="s">
        <v>270</v>
      </c>
      <c r="O91" s="5"/>
      <c r="U91" s="5">
        <f t="shared" si="2"/>
        <v>0</v>
      </c>
    </row>
    <row r="92" spans="2:21" ht="18" customHeight="1" x14ac:dyDescent="0.2">
      <c r="B92">
        <v>5</v>
      </c>
      <c r="C92" s="3">
        <v>41723</v>
      </c>
      <c r="D92" t="s">
        <v>293</v>
      </c>
      <c r="E92" t="s">
        <v>350</v>
      </c>
      <c r="F92" s="61"/>
      <c r="G92" s="61"/>
      <c r="H92" s="61"/>
      <c r="I92" s="2"/>
      <c r="K92" s="13" t="s">
        <v>319</v>
      </c>
      <c r="L92" s="14">
        <v>62</v>
      </c>
      <c r="M92" s="11">
        <v>28</v>
      </c>
      <c r="N92" s="13" t="s">
        <v>271</v>
      </c>
      <c r="O92" s="5"/>
      <c r="U92" s="5">
        <f t="shared" si="2"/>
        <v>0</v>
      </c>
    </row>
    <row r="93" spans="2:21" ht="18" customHeight="1" x14ac:dyDescent="0.2">
      <c r="B93">
        <v>5</v>
      </c>
      <c r="C93" s="3">
        <v>41723</v>
      </c>
      <c r="D93" t="s">
        <v>289</v>
      </c>
      <c r="E93" t="s">
        <v>329</v>
      </c>
      <c r="F93" s="61"/>
      <c r="G93" s="61"/>
      <c r="H93" s="61"/>
      <c r="I93" s="2"/>
      <c r="K93" s="13" t="s">
        <v>344</v>
      </c>
      <c r="L93" s="14">
        <v>65</v>
      </c>
      <c r="M93" s="11">
        <v>26</v>
      </c>
      <c r="N93" s="13" t="s">
        <v>272</v>
      </c>
      <c r="O93" s="5"/>
      <c r="U93" s="5">
        <f t="shared" si="2"/>
        <v>0</v>
      </c>
    </row>
    <row r="94" spans="2:21" ht="18" customHeight="1" x14ac:dyDescent="0.2">
      <c r="B94">
        <v>5</v>
      </c>
      <c r="C94" s="3">
        <v>41723</v>
      </c>
      <c r="D94" t="s">
        <v>313</v>
      </c>
      <c r="E94" t="s">
        <v>324</v>
      </c>
      <c r="F94" s="61"/>
      <c r="G94" s="61"/>
      <c r="H94" s="61"/>
      <c r="I94" s="2"/>
      <c r="K94" s="13" t="s">
        <v>332</v>
      </c>
      <c r="L94" s="14">
        <v>57</v>
      </c>
      <c r="M94" s="11">
        <v>28</v>
      </c>
      <c r="N94" s="13" t="s">
        <v>273</v>
      </c>
      <c r="O94" s="5"/>
      <c r="U94" s="5">
        <f t="shared" si="2"/>
        <v>0</v>
      </c>
    </row>
    <row r="95" spans="2:21" ht="18" customHeight="1" x14ac:dyDescent="0.2">
      <c r="B95">
        <v>5</v>
      </c>
      <c r="C95" s="3">
        <v>41723</v>
      </c>
      <c r="D95" t="s">
        <v>311</v>
      </c>
      <c r="E95" t="s">
        <v>321</v>
      </c>
      <c r="F95" s="61"/>
      <c r="G95" s="61"/>
      <c r="H95" s="61"/>
      <c r="I95" s="2"/>
      <c r="K95" s="13" t="s">
        <v>345</v>
      </c>
      <c r="L95" s="14">
        <v>65</v>
      </c>
      <c r="M95" s="11">
        <v>30</v>
      </c>
      <c r="N95" s="13" t="s">
        <v>274</v>
      </c>
      <c r="O95" s="5"/>
      <c r="U95" s="5">
        <f t="shared" si="2"/>
        <v>0</v>
      </c>
    </row>
    <row r="96" spans="2:21" ht="18" customHeight="1" x14ac:dyDescent="0.2">
      <c r="B96">
        <v>5</v>
      </c>
      <c r="C96" s="3">
        <v>41723</v>
      </c>
      <c r="D96" t="s">
        <v>224</v>
      </c>
      <c r="E96" t="s">
        <v>317</v>
      </c>
      <c r="F96" s="61"/>
      <c r="G96" s="61"/>
      <c r="H96" s="61"/>
      <c r="I96" s="2"/>
      <c r="K96" s="13" t="s">
        <v>319</v>
      </c>
      <c r="L96" s="14">
        <v>42</v>
      </c>
      <c r="M96" s="11">
        <v>26</v>
      </c>
      <c r="N96" s="13" t="s">
        <v>275</v>
      </c>
      <c r="O96" s="5"/>
      <c r="U96" s="5">
        <f t="shared" si="2"/>
        <v>0</v>
      </c>
    </row>
    <row r="97" spans="2:21" ht="18" customHeight="1" x14ac:dyDescent="0.2">
      <c r="B97">
        <v>5</v>
      </c>
      <c r="C97" s="3">
        <v>41723</v>
      </c>
      <c r="D97" t="s">
        <v>255</v>
      </c>
      <c r="E97" t="s">
        <v>338</v>
      </c>
      <c r="F97" s="61"/>
      <c r="G97" s="61"/>
      <c r="H97" s="61"/>
      <c r="I97" s="2"/>
      <c r="K97" s="13" t="s">
        <v>319</v>
      </c>
      <c r="L97" s="14">
        <v>39</v>
      </c>
      <c r="M97" s="11">
        <v>30</v>
      </c>
      <c r="N97" s="13" t="s">
        <v>276</v>
      </c>
      <c r="O97" s="5"/>
      <c r="U97" s="5">
        <f t="shared" si="2"/>
        <v>0</v>
      </c>
    </row>
    <row r="98" spans="2:21" ht="18" customHeight="1" x14ac:dyDescent="0.2">
      <c r="B98">
        <v>5</v>
      </c>
      <c r="C98" s="3">
        <v>41723</v>
      </c>
      <c r="D98" t="s">
        <v>245</v>
      </c>
      <c r="E98" t="s">
        <v>332</v>
      </c>
      <c r="F98" s="61"/>
      <c r="G98" s="61"/>
      <c r="H98" s="61"/>
      <c r="I98" s="2"/>
      <c r="K98" s="13" t="s">
        <v>346</v>
      </c>
      <c r="L98" s="14">
        <v>53</v>
      </c>
      <c r="M98" s="11">
        <v>30</v>
      </c>
      <c r="N98" s="13" t="s">
        <v>277</v>
      </c>
      <c r="O98" s="5"/>
      <c r="U98" s="5">
        <f t="shared" si="2"/>
        <v>0</v>
      </c>
    </row>
    <row r="99" spans="2:21" ht="18" customHeight="1" x14ac:dyDescent="0.2">
      <c r="B99">
        <v>5</v>
      </c>
      <c r="C99" s="3">
        <v>41723</v>
      </c>
      <c r="D99" t="s">
        <v>247</v>
      </c>
      <c r="E99" t="s">
        <v>334</v>
      </c>
      <c r="F99" s="61"/>
      <c r="G99" s="61"/>
      <c r="H99" s="61"/>
      <c r="I99" s="2"/>
      <c r="K99" s="13" t="s">
        <v>319</v>
      </c>
      <c r="L99" s="14">
        <v>45</v>
      </c>
      <c r="M99" s="11">
        <v>26</v>
      </c>
      <c r="N99" s="13" t="s">
        <v>278</v>
      </c>
      <c r="O99" s="5"/>
      <c r="U99" s="5">
        <f t="shared" si="2"/>
        <v>0</v>
      </c>
    </row>
    <row r="100" spans="2:21" ht="18" customHeight="1" x14ac:dyDescent="0.2">
      <c r="B100">
        <v>5</v>
      </c>
      <c r="C100" s="3">
        <v>41723</v>
      </c>
      <c r="D100" t="s">
        <v>249</v>
      </c>
      <c r="E100" t="s">
        <v>320</v>
      </c>
      <c r="F100" s="61"/>
      <c r="G100" s="61"/>
      <c r="H100" s="61"/>
      <c r="I100" s="2"/>
      <c r="K100" s="13" t="s">
        <v>327</v>
      </c>
      <c r="L100" s="14">
        <v>46</v>
      </c>
      <c r="M100" s="11">
        <v>27</v>
      </c>
      <c r="N100" s="13" t="s">
        <v>279</v>
      </c>
      <c r="O100" s="5"/>
      <c r="U100" s="5">
        <f t="shared" si="2"/>
        <v>0</v>
      </c>
    </row>
    <row r="101" spans="2:21" ht="18" customHeight="1" x14ac:dyDescent="0.2">
      <c r="B101">
        <v>5</v>
      </c>
      <c r="C101" s="3">
        <v>41723</v>
      </c>
      <c r="D101" t="s">
        <v>272</v>
      </c>
      <c r="E101" t="s">
        <v>344</v>
      </c>
      <c r="F101" s="61"/>
      <c r="G101" s="61"/>
      <c r="H101" s="61"/>
      <c r="I101" s="2"/>
      <c r="K101" s="13" t="s">
        <v>347</v>
      </c>
      <c r="L101" s="14">
        <v>43</v>
      </c>
      <c r="M101" s="11">
        <v>27</v>
      </c>
      <c r="N101" s="13" t="s">
        <v>280</v>
      </c>
      <c r="O101" s="5"/>
      <c r="U101" s="5">
        <f t="shared" si="2"/>
        <v>0</v>
      </c>
    </row>
    <row r="102" spans="2:21" ht="18" customHeight="1" x14ac:dyDescent="0.2">
      <c r="B102">
        <v>6</v>
      </c>
      <c r="C102" s="3">
        <v>41793</v>
      </c>
      <c r="D102" t="s">
        <v>267</v>
      </c>
      <c r="E102" t="s">
        <v>343</v>
      </c>
      <c r="F102" s="61"/>
      <c r="G102" s="61"/>
      <c r="H102" s="61"/>
      <c r="I102" s="2"/>
      <c r="K102" s="13" t="s">
        <v>319</v>
      </c>
      <c r="L102" s="14">
        <v>42</v>
      </c>
      <c r="M102" s="11">
        <v>28</v>
      </c>
      <c r="N102" s="13" t="s">
        <v>281</v>
      </c>
      <c r="O102" s="5"/>
      <c r="U102" s="5">
        <f t="shared" si="2"/>
        <v>0</v>
      </c>
    </row>
    <row r="103" spans="2:21" ht="18" customHeight="1" x14ac:dyDescent="0.2">
      <c r="B103">
        <v>6</v>
      </c>
      <c r="C103" s="3">
        <v>41793</v>
      </c>
      <c r="D103" t="s">
        <v>220</v>
      </c>
      <c r="E103" t="s">
        <v>221</v>
      </c>
      <c r="F103" s="61"/>
      <c r="G103" s="61"/>
      <c r="H103" s="61"/>
      <c r="I103" s="2"/>
      <c r="K103" s="13" t="s">
        <v>348</v>
      </c>
      <c r="L103" s="14">
        <v>51</v>
      </c>
      <c r="M103" s="11">
        <v>26</v>
      </c>
      <c r="N103" s="13" t="s">
        <v>282</v>
      </c>
      <c r="O103" s="5"/>
      <c r="U103" s="5">
        <f t="shared" si="2"/>
        <v>0</v>
      </c>
    </row>
    <row r="104" spans="2:21" ht="18" customHeight="1" x14ac:dyDescent="0.2">
      <c r="B104">
        <v>6</v>
      </c>
      <c r="C104" s="3">
        <v>41793</v>
      </c>
      <c r="D104" t="s">
        <v>264</v>
      </c>
      <c r="E104" t="s">
        <v>320</v>
      </c>
      <c r="F104" s="61"/>
      <c r="G104" s="61"/>
      <c r="H104" s="61"/>
      <c r="I104" s="2"/>
      <c r="K104" s="13" t="s">
        <v>326</v>
      </c>
      <c r="L104" s="14">
        <v>42</v>
      </c>
      <c r="M104" s="11">
        <v>29</v>
      </c>
      <c r="N104" s="13" t="s">
        <v>283</v>
      </c>
      <c r="O104" s="5"/>
      <c r="U104" s="5">
        <f t="shared" si="2"/>
        <v>0</v>
      </c>
    </row>
    <row r="105" spans="2:21" ht="18" customHeight="1" x14ac:dyDescent="0.2">
      <c r="B105">
        <v>6</v>
      </c>
      <c r="C105" s="3">
        <v>41793</v>
      </c>
      <c r="D105" t="s">
        <v>263</v>
      </c>
      <c r="E105" t="s">
        <v>319</v>
      </c>
      <c r="F105" s="61"/>
      <c r="G105" s="61"/>
      <c r="H105" s="61"/>
      <c r="I105" s="2"/>
      <c r="K105" s="13" t="s">
        <v>345</v>
      </c>
      <c r="L105" s="14">
        <v>62</v>
      </c>
      <c r="M105" s="11">
        <v>27</v>
      </c>
      <c r="N105" s="13" t="s">
        <v>284</v>
      </c>
      <c r="O105" s="5"/>
      <c r="U105" s="5">
        <f t="shared" si="2"/>
        <v>0</v>
      </c>
    </row>
    <row r="106" spans="2:21" ht="18" customHeight="1" x14ac:dyDescent="0.2">
      <c r="B106">
        <v>6</v>
      </c>
      <c r="C106" s="3">
        <v>41793</v>
      </c>
      <c r="D106" t="s">
        <v>275</v>
      </c>
      <c r="E106" t="s">
        <v>319</v>
      </c>
      <c r="F106" s="61"/>
      <c r="G106" s="61"/>
      <c r="H106" s="61"/>
      <c r="I106" s="2"/>
      <c r="K106" s="13" t="s">
        <v>319</v>
      </c>
      <c r="L106" s="14">
        <v>38</v>
      </c>
      <c r="M106" s="11">
        <v>30</v>
      </c>
      <c r="N106" s="13" t="s">
        <v>285</v>
      </c>
      <c r="O106" s="5"/>
      <c r="U106" s="5">
        <f t="shared" si="2"/>
        <v>0</v>
      </c>
    </row>
    <row r="107" spans="2:21" ht="18" customHeight="1" x14ac:dyDescent="0.2">
      <c r="B107">
        <v>6</v>
      </c>
      <c r="C107" s="3">
        <v>41793</v>
      </c>
      <c r="D107" t="s">
        <v>315</v>
      </c>
      <c r="E107" t="s">
        <v>336</v>
      </c>
      <c r="F107" s="61"/>
      <c r="G107" s="61"/>
      <c r="H107" s="61"/>
      <c r="I107" s="2"/>
      <c r="K107" s="13" t="s">
        <v>319</v>
      </c>
      <c r="L107" s="14">
        <v>49</v>
      </c>
      <c r="M107" s="11">
        <v>29</v>
      </c>
      <c r="N107" s="13" t="s">
        <v>286</v>
      </c>
      <c r="O107" s="5"/>
      <c r="U107" s="5">
        <f t="shared" si="2"/>
        <v>0</v>
      </c>
    </row>
    <row r="108" spans="2:21" ht="18" customHeight="1" x14ac:dyDescent="0.2">
      <c r="B108">
        <v>6</v>
      </c>
      <c r="C108" s="3">
        <v>41793</v>
      </c>
      <c r="D108" t="s">
        <v>240</v>
      </c>
      <c r="E108" t="s">
        <v>328</v>
      </c>
      <c r="F108" s="61"/>
      <c r="G108" s="61"/>
      <c r="H108" s="61"/>
      <c r="I108" s="2"/>
      <c r="K108" s="13" t="s">
        <v>336</v>
      </c>
      <c r="L108" s="14">
        <v>56</v>
      </c>
      <c r="M108" s="11">
        <v>26</v>
      </c>
      <c r="N108" s="13" t="s">
        <v>287</v>
      </c>
      <c r="O108" s="5"/>
      <c r="U108" s="5">
        <f t="shared" si="2"/>
        <v>0</v>
      </c>
    </row>
    <row r="109" spans="2:21" ht="18" customHeight="1" x14ac:dyDescent="0.2">
      <c r="B109">
        <v>6</v>
      </c>
      <c r="C109" s="3">
        <v>41793</v>
      </c>
      <c r="D109" t="s">
        <v>248</v>
      </c>
      <c r="E109" t="s">
        <v>335</v>
      </c>
      <c r="F109" s="61"/>
      <c r="G109" s="61"/>
      <c r="H109" s="61"/>
      <c r="I109" s="2"/>
      <c r="K109" s="13" t="s">
        <v>336</v>
      </c>
      <c r="L109" s="14">
        <v>46</v>
      </c>
      <c r="M109" s="11">
        <v>28</v>
      </c>
      <c r="N109" s="13" t="s">
        <v>288</v>
      </c>
      <c r="O109" s="5"/>
      <c r="U109" s="5">
        <f t="shared" si="2"/>
        <v>0</v>
      </c>
    </row>
    <row r="110" spans="2:21" ht="18" customHeight="1" x14ac:dyDescent="0.2">
      <c r="B110">
        <v>6</v>
      </c>
      <c r="C110" s="3">
        <v>41793</v>
      </c>
      <c r="D110" t="s">
        <v>280</v>
      </c>
      <c r="E110" t="s">
        <v>347</v>
      </c>
      <c r="F110" s="61"/>
      <c r="G110" s="61"/>
      <c r="H110" s="61"/>
      <c r="I110" s="2"/>
      <c r="K110" s="13" t="s">
        <v>329</v>
      </c>
      <c r="L110" s="14">
        <v>36</v>
      </c>
      <c r="M110" s="11">
        <v>25</v>
      </c>
      <c r="N110" s="13" t="s">
        <v>289</v>
      </c>
      <c r="O110" s="5"/>
      <c r="U110" s="5">
        <f t="shared" si="2"/>
        <v>0</v>
      </c>
    </row>
    <row r="111" spans="2:21" ht="18" customHeight="1" x14ac:dyDescent="0.2">
      <c r="B111">
        <v>6</v>
      </c>
      <c r="C111" s="3">
        <v>41793</v>
      </c>
      <c r="D111" t="s">
        <v>309</v>
      </c>
      <c r="E111" t="s">
        <v>323</v>
      </c>
      <c r="F111" s="61"/>
      <c r="G111" s="61"/>
      <c r="H111" s="61"/>
      <c r="I111" s="2"/>
      <c r="K111" s="13" t="s">
        <v>330</v>
      </c>
      <c r="L111" s="14">
        <v>61</v>
      </c>
      <c r="M111" s="11">
        <v>30</v>
      </c>
      <c r="N111" s="13" t="s">
        <v>290</v>
      </c>
      <c r="O111" s="5"/>
      <c r="U111" s="5">
        <f t="shared" si="2"/>
        <v>0</v>
      </c>
    </row>
    <row r="112" spans="2:21" ht="18" customHeight="1" x14ac:dyDescent="0.2">
      <c r="B112">
        <v>6</v>
      </c>
      <c r="C112" s="3">
        <v>41793</v>
      </c>
      <c r="D112" t="s">
        <v>260</v>
      </c>
      <c r="E112" t="s">
        <v>340</v>
      </c>
      <c r="F112" s="61"/>
      <c r="G112" s="61"/>
      <c r="H112" s="61"/>
      <c r="I112" s="2"/>
      <c r="K112" s="13" t="s">
        <v>342</v>
      </c>
      <c r="L112" s="14">
        <v>35</v>
      </c>
      <c r="M112" s="11">
        <v>25</v>
      </c>
      <c r="N112" s="13" t="s">
        <v>291</v>
      </c>
      <c r="O112" s="5"/>
      <c r="U112" s="5">
        <f t="shared" si="2"/>
        <v>0</v>
      </c>
    </row>
    <row r="113" spans="2:21" ht="18" customHeight="1" x14ac:dyDescent="0.2">
      <c r="B113">
        <v>6</v>
      </c>
      <c r="C113" s="3">
        <v>41793</v>
      </c>
      <c r="D113" t="s">
        <v>312</v>
      </c>
      <c r="E113" t="s">
        <v>319</v>
      </c>
      <c r="F113" s="61"/>
      <c r="G113" s="61"/>
      <c r="H113" s="61"/>
      <c r="I113" s="2"/>
      <c r="K113" s="13" t="s">
        <v>349</v>
      </c>
      <c r="L113" s="14">
        <v>49</v>
      </c>
      <c r="M113" s="11">
        <v>26</v>
      </c>
      <c r="N113" s="13" t="s">
        <v>292</v>
      </c>
      <c r="O113" s="5"/>
      <c r="U113" s="5">
        <f t="shared" ref="U113:U142" si="3">+S113-T113</f>
        <v>0</v>
      </c>
    </row>
    <row r="114" spans="2:21" ht="18" customHeight="1" x14ac:dyDescent="0.2">
      <c r="B114">
        <v>6</v>
      </c>
      <c r="C114" s="3">
        <v>41793</v>
      </c>
      <c r="D114" t="s">
        <v>269</v>
      </c>
      <c r="E114" t="s">
        <v>327</v>
      </c>
      <c r="F114" s="61"/>
      <c r="G114" s="61"/>
      <c r="H114" s="61"/>
      <c r="I114" s="2"/>
      <c r="K114" s="13" t="s">
        <v>350</v>
      </c>
      <c r="L114" s="14">
        <v>52</v>
      </c>
      <c r="M114" s="11">
        <v>25</v>
      </c>
      <c r="N114" s="13" t="s">
        <v>293</v>
      </c>
      <c r="O114" s="5"/>
      <c r="U114" s="5">
        <f t="shared" si="3"/>
        <v>0</v>
      </c>
    </row>
    <row r="115" spans="2:21" ht="18" customHeight="1" x14ac:dyDescent="0.2">
      <c r="B115">
        <v>7</v>
      </c>
      <c r="C115" s="3">
        <v>41865</v>
      </c>
      <c r="D115" t="s">
        <v>301</v>
      </c>
      <c r="E115" t="s">
        <v>329</v>
      </c>
      <c r="F115" s="61"/>
      <c r="G115" s="61"/>
      <c r="H115" s="61"/>
      <c r="I115" s="2"/>
      <c r="K115" s="13" t="s">
        <v>350</v>
      </c>
      <c r="L115" s="14">
        <v>44</v>
      </c>
      <c r="M115" s="11">
        <v>27</v>
      </c>
      <c r="N115" s="13" t="s">
        <v>294</v>
      </c>
      <c r="O115" s="5"/>
      <c r="U115" s="5">
        <f t="shared" si="3"/>
        <v>0</v>
      </c>
    </row>
    <row r="116" spans="2:21" ht="18" customHeight="1" x14ac:dyDescent="0.2">
      <c r="B116">
        <v>7</v>
      </c>
      <c r="C116" s="3">
        <v>41865</v>
      </c>
      <c r="D116" t="s">
        <v>266</v>
      </c>
      <c r="E116" t="s">
        <v>341</v>
      </c>
      <c r="F116" s="61"/>
      <c r="G116" s="61"/>
      <c r="H116" s="61"/>
      <c r="I116" s="2"/>
      <c r="K116" s="13" t="s">
        <v>343</v>
      </c>
      <c r="L116" s="14">
        <v>55</v>
      </c>
      <c r="M116" s="11">
        <v>27</v>
      </c>
      <c r="N116" s="13" t="s">
        <v>295</v>
      </c>
      <c r="O116" s="5"/>
      <c r="U116" s="5">
        <f t="shared" si="3"/>
        <v>0</v>
      </c>
    </row>
    <row r="117" spans="2:21" ht="18" customHeight="1" x14ac:dyDescent="0.2">
      <c r="B117">
        <v>7</v>
      </c>
      <c r="C117" s="3">
        <v>41865</v>
      </c>
      <c r="D117" t="s">
        <v>281</v>
      </c>
      <c r="E117" t="s">
        <v>319</v>
      </c>
      <c r="F117" s="61"/>
      <c r="G117" s="61"/>
      <c r="H117" s="61"/>
      <c r="I117" s="2"/>
      <c r="K117" s="13" t="s">
        <v>328</v>
      </c>
      <c r="L117" s="14">
        <v>41</v>
      </c>
      <c r="M117" s="11">
        <v>28</v>
      </c>
      <c r="N117" s="13" t="s">
        <v>296</v>
      </c>
      <c r="O117" s="5"/>
      <c r="U117" s="5">
        <f t="shared" si="3"/>
        <v>0</v>
      </c>
    </row>
    <row r="118" spans="2:21" ht="18" customHeight="1" x14ac:dyDescent="0.2">
      <c r="B118">
        <v>7</v>
      </c>
      <c r="C118" s="3">
        <v>41865</v>
      </c>
      <c r="D118" t="s">
        <v>265</v>
      </c>
      <c r="E118" t="s">
        <v>342</v>
      </c>
      <c r="F118" s="61"/>
      <c r="G118" s="61"/>
      <c r="H118" s="61"/>
      <c r="I118" s="2"/>
      <c r="K118" s="13" t="s">
        <v>221</v>
      </c>
      <c r="L118" s="14">
        <v>35</v>
      </c>
      <c r="M118" s="11">
        <v>25</v>
      </c>
      <c r="N118" s="13" t="s">
        <v>297</v>
      </c>
      <c r="O118" s="5"/>
      <c r="U118" s="5">
        <f t="shared" si="3"/>
        <v>0</v>
      </c>
    </row>
    <row r="119" spans="2:21" ht="18" customHeight="1" x14ac:dyDescent="0.2">
      <c r="B119">
        <v>7</v>
      </c>
      <c r="C119" s="3">
        <v>41865</v>
      </c>
      <c r="D119" t="s">
        <v>271</v>
      </c>
      <c r="E119" t="s">
        <v>319</v>
      </c>
      <c r="F119" s="61"/>
      <c r="G119" s="61"/>
      <c r="H119" s="61"/>
      <c r="I119" s="2"/>
      <c r="K119" s="13" t="s">
        <v>351</v>
      </c>
      <c r="L119" s="14">
        <v>51</v>
      </c>
      <c r="M119" s="11">
        <v>25</v>
      </c>
      <c r="N119" s="13" t="s">
        <v>298</v>
      </c>
      <c r="O119" s="5"/>
      <c r="U119" s="5">
        <f t="shared" si="3"/>
        <v>0</v>
      </c>
    </row>
    <row r="120" spans="2:21" ht="18" customHeight="1" x14ac:dyDescent="0.2">
      <c r="B120">
        <v>8</v>
      </c>
      <c r="C120" s="3">
        <v>41882</v>
      </c>
      <c r="D120" t="s">
        <v>294</v>
      </c>
      <c r="E120" t="s">
        <v>350</v>
      </c>
      <c r="F120" s="61"/>
      <c r="G120" s="61"/>
      <c r="H120" s="61"/>
      <c r="I120" s="2"/>
      <c r="K120" s="13" t="s">
        <v>345</v>
      </c>
      <c r="L120" s="14">
        <v>54</v>
      </c>
      <c r="M120" s="11">
        <v>25</v>
      </c>
      <c r="N120" s="13" t="s">
        <v>299</v>
      </c>
      <c r="O120" s="5"/>
      <c r="U120" s="5">
        <f t="shared" si="3"/>
        <v>0</v>
      </c>
    </row>
    <row r="121" spans="2:21" ht="18" customHeight="1" x14ac:dyDescent="0.2">
      <c r="B121">
        <v>8</v>
      </c>
      <c r="C121" s="3">
        <v>41882</v>
      </c>
      <c r="D121" t="s">
        <v>297</v>
      </c>
      <c r="E121" t="s">
        <v>221</v>
      </c>
      <c r="F121" s="61"/>
      <c r="G121" s="61"/>
      <c r="H121" s="61"/>
      <c r="I121" s="2"/>
      <c r="K121" s="13" t="s">
        <v>320</v>
      </c>
      <c r="L121" s="14">
        <v>61</v>
      </c>
      <c r="M121" s="11">
        <v>28</v>
      </c>
      <c r="N121" s="13" t="s">
        <v>300</v>
      </c>
      <c r="O121" s="5"/>
      <c r="U121" s="5">
        <f t="shared" si="3"/>
        <v>0</v>
      </c>
    </row>
    <row r="122" spans="2:21" ht="18" customHeight="1" x14ac:dyDescent="0.2">
      <c r="B122">
        <v>8</v>
      </c>
      <c r="C122" s="3">
        <v>41882</v>
      </c>
      <c r="D122" t="s">
        <v>228</v>
      </c>
      <c r="E122" t="s">
        <v>320</v>
      </c>
      <c r="F122" s="61"/>
      <c r="G122" s="61"/>
      <c r="H122" s="61"/>
      <c r="I122" s="2"/>
      <c r="K122" s="13" t="s">
        <v>335</v>
      </c>
      <c r="L122" s="14">
        <v>61</v>
      </c>
      <c r="M122" s="11">
        <v>27</v>
      </c>
      <c r="N122" s="13" t="s">
        <v>268</v>
      </c>
      <c r="O122" s="5"/>
      <c r="U122" s="5">
        <f t="shared" si="3"/>
        <v>0</v>
      </c>
    </row>
    <row r="123" spans="2:21" ht="18" customHeight="1" x14ac:dyDescent="0.2">
      <c r="B123">
        <v>8</v>
      </c>
      <c r="C123" s="3">
        <v>41882</v>
      </c>
      <c r="D123" t="s">
        <v>276</v>
      </c>
      <c r="E123" t="s">
        <v>319</v>
      </c>
      <c r="F123" s="61"/>
      <c r="G123" s="61"/>
      <c r="H123" s="61"/>
      <c r="I123" s="2"/>
      <c r="K123" s="13" t="s">
        <v>329</v>
      </c>
      <c r="L123" s="14">
        <v>51</v>
      </c>
      <c r="M123" s="11">
        <v>29</v>
      </c>
      <c r="N123" s="13" t="s">
        <v>301</v>
      </c>
      <c r="O123" s="5"/>
      <c r="U123" s="5">
        <f t="shared" si="3"/>
        <v>0</v>
      </c>
    </row>
    <row r="124" spans="2:21" ht="18" customHeight="1" x14ac:dyDescent="0.2">
      <c r="B124">
        <v>8</v>
      </c>
      <c r="C124" s="3">
        <v>41882</v>
      </c>
      <c r="D124" t="s">
        <v>232</v>
      </c>
      <c r="E124" t="s">
        <v>323</v>
      </c>
      <c r="F124" s="61"/>
      <c r="G124" s="61"/>
      <c r="H124" s="61"/>
      <c r="I124" s="2"/>
      <c r="K124" s="13" t="s">
        <v>327</v>
      </c>
      <c r="L124" s="14">
        <v>52</v>
      </c>
      <c r="M124" s="11">
        <v>29</v>
      </c>
      <c r="N124" s="13" t="s">
        <v>302</v>
      </c>
      <c r="O124" s="5"/>
      <c r="U124" s="5">
        <f t="shared" si="3"/>
        <v>0</v>
      </c>
    </row>
    <row r="125" spans="2:21" ht="18" customHeight="1" x14ac:dyDescent="0.2">
      <c r="B125">
        <v>8</v>
      </c>
      <c r="C125" s="3">
        <v>41882</v>
      </c>
      <c r="D125" t="s">
        <v>242</v>
      </c>
      <c r="E125" t="s">
        <v>320</v>
      </c>
      <c r="F125" s="61"/>
      <c r="G125" s="61"/>
      <c r="H125" s="61"/>
      <c r="I125" s="2"/>
      <c r="K125" s="13" t="s">
        <v>352</v>
      </c>
      <c r="L125" s="14">
        <v>64</v>
      </c>
      <c r="M125" s="11">
        <v>25</v>
      </c>
      <c r="N125" s="13" t="s">
        <v>303</v>
      </c>
      <c r="O125" s="5"/>
      <c r="U125" s="5">
        <f t="shared" si="3"/>
        <v>0</v>
      </c>
    </row>
    <row r="126" spans="2:21" ht="18" customHeight="1" x14ac:dyDescent="0.2">
      <c r="B126">
        <v>8</v>
      </c>
      <c r="C126" s="3">
        <v>41882</v>
      </c>
      <c r="D126" t="s">
        <v>303</v>
      </c>
      <c r="E126" t="s">
        <v>352</v>
      </c>
      <c r="F126" s="61"/>
      <c r="G126" s="61"/>
      <c r="H126" s="61"/>
      <c r="I126" s="2"/>
      <c r="K126" s="13" t="s">
        <v>319</v>
      </c>
      <c r="L126" s="14">
        <v>49</v>
      </c>
      <c r="M126" s="11">
        <v>27</v>
      </c>
      <c r="N126" s="13" t="s">
        <v>304</v>
      </c>
      <c r="O126" s="5"/>
      <c r="U126" s="5">
        <f t="shared" si="3"/>
        <v>0</v>
      </c>
    </row>
    <row r="127" spans="2:21" ht="18" customHeight="1" x14ac:dyDescent="0.2">
      <c r="B127">
        <v>8</v>
      </c>
      <c r="C127" s="3">
        <v>41882</v>
      </c>
      <c r="D127" t="s">
        <v>252</v>
      </c>
      <c r="E127" t="s">
        <v>337</v>
      </c>
      <c r="F127" s="61"/>
      <c r="G127" s="61"/>
      <c r="H127" s="61"/>
      <c r="I127" s="2"/>
      <c r="K127" s="13" t="s">
        <v>353</v>
      </c>
      <c r="L127" s="14">
        <v>55</v>
      </c>
      <c r="M127" s="11">
        <v>25</v>
      </c>
      <c r="N127" s="13" t="s">
        <v>305</v>
      </c>
      <c r="U127" s="5">
        <f t="shared" si="3"/>
        <v>0</v>
      </c>
    </row>
    <row r="128" spans="2:21" ht="18" customHeight="1" x14ac:dyDescent="0.2">
      <c r="B128">
        <v>8</v>
      </c>
      <c r="C128" s="3">
        <v>41882</v>
      </c>
      <c r="D128" t="s">
        <v>243</v>
      </c>
      <c r="E128" t="s">
        <v>330</v>
      </c>
      <c r="F128" s="61"/>
      <c r="G128" s="61"/>
      <c r="H128" s="61"/>
      <c r="I128" s="2"/>
      <c r="K128" s="13" t="s">
        <v>337</v>
      </c>
      <c r="L128" s="14">
        <v>62</v>
      </c>
      <c r="M128" s="11">
        <v>26</v>
      </c>
      <c r="N128" s="13" t="s">
        <v>306</v>
      </c>
      <c r="U128" s="5">
        <f t="shared" si="3"/>
        <v>0</v>
      </c>
    </row>
    <row r="129" spans="2:21" ht="18" customHeight="1" x14ac:dyDescent="0.2">
      <c r="B129">
        <v>8</v>
      </c>
      <c r="C129" s="3">
        <v>41882</v>
      </c>
      <c r="D129" t="s">
        <v>277</v>
      </c>
      <c r="E129" t="s">
        <v>346</v>
      </c>
      <c r="F129" s="61"/>
      <c r="G129" s="61"/>
      <c r="H129" s="61"/>
      <c r="I129" s="2"/>
      <c r="K129" s="13" t="s">
        <v>354</v>
      </c>
      <c r="L129" s="14">
        <v>38</v>
      </c>
      <c r="M129" s="11">
        <v>29</v>
      </c>
      <c r="N129" s="13" t="s">
        <v>307</v>
      </c>
      <c r="U129" s="5">
        <f t="shared" si="3"/>
        <v>0</v>
      </c>
    </row>
    <row r="130" spans="2:21" ht="18" customHeight="1" x14ac:dyDescent="0.2">
      <c r="B130">
        <v>8</v>
      </c>
      <c r="C130" s="3">
        <v>41882</v>
      </c>
      <c r="D130" t="s">
        <v>290</v>
      </c>
      <c r="E130" t="s">
        <v>330</v>
      </c>
      <c r="F130" s="61"/>
      <c r="G130" s="61"/>
      <c r="H130" s="61"/>
      <c r="I130" s="2"/>
      <c r="K130" s="13" t="s">
        <v>326</v>
      </c>
      <c r="L130" s="14">
        <v>56</v>
      </c>
      <c r="M130" s="11">
        <v>29</v>
      </c>
      <c r="N130" s="13" t="s">
        <v>308</v>
      </c>
      <c r="U130" s="5">
        <f t="shared" si="3"/>
        <v>0</v>
      </c>
    </row>
    <row r="131" spans="2:21" ht="18" customHeight="1" x14ac:dyDescent="0.2">
      <c r="B131">
        <v>8</v>
      </c>
      <c r="C131" s="3">
        <v>41882</v>
      </c>
      <c r="D131" t="s">
        <v>293</v>
      </c>
      <c r="E131" t="s">
        <v>350</v>
      </c>
      <c r="F131" s="61"/>
      <c r="G131" s="61"/>
      <c r="H131" s="61"/>
      <c r="I131" s="2"/>
      <c r="K131" s="13" t="s">
        <v>323</v>
      </c>
      <c r="L131" s="14">
        <v>57</v>
      </c>
      <c r="M131" s="11">
        <v>29</v>
      </c>
      <c r="N131" s="13" t="s">
        <v>309</v>
      </c>
      <c r="U131" s="5">
        <f t="shared" si="3"/>
        <v>0</v>
      </c>
    </row>
    <row r="132" spans="2:21" ht="18" customHeight="1" x14ac:dyDescent="0.2">
      <c r="B132">
        <v>8</v>
      </c>
      <c r="C132" s="3">
        <v>41882</v>
      </c>
      <c r="D132" t="s">
        <v>254</v>
      </c>
      <c r="E132" t="s">
        <v>333</v>
      </c>
      <c r="F132" s="61"/>
      <c r="G132" s="61"/>
      <c r="H132" s="61"/>
      <c r="I132" s="2"/>
      <c r="K132" s="13" t="s">
        <v>321</v>
      </c>
      <c r="L132" s="14">
        <v>36</v>
      </c>
      <c r="M132" s="11">
        <v>25</v>
      </c>
      <c r="N132" s="13" t="s">
        <v>310</v>
      </c>
      <c r="U132" s="5">
        <f t="shared" si="3"/>
        <v>0</v>
      </c>
    </row>
    <row r="133" spans="2:21" ht="18" customHeight="1" x14ac:dyDescent="0.2">
      <c r="B133">
        <v>8</v>
      </c>
      <c r="C133" s="3">
        <v>41882</v>
      </c>
      <c r="D133" t="s">
        <v>268</v>
      </c>
      <c r="E133" t="s">
        <v>335</v>
      </c>
      <c r="F133" s="61"/>
      <c r="G133" s="61"/>
      <c r="H133" s="61"/>
      <c r="I133" s="2"/>
      <c r="K133" s="13" t="s">
        <v>321</v>
      </c>
      <c r="L133" s="14">
        <v>46</v>
      </c>
      <c r="M133" s="11">
        <v>25</v>
      </c>
      <c r="N133" s="13" t="s">
        <v>311</v>
      </c>
      <c r="U133" s="5">
        <f t="shared" si="3"/>
        <v>0</v>
      </c>
    </row>
    <row r="134" spans="2:21" ht="18" customHeight="1" x14ac:dyDescent="0.2">
      <c r="B134">
        <v>8</v>
      </c>
      <c r="C134" s="3">
        <v>41882</v>
      </c>
      <c r="D134" t="s">
        <v>297</v>
      </c>
      <c r="E134" t="s">
        <v>221</v>
      </c>
      <c r="F134" s="61"/>
      <c r="G134" s="61"/>
      <c r="H134" s="61"/>
      <c r="I134" s="2"/>
      <c r="K134" s="13" t="s">
        <v>319</v>
      </c>
      <c r="L134" s="14">
        <v>40</v>
      </c>
      <c r="M134" s="11">
        <v>27</v>
      </c>
      <c r="N134" s="13" t="s">
        <v>312</v>
      </c>
      <c r="U134" s="5">
        <f t="shared" si="3"/>
        <v>0</v>
      </c>
    </row>
    <row r="135" spans="2:21" ht="18" customHeight="1" x14ac:dyDescent="0.2">
      <c r="B135">
        <v>8</v>
      </c>
      <c r="C135" s="3">
        <v>41882</v>
      </c>
      <c r="D135" t="s">
        <v>222</v>
      </c>
      <c r="E135" t="s">
        <v>223</v>
      </c>
      <c r="F135" s="61"/>
      <c r="G135" s="61"/>
      <c r="H135" s="61"/>
      <c r="I135" s="2"/>
      <c r="K135" s="13" t="s">
        <v>337</v>
      </c>
      <c r="L135" s="14">
        <v>39</v>
      </c>
      <c r="M135" s="11">
        <v>27</v>
      </c>
      <c r="N135" s="13" t="s">
        <v>252</v>
      </c>
      <c r="U135" s="5">
        <f t="shared" si="3"/>
        <v>0</v>
      </c>
    </row>
    <row r="136" spans="2:21" ht="18" customHeight="1" x14ac:dyDescent="0.2">
      <c r="B136">
        <v>9</v>
      </c>
      <c r="C136" s="3">
        <v>41970</v>
      </c>
      <c r="D136" t="s">
        <v>252</v>
      </c>
      <c r="E136" t="s">
        <v>337</v>
      </c>
      <c r="F136" s="61"/>
      <c r="G136" s="61"/>
      <c r="H136" s="61"/>
      <c r="I136" s="2"/>
      <c r="K136" s="13" t="s">
        <v>324</v>
      </c>
      <c r="L136" s="14">
        <v>42</v>
      </c>
      <c r="M136" s="11">
        <v>29</v>
      </c>
      <c r="N136" s="13" t="s">
        <v>313</v>
      </c>
      <c r="U136" s="5">
        <f t="shared" si="3"/>
        <v>0</v>
      </c>
    </row>
    <row r="137" spans="2:21" ht="18" customHeight="1" x14ac:dyDescent="0.2">
      <c r="B137">
        <v>9</v>
      </c>
      <c r="C137" s="3">
        <v>41970</v>
      </c>
      <c r="D137" t="s">
        <v>228</v>
      </c>
      <c r="E137" t="s">
        <v>320</v>
      </c>
      <c r="F137" s="61"/>
      <c r="G137" s="61"/>
      <c r="H137" s="61"/>
      <c r="I137" s="2"/>
      <c r="K137" s="13" t="s">
        <v>320</v>
      </c>
      <c r="L137" s="14">
        <v>45</v>
      </c>
      <c r="M137" s="11">
        <v>27</v>
      </c>
      <c r="N137" s="13" t="s">
        <v>314</v>
      </c>
      <c r="U137" s="5">
        <f t="shared" si="3"/>
        <v>0</v>
      </c>
    </row>
    <row r="138" spans="2:21" ht="18" customHeight="1" x14ac:dyDescent="0.2">
      <c r="B138">
        <v>9</v>
      </c>
      <c r="C138" s="3">
        <v>41970</v>
      </c>
      <c r="D138" t="s">
        <v>267</v>
      </c>
      <c r="E138" t="s">
        <v>343</v>
      </c>
      <c r="F138" s="61"/>
      <c r="G138" s="61"/>
      <c r="H138" s="61"/>
      <c r="I138" s="2"/>
      <c r="K138" s="13" t="s">
        <v>336</v>
      </c>
      <c r="L138" s="14">
        <v>35</v>
      </c>
      <c r="M138" s="11">
        <v>27</v>
      </c>
      <c r="N138" s="13" t="s">
        <v>315</v>
      </c>
      <c r="U138" s="5">
        <f t="shared" si="3"/>
        <v>0</v>
      </c>
    </row>
    <row r="139" spans="2:21" ht="18" customHeight="1" x14ac:dyDescent="0.2">
      <c r="B139">
        <v>9</v>
      </c>
      <c r="C139" s="3">
        <v>41970</v>
      </c>
      <c r="D139" t="s">
        <v>271</v>
      </c>
      <c r="E139" t="s">
        <v>319</v>
      </c>
      <c r="F139" s="61"/>
      <c r="G139" s="61"/>
      <c r="H139" s="61"/>
      <c r="I139" s="2"/>
      <c r="K139" s="13" t="s">
        <v>221</v>
      </c>
      <c r="L139" s="14">
        <v>45</v>
      </c>
      <c r="M139" s="11">
        <v>29</v>
      </c>
      <c r="N139" s="13" t="s">
        <v>316</v>
      </c>
      <c r="U139" s="5">
        <f t="shared" si="3"/>
        <v>0</v>
      </c>
    </row>
    <row r="140" spans="2:21" ht="18" customHeight="1" x14ac:dyDescent="0.2">
      <c r="B140">
        <v>9</v>
      </c>
      <c r="C140" s="3">
        <v>41970</v>
      </c>
      <c r="D140" t="s">
        <v>294</v>
      </c>
      <c r="E140" t="s">
        <v>350</v>
      </c>
      <c r="F140" s="61"/>
      <c r="G140" s="61"/>
      <c r="H140" s="61"/>
      <c r="I140" s="2"/>
      <c r="K140" s="13" t="s">
        <v>336</v>
      </c>
      <c r="L140" s="14">
        <v>55</v>
      </c>
      <c r="M140" s="11">
        <v>29</v>
      </c>
      <c r="N140" s="13" t="s">
        <v>315</v>
      </c>
      <c r="U140" s="5">
        <f t="shared" si="3"/>
        <v>0</v>
      </c>
    </row>
    <row r="141" spans="2:21" ht="18" customHeight="1" x14ac:dyDescent="0.2">
      <c r="B141">
        <v>9</v>
      </c>
      <c r="C141" s="3">
        <v>41970</v>
      </c>
      <c r="D141" t="s">
        <v>268</v>
      </c>
      <c r="E141" t="s">
        <v>334</v>
      </c>
      <c r="F141" s="61"/>
      <c r="G141" s="61"/>
      <c r="H141" s="61"/>
      <c r="I141" s="2"/>
      <c r="K141" s="13" t="s">
        <v>341</v>
      </c>
      <c r="L141" s="14">
        <v>58</v>
      </c>
      <c r="M141" s="11">
        <v>28</v>
      </c>
      <c r="N141" s="13" t="s">
        <v>265</v>
      </c>
      <c r="U141" s="5">
        <f t="shared" si="3"/>
        <v>0</v>
      </c>
    </row>
    <row r="142" spans="2:21" ht="18" customHeight="1" x14ac:dyDescent="0.2">
      <c r="B142">
        <v>9</v>
      </c>
      <c r="C142" s="3">
        <v>41970</v>
      </c>
      <c r="D142" t="s">
        <v>285</v>
      </c>
      <c r="E142" t="s">
        <v>319</v>
      </c>
      <c r="F142" s="61"/>
      <c r="G142" s="61"/>
      <c r="H142" s="61"/>
      <c r="I142" s="2"/>
      <c r="K142" s="13" t="s">
        <v>326</v>
      </c>
      <c r="L142" s="14">
        <v>56</v>
      </c>
      <c r="M142" s="11">
        <v>29</v>
      </c>
      <c r="N142" s="13" t="s">
        <v>235</v>
      </c>
      <c r="U142" s="5">
        <f t="shared" si="3"/>
        <v>0</v>
      </c>
    </row>
    <row r="143" spans="2:21" ht="18" customHeight="1" x14ac:dyDescent="0.2">
      <c r="B143">
        <v>9</v>
      </c>
      <c r="C143" s="3">
        <v>41970</v>
      </c>
      <c r="D143" t="s">
        <v>291</v>
      </c>
      <c r="E143" t="s">
        <v>342</v>
      </c>
      <c r="F143" s="61"/>
      <c r="G143" s="61"/>
      <c r="H143" s="61"/>
      <c r="I143" s="2"/>
    </row>
    <row r="144" spans="2:21" ht="18" customHeight="1" x14ac:dyDescent="0.2">
      <c r="B144">
        <v>9</v>
      </c>
      <c r="C144" s="3">
        <v>41970</v>
      </c>
      <c r="D144" t="s">
        <v>275</v>
      </c>
      <c r="E144" t="s">
        <v>319</v>
      </c>
      <c r="F144" s="61"/>
      <c r="G144" s="61"/>
      <c r="H144" s="61"/>
      <c r="I144" s="2"/>
    </row>
    <row r="145" spans="2:9" ht="18" customHeight="1" x14ac:dyDescent="0.2">
      <c r="B145">
        <v>9</v>
      </c>
      <c r="C145" s="3">
        <v>41970</v>
      </c>
      <c r="D145" t="s">
        <v>284</v>
      </c>
      <c r="E145" t="s">
        <v>345</v>
      </c>
      <c r="F145" s="61"/>
      <c r="G145" s="61"/>
      <c r="H145" s="61"/>
      <c r="I145" s="2"/>
    </row>
    <row r="146" spans="2:9" ht="18" customHeight="1" x14ac:dyDescent="0.2">
      <c r="B146">
        <v>9</v>
      </c>
      <c r="C146" s="3">
        <v>41970</v>
      </c>
      <c r="D146" t="s">
        <v>265</v>
      </c>
      <c r="E146" t="s">
        <v>341</v>
      </c>
      <c r="F146" s="61"/>
      <c r="G146" s="61"/>
      <c r="H146" s="61"/>
      <c r="I146" s="2"/>
    </row>
    <row r="147" spans="2:9" ht="18" customHeight="1" x14ac:dyDescent="0.2">
      <c r="B147">
        <v>9</v>
      </c>
      <c r="C147" s="3">
        <v>41970</v>
      </c>
      <c r="D147" t="s">
        <v>231</v>
      </c>
      <c r="E147" t="s">
        <v>322</v>
      </c>
      <c r="F147" s="61"/>
      <c r="G147" s="61"/>
      <c r="H147" s="61"/>
      <c r="I147" s="2"/>
    </row>
    <row r="148" spans="2:9" ht="18" customHeight="1" x14ac:dyDescent="0.2">
      <c r="B148">
        <v>9</v>
      </c>
      <c r="C148" s="3">
        <v>41970</v>
      </c>
      <c r="D148" t="s">
        <v>281</v>
      </c>
      <c r="E148" t="s">
        <v>319</v>
      </c>
      <c r="F148" s="61"/>
      <c r="G148" s="61"/>
      <c r="H148" s="61"/>
      <c r="I148" s="2"/>
    </row>
    <row r="149" spans="2:9" ht="18" customHeight="1" x14ac:dyDescent="0.2">
      <c r="B149">
        <v>10</v>
      </c>
      <c r="C149" s="3">
        <v>42001</v>
      </c>
      <c r="D149" t="s">
        <v>272</v>
      </c>
      <c r="E149" t="s">
        <v>344</v>
      </c>
      <c r="F149" s="61"/>
      <c r="G149" s="61"/>
      <c r="H149" s="61"/>
      <c r="I149" s="2"/>
    </row>
    <row r="150" spans="2:9" ht="18" customHeight="1" x14ac:dyDescent="0.2">
      <c r="B150">
        <v>10</v>
      </c>
      <c r="C150" s="3">
        <v>42001</v>
      </c>
      <c r="D150" t="s">
        <v>283</v>
      </c>
      <c r="E150" t="s">
        <v>326</v>
      </c>
      <c r="F150" s="61"/>
      <c r="G150" s="61"/>
      <c r="H150" s="61"/>
      <c r="I150" s="2"/>
    </row>
    <row r="151" spans="2:9" ht="18" customHeight="1" x14ac:dyDescent="0.2">
      <c r="B151">
        <v>10</v>
      </c>
      <c r="C151" s="3">
        <v>42001</v>
      </c>
      <c r="D151" t="s">
        <v>307</v>
      </c>
      <c r="E151" t="s">
        <v>354</v>
      </c>
      <c r="F151" s="61"/>
      <c r="G151" s="61"/>
      <c r="H151" s="61"/>
      <c r="I151" s="2"/>
    </row>
    <row r="152" spans="2:9" ht="18" customHeight="1" x14ac:dyDescent="0.2">
      <c r="B152">
        <v>10</v>
      </c>
      <c r="C152" s="3">
        <v>42001</v>
      </c>
      <c r="D152" t="s">
        <v>226</v>
      </c>
      <c r="E152" t="s">
        <v>319</v>
      </c>
      <c r="F152" s="61"/>
      <c r="G152" s="61"/>
      <c r="H152" s="61"/>
      <c r="I152" s="2"/>
    </row>
    <row r="153" spans="2:9" ht="18" customHeight="1" x14ac:dyDescent="0.2">
      <c r="B153">
        <v>10</v>
      </c>
      <c r="C153" s="3">
        <v>42001</v>
      </c>
      <c r="D153" t="s">
        <v>236</v>
      </c>
      <c r="E153" t="s">
        <v>326</v>
      </c>
      <c r="F153" s="61"/>
      <c r="G153" s="61"/>
      <c r="H153" s="61"/>
      <c r="I153" s="2"/>
    </row>
    <row r="154" spans="2:9" ht="18" customHeight="1" x14ac:dyDescent="0.2">
      <c r="B154">
        <v>10</v>
      </c>
      <c r="C154" s="3">
        <v>42001</v>
      </c>
      <c r="D154" t="s">
        <v>257</v>
      </c>
      <c r="E154" t="s">
        <v>336</v>
      </c>
      <c r="F154" s="61"/>
      <c r="G154" s="61"/>
      <c r="H154" s="61"/>
      <c r="I154" s="2"/>
    </row>
    <row r="155" spans="2:9" ht="18" customHeight="1" x14ac:dyDescent="0.2">
      <c r="B155">
        <v>10</v>
      </c>
      <c r="C155" s="3">
        <v>42001</v>
      </c>
      <c r="D155" t="s">
        <v>295</v>
      </c>
      <c r="E155" t="s">
        <v>343</v>
      </c>
      <c r="F155" s="61"/>
      <c r="G155" s="61"/>
      <c r="H155" s="61"/>
      <c r="I155" s="2"/>
    </row>
    <row r="156" spans="2:9" ht="18" customHeight="1" x14ac:dyDescent="0.2">
      <c r="B156">
        <v>10</v>
      </c>
      <c r="C156" s="3">
        <v>42001</v>
      </c>
      <c r="D156" t="s">
        <v>302</v>
      </c>
      <c r="E156" t="s">
        <v>327</v>
      </c>
      <c r="F156" s="61"/>
      <c r="G156" s="61"/>
      <c r="H156" s="61"/>
      <c r="I156" s="2"/>
    </row>
    <row r="157" spans="2:9" ht="18" customHeight="1" x14ac:dyDescent="0.2">
      <c r="B157">
        <v>10</v>
      </c>
      <c r="C157" s="3">
        <v>42001</v>
      </c>
      <c r="D157" t="s">
        <v>315</v>
      </c>
      <c r="E157" t="s">
        <v>336</v>
      </c>
      <c r="F157" s="61"/>
      <c r="G157" s="61"/>
      <c r="H157" s="61"/>
      <c r="I157" s="2"/>
    </row>
    <row r="158" spans="2:9" ht="18" customHeight="1" x14ac:dyDescent="0.2">
      <c r="B158">
        <v>10</v>
      </c>
      <c r="C158" s="3">
        <v>42001</v>
      </c>
      <c r="D158" t="s">
        <v>286</v>
      </c>
      <c r="E158" t="s">
        <v>319</v>
      </c>
      <c r="F158" s="61"/>
      <c r="G158" s="61"/>
      <c r="H158" s="61"/>
      <c r="I158" s="2"/>
    </row>
    <row r="159" spans="2:9" ht="18" customHeight="1" x14ac:dyDescent="0.2">
      <c r="B159">
        <v>10</v>
      </c>
      <c r="C159" s="3">
        <v>42001</v>
      </c>
      <c r="D159" t="s">
        <v>316</v>
      </c>
      <c r="E159" t="s">
        <v>221</v>
      </c>
      <c r="F159" s="61"/>
      <c r="G159" s="61"/>
      <c r="H159" s="61"/>
      <c r="I159" s="2"/>
    </row>
    <row r="160" spans="2:9" ht="18" customHeight="1" x14ac:dyDescent="0.2">
      <c r="B160">
        <v>10</v>
      </c>
      <c r="C160" s="3">
        <v>42001</v>
      </c>
      <c r="D160" t="s">
        <v>252</v>
      </c>
      <c r="E160" t="s">
        <v>337</v>
      </c>
      <c r="F160" s="61"/>
      <c r="G160" s="61"/>
      <c r="H160" s="61"/>
      <c r="I160" s="2"/>
    </row>
    <row r="161" spans="2:9" ht="18" customHeight="1" x14ac:dyDescent="0.2">
      <c r="B161">
        <v>10</v>
      </c>
      <c r="C161" s="3">
        <v>42001</v>
      </c>
      <c r="D161" t="s">
        <v>230</v>
      </c>
      <c r="E161" t="s">
        <v>321</v>
      </c>
      <c r="F161" s="61"/>
      <c r="G161" s="61"/>
      <c r="H161" s="61"/>
      <c r="I161" s="2"/>
    </row>
    <row r="162" spans="2:9" ht="18" customHeight="1" x14ac:dyDescent="0.2">
      <c r="B162">
        <v>10</v>
      </c>
      <c r="C162" s="3">
        <v>42001</v>
      </c>
      <c r="D162" t="s">
        <v>242</v>
      </c>
      <c r="E162" t="s">
        <v>320</v>
      </c>
      <c r="F162" s="61"/>
      <c r="G162" s="61"/>
      <c r="H162" s="61"/>
      <c r="I162" s="2"/>
    </row>
    <row r="163" spans="2:9" ht="18" customHeight="1" x14ac:dyDescent="0.2">
      <c r="B163">
        <v>10</v>
      </c>
      <c r="C163" s="3">
        <v>42001</v>
      </c>
      <c r="D163" t="s">
        <v>310</v>
      </c>
      <c r="E163" t="s">
        <v>321</v>
      </c>
      <c r="F163" s="61"/>
      <c r="G163" s="61"/>
      <c r="H163" s="61"/>
      <c r="I163" s="2"/>
    </row>
    <row r="164" spans="2:9" ht="18" customHeight="1" x14ac:dyDescent="0.2">
      <c r="B164">
        <v>11</v>
      </c>
      <c r="C164" s="3">
        <v>41955</v>
      </c>
      <c r="D164" t="s">
        <v>307</v>
      </c>
      <c r="E164" t="s">
        <v>354</v>
      </c>
      <c r="F164" s="61"/>
      <c r="G164" s="61"/>
      <c r="H164" s="61"/>
      <c r="I164" s="2"/>
    </row>
    <row r="165" spans="2:9" ht="18" customHeight="1" x14ac:dyDescent="0.2">
      <c r="B165">
        <v>11</v>
      </c>
      <c r="C165" s="3">
        <v>41955</v>
      </c>
      <c r="D165" t="s">
        <v>227</v>
      </c>
      <c r="E165" t="s">
        <v>319</v>
      </c>
      <c r="F165" s="61"/>
      <c r="G165" s="61"/>
      <c r="H165" s="61"/>
      <c r="I165" s="2"/>
    </row>
    <row r="166" spans="2:9" ht="18" customHeight="1" x14ac:dyDescent="0.2">
      <c r="B166">
        <v>11</v>
      </c>
      <c r="C166" s="3">
        <v>41955</v>
      </c>
      <c r="D166" t="s">
        <v>237</v>
      </c>
      <c r="E166" t="s">
        <v>221</v>
      </c>
      <c r="F166" s="61"/>
      <c r="G166" s="61"/>
      <c r="H166" s="61"/>
      <c r="I166" s="2"/>
    </row>
    <row r="167" spans="2:9" ht="18" customHeight="1" x14ac:dyDescent="0.2">
      <c r="B167">
        <v>11</v>
      </c>
      <c r="C167" s="3">
        <v>41955</v>
      </c>
      <c r="D167" t="s">
        <v>240</v>
      </c>
      <c r="E167" t="s">
        <v>328</v>
      </c>
      <c r="F167" s="61"/>
      <c r="G167" s="61"/>
      <c r="H167" s="61"/>
      <c r="I167" s="2"/>
    </row>
    <row r="168" spans="2:9" ht="18" customHeight="1" x14ac:dyDescent="0.2">
      <c r="B168">
        <v>11</v>
      </c>
      <c r="C168" s="3">
        <v>41955</v>
      </c>
      <c r="D168" t="s">
        <v>254</v>
      </c>
      <c r="E168" t="s">
        <v>333</v>
      </c>
      <c r="F168" s="61"/>
      <c r="G168" s="61"/>
      <c r="H168" s="61"/>
      <c r="I168" s="2"/>
    </row>
    <row r="169" spans="2:9" ht="18" customHeight="1" x14ac:dyDescent="0.2">
      <c r="B169">
        <v>11</v>
      </c>
      <c r="C169" s="3">
        <v>41955</v>
      </c>
      <c r="D169" t="s">
        <v>246</v>
      </c>
      <c r="E169" t="s">
        <v>333</v>
      </c>
      <c r="F169" s="61"/>
      <c r="G169" s="61"/>
      <c r="H169" s="61"/>
      <c r="I169" s="2"/>
    </row>
    <row r="170" spans="2:9" ht="18" customHeight="1" x14ac:dyDescent="0.2">
      <c r="B170">
        <v>11</v>
      </c>
      <c r="C170" s="3">
        <v>41955</v>
      </c>
      <c r="D170" t="s">
        <v>261</v>
      </c>
      <c r="E170" t="s">
        <v>336</v>
      </c>
      <c r="F170" s="61"/>
      <c r="G170" s="61"/>
      <c r="H170" s="61"/>
      <c r="I170" s="2"/>
    </row>
    <row r="171" spans="2:9" ht="18" customHeight="1" x14ac:dyDescent="0.2">
      <c r="B171">
        <v>11</v>
      </c>
      <c r="C171" s="3">
        <v>41955</v>
      </c>
      <c r="D171" t="s">
        <v>296</v>
      </c>
      <c r="E171" t="s">
        <v>328</v>
      </c>
      <c r="F171" s="61"/>
      <c r="G171" s="61"/>
      <c r="H171" s="61"/>
      <c r="I171" s="2"/>
    </row>
    <row r="172" spans="2:9" ht="18" customHeight="1" x14ac:dyDescent="0.2">
      <c r="B172">
        <v>11</v>
      </c>
      <c r="C172" s="3">
        <v>41955</v>
      </c>
      <c r="D172" t="s">
        <v>259</v>
      </c>
      <c r="E172" t="s">
        <v>339</v>
      </c>
      <c r="F172" s="61"/>
      <c r="G172" s="61"/>
      <c r="H172" s="61"/>
      <c r="I172" s="2"/>
    </row>
    <row r="173" spans="2:9" ht="18" customHeight="1" x14ac:dyDescent="0.2">
      <c r="B173">
        <v>11</v>
      </c>
      <c r="C173" s="3">
        <v>41955</v>
      </c>
      <c r="D173" t="s">
        <v>262</v>
      </c>
      <c r="E173" t="s">
        <v>341</v>
      </c>
      <c r="F173" s="61"/>
      <c r="G173" s="61"/>
      <c r="H173" s="61"/>
      <c r="I173" s="2"/>
    </row>
    <row r="174" spans="2:9" ht="18" customHeight="1" x14ac:dyDescent="0.2">
      <c r="B174">
        <v>12</v>
      </c>
      <c r="C174" s="3">
        <v>41827</v>
      </c>
      <c r="D174" t="s">
        <v>270</v>
      </c>
      <c r="E174" t="s">
        <v>321</v>
      </c>
      <c r="F174" s="61"/>
      <c r="G174" s="61"/>
      <c r="H174" s="61"/>
      <c r="I174" s="2"/>
    </row>
    <row r="175" spans="2:9" ht="18" customHeight="1" x14ac:dyDescent="0.2">
      <c r="B175">
        <v>12</v>
      </c>
      <c r="C175" s="3">
        <v>41827</v>
      </c>
      <c r="D175" t="s">
        <v>224</v>
      </c>
      <c r="E175" t="s">
        <v>317</v>
      </c>
      <c r="F175" s="61"/>
      <c r="G175" s="61"/>
      <c r="H175" s="61"/>
      <c r="I175" s="2"/>
    </row>
    <row r="176" spans="2:9" ht="18" customHeight="1" x14ac:dyDescent="0.2">
      <c r="B176">
        <v>12</v>
      </c>
      <c r="C176" s="3">
        <v>41827</v>
      </c>
      <c r="D176" t="s">
        <v>233</v>
      </c>
      <c r="E176" t="s">
        <v>324</v>
      </c>
      <c r="F176" s="61"/>
      <c r="G176" s="61"/>
      <c r="H176" s="61"/>
      <c r="I176" s="2"/>
    </row>
    <row r="177" spans="2:9" ht="18" customHeight="1" x14ac:dyDescent="0.2">
      <c r="B177">
        <v>12</v>
      </c>
      <c r="C177" s="3">
        <v>41827</v>
      </c>
      <c r="D177" t="s">
        <v>241</v>
      </c>
      <c r="E177" t="s">
        <v>329</v>
      </c>
      <c r="F177" s="61"/>
      <c r="G177" s="61"/>
      <c r="H177" s="61"/>
      <c r="I177" s="2"/>
    </row>
    <row r="178" spans="2:9" ht="18" customHeight="1" x14ac:dyDescent="0.2">
      <c r="B178">
        <v>12</v>
      </c>
      <c r="C178" s="3">
        <v>41827</v>
      </c>
      <c r="D178" t="s">
        <v>308</v>
      </c>
      <c r="E178" t="s">
        <v>326</v>
      </c>
      <c r="F178" s="61"/>
      <c r="G178" s="61"/>
      <c r="H178" s="61"/>
      <c r="I178" s="2"/>
    </row>
    <row r="179" spans="2:9" ht="18" customHeight="1" x14ac:dyDescent="0.2">
      <c r="B179">
        <v>12</v>
      </c>
      <c r="C179" s="3">
        <v>41827</v>
      </c>
      <c r="D179" t="s">
        <v>314</v>
      </c>
      <c r="E179" t="s">
        <v>320</v>
      </c>
      <c r="F179" s="61"/>
      <c r="G179" s="61"/>
      <c r="H179" s="61"/>
      <c r="I179" s="2"/>
    </row>
    <row r="180" spans="2:9" ht="18" customHeight="1" x14ac:dyDescent="0.2">
      <c r="B180">
        <v>13</v>
      </c>
      <c r="C180" s="3">
        <v>41693</v>
      </c>
      <c r="D180" t="s">
        <v>300</v>
      </c>
      <c r="E180" t="s">
        <v>320</v>
      </c>
      <c r="F180" s="61"/>
      <c r="G180" s="61"/>
      <c r="H180" s="61"/>
      <c r="I180" s="2"/>
    </row>
    <row r="181" spans="2:9" ht="18" customHeight="1" x14ac:dyDescent="0.2">
      <c r="B181">
        <v>13</v>
      </c>
      <c r="C181" s="3">
        <v>41693</v>
      </c>
      <c r="D181" t="s">
        <v>234</v>
      </c>
      <c r="E181" t="s">
        <v>325</v>
      </c>
      <c r="F181" s="61"/>
      <c r="G181" s="61"/>
      <c r="H181" s="61"/>
      <c r="I181" s="2"/>
    </row>
    <row r="182" spans="2:9" ht="18" customHeight="1" x14ac:dyDescent="0.2">
      <c r="B182">
        <v>13</v>
      </c>
      <c r="C182" s="3">
        <v>41693</v>
      </c>
      <c r="D182" t="s">
        <v>235</v>
      </c>
      <c r="E182" t="s">
        <v>326</v>
      </c>
      <c r="F182" s="61"/>
      <c r="G182" s="61"/>
      <c r="H182" s="61"/>
      <c r="I182" s="2"/>
    </row>
    <row r="183" spans="2:9" ht="18" customHeight="1" x14ac:dyDescent="0.2">
      <c r="B183">
        <v>13</v>
      </c>
      <c r="C183" s="3">
        <v>41693</v>
      </c>
      <c r="D183" t="s">
        <v>239</v>
      </c>
      <c r="E183" t="s">
        <v>327</v>
      </c>
      <c r="F183" s="61"/>
      <c r="G183" s="61"/>
      <c r="H183" s="61"/>
      <c r="I183" s="2"/>
    </row>
    <row r="184" spans="2:9" ht="18" customHeight="1" x14ac:dyDescent="0.2">
      <c r="B184">
        <v>13</v>
      </c>
      <c r="C184" s="3">
        <v>41693</v>
      </c>
      <c r="D184" t="s">
        <v>231</v>
      </c>
      <c r="E184" t="s">
        <v>322</v>
      </c>
      <c r="F184" s="61"/>
      <c r="G184" s="61"/>
      <c r="H184" s="61"/>
      <c r="I184" s="2"/>
    </row>
    <row r="185" spans="2:9" ht="18" customHeight="1" x14ac:dyDescent="0.2">
      <c r="B185">
        <v>13</v>
      </c>
      <c r="C185" s="3">
        <v>41693</v>
      </c>
      <c r="D185" t="s">
        <v>268</v>
      </c>
      <c r="E185" t="s">
        <v>334</v>
      </c>
      <c r="F185" s="61"/>
      <c r="G185" s="61"/>
      <c r="H185" s="61"/>
      <c r="I185" s="2"/>
    </row>
    <row r="186" spans="2:9" ht="18" customHeight="1" x14ac:dyDescent="0.2">
      <c r="B186">
        <v>13</v>
      </c>
      <c r="C186" s="3">
        <v>41693</v>
      </c>
      <c r="D186" t="s">
        <v>288</v>
      </c>
      <c r="E186" t="s">
        <v>336</v>
      </c>
      <c r="F186" s="61"/>
      <c r="G186" s="61"/>
      <c r="H186" s="61"/>
      <c r="I186" s="2"/>
    </row>
    <row r="187" spans="2:9" ht="18" customHeight="1" x14ac:dyDescent="0.2">
      <c r="B187">
        <v>13</v>
      </c>
      <c r="C187" s="3">
        <v>41693</v>
      </c>
      <c r="D187" t="s">
        <v>279</v>
      </c>
      <c r="E187" t="s">
        <v>327</v>
      </c>
      <c r="F187" s="61"/>
      <c r="G187" s="61"/>
      <c r="H187" s="61"/>
      <c r="I187" s="2"/>
    </row>
    <row r="188" spans="2:9" ht="18" customHeight="1" x14ac:dyDescent="0.2">
      <c r="B188">
        <v>13</v>
      </c>
      <c r="C188" s="3">
        <v>41693</v>
      </c>
      <c r="D188" t="s">
        <v>265</v>
      </c>
      <c r="E188" t="s">
        <v>341</v>
      </c>
      <c r="F188" s="61"/>
      <c r="G188" s="61"/>
      <c r="H188" s="61"/>
      <c r="I188" s="2"/>
    </row>
    <row r="189" spans="2:9" ht="18" customHeight="1" x14ac:dyDescent="0.2">
      <c r="B189">
        <v>13</v>
      </c>
      <c r="C189" s="3">
        <v>41693</v>
      </c>
      <c r="D189" t="s">
        <v>299</v>
      </c>
      <c r="E189" t="s">
        <v>345</v>
      </c>
      <c r="F189" s="61"/>
      <c r="G189" s="61"/>
      <c r="H189" s="61"/>
      <c r="I189" s="2"/>
    </row>
    <row r="190" spans="2:9" ht="18" customHeight="1" x14ac:dyDescent="0.2">
      <c r="B190">
        <v>13</v>
      </c>
      <c r="C190" s="3">
        <v>41693</v>
      </c>
      <c r="D190" t="s">
        <v>315</v>
      </c>
      <c r="E190" t="s">
        <v>336</v>
      </c>
      <c r="F190" s="61"/>
      <c r="G190" s="61"/>
      <c r="H190" s="61"/>
      <c r="I190" s="2"/>
    </row>
    <row r="191" spans="2:9" ht="18" customHeight="1" x14ac:dyDescent="0.2">
      <c r="B191">
        <v>14</v>
      </c>
      <c r="C191" s="3">
        <v>42028</v>
      </c>
      <c r="D191" t="s">
        <v>316</v>
      </c>
      <c r="E191" t="s">
        <v>221</v>
      </c>
      <c r="F191" s="61"/>
      <c r="G191" s="61"/>
      <c r="H191" s="61"/>
      <c r="I191" s="2"/>
    </row>
    <row r="192" spans="2:9" ht="18" customHeight="1" x14ac:dyDescent="0.2">
      <c r="B192">
        <v>14</v>
      </c>
      <c r="C192" s="3">
        <v>42028</v>
      </c>
      <c r="D192" t="s">
        <v>229</v>
      </c>
      <c r="E192" t="s">
        <v>320</v>
      </c>
      <c r="F192" s="61"/>
      <c r="G192" s="61"/>
      <c r="H192" s="61"/>
      <c r="I192" s="2"/>
    </row>
    <row r="193" spans="2:9" ht="18" customHeight="1" x14ac:dyDescent="0.2">
      <c r="B193">
        <v>14</v>
      </c>
      <c r="C193" s="3">
        <v>42028</v>
      </c>
      <c r="D193" t="s">
        <v>260</v>
      </c>
      <c r="E193" t="s">
        <v>340</v>
      </c>
      <c r="F193" s="61"/>
      <c r="G193" s="61"/>
      <c r="H193" s="61"/>
      <c r="I193" s="2"/>
    </row>
    <row r="194" spans="2:9" ht="18" customHeight="1" x14ac:dyDescent="0.2">
      <c r="B194">
        <v>14</v>
      </c>
      <c r="C194" s="3">
        <v>42028</v>
      </c>
      <c r="D194" t="s">
        <v>263</v>
      </c>
      <c r="E194" t="s">
        <v>319</v>
      </c>
      <c r="F194" s="61"/>
      <c r="G194" s="61"/>
      <c r="H194" s="61"/>
      <c r="I194" s="2"/>
    </row>
    <row r="195" spans="2:9" ht="18" customHeight="1" x14ac:dyDescent="0.2">
      <c r="B195">
        <v>14</v>
      </c>
      <c r="C195" s="3">
        <v>42028</v>
      </c>
      <c r="D195" t="s">
        <v>233</v>
      </c>
      <c r="E195" t="s">
        <v>324</v>
      </c>
      <c r="F195" s="61"/>
      <c r="G195" s="61"/>
      <c r="H195" s="61"/>
      <c r="I195" s="2"/>
    </row>
    <row r="196" spans="2:9" ht="18" customHeight="1" x14ac:dyDescent="0.2">
      <c r="B196">
        <v>14</v>
      </c>
      <c r="C196" s="3">
        <v>42028</v>
      </c>
      <c r="D196" t="s">
        <v>282</v>
      </c>
      <c r="E196" t="s">
        <v>348</v>
      </c>
      <c r="F196" s="61"/>
      <c r="G196" s="61"/>
      <c r="H196" s="61"/>
      <c r="I196" s="2"/>
    </row>
    <row r="197" spans="2:9" ht="18" customHeight="1" x14ac:dyDescent="0.2">
      <c r="B197">
        <v>14</v>
      </c>
      <c r="C197" s="3">
        <v>42028</v>
      </c>
      <c r="D197" t="s">
        <v>306</v>
      </c>
      <c r="E197" t="s">
        <v>337</v>
      </c>
      <c r="F197" s="61"/>
      <c r="G197" s="61"/>
      <c r="H197" s="61"/>
      <c r="I197" s="2"/>
    </row>
    <row r="198" spans="2:9" ht="18" customHeight="1" x14ac:dyDescent="0.2">
      <c r="B198">
        <v>14</v>
      </c>
      <c r="C198" s="3">
        <v>42028</v>
      </c>
      <c r="D198" t="s">
        <v>311</v>
      </c>
      <c r="E198" t="s">
        <v>321</v>
      </c>
      <c r="F198" s="61"/>
      <c r="G198" s="61"/>
      <c r="H198" s="61"/>
      <c r="I198" s="2"/>
    </row>
    <row r="199" spans="2:9" ht="18" customHeight="1" x14ac:dyDescent="0.2">
      <c r="B199">
        <v>14</v>
      </c>
      <c r="C199" s="3">
        <v>42028</v>
      </c>
      <c r="D199" t="s">
        <v>249</v>
      </c>
      <c r="E199" t="s">
        <v>320</v>
      </c>
      <c r="F199" s="61"/>
      <c r="G199" s="61"/>
      <c r="H199" s="61"/>
      <c r="I199" s="2"/>
    </row>
    <row r="200" spans="2:9" ht="18" customHeight="1" x14ac:dyDescent="0.2">
      <c r="B200">
        <v>15</v>
      </c>
      <c r="C200" s="3">
        <v>41898</v>
      </c>
      <c r="D200" t="s">
        <v>234</v>
      </c>
      <c r="E200" t="s">
        <v>325</v>
      </c>
      <c r="F200" s="61"/>
      <c r="G200" s="61"/>
      <c r="H200" s="61"/>
      <c r="I200" s="2"/>
    </row>
    <row r="201" spans="2:9" ht="18" customHeight="1" x14ac:dyDescent="0.2">
      <c r="B201">
        <v>15</v>
      </c>
      <c r="C201" s="3">
        <v>41898</v>
      </c>
      <c r="D201" t="s">
        <v>256</v>
      </c>
      <c r="E201" t="s">
        <v>319</v>
      </c>
      <c r="F201" s="61"/>
      <c r="G201" s="61"/>
      <c r="H201" s="61"/>
      <c r="I201" s="2"/>
    </row>
    <row r="202" spans="2:9" ht="18" customHeight="1" x14ac:dyDescent="0.2">
      <c r="B202">
        <v>15</v>
      </c>
      <c r="C202" s="3">
        <v>41898</v>
      </c>
      <c r="D202" t="s">
        <v>309</v>
      </c>
      <c r="E202" t="s">
        <v>323</v>
      </c>
      <c r="F202" s="61"/>
      <c r="G202" s="61"/>
      <c r="H202" s="61"/>
      <c r="I202" s="2"/>
    </row>
    <row r="203" spans="2:9" ht="18" customHeight="1" x14ac:dyDescent="0.2">
      <c r="B203">
        <v>15</v>
      </c>
      <c r="C203" s="3">
        <v>41898</v>
      </c>
      <c r="D203" t="s">
        <v>287</v>
      </c>
      <c r="E203" t="s">
        <v>336</v>
      </c>
      <c r="F203" s="61"/>
      <c r="G203" s="61"/>
      <c r="H203" s="61"/>
      <c r="I203" s="2"/>
    </row>
    <row r="204" spans="2:9" ht="18" customHeight="1" x14ac:dyDescent="0.2">
      <c r="B204">
        <v>15</v>
      </c>
      <c r="C204" s="3">
        <v>41898</v>
      </c>
      <c r="D204" t="s">
        <v>301</v>
      </c>
      <c r="E204" t="s">
        <v>329</v>
      </c>
      <c r="F204" s="61"/>
      <c r="G204" s="61"/>
      <c r="H204" s="61"/>
      <c r="I204" s="2"/>
    </row>
    <row r="205" spans="2:9" ht="18" customHeight="1" x14ac:dyDescent="0.2">
      <c r="B205">
        <v>15</v>
      </c>
      <c r="C205" s="3">
        <v>41898</v>
      </c>
      <c r="D205" t="s">
        <v>306</v>
      </c>
      <c r="E205" t="s">
        <v>337</v>
      </c>
      <c r="F205" s="61"/>
      <c r="G205" s="61"/>
      <c r="H205" s="61"/>
      <c r="I205" s="2"/>
    </row>
    <row r="206" spans="2:9" ht="18" customHeight="1" x14ac:dyDescent="0.2">
      <c r="B206">
        <v>16</v>
      </c>
      <c r="C206" s="3">
        <v>41955</v>
      </c>
      <c r="D206" t="s">
        <v>264</v>
      </c>
      <c r="E206" t="s">
        <v>320</v>
      </c>
      <c r="F206" s="61"/>
      <c r="G206" s="61"/>
      <c r="H206" s="61"/>
      <c r="I206" s="2"/>
    </row>
    <row r="207" spans="2:9" ht="18" customHeight="1" x14ac:dyDescent="0.2">
      <c r="B207">
        <v>16</v>
      </c>
      <c r="C207" s="3">
        <v>41955</v>
      </c>
      <c r="D207" t="s">
        <v>276</v>
      </c>
      <c r="E207" t="s">
        <v>319</v>
      </c>
      <c r="F207" s="61"/>
      <c r="G207" s="61"/>
      <c r="H207" s="61"/>
      <c r="I207" s="2"/>
    </row>
    <row r="208" spans="2:9" ht="18" customHeight="1" x14ac:dyDescent="0.2">
      <c r="B208">
        <v>16</v>
      </c>
      <c r="C208" s="3">
        <v>41955</v>
      </c>
      <c r="D208" t="s">
        <v>244</v>
      </c>
      <c r="E208" t="s">
        <v>331</v>
      </c>
      <c r="F208" s="61"/>
      <c r="G208" s="61"/>
      <c r="H208" s="61"/>
      <c r="I208" s="2"/>
    </row>
    <row r="209" spans="2:9" ht="18" customHeight="1" x14ac:dyDescent="0.2">
      <c r="B209">
        <v>16</v>
      </c>
      <c r="C209" s="3">
        <v>41955</v>
      </c>
      <c r="D209" t="s">
        <v>246</v>
      </c>
      <c r="E209" t="s">
        <v>333</v>
      </c>
      <c r="F209" s="61"/>
      <c r="G209" s="61"/>
      <c r="H209" s="61"/>
      <c r="I209" s="2"/>
    </row>
    <row r="210" spans="2:9" ht="18" customHeight="1" x14ac:dyDescent="0.2">
      <c r="B210">
        <v>16</v>
      </c>
      <c r="C210" s="3">
        <v>41955</v>
      </c>
      <c r="D210" t="s">
        <v>251</v>
      </c>
      <c r="E210" t="s">
        <v>336</v>
      </c>
      <c r="F210" s="61"/>
      <c r="G210" s="61"/>
      <c r="H210" s="61"/>
      <c r="I210" s="2"/>
    </row>
    <row r="211" spans="2:9" ht="18" customHeight="1" x14ac:dyDescent="0.2">
      <c r="B211">
        <v>16</v>
      </c>
      <c r="C211" s="3">
        <v>41955</v>
      </c>
      <c r="D211" t="s">
        <v>253</v>
      </c>
      <c r="E211" t="s">
        <v>327</v>
      </c>
      <c r="F211" s="61"/>
      <c r="G211" s="61"/>
      <c r="H211" s="61"/>
      <c r="I211" s="2"/>
    </row>
    <row r="212" spans="2:9" ht="18" customHeight="1" x14ac:dyDescent="0.2">
      <c r="B212">
        <v>16</v>
      </c>
      <c r="C212" s="3">
        <v>41955</v>
      </c>
      <c r="D212" t="s">
        <v>250</v>
      </c>
      <c r="E212" t="s">
        <v>320</v>
      </c>
      <c r="F212" s="61"/>
      <c r="G212" s="61"/>
      <c r="H212" s="61"/>
      <c r="I212" s="2"/>
    </row>
    <row r="213" spans="2:9" ht="18" customHeight="1" x14ac:dyDescent="0.2">
      <c r="B213">
        <v>16</v>
      </c>
      <c r="C213" s="3">
        <v>41955</v>
      </c>
      <c r="D213" t="s">
        <v>274</v>
      </c>
      <c r="E213" t="s">
        <v>345</v>
      </c>
      <c r="F213" s="61"/>
      <c r="G213" s="61"/>
      <c r="H213" s="61"/>
      <c r="I213" s="2"/>
    </row>
    <row r="214" spans="2:9" ht="18" customHeight="1" x14ac:dyDescent="0.2">
      <c r="B214">
        <v>16</v>
      </c>
      <c r="C214" s="3">
        <v>41955</v>
      </c>
      <c r="D214" t="s">
        <v>222</v>
      </c>
      <c r="E214" t="s">
        <v>223</v>
      </c>
      <c r="F214" s="61"/>
      <c r="G214" s="61"/>
      <c r="H214" s="61"/>
      <c r="I214" s="2"/>
    </row>
    <row r="215" spans="2:9" ht="18" customHeight="1" x14ac:dyDescent="0.2">
      <c r="B215">
        <v>16</v>
      </c>
      <c r="C215" s="3">
        <v>41955</v>
      </c>
      <c r="D215" t="s">
        <v>292</v>
      </c>
      <c r="E215" t="s">
        <v>349</v>
      </c>
      <c r="F215" s="61"/>
      <c r="G215" s="61"/>
      <c r="H215" s="61"/>
      <c r="I215" s="2"/>
    </row>
    <row r="216" spans="2:9" ht="18" customHeight="1" x14ac:dyDescent="0.2">
      <c r="B216">
        <v>16</v>
      </c>
      <c r="C216" s="3">
        <v>41955</v>
      </c>
      <c r="D216" t="s">
        <v>265</v>
      </c>
      <c r="E216" t="s">
        <v>342</v>
      </c>
      <c r="F216" s="61"/>
      <c r="G216" s="61"/>
      <c r="H216" s="61"/>
      <c r="I216" s="2"/>
    </row>
    <row r="217" spans="2:9" ht="18" customHeight="1" x14ac:dyDescent="0.2">
      <c r="B217">
        <v>16</v>
      </c>
      <c r="C217" s="3">
        <v>41955</v>
      </c>
      <c r="D217" t="s">
        <v>243</v>
      </c>
      <c r="E217" t="s">
        <v>330</v>
      </c>
      <c r="F217" s="61"/>
      <c r="G217" s="61"/>
      <c r="H217" s="61"/>
      <c r="I217" s="2"/>
    </row>
    <row r="218" spans="2:9" ht="18" customHeight="1" x14ac:dyDescent="0.2">
      <c r="B218">
        <v>16</v>
      </c>
      <c r="C218" s="3">
        <v>41955</v>
      </c>
      <c r="D218" t="s">
        <v>259</v>
      </c>
      <c r="E218" t="s">
        <v>339</v>
      </c>
      <c r="F218" s="61"/>
      <c r="G218" s="61"/>
      <c r="H218" s="61"/>
      <c r="I218" s="2"/>
    </row>
    <row r="219" spans="2:9" ht="18" customHeight="1" x14ac:dyDescent="0.2">
      <c r="B219">
        <v>16</v>
      </c>
      <c r="C219" s="3">
        <v>41955</v>
      </c>
      <c r="D219" t="s">
        <v>312</v>
      </c>
      <c r="E219" t="s">
        <v>319</v>
      </c>
      <c r="F219" s="61"/>
      <c r="G219" s="61"/>
      <c r="H219" s="61"/>
      <c r="I219" s="2"/>
    </row>
    <row r="220" spans="2:9" ht="18" customHeight="1" x14ac:dyDescent="0.2">
      <c r="B220">
        <v>16</v>
      </c>
      <c r="C220" s="3">
        <v>41955</v>
      </c>
      <c r="D220" t="s">
        <v>295</v>
      </c>
      <c r="E220" t="s">
        <v>343</v>
      </c>
      <c r="F220" s="61"/>
      <c r="G220" s="61"/>
      <c r="H220" s="61"/>
      <c r="I220" s="2"/>
    </row>
    <row r="221" spans="2:9" ht="18" customHeight="1" x14ac:dyDescent="0.2">
      <c r="B221">
        <v>16</v>
      </c>
      <c r="C221" s="3">
        <v>41955</v>
      </c>
      <c r="D221" t="s">
        <v>258</v>
      </c>
      <c r="E221" t="s">
        <v>323</v>
      </c>
      <c r="F221" s="61"/>
      <c r="G221" s="61"/>
      <c r="H221" s="61"/>
      <c r="I221" s="2"/>
    </row>
    <row r="222" spans="2:9" ht="18" customHeight="1" x14ac:dyDescent="0.2">
      <c r="B222">
        <v>16</v>
      </c>
      <c r="C222" s="3">
        <v>41955</v>
      </c>
      <c r="D222" t="s">
        <v>304</v>
      </c>
      <c r="E222" t="s">
        <v>319</v>
      </c>
      <c r="F222" s="61"/>
      <c r="G222" s="61"/>
      <c r="H222" s="61"/>
      <c r="I222" s="2"/>
    </row>
    <row r="223" spans="2:9" ht="18" customHeight="1" x14ac:dyDescent="0.2">
      <c r="B223">
        <v>16</v>
      </c>
      <c r="C223" s="3">
        <v>41955</v>
      </c>
      <c r="D223" t="s">
        <v>285</v>
      </c>
      <c r="E223" t="s">
        <v>319</v>
      </c>
      <c r="F223" s="61"/>
      <c r="G223" s="61"/>
      <c r="H223" s="61"/>
      <c r="I223" s="2"/>
    </row>
    <row r="224" spans="2:9" ht="18" customHeight="1" x14ac:dyDescent="0.2">
      <c r="B224">
        <v>17</v>
      </c>
      <c r="C224" s="3">
        <v>41949</v>
      </c>
      <c r="D224" t="s">
        <v>255</v>
      </c>
      <c r="E224" t="s">
        <v>338</v>
      </c>
      <c r="F224" s="61"/>
      <c r="G224" s="61"/>
      <c r="H224" s="61"/>
      <c r="I224" s="2"/>
    </row>
    <row r="225" spans="2:9" ht="18" customHeight="1" x14ac:dyDescent="0.2">
      <c r="B225">
        <v>17</v>
      </c>
      <c r="C225" s="3">
        <v>41949</v>
      </c>
      <c r="D225" t="s">
        <v>310</v>
      </c>
      <c r="E225" t="s">
        <v>321</v>
      </c>
      <c r="F225" s="61"/>
      <c r="G225" s="61"/>
      <c r="H225" s="61"/>
      <c r="I225" s="2"/>
    </row>
    <row r="226" spans="2:9" ht="18" customHeight="1" x14ac:dyDescent="0.2">
      <c r="B226">
        <v>17</v>
      </c>
      <c r="C226" s="3">
        <v>41949</v>
      </c>
      <c r="D226" t="s">
        <v>225</v>
      </c>
      <c r="E226" t="s">
        <v>318</v>
      </c>
      <c r="F226" s="61"/>
      <c r="G226" s="61"/>
      <c r="H226" s="61"/>
      <c r="I226" s="2"/>
    </row>
    <row r="227" spans="2:9" ht="18" customHeight="1" x14ac:dyDescent="0.2">
      <c r="B227">
        <v>17</v>
      </c>
      <c r="C227" s="3">
        <v>41949</v>
      </c>
      <c r="D227" t="s">
        <v>298</v>
      </c>
      <c r="E227" t="s">
        <v>351</v>
      </c>
      <c r="F227" s="61"/>
      <c r="G227" s="61"/>
      <c r="H227" s="61"/>
      <c r="I227" s="2"/>
    </row>
    <row r="228" spans="2:9" ht="18" customHeight="1" x14ac:dyDescent="0.2">
      <c r="B228">
        <v>17</v>
      </c>
      <c r="C228" s="3">
        <v>41949</v>
      </c>
      <c r="D228" t="s">
        <v>252</v>
      </c>
      <c r="E228" t="s">
        <v>337</v>
      </c>
      <c r="F228" s="61"/>
      <c r="G228" s="61"/>
      <c r="H228" s="61"/>
      <c r="I228" s="2"/>
    </row>
    <row r="229" spans="2:9" ht="18" customHeight="1" x14ac:dyDescent="0.2">
      <c r="B229">
        <v>17</v>
      </c>
      <c r="C229" s="3">
        <v>41949</v>
      </c>
      <c r="D229" t="s">
        <v>261</v>
      </c>
      <c r="E229" t="s">
        <v>336</v>
      </c>
      <c r="F229" s="61"/>
      <c r="G229" s="61"/>
      <c r="H229" s="61"/>
      <c r="I229" s="2"/>
    </row>
    <row r="230" spans="2:9" ht="18" customHeight="1" x14ac:dyDescent="0.2">
      <c r="B230">
        <v>17</v>
      </c>
      <c r="C230" s="3">
        <v>41949</v>
      </c>
      <c r="D230" t="s">
        <v>235</v>
      </c>
      <c r="E230" t="s">
        <v>326</v>
      </c>
      <c r="F230" s="61"/>
      <c r="G230" s="61"/>
      <c r="H230" s="61"/>
      <c r="I230" s="2"/>
    </row>
    <row r="231" spans="2:9" ht="18" customHeight="1" x14ac:dyDescent="0.2">
      <c r="B231">
        <v>18</v>
      </c>
      <c r="C231" s="3">
        <v>41866</v>
      </c>
      <c r="D231" t="s">
        <v>288</v>
      </c>
      <c r="E231" t="s">
        <v>336</v>
      </c>
      <c r="F231" s="61"/>
      <c r="G231" s="61"/>
      <c r="H231" s="61"/>
      <c r="I231" s="2"/>
    </row>
    <row r="232" spans="2:9" ht="18" customHeight="1" x14ac:dyDescent="0.2">
      <c r="B232">
        <v>18</v>
      </c>
      <c r="C232" s="3">
        <v>41866</v>
      </c>
      <c r="D232" t="s">
        <v>232</v>
      </c>
      <c r="E232" t="s">
        <v>323</v>
      </c>
      <c r="F232" s="61"/>
      <c r="G232" s="61"/>
      <c r="H232" s="61"/>
      <c r="I232" s="2"/>
    </row>
    <row r="233" spans="2:9" ht="18" customHeight="1" x14ac:dyDescent="0.2">
      <c r="B233">
        <v>18</v>
      </c>
      <c r="C233" s="3">
        <v>41866</v>
      </c>
      <c r="D233" t="s">
        <v>229</v>
      </c>
      <c r="E233" t="s">
        <v>320</v>
      </c>
      <c r="F233" s="61"/>
      <c r="G233" s="61"/>
      <c r="H233" s="61"/>
      <c r="I233" s="2"/>
    </row>
    <row r="234" spans="2:9" ht="18" customHeight="1" x14ac:dyDescent="0.2">
      <c r="B234">
        <v>18</v>
      </c>
      <c r="C234" s="3">
        <v>41866</v>
      </c>
      <c r="D234" t="s">
        <v>260</v>
      </c>
      <c r="E234" t="s">
        <v>340</v>
      </c>
      <c r="F234" s="61"/>
      <c r="G234" s="61"/>
      <c r="H234" s="61"/>
      <c r="I234" s="2"/>
    </row>
    <row r="235" spans="2:9" ht="18" customHeight="1" x14ac:dyDescent="0.2">
      <c r="B235">
        <v>18</v>
      </c>
      <c r="C235" s="3">
        <v>41866</v>
      </c>
      <c r="D235" t="s">
        <v>263</v>
      </c>
      <c r="E235" t="s">
        <v>319</v>
      </c>
      <c r="F235" s="61"/>
      <c r="G235" s="61"/>
      <c r="H235" s="61"/>
      <c r="I235" s="2"/>
    </row>
    <row r="236" spans="2:9" ht="18" customHeight="1" x14ac:dyDescent="0.2">
      <c r="B236">
        <v>18</v>
      </c>
      <c r="C236" s="3">
        <v>41866</v>
      </c>
      <c r="D236" t="s">
        <v>233</v>
      </c>
      <c r="E236" t="s">
        <v>324</v>
      </c>
      <c r="F236" s="61"/>
      <c r="G236" s="61"/>
      <c r="H236" s="61"/>
      <c r="I236" s="2"/>
    </row>
    <row r="237" spans="2:9" ht="18" customHeight="1" x14ac:dyDescent="0.2">
      <c r="B237">
        <v>18</v>
      </c>
      <c r="C237" s="3">
        <v>41866</v>
      </c>
      <c r="D237" t="s">
        <v>282</v>
      </c>
      <c r="E237" t="s">
        <v>348</v>
      </c>
      <c r="F237" s="61"/>
      <c r="G237" s="61"/>
      <c r="H237" s="61"/>
      <c r="I237" s="2"/>
    </row>
    <row r="238" spans="2:9" ht="18" customHeight="1" x14ac:dyDescent="0.2">
      <c r="B238">
        <v>18</v>
      </c>
      <c r="C238" s="3">
        <v>41866</v>
      </c>
      <c r="D238" t="s">
        <v>306</v>
      </c>
      <c r="E238" t="s">
        <v>337</v>
      </c>
      <c r="F238" s="61"/>
      <c r="G238" s="61"/>
      <c r="H238" s="61"/>
      <c r="I238" s="2"/>
    </row>
    <row r="239" spans="2:9" ht="18" customHeight="1" x14ac:dyDescent="0.2">
      <c r="B239">
        <v>19</v>
      </c>
      <c r="C239" s="3">
        <v>41841</v>
      </c>
      <c r="D239" t="s">
        <v>311</v>
      </c>
      <c r="E239" t="s">
        <v>321</v>
      </c>
      <c r="F239" s="61"/>
      <c r="G239" s="61"/>
      <c r="H239" s="61"/>
      <c r="I239" s="2"/>
    </row>
    <row r="240" spans="2:9" ht="18" customHeight="1" x14ac:dyDescent="0.2">
      <c r="B240">
        <v>19</v>
      </c>
      <c r="C240" s="3">
        <v>41841</v>
      </c>
      <c r="D240" t="s">
        <v>249</v>
      </c>
      <c r="E240" t="s">
        <v>320</v>
      </c>
      <c r="F240" s="61"/>
      <c r="G240" s="61"/>
      <c r="H240" s="61"/>
      <c r="I240" s="2"/>
    </row>
    <row r="241" spans="2:9" ht="18" customHeight="1" x14ac:dyDescent="0.2">
      <c r="B241">
        <v>19</v>
      </c>
      <c r="C241" s="3">
        <v>41841</v>
      </c>
      <c r="D241" t="s">
        <v>234</v>
      </c>
      <c r="E241" t="s">
        <v>325</v>
      </c>
      <c r="F241" s="61"/>
      <c r="G241" s="61"/>
      <c r="H241" s="61"/>
      <c r="I241" s="2"/>
    </row>
    <row r="242" spans="2:9" ht="18" customHeight="1" x14ac:dyDescent="0.2">
      <c r="B242">
        <v>19</v>
      </c>
      <c r="C242" s="3">
        <v>41841</v>
      </c>
      <c r="D242" t="s">
        <v>256</v>
      </c>
      <c r="E242" t="s">
        <v>319</v>
      </c>
      <c r="F242" s="61"/>
      <c r="G242" s="61"/>
      <c r="H242" s="61"/>
      <c r="I242" s="2"/>
    </row>
    <row r="243" spans="2:9" ht="18" customHeight="1" x14ac:dyDescent="0.2">
      <c r="B243">
        <v>19</v>
      </c>
      <c r="C243" s="3">
        <v>41841</v>
      </c>
      <c r="D243" t="s">
        <v>309</v>
      </c>
      <c r="E243" t="s">
        <v>323</v>
      </c>
      <c r="F243" s="61"/>
      <c r="G243" s="61"/>
      <c r="H243" s="61"/>
      <c r="I243" s="2"/>
    </row>
    <row r="244" spans="2:9" ht="18" customHeight="1" x14ac:dyDescent="0.2">
      <c r="B244">
        <v>19</v>
      </c>
      <c r="C244" s="3">
        <v>41841</v>
      </c>
      <c r="D244" t="s">
        <v>287</v>
      </c>
      <c r="E244" t="s">
        <v>336</v>
      </c>
      <c r="F244" s="61"/>
      <c r="G244" s="61"/>
      <c r="H244" s="61"/>
      <c r="I244" s="2"/>
    </row>
    <row r="245" spans="2:9" ht="18" customHeight="1" x14ac:dyDescent="0.2">
      <c r="B245">
        <v>19</v>
      </c>
      <c r="C245" s="3">
        <v>41841</v>
      </c>
      <c r="D245" t="s">
        <v>301</v>
      </c>
      <c r="E245" t="s">
        <v>329</v>
      </c>
      <c r="F245" s="61"/>
      <c r="G245" s="61"/>
      <c r="H245" s="61"/>
      <c r="I245" s="2"/>
    </row>
    <row r="246" spans="2:9" ht="18" customHeight="1" x14ac:dyDescent="0.2">
      <c r="B246">
        <v>19</v>
      </c>
      <c r="C246" s="3">
        <v>41841</v>
      </c>
      <c r="D246" t="s">
        <v>306</v>
      </c>
      <c r="E246" t="s">
        <v>337</v>
      </c>
      <c r="F246" s="61"/>
      <c r="G246" s="61"/>
      <c r="H246" s="61"/>
      <c r="I246" s="2"/>
    </row>
    <row r="247" spans="2:9" ht="18" customHeight="1" x14ac:dyDescent="0.2">
      <c r="B247">
        <v>19</v>
      </c>
      <c r="C247" s="3">
        <v>41841</v>
      </c>
      <c r="D247" t="s">
        <v>264</v>
      </c>
      <c r="E247" t="s">
        <v>320</v>
      </c>
      <c r="F247" s="61"/>
      <c r="G247" s="61"/>
      <c r="H247" s="61"/>
      <c r="I247" s="2"/>
    </row>
    <row r="248" spans="2:9" ht="18" customHeight="1" x14ac:dyDescent="0.2">
      <c r="B248">
        <v>19</v>
      </c>
      <c r="C248" s="3">
        <v>41841</v>
      </c>
      <c r="D248" t="s">
        <v>276</v>
      </c>
      <c r="E248" t="s">
        <v>319</v>
      </c>
      <c r="F248" s="61"/>
      <c r="G248" s="61"/>
      <c r="H248" s="61"/>
      <c r="I248" s="2"/>
    </row>
    <row r="249" spans="2:9" ht="18" customHeight="1" x14ac:dyDescent="0.2">
      <c r="B249">
        <v>20</v>
      </c>
      <c r="C249" s="3">
        <v>41729</v>
      </c>
      <c r="D249" t="s">
        <v>244</v>
      </c>
      <c r="E249" t="s">
        <v>331</v>
      </c>
      <c r="F249" s="61"/>
      <c r="G249" s="61"/>
      <c r="H249" s="61"/>
      <c r="I249" s="2"/>
    </row>
    <row r="250" spans="2:9" ht="18" customHeight="1" x14ac:dyDescent="0.2">
      <c r="B250">
        <v>20</v>
      </c>
      <c r="C250" s="3">
        <v>41729</v>
      </c>
      <c r="D250" t="s">
        <v>246</v>
      </c>
      <c r="E250" t="s">
        <v>333</v>
      </c>
      <c r="F250" s="61"/>
      <c r="G250" s="61"/>
      <c r="H250" s="61"/>
      <c r="I250" s="2"/>
    </row>
    <row r="251" spans="2:9" ht="18" customHeight="1" x14ac:dyDescent="0.2">
      <c r="B251">
        <v>20</v>
      </c>
      <c r="C251" s="3">
        <v>41729</v>
      </c>
      <c r="D251" t="s">
        <v>251</v>
      </c>
      <c r="E251" t="s">
        <v>336</v>
      </c>
      <c r="F251" s="61"/>
      <c r="G251" s="61"/>
      <c r="H251" s="61"/>
      <c r="I251" s="2"/>
    </row>
    <row r="252" spans="2:9" ht="18" customHeight="1" x14ac:dyDescent="0.2">
      <c r="B252">
        <v>20</v>
      </c>
      <c r="C252" s="3">
        <v>41729</v>
      </c>
      <c r="D252" t="s">
        <v>253</v>
      </c>
      <c r="E252" t="s">
        <v>327</v>
      </c>
      <c r="F252" s="61"/>
      <c r="G252" s="61"/>
      <c r="H252" s="61"/>
      <c r="I252" s="2"/>
    </row>
    <row r="253" spans="2:9" ht="18" customHeight="1" x14ac:dyDescent="0.2">
      <c r="B253">
        <v>20</v>
      </c>
      <c r="C253" s="3">
        <v>41729</v>
      </c>
      <c r="D253" t="s">
        <v>250</v>
      </c>
      <c r="E253" t="s">
        <v>320</v>
      </c>
      <c r="F253" s="61"/>
      <c r="G253" s="61"/>
      <c r="H253" s="61"/>
      <c r="I253" s="2"/>
    </row>
    <row r="254" spans="2:9" ht="18" customHeight="1" x14ac:dyDescent="0.2">
      <c r="B254">
        <v>20</v>
      </c>
      <c r="C254" s="3">
        <v>41729</v>
      </c>
      <c r="D254" t="s">
        <v>274</v>
      </c>
      <c r="E254" t="s">
        <v>345</v>
      </c>
      <c r="F254" s="61"/>
      <c r="G254" s="61"/>
      <c r="H254" s="61"/>
      <c r="I254" s="2"/>
    </row>
    <row r="255" spans="2:9" ht="18" customHeight="1" x14ac:dyDescent="0.2">
      <c r="B255">
        <v>20</v>
      </c>
      <c r="C255" s="3">
        <v>41729</v>
      </c>
      <c r="D255" t="s">
        <v>222</v>
      </c>
      <c r="E255" t="s">
        <v>223</v>
      </c>
      <c r="F255" s="61"/>
      <c r="G255" s="61"/>
      <c r="H255" s="61"/>
      <c r="I255" s="2"/>
    </row>
    <row r="256" spans="2:9" ht="18" customHeight="1" x14ac:dyDescent="0.2">
      <c r="B256">
        <v>20</v>
      </c>
      <c r="C256" s="3">
        <v>41729</v>
      </c>
      <c r="D256" t="s">
        <v>292</v>
      </c>
      <c r="E256" t="s">
        <v>349</v>
      </c>
      <c r="F256" s="61"/>
      <c r="G256" s="61"/>
      <c r="H256" s="61"/>
      <c r="I256" s="2"/>
    </row>
    <row r="257" spans="2:9" ht="18" customHeight="1" x14ac:dyDescent="0.2">
      <c r="B257">
        <v>20</v>
      </c>
      <c r="C257" s="3">
        <v>41729</v>
      </c>
      <c r="D257" t="s">
        <v>265</v>
      </c>
      <c r="E257" t="s">
        <v>342</v>
      </c>
      <c r="F257" s="61"/>
      <c r="G257" s="61"/>
      <c r="H257" s="61"/>
      <c r="I257" s="2"/>
    </row>
    <row r="258" spans="2:9" ht="18" customHeight="1" x14ac:dyDescent="0.2">
      <c r="B258">
        <v>20</v>
      </c>
      <c r="C258" s="3">
        <v>41729</v>
      </c>
      <c r="D258" t="s">
        <v>243</v>
      </c>
      <c r="E258" t="s">
        <v>330</v>
      </c>
      <c r="F258" s="61"/>
      <c r="G258" s="61"/>
      <c r="H258" s="61"/>
      <c r="I258" s="2"/>
    </row>
    <row r="259" spans="2:9" ht="18" customHeight="1" x14ac:dyDescent="0.2">
      <c r="B259">
        <v>21</v>
      </c>
      <c r="C259" s="3">
        <v>42009</v>
      </c>
      <c r="D259" t="s">
        <v>259</v>
      </c>
      <c r="E259" t="s">
        <v>339</v>
      </c>
      <c r="F259" s="61"/>
      <c r="G259" s="61"/>
      <c r="H259" s="61"/>
      <c r="I259" s="2"/>
    </row>
    <row r="260" spans="2:9" ht="18" customHeight="1" x14ac:dyDescent="0.2">
      <c r="B260">
        <v>21</v>
      </c>
      <c r="C260" s="3">
        <v>42009</v>
      </c>
      <c r="D260" t="s">
        <v>312</v>
      </c>
      <c r="E260" t="s">
        <v>319</v>
      </c>
      <c r="F260" s="61"/>
      <c r="G260" s="61"/>
      <c r="H260" s="61"/>
      <c r="I260" s="2"/>
    </row>
    <row r="261" spans="2:9" ht="18" customHeight="1" x14ac:dyDescent="0.2">
      <c r="B261">
        <v>21</v>
      </c>
      <c r="C261" s="3">
        <v>42009</v>
      </c>
      <c r="D261" t="s">
        <v>295</v>
      </c>
      <c r="E261" t="s">
        <v>343</v>
      </c>
      <c r="F261" s="61"/>
      <c r="G261" s="61"/>
      <c r="H261" s="61"/>
      <c r="I261" s="2"/>
    </row>
    <row r="262" spans="2:9" ht="18" customHeight="1" x14ac:dyDescent="0.2">
      <c r="B262">
        <v>21</v>
      </c>
      <c r="C262" s="3">
        <v>42009</v>
      </c>
      <c r="D262" t="s">
        <v>258</v>
      </c>
      <c r="E262" t="s">
        <v>323</v>
      </c>
      <c r="F262" s="61"/>
      <c r="G262" s="61"/>
      <c r="H262" s="61"/>
      <c r="I262" s="2"/>
    </row>
    <row r="263" spans="2:9" ht="18" customHeight="1" x14ac:dyDescent="0.2">
      <c r="B263">
        <v>21</v>
      </c>
      <c r="C263" s="3">
        <v>42009</v>
      </c>
      <c r="D263" t="s">
        <v>304</v>
      </c>
      <c r="E263" t="s">
        <v>319</v>
      </c>
      <c r="F263" s="61"/>
      <c r="G263" s="61"/>
      <c r="H263" s="61"/>
      <c r="I263" s="2"/>
    </row>
    <row r="264" spans="2:9" ht="18" customHeight="1" x14ac:dyDescent="0.2">
      <c r="B264">
        <v>21</v>
      </c>
      <c r="C264" s="3">
        <v>42009</v>
      </c>
      <c r="D264" t="s">
        <v>285</v>
      </c>
      <c r="E264" t="s">
        <v>319</v>
      </c>
      <c r="F264" s="61"/>
      <c r="G264" s="61"/>
      <c r="H264" s="61"/>
      <c r="I264" s="2"/>
    </row>
    <row r="265" spans="2:9" ht="18" customHeight="1" x14ac:dyDescent="0.2">
      <c r="B265">
        <v>21</v>
      </c>
      <c r="C265" s="3">
        <v>42009</v>
      </c>
      <c r="D265" t="s">
        <v>255</v>
      </c>
      <c r="E265" t="s">
        <v>338</v>
      </c>
      <c r="F265" s="61"/>
      <c r="G265" s="61"/>
      <c r="H265" s="61"/>
      <c r="I265" s="2"/>
    </row>
    <row r="266" spans="2:9" ht="18" customHeight="1" x14ac:dyDescent="0.2">
      <c r="B266">
        <v>21</v>
      </c>
      <c r="C266" s="3">
        <v>42009</v>
      </c>
      <c r="D266" t="s">
        <v>310</v>
      </c>
      <c r="E266" t="s">
        <v>321</v>
      </c>
      <c r="F266" s="61"/>
      <c r="G266" s="61"/>
      <c r="H266" s="61"/>
      <c r="I266" s="2"/>
    </row>
    <row r="267" spans="2:9" ht="18" customHeight="1" x14ac:dyDescent="0.2">
      <c r="B267">
        <v>21</v>
      </c>
      <c r="C267" s="3">
        <v>42009</v>
      </c>
      <c r="D267" t="s">
        <v>225</v>
      </c>
      <c r="E267" t="s">
        <v>318</v>
      </c>
      <c r="F267" s="61"/>
      <c r="G267" s="61"/>
      <c r="H267" s="61"/>
      <c r="I267" s="2"/>
    </row>
    <row r="268" spans="2:9" ht="18" customHeight="1" x14ac:dyDescent="0.2">
      <c r="B268">
        <v>21</v>
      </c>
      <c r="C268" s="3">
        <v>42009</v>
      </c>
      <c r="D268" t="s">
        <v>298</v>
      </c>
      <c r="E268" t="s">
        <v>351</v>
      </c>
      <c r="F268" s="61"/>
      <c r="G268" s="61"/>
      <c r="H268" s="61"/>
      <c r="I268" s="2"/>
    </row>
    <row r="269" spans="2:9" ht="18" customHeight="1" x14ac:dyDescent="0.2">
      <c r="B269">
        <v>21</v>
      </c>
      <c r="C269" s="3">
        <v>42009</v>
      </c>
      <c r="D269" t="s">
        <v>252</v>
      </c>
      <c r="E269" t="s">
        <v>337</v>
      </c>
      <c r="F269" s="61"/>
      <c r="G269" s="61"/>
      <c r="H269" s="61"/>
      <c r="I269" s="2"/>
    </row>
    <row r="270" spans="2:9" ht="18" customHeight="1" x14ac:dyDescent="0.2">
      <c r="B270">
        <v>21</v>
      </c>
      <c r="C270" s="3">
        <v>42009</v>
      </c>
      <c r="D270" t="s">
        <v>261</v>
      </c>
      <c r="E270" t="s">
        <v>336</v>
      </c>
      <c r="F270" s="61"/>
      <c r="G270" s="61"/>
      <c r="H270" s="61"/>
      <c r="I270" s="2"/>
    </row>
    <row r="271" spans="2:9" ht="18" customHeight="1" x14ac:dyDescent="0.2">
      <c r="B271">
        <v>21</v>
      </c>
      <c r="C271" s="3">
        <v>42009</v>
      </c>
      <c r="D271" t="s">
        <v>235</v>
      </c>
      <c r="E271" t="s">
        <v>326</v>
      </c>
      <c r="F271" s="61"/>
      <c r="G271" s="61"/>
      <c r="H271" s="61"/>
      <c r="I271" s="2"/>
    </row>
    <row r="272" spans="2:9" ht="18" customHeight="1" x14ac:dyDescent="0.2">
      <c r="B272">
        <v>21</v>
      </c>
      <c r="C272" s="3">
        <v>42009</v>
      </c>
      <c r="D272" t="s">
        <v>288</v>
      </c>
      <c r="E272" t="s">
        <v>336</v>
      </c>
      <c r="F272" s="61"/>
      <c r="G272" s="61"/>
      <c r="H272" s="61"/>
      <c r="I272" s="2"/>
    </row>
    <row r="273" spans="2:9" ht="18" customHeight="1" x14ac:dyDescent="0.2">
      <c r="B273">
        <v>21</v>
      </c>
      <c r="C273" s="3">
        <v>42009</v>
      </c>
      <c r="D273" t="s">
        <v>232</v>
      </c>
      <c r="E273" t="s">
        <v>323</v>
      </c>
      <c r="F273" s="61"/>
      <c r="G273" s="61"/>
      <c r="H273" s="61"/>
      <c r="I273" s="2"/>
    </row>
    <row r="274" spans="2:9" ht="18" customHeight="1" x14ac:dyDescent="0.2">
      <c r="B274">
        <v>22</v>
      </c>
      <c r="C274" s="3">
        <v>41750</v>
      </c>
      <c r="D274" t="s">
        <v>286</v>
      </c>
      <c r="E274" t="s">
        <v>319</v>
      </c>
      <c r="F274" s="61"/>
      <c r="G274" s="61"/>
      <c r="H274" s="61"/>
      <c r="I274" s="2"/>
    </row>
    <row r="275" spans="2:9" ht="18" customHeight="1" x14ac:dyDescent="0.2">
      <c r="B275">
        <v>22</v>
      </c>
      <c r="C275" s="3">
        <v>41750</v>
      </c>
      <c r="D275" t="s">
        <v>316</v>
      </c>
      <c r="E275" t="s">
        <v>221</v>
      </c>
      <c r="F275" s="61"/>
      <c r="G275" s="61"/>
      <c r="H275" s="61"/>
      <c r="I275" s="2"/>
    </row>
    <row r="276" spans="2:9" ht="18" customHeight="1" x14ac:dyDescent="0.2">
      <c r="B276">
        <v>22</v>
      </c>
      <c r="C276" s="3">
        <v>41750</v>
      </c>
      <c r="D276" t="s">
        <v>252</v>
      </c>
      <c r="E276" t="s">
        <v>337</v>
      </c>
      <c r="F276" s="61"/>
      <c r="G276" s="61"/>
      <c r="H276" s="61"/>
      <c r="I276" s="2"/>
    </row>
    <row r="277" spans="2:9" ht="18" customHeight="1" x14ac:dyDescent="0.2">
      <c r="B277">
        <v>22</v>
      </c>
      <c r="C277" s="3">
        <v>41750</v>
      </c>
      <c r="D277" t="s">
        <v>230</v>
      </c>
      <c r="E277" t="s">
        <v>321</v>
      </c>
      <c r="F277" s="61"/>
      <c r="G277" s="61"/>
      <c r="H277" s="61"/>
      <c r="I277" s="2"/>
    </row>
    <row r="278" spans="2:9" ht="18" customHeight="1" x14ac:dyDescent="0.2">
      <c r="B278">
        <v>22</v>
      </c>
      <c r="C278" s="3">
        <v>41750</v>
      </c>
      <c r="D278" t="s">
        <v>242</v>
      </c>
      <c r="E278" t="s">
        <v>320</v>
      </c>
      <c r="F278" s="61"/>
      <c r="G278" s="61"/>
      <c r="H278" s="61"/>
      <c r="I278" s="2"/>
    </row>
    <row r="279" spans="2:9" ht="18" customHeight="1" x14ac:dyDescent="0.2">
      <c r="B279">
        <v>22</v>
      </c>
      <c r="C279" s="3">
        <v>41750</v>
      </c>
      <c r="D279" t="s">
        <v>310</v>
      </c>
      <c r="E279" t="s">
        <v>321</v>
      </c>
      <c r="F279" s="61"/>
      <c r="G279" s="61"/>
      <c r="H279" s="61"/>
      <c r="I279" s="2"/>
    </row>
    <row r="280" spans="2:9" ht="18" customHeight="1" x14ac:dyDescent="0.2">
      <c r="B280">
        <v>22</v>
      </c>
      <c r="C280" s="3">
        <v>41750</v>
      </c>
      <c r="D280" t="s">
        <v>307</v>
      </c>
      <c r="E280" t="s">
        <v>354</v>
      </c>
      <c r="F280" s="61"/>
      <c r="G280" s="61"/>
      <c r="H280" s="61"/>
      <c r="I280" s="2"/>
    </row>
    <row r="281" spans="2:9" ht="18" customHeight="1" x14ac:dyDescent="0.2">
      <c r="B281">
        <v>22</v>
      </c>
      <c r="C281" s="3">
        <v>41750</v>
      </c>
      <c r="D281" t="s">
        <v>227</v>
      </c>
      <c r="E281" t="s">
        <v>319</v>
      </c>
      <c r="F281" s="61"/>
      <c r="G281" s="61"/>
      <c r="H281" s="61"/>
      <c r="I281" s="2"/>
    </row>
    <row r="282" spans="2:9" ht="18" customHeight="1" x14ac:dyDescent="0.2">
      <c r="B282">
        <v>22</v>
      </c>
      <c r="C282" s="3">
        <v>41750</v>
      </c>
      <c r="D282" t="s">
        <v>237</v>
      </c>
      <c r="E282" t="s">
        <v>221</v>
      </c>
      <c r="F282" s="61"/>
      <c r="G282" s="61"/>
      <c r="H282" s="61"/>
      <c r="I282" s="2"/>
    </row>
    <row r="283" spans="2:9" ht="18" customHeight="1" x14ac:dyDescent="0.2">
      <c r="B283">
        <v>22</v>
      </c>
      <c r="C283" s="3">
        <v>41750</v>
      </c>
      <c r="D283" t="s">
        <v>240</v>
      </c>
      <c r="E283" t="s">
        <v>328</v>
      </c>
      <c r="F283" s="61"/>
      <c r="G283" s="61"/>
      <c r="H283" s="61"/>
      <c r="I283" s="2"/>
    </row>
    <row r="284" spans="2:9" ht="18" customHeight="1" x14ac:dyDescent="0.2">
      <c r="B284">
        <v>22</v>
      </c>
      <c r="C284" s="3">
        <v>41750</v>
      </c>
      <c r="D284" t="s">
        <v>254</v>
      </c>
      <c r="E284" t="s">
        <v>333</v>
      </c>
      <c r="F284" s="61"/>
      <c r="G284" s="61"/>
      <c r="H284" s="61"/>
      <c r="I284" s="2"/>
    </row>
    <row r="285" spans="2:9" ht="18" customHeight="1" x14ac:dyDescent="0.2">
      <c r="B285">
        <v>22</v>
      </c>
      <c r="C285" s="3">
        <v>41750</v>
      </c>
      <c r="D285" t="s">
        <v>246</v>
      </c>
      <c r="E285" t="s">
        <v>333</v>
      </c>
      <c r="F285" s="61"/>
      <c r="G285" s="61"/>
      <c r="H285" s="61"/>
      <c r="I285" s="2"/>
    </row>
    <row r="286" spans="2:9" ht="18" customHeight="1" x14ac:dyDescent="0.2">
      <c r="B286">
        <v>22</v>
      </c>
      <c r="C286" s="3">
        <v>41750</v>
      </c>
      <c r="D286" t="s">
        <v>261</v>
      </c>
      <c r="E286" t="s">
        <v>336</v>
      </c>
      <c r="F286" s="61"/>
      <c r="G286" s="61"/>
      <c r="H286" s="61"/>
      <c r="I286" s="2"/>
    </row>
    <row r="287" spans="2:9" ht="18" customHeight="1" x14ac:dyDescent="0.2">
      <c r="B287">
        <v>22</v>
      </c>
      <c r="C287" s="3">
        <v>41750</v>
      </c>
      <c r="D287" t="s">
        <v>296</v>
      </c>
      <c r="E287" t="s">
        <v>328</v>
      </c>
      <c r="F287" s="61"/>
      <c r="G287" s="61"/>
      <c r="H287" s="61"/>
      <c r="I287" s="2"/>
    </row>
    <row r="288" spans="2:9" ht="18" customHeight="1" x14ac:dyDescent="0.2">
      <c r="B288">
        <v>22</v>
      </c>
      <c r="C288" s="3">
        <v>41750</v>
      </c>
      <c r="D288" t="s">
        <v>259</v>
      </c>
      <c r="E288" t="s">
        <v>339</v>
      </c>
      <c r="F288" s="61"/>
      <c r="G288" s="61"/>
      <c r="H288" s="61"/>
      <c r="I288" s="2"/>
    </row>
    <row r="289" spans="2:9" ht="18" customHeight="1" x14ac:dyDescent="0.2">
      <c r="B289">
        <v>23</v>
      </c>
      <c r="C289" s="3">
        <v>41749</v>
      </c>
      <c r="D289" t="s">
        <v>262</v>
      </c>
      <c r="E289" t="s">
        <v>341</v>
      </c>
      <c r="F289" s="61"/>
      <c r="G289" s="61"/>
      <c r="H289" s="61"/>
      <c r="I289" s="2"/>
    </row>
    <row r="290" spans="2:9" ht="18" customHeight="1" x14ac:dyDescent="0.2">
      <c r="B290">
        <v>23</v>
      </c>
      <c r="C290" s="3">
        <v>41749</v>
      </c>
      <c r="D290" t="s">
        <v>270</v>
      </c>
      <c r="E290" t="s">
        <v>321</v>
      </c>
      <c r="F290" s="61"/>
      <c r="G290" s="61"/>
      <c r="H290" s="61"/>
      <c r="I290" s="2"/>
    </row>
    <row r="291" spans="2:9" ht="18" customHeight="1" x14ac:dyDescent="0.2">
      <c r="B291">
        <v>23</v>
      </c>
      <c r="C291" s="3">
        <v>41749</v>
      </c>
      <c r="D291" t="s">
        <v>224</v>
      </c>
      <c r="E291" t="s">
        <v>317</v>
      </c>
      <c r="F291" s="61"/>
      <c r="G291" s="61"/>
      <c r="H291" s="61"/>
      <c r="I291" s="2"/>
    </row>
    <row r="292" spans="2:9" ht="18" customHeight="1" x14ac:dyDescent="0.2">
      <c r="B292">
        <v>23</v>
      </c>
      <c r="C292" s="3">
        <v>41749</v>
      </c>
      <c r="D292" t="s">
        <v>233</v>
      </c>
      <c r="E292" t="s">
        <v>324</v>
      </c>
      <c r="F292" s="61"/>
      <c r="G292" s="61"/>
      <c r="H292" s="61"/>
      <c r="I292" s="2"/>
    </row>
    <row r="293" spans="2:9" ht="18" customHeight="1" x14ac:dyDescent="0.2">
      <c r="B293">
        <v>23</v>
      </c>
      <c r="C293" s="3">
        <v>41749</v>
      </c>
      <c r="D293" t="s">
        <v>241</v>
      </c>
      <c r="E293" t="s">
        <v>329</v>
      </c>
      <c r="F293" s="61"/>
      <c r="G293" s="61"/>
      <c r="H293" s="61"/>
      <c r="I293" s="2"/>
    </row>
    <row r="294" spans="2:9" ht="18" customHeight="1" x14ac:dyDescent="0.2">
      <c r="B294">
        <v>23</v>
      </c>
      <c r="C294" s="3">
        <v>41749</v>
      </c>
      <c r="D294" t="s">
        <v>308</v>
      </c>
      <c r="E294" t="s">
        <v>326</v>
      </c>
      <c r="F294" s="61"/>
      <c r="G294" s="61"/>
      <c r="H294" s="61"/>
      <c r="I294" s="2"/>
    </row>
    <row r="295" spans="2:9" ht="18" customHeight="1" x14ac:dyDescent="0.2">
      <c r="B295">
        <v>23</v>
      </c>
      <c r="C295" s="3">
        <v>41749</v>
      </c>
      <c r="D295" t="s">
        <v>314</v>
      </c>
      <c r="E295" t="s">
        <v>320</v>
      </c>
      <c r="F295" s="61"/>
      <c r="G295" s="61"/>
      <c r="H295" s="61"/>
      <c r="I295" s="2"/>
    </row>
    <row r="296" spans="2:9" ht="18" customHeight="1" x14ac:dyDescent="0.2">
      <c r="B296">
        <v>23</v>
      </c>
      <c r="C296" s="3">
        <v>41749</v>
      </c>
      <c r="D296" t="s">
        <v>300</v>
      </c>
      <c r="E296" t="s">
        <v>320</v>
      </c>
      <c r="F296" s="61"/>
      <c r="G296" s="61"/>
      <c r="H296" s="61"/>
      <c r="I296" s="2"/>
    </row>
    <row r="297" spans="2:9" ht="18" customHeight="1" x14ac:dyDescent="0.2">
      <c r="B297">
        <v>23</v>
      </c>
      <c r="C297" s="3">
        <v>41749</v>
      </c>
      <c r="D297" t="s">
        <v>234</v>
      </c>
      <c r="E297" t="s">
        <v>325</v>
      </c>
      <c r="F297" s="61"/>
      <c r="G297" s="61"/>
      <c r="H297" s="61"/>
      <c r="I297" s="2"/>
    </row>
    <row r="298" spans="2:9" ht="18" customHeight="1" x14ac:dyDescent="0.2">
      <c r="B298">
        <v>23</v>
      </c>
      <c r="C298" s="3">
        <v>41749</v>
      </c>
      <c r="D298" t="s">
        <v>235</v>
      </c>
      <c r="E298" t="s">
        <v>326</v>
      </c>
      <c r="F298" s="61"/>
      <c r="G298" s="61"/>
      <c r="H298" s="61"/>
      <c r="I298" s="2"/>
    </row>
    <row r="299" spans="2:9" ht="18" customHeight="1" x14ac:dyDescent="0.2">
      <c r="B299">
        <v>23</v>
      </c>
      <c r="C299" s="3">
        <v>41749</v>
      </c>
      <c r="D299" t="s">
        <v>239</v>
      </c>
      <c r="E299" t="s">
        <v>327</v>
      </c>
      <c r="F299" s="61"/>
      <c r="G299" s="61"/>
      <c r="H299" s="61"/>
      <c r="I299" s="2"/>
    </row>
    <row r="300" spans="2:9" ht="18" customHeight="1" x14ac:dyDescent="0.2">
      <c r="B300">
        <v>24</v>
      </c>
      <c r="C300" s="3">
        <v>41840</v>
      </c>
      <c r="D300" t="s">
        <v>231</v>
      </c>
      <c r="E300" t="s">
        <v>322</v>
      </c>
      <c r="F300" s="61"/>
      <c r="G300" s="61"/>
      <c r="H300" s="61"/>
      <c r="I300" s="2"/>
    </row>
    <row r="301" spans="2:9" ht="18" customHeight="1" x14ac:dyDescent="0.2">
      <c r="B301">
        <v>24</v>
      </c>
      <c r="C301" s="3">
        <v>41840</v>
      </c>
      <c r="D301" t="s">
        <v>268</v>
      </c>
      <c r="E301" t="s">
        <v>334</v>
      </c>
      <c r="F301" s="61"/>
      <c r="G301" s="61"/>
      <c r="H301" s="61"/>
      <c r="I301" s="2"/>
    </row>
    <row r="302" spans="2:9" ht="18" customHeight="1" x14ac:dyDescent="0.2">
      <c r="B302">
        <v>24</v>
      </c>
      <c r="C302" s="3">
        <v>41840</v>
      </c>
      <c r="D302" t="s">
        <v>288</v>
      </c>
      <c r="E302" t="s">
        <v>336</v>
      </c>
      <c r="F302" s="61"/>
      <c r="G302" s="61"/>
      <c r="H302" s="61"/>
      <c r="I302" s="2"/>
    </row>
    <row r="303" spans="2:9" ht="18" customHeight="1" x14ac:dyDescent="0.2">
      <c r="B303">
        <v>24</v>
      </c>
      <c r="C303" s="3">
        <v>41840</v>
      </c>
      <c r="D303" t="s">
        <v>279</v>
      </c>
      <c r="E303" t="s">
        <v>327</v>
      </c>
      <c r="F303" s="61"/>
      <c r="G303" s="61"/>
      <c r="H303" s="61"/>
      <c r="I303" s="2"/>
    </row>
    <row r="304" spans="2:9" ht="18" customHeight="1" x14ac:dyDescent="0.2">
      <c r="B304">
        <v>24</v>
      </c>
      <c r="C304" s="3">
        <v>41840</v>
      </c>
      <c r="D304" t="s">
        <v>265</v>
      </c>
      <c r="E304" t="s">
        <v>341</v>
      </c>
      <c r="F304" s="61"/>
      <c r="G304" s="61"/>
      <c r="H304" s="61"/>
      <c r="I304" s="2"/>
    </row>
    <row r="305" spans="2:9" ht="18" customHeight="1" x14ac:dyDescent="0.2">
      <c r="B305">
        <v>24</v>
      </c>
      <c r="C305" s="3">
        <v>41840</v>
      </c>
      <c r="D305" t="s">
        <v>299</v>
      </c>
      <c r="E305" t="s">
        <v>345</v>
      </c>
      <c r="F305" s="61"/>
      <c r="G305" s="61"/>
      <c r="H305" s="61"/>
      <c r="I305" s="2"/>
    </row>
    <row r="306" spans="2:9" ht="18" customHeight="1" x14ac:dyDescent="0.2">
      <c r="B306">
        <v>24</v>
      </c>
      <c r="C306" s="3">
        <v>41840</v>
      </c>
      <c r="D306" t="s">
        <v>315</v>
      </c>
      <c r="E306" t="s">
        <v>336</v>
      </c>
      <c r="F306" s="61"/>
      <c r="G306" s="61"/>
      <c r="H306" s="61"/>
      <c r="I306" s="2"/>
    </row>
    <row r="307" spans="2:9" ht="18" customHeight="1" x14ac:dyDescent="0.2">
      <c r="B307">
        <v>25</v>
      </c>
      <c r="C307" s="3">
        <v>41973</v>
      </c>
      <c r="D307" t="s">
        <v>316</v>
      </c>
      <c r="E307" t="s">
        <v>221</v>
      </c>
      <c r="F307" s="61"/>
      <c r="G307" s="61"/>
      <c r="H307" s="61"/>
      <c r="I307" s="2"/>
    </row>
    <row r="308" spans="2:9" ht="18" customHeight="1" x14ac:dyDescent="0.2">
      <c r="B308">
        <v>25</v>
      </c>
      <c r="C308" s="3">
        <v>41973</v>
      </c>
      <c r="D308" t="s">
        <v>229</v>
      </c>
      <c r="E308" t="s">
        <v>320</v>
      </c>
      <c r="F308" s="61"/>
      <c r="G308" s="61"/>
      <c r="H308" s="61"/>
      <c r="I308" s="2"/>
    </row>
    <row r="309" spans="2:9" ht="18" customHeight="1" x14ac:dyDescent="0.2">
      <c r="B309">
        <v>25</v>
      </c>
      <c r="C309" s="3">
        <v>41973</v>
      </c>
      <c r="D309" t="s">
        <v>260</v>
      </c>
      <c r="E309" t="s">
        <v>340</v>
      </c>
      <c r="F309" s="61"/>
      <c r="G309" s="61"/>
      <c r="H309" s="61"/>
      <c r="I309" s="2"/>
    </row>
    <row r="310" spans="2:9" ht="18" customHeight="1" x14ac:dyDescent="0.2">
      <c r="B310">
        <v>25</v>
      </c>
      <c r="C310" s="3">
        <v>41973</v>
      </c>
      <c r="D310" t="s">
        <v>263</v>
      </c>
      <c r="E310" t="s">
        <v>319</v>
      </c>
      <c r="F310" s="61"/>
      <c r="G310" s="61"/>
      <c r="H310" s="61"/>
      <c r="I310" s="2"/>
    </row>
    <row r="311" spans="2:9" ht="18" customHeight="1" x14ac:dyDescent="0.2">
      <c r="B311">
        <v>25</v>
      </c>
      <c r="C311" s="3">
        <v>41973</v>
      </c>
      <c r="D311" t="s">
        <v>233</v>
      </c>
      <c r="E311" t="s">
        <v>324</v>
      </c>
      <c r="F311" s="61"/>
      <c r="G311" s="61"/>
      <c r="H311" s="61"/>
      <c r="I311" s="2"/>
    </row>
    <row r="312" spans="2:9" ht="18" customHeight="1" x14ac:dyDescent="0.2">
      <c r="B312">
        <v>25</v>
      </c>
      <c r="C312" s="3">
        <v>41973</v>
      </c>
      <c r="D312" t="s">
        <v>282</v>
      </c>
      <c r="E312" t="s">
        <v>348</v>
      </c>
      <c r="F312" s="61"/>
      <c r="G312" s="61"/>
      <c r="H312" s="61"/>
      <c r="I312" s="2"/>
    </row>
    <row r="313" spans="2:9" ht="18" customHeight="1" x14ac:dyDescent="0.2">
      <c r="B313">
        <v>25</v>
      </c>
      <c r="C313" s="3">
        <v>41973</v>
      </c>
      <c r="D313" t="s">
        <v>306</v>
      </c>
      <c r="E313" t="s">
        <v>337</v>
      </c>
      <c r="F313" s="61"/>
      <c r="G313" s="61"/>
      <c r="H313" s="61"/>
      <c r="I313" s="2"/>
    </row>
    <row r="314" spans="2:9" ht="18" customHeight="1" x14ac:dyDescent="0.2">
      <c r="B314">
        <v>25</v>
      </c>
      <c r="C314" s="3">
        <v>41973</v>
      </c>
      <c r="D314" t="s">
        <v>311</v>
      </c>
      <c r="E314" t="s">
        <v>321</v>
      </c>
      <c r="F314" s="61"/>
      <c r="G314" s="61"/>
      <c r="H314" s="61"/>
      <c r="I314" s="2"/>
    </row>
    <row r="315" spans="2:9" ht="18" customHeight="1" x14ac:dyDescent="0.2">
      <c r="B315">
        <v>25</v>
      </c>
      <c r="C315" s="3">
        <v>41973</v>
      </c>
      <c r="D315" t="s">
        <v>249</v>
      </c>
      <c r="E315" t="s">
        <v>320</v>
      </c>
      <c r="F315" s="61"/>
      <c r="G315" s="61"/>
      <c r="H315" s="61"/>
      <c r="I315" s="2"/>
    </row>
    <row r="316" spans="2:9" ht="18" customHeight="1" x14ac:dyDescent="0.2">
      <c r="B316">
        <v>25</v>
      </c>
      <c r="C316" s="3">
        <v>41973</v>
      </c>
      <c r="D316" t="s">
        <v>234</v>
      </c>
      <c r="E316" t="s">
        <v>325</v>
      </c>
      <c r="F316" s="61"/>
      <c r="G316" s="61"/>
      <c r="H316" s="61"/>
      <c r="I316" s="2"/>
    </row>
    <row r="317" spans="2:9" ht="18" customHeight="1" x14ac:dyDescent="0.2">
      <c r="B317">
        <v>25</v>
      </c>
      <c r="C317" s="3">
        <v>41973</v>
      </c>
      <c r="D317" t="s">
        <v>256</v>
      </c>
      <c r="E317" t="s">
        <v>319</v>
      </c>
      <c r="F317" s="61"/>
      <c r="G317" s="61"/>
      <c r="H317" s="61"/>
      <c r="I317" s="2"/>
    </row>
    <row r="318" spans="2:9" ht="18" customHeight="1" x14ac:dyDescent="0.2">
      <c r="B318">
        <v>25</v>
      </c>
      <c r="C318" s="3">
        <v>41973</v>
      </c>
      <c r="D318" t="s">
        <v>309</v>
      </c>
      <c r="E318" t="s">
        <v>323</v>
      </c>
      <c r="F318" s="61"/>
      <c r="G318" s="61"/>
      <c r="H318" s="61"/>
      <c r="I318" s="2"/>
    </row>
    <row r="319" spans="2:9" ht="18" customHeight="1" x14ac:dyDescent="0.2">
      <c r="B319">
        <v>25</v>
      </c>
      <c r="C319" s="3">
        <v>41973</v>
      </c>
      <c r="D319" t="s">
        <v>287</v>
      </c>
      <c r="E319" t="s">
        <v>336</v>
      </c>
      <c r="F319" s="61"/>
      <c r="G319" s="61"/>
      <c r="H319" s="61"/>
      <c r="I319" s="2"/>
    </row>
    <row r="320" spans="2:9" ht="18" customHeight="1" x14ac:dyDescent="0.2">
      <c r="B320">
        <v>25</v>
      </c>
      <c r="C320" s="3">
        <v>41973</v>
      </c>
      <c r="D320" t="s">
        <v>301</v>
      </c>
      <c r="E320" t="s">
        <v>329</v>
      </c>
      <c r="F320" s="61"/>
      <c r="G320" s="61"/>
      <c r="H320" s="61"/>
      <c r="I320" s="2"/>
    </row>
    <row r="321" spans="2:9" ht="18" customHeight="1" x14ac:dyDescent="0.2">
      <c r="B321">
        <v>25</v>
      </c>
      <c r="C321" s="3">
        <v>41973</v>
      </c>
      <c r="D321" t="s">
        <v>306</v>
      </c>
      <c r="E321" t="s">
        <v>337</v>
      </c>
      <c r="F321" s="61"/>
      <c r="G321" s="61"/>
      <c r="H321" s="61"/>
      <c r="I321" s="2"/>
    </row>
    <row r="322" spans="2:9" ht="18" customHeight="1" x14ac:dyDescent="0.2">
      <c r="B322">
        <v>25</v>
      </c>
      <c r="C322" s="3">
        <v>41973</v>
      </c>
      <c r="D322" t="s">
        <v>264</v>
      </c>
      <c r="E322" t="s">
        <v>320</v>
      </c>
      <c r="F322" s="61"/>
      <c r="G322" s="61"/>
      <c r="H322" s="61"/>
      <c r="I322" s="2"/>
    </row>
    <row r="323" spans="2:9" ht="18" customHeight="1" x14ac:dyDescent="0.2">
      <c r="B323">
        <v>25</v>
      </c>
      <c r="C323" s="3">
        <v>41973</v>
      </c>
      <c r="D323" t="s">
        <v>276</v>
      </c>
      <c r="E323" t="s">
        <v>319</v>
      </c>
      <c r="F323" s="61"/>
      <c r="G323" s="61"/>
      <c r="H323" s="61"/>
      <c r="I323" s="2"/>
    </row>
    <row r="324" spans="2:9" ht="18" customHeight="1" x14ac:dyDescent="0.2">
      <c r="B324">
        <v>25</v>
      </c>
      <c r="C324" s="3">
        <v>41973</v>
      </c>
      <c r="D324" t="s">
        <v>244</v>
      </c>
      <c r="E324" t="s">
        <v>331</v>
      </c>
      <c r="F324" s="61"/>
      <c r="G324" s="61"/>
      <c r="H324" s="61"/>
      <c r="I324" s="2"/>
    </row>
    <row r="325" spans="2:9" ht="18" customHeight="1" x14ac:dyDescent="0.2">
      <c r="B325">
        <v>26</v>
      </c>
      <c r="C325" s="3">
        <v>41995</v>
      </c>
      <c r="D325" t="s">
        <v>246</v>
      </c>
      <c r="E325" t="s">
        <v>333</v>
      </c>
      <c r="F325" s="61"/>
      <c r="G325" s="61"/>
      <c r="H325" s="61"/>
      <c r="I325" s="2"/>
    </row>
    <row r="326" spans="2:9" ht="18" customHeight="1" x14ac:dyDescent="0.2">
      <c r="B326">
        <v>26</v>
      </c>
      <c r="C326" s="3">
        <v>41995</v>
      </c>
      <c r="D326" t="s">
        <v>251</v>
      </c>
      <c r="E326" t="s">
        <v>336</v>
      </c>
      <c r="F326" s="61"/>
      <c r="G326" s="61"/>
      <c r="H326" s="61"/>
      <c r="I326" s="2"/>
    </row>
    <row r="327" spans="2:9" ht="18" customHeight="1" x14ac:dyDescent="0.2">
      <c r="B327">
        <v>26</v>
      </c>
      <c r="C327" s="3">
        <v>41995</v>
      </c>
      <c r="D327" t="s">
        <v>253</v>
      </c>
      <c r="E327" t="s">
        <v>327</v>
      </c>
      <c r="F327" s="61"/>
      <c r="G327" s="61"/>
      <c r="H327" s="61"/>
      <c r="I327" s="2"/>
    </row>
    <row r="328" spans="2:9" ht="18" customHeight="1" x14ac:dyDescent="0.2">
      <c r="B328">
        <v>26</v>
      </c>
      <c r="C328" s="3">
        <v>41995</v>
      </c>
      <c r="D328" t="s">
        <v>250</v>
      </c>
      <c r="E328" t="s">
        <v>320</v>
      </c>
      <c r="F328" s="61"/>
      <c r="G328" s="61"/>
      <c r="H328" s="61"/>
      <c r="I328" s="2"/>
    </row>
    <row r="329" spans="2:9" ht="18" customHeight="1" x14ac:dyDescent="0.2">
      <c r="B329">
        <v>26</v>
      </c>
      <c r="C329" s="3">
        <v>41995</v>
      </c>
      <c r="D329" t="s">
        <v>274</v>
      </c>
      <c r="E329" t="s">
        <v>345</v>
      </c>
      <c r="F329" s="61"/>
      <c r="G329" s="61"/>
      <c r="H329" s="61"/>
      <c r="I329" s="2"/>
    </row>
    <row r="330" spans="2:9" ht="18" customHeight="1" x14ac:dyDescent="0.2">
      <c r="B330">
        <v>26</v>
      </c>
      <c r="C330" s="3">
        <v>41995</v>
      </c>
      <c r="D330" t="s">
        <v>222</v>
      </c>
      <c r="E330" t="s">
        <v>223</v>
      </c>
      <c r="F330" s="61"/>
      <c r="G330" s="61"/>
      <c r="H330" s="61"/>
      <c r="I330" s="2"/>
    </row>
    <row r="331" spans="2:9" ht="18" customHeight="1" x14ac:dyDescent="0.2">
      <c r="B331">
        <v>26</v>
      </c>
      <c r="C331" s="3">
        <v>41995</v>
      </c>
      <c r="D331" t="s">
        <v>292</v>
      </c>
      <c r="E331" t="s">
        <v>349</v>
      </c>
      <c r="F331" s="61"/>
      <c r="G331" s="61"/>
      <c r="H331" s="61"/>
      <c r="I331" s="2"/>
    </row>
    <row r="332" spans="2:9" ht="18" customHeight="1" x14ac:dyDescent="0.2">
      <c r="B332">
        <v>26</v>
      </c>
      <c r="C332" s="3">
        <v>41995</v>
      </c>
      <c r="D332" t="s">
        <v>265</v>
      </c>
      <c r="E332" t="s">
        <v>342</v>
      </c>
      <c r="F332" s="61"/>
      <c r="G332" s="61"/>
      <c r="H332" s="61"/>
      <c r="I332" s="2"/>
    </row>
    <row r="333" spans="2:9" ht="18" customHeight="1" x14ac:dyDescent="0.2">
      <c r="B333">
        <v>26</v>
      </c>
      <c r="C333" s="3">
        <v>41995</v>
      </c>
      <c r="D333" t="s">
        <v>243</v>
      </c>
      <c r="E333" t="s">
        <v>330</v>
      </c>
      <c r="F333" s="61"/>
      <c r="G333" s="61"/>
      <c r="H333" s="61"/>
      <c r="I333" s="2"/>
    </row>
    <row r="334" spans="2:9" ht="18" customHeight="1" x14ac:dyDescent="0.2">
      <c r="B334">
        <v>26</v>
      </c>
      <c r="C334" s="3">
        <v>41995</v>
      </c>
      <c r="D334" t="s">
        <v>259</v>
      </c>
      <c r="E334" t="s">
        <v>339</v>
      </c>
      <c r="F334" s="61"/>
      <c r="G334" s="61"/>
      <c r="H334" s="61"/>
      <c r="I334" s="2"/>
    </row>
    <row r="335" spans="2:9" ht="18" customHeight="1" x14ac:dyDescent="0.2">
      <c r="B335">
        <v>26</v>
      </c>
      <c r="C335" s="3">
        <v>41995</v>
      </c>
      <c r="D335" t="s">
        <v>312</v>
      </c>
      <c r="E335" t="s">
        <v>319</v>
      </c>
      <c r="F335" s="61"/>
      <c r="G335" s="61"/>
      <c r="H335" s="61"/>
      <c r="I335" s="2"/>
    </row>
    <row r="336" spans="2:9" ht="18" customHeight="1" x14ac:dyDescent="0.2">
      <c r="B336">
        <v>26</v>
      </c>
      <c r="C336" s="3">
        <v>41995</v>
      </c>
      <c r="D336" t="s">
        <v>295</v>
      </c>
      <c r="E336" t="s">
        <v>343</v>
      </c>
      <c r="F336" s="61"/>
      <c r="G336" s="61"/>
      <c r="H336" s="61"/>
      <c r="I336" s="2"/>
    </row>
    <row r="337" spans="2:9" ht="18" customHeight="1" x14ac:dyDescent="0.2">
      <c r="B337">
        <v>27</v>
      </c>
      <c r="C337" s="3">
        <v>41726</v>
      </c>
      <c r="D337" t="s">
        <v>258</v>
      </c>
      <c r="E337" t="s">
        <v>323</v>
      </c>
      <c r="F337" s="61"/>
      <c r="G337" s="61"/>
      <c r="H337" s="61"/>
      <c r="I337" s="2"/>
    </row>
    <row r="338" spans="2:9" ht="18" customHeight="1" x14ac:dyDescent="0.2">
      <c r="B338">
        <v>27</v>
      </c>
      <c r="C338" s="3">
        <v>41726</v>
      </c>
      <c r="D338" t="s">
        <v>304</v>
      </c>
      <c r="E338" t="s">
        <v>319</v>
      </c>
      <c r="F338" s="61"/>
      <c r="G338" s="61"/>
      <c r="H338" s="61"/>
      <c r="I338" s="2"/>
    </row>
    <row r="339" spans="2:9" ht="18" customHeight="1" x14ac:dyDescent="0.2">
      <c r="B339">
        <v>27</v>
      </c>
      <c r="C339" s="3">
        <v>41726</v>
      </c>
      <c r="D339" t="s">
        <v>285</v>
      </c>
      <c r="E339" t="s">
        <v>319</v>
      </c>
      <c r="F339" s="61"/>
      <c r="G339" s="61"/>
      <c r="H339" s="61"/>
      <c r="I339" s="2"/>
    </row>
    <row r="340" spans="2:9" ht="18" customHeight="1" x14ac:dyDescent="0.2">
      <c r="B340">
        <v>27</v>
      </c>
      <c r="C340" s="3">
        <v>41726</v>
      </c>
      <c r="D340" t="s">
        <v>255</v>
      </c>
      <c r="E340" t="s">
        <v>338</v>
      </c>
      <c r="F340" s="61"/>
      <c r="G340" s="61"/>
      <c r="H340" s="61"/>
      <c r="I340" s="2"/>
    </row>
    <row r="341" spans="2:9" ht="18" customHeight="1" x14ac:dyDescent="0.2">
      <c r="B341">
        <v>27</v>
      </c>
      <c r="C341" s="3">
        <v>41726</v>
      </c>
      <c r="D341" t="s">
        <v>310</v>
      </c>
      <c r="E341" t="s">
        <v>321</v>
      </c>
      <c r="F341" s="61"/>
      <c r="G341" s="61"/>
      <c r="H341" s="61"/>
      <c r="I341" s="2"/>
    </row>
    <row r="342" spans="2:9" ht="18" customHeight="1" x14ac:dyDescent="0.2">
      <c r="B342">
        <v>27</v>
      </c>
      <c r="C342" s="3">
        <v>41726</v>
      </c>
      <c r="D342" t="s">
        <v>225</v>
      </c>
      <c r="E342" t="s">
        <v>318</v>
      </c>
      <c r="F342" s="61"/>
      <c r="G342" s="61"/>
      <c r="H342" s="61"/>
      <c r="I342" s="2"/>
    </row>
    <row r="343" spans="2:9" ht="18" customHeight="1" x14ac:dyDescent="0.2">
      <c r="B343">
        <v>27</v>
      </c>
      <c r="C343" s="3">
        <v>41726</v>
      </c>
      <c r="D343" t="s">
        <v>298</v>
      </c>
      <c r="E343" t="s">
        <v>351</v>
      </c>
      <c r="F343" s="61"/>
      <c r="G343" s="61"/>
      <c r="H343" s="61"/>
      <c r="I343" s="2"/>
    </row>
    <row r="344" spans="2:9" ht="18" customHeight="1" x14ac:dyDescent="0.2">
      <c r="B344">
        <v>27</v>
      </c>
      <c r="C344" s="3">
        <v>41726</v>
      </c>
      <c r="D344" t="s">
        <v>252</v>
      </c>
      <c r="E344" t="s">
        <v>337</v>
      </c>
      <c r="F344" s="61"/>
      <c r="G344" s="61"/>
      <c r="H344" s="61"/>
      <c r="I344" s="2"/>
    </row>
    <row r="345" spans="2:9" ht="18" customHeight="1" x14ac:dyDescent="0.2">
      <c r="B345">
        <v>27</v>
      </c>
      <c r="C345" s="3">
        <v>41726</v>
      </c>
      <c r="D345" t="s">
        <v>261</v>
      </c>
      <c r="E345" t="s">
        <v>336</v>
      </c>
      <c r="F345" s="61"/>
      <c r="G345" s="61"/>
      <c r="H345" s="61"/>
      <c r="I345" s="2"/>
    </row>
    <row r="346" spans="2:9" ht="18" customHeight="1" x14ac:dyDescent="0.2">
      <c r="B346">
        <v>27</v>
      </c>
      <c r="C346" s="3">
        <v>41726</v>
      </c>
      <c r="D346" t="s">
        <v>235</v>
      </c>
      <c r="E346" t="s">
        <v>326</v>
      </c>
      <c r="F346" s="61"/>
      <c r="G346" s="61"/>
      <c r="H346" s="61"/>
      <c r="I346" s="2"/>
    </row>
    <row r="347" spans="2:9" ht="18" customHeight="1" x14ac:dyDescent="0.2">
      <c r="B347">
        <v>27</v>
      </c>
      <c r="C347" s="3">
        <v>41726</v>
      </c>
      <c r="D347" t="s">
        <v>288</v>
      </c>
      <c r="E347" t="s">
        <v>336</v>
      </c>
      <c r="F347" s="61"/>
      <c r="G347" s="61"/>
      <c r="H347" s="61"/>
      <c r="I347" s="2"/>
    </row>
    <row r="348" spans="2:9" ht="18" customHeight="1" x14ac:dyDescent="0.2">
      <c r="B348">
        <v>28</v>
      </c>
      <c r="C348" s="3">
        <v>41846</v>
      </c>
      <c r="D348" t="s">
        <v>232</v>
      </c>
      <c r="E348" t="s">
        <v>323</v>
      </c>
      <c r="F348" s="61"/>
      <c r="G348" s="61"/>
      <c r="H348" s="61"/>
      <c r="I348" s="2"/>
    </row>
    <row r="349" spans="2:9" ht="18" customHeight="1" x14ac:dyDescent="0.2">
      <c r="B349">
        <v>28</v>
      </c>
      <c r="C349" s="3">
        <v>41846</v>
      </c>
      <c r="D349" t="s">
        <v>229</v>
      </c>
      <c r="E349" t="s">
        <v>320</v>
      </c>
      <c r="F349" s="61"/>
      <c r="G349" s="61"/>
      <c r="H349" s="61"/>
      <c r="I349" s="2"/>
    </row>
    <row r="350" spans="2:9" ht="18" customHeight="1" x14ac:dyDescent="0.2">
      <c r="B350">
        <v>28</v>
      </c>
      <c r="C350" s="3">
        <v>41846</v>
      </c>
      <c r="D350" t="s">
        <v>260</v>
      </c>
      <c r="E350" t="s">
        <v>340</v>
      </c>
      <c r="F350" s="61"/>
      <c r="G350" s="61"/>
      <c r="H350" s="61"/>
      <c r="I350" s="2"/>
    </row>
    <row r="351" spans="2:9" ht="18" customHeight="1" x14ac:dyDescent="0.2">
      <c r="B351">
        <v>28</v>
      </c>
      <c r="C351" s="3">
        <v>41846</v>
      </c>
      <c r="D351" t="s">
        <v>263</v>
      </c>
      <c r="E351" t="s">
        <v>319</v>
      </c>
      <c r="F351" s="61"/>
      <c r="G351" s="61"/>
      <c r="H351" s="61"/>
      <c r="I351" s="2"/>
    </row>
    <row r="352" spans="2:9" ht="18" customHeight="1" x14ac:dyDescent="0.2">
      <c r="B352">
        <v>28</v>
      </c>
      <c r="C352" s="3">
        <v>41846</v>
      </c>
      <c r="D352" t="s">
        <v>233</v>
      </c>
      <c r="E352" t="s">
        <v>324</v>
      </c>
      <c r="F352" s="61"/>
      <c r="G352" s="61"/>
      <c r="H352" s="61"/>
      <c r="I352" s="2"/>
    </row>
    <row r="353" spans="2:9" ht="18" customHeight="1" x14ac:dyDescent="0.2">
      <c r="B353">
        <v>28</v>
      </c>
      <c r="C353" s="3">
        <v>41846</v>
      </c>
      <c r="D353" t="s">
        <v>282</v>
      </c>
      <c r="E353" t="s">
        <v>348</v>
      </c>
      <c r="F353" s="61"/>
      <c r="G353" s="61"/>
      <c r="H353" s="61"/>
      <c r="I353" s="2"/>
    </row>
    <row r="354" spans="2:9" ht="18" customHeight="1" x14ac:dyDescent="0.2">
      <c r="B354">
        <v>28</v>
      </c>
      <c r="C354" s="3">
        <v>41846</v>
      </c>
      <c r="D354" t="s">
        <v>306</v>
      </c>
      <c r="E354" t="s">
        <v>337</v>
      </c>
      <c r="F354" s="61"/>
      <c r="G354" s="61"/>
      <c r="H354" s="61"/>
      <c r="I354" s="2"/>
    </row>
    <row r="355" spans="2:9" ht="18" customHeight="1" x14ac:dyDescent="0.2">
      <c r="B355">
        <v>28</v>
      </c>
      <c r="C355" s="3">
        <v>41846</v>
      </c>
      <c r="D355" t="s">
        <v>311</v>
      </c>
      <c r="E355" t="s">
        <v>321</v>
      </c>
      <c r="F355" s="61"/>
      <c r="G355" s="61"/>
      <c r="H355" s="61"/>
      <c r="I355" s="2"/>
    </row>
    <row r="356" spans="2:9" ht="18" customHeight="1" x14ac:dyDescent="0.2">
      <c r="B356">
        <v>29</v>
      </c>
      <c r="C356" s="3">
        <v>42031</v>
      </c>
      <c r="D356" t="s">
        <v>249</v>
      </c>
      <c r="E356" t="s">
        <v>320</v>
      </c>
      <c r="F356" s="61"/>
      <c r="G356" s="61"/>
      <c r="H356" s="61"/>
      <c r="I356" s="2"/>
    </row>
    <row r="357" spans="2:9" ht="18" customHeight="1" x14ac:dyDescent="0.2">
      <c r="B357">
        <v>29</v>
      </c>
      <c r="C357" s="3">
        <v>42031</v>
      </c>
      <c r="D357" t="s">
        <v>234</v>
      </c>
      <c r="E357" t="s">
        <v>325</v>
      </c>
      <c r="F357" s="61"/>
      <c r="G357" s="61"/>
      <c r="H357" s="61"/>
      <c r="I357" s="2"/>
    </row>
    <row r="358" spans="2:9" ht="18" customHeight="1" x14ac:dyDescent="0.2">
      <c r="B358">
        <v>29</v>
      </c>
      <c r="C358" s="3">
        <v>42031</v>
      </c>
      <c r="D358" t="s">
        <v>256</v>
      </c>
      <c r="E358" t="s">
        <v>319</v>
      </c>
      <c r="F358" s="61"/>
      <c r="G358" s="61"/>
      <c r="H358" s="61"/>
      <c r="I358" s="2"/>
    </row>
    <row r="359" spans="2:9" ht="18" customHeight="1" x14ac:dyDescent="0.2">
      <c r="B359">
        <v>29</v>
      </c>
      <c r="C359" s="3">
        <v>42031</v>
      </c>
      <c r="D359" t="s">
        <v>309</v>
      </c>
      <c r="E359" t="s">
        <v>323</v>
      </c>
      <c r="F359" s="61"/>
      <c r="G359" s="61"/>
      <c r="H359" s="61"/>
      <c r="I359" s="2"/>
    </row>
    <row r="360" spans="2:9" ht="18" customHeight="1" x14ac:dyDescent="0.2">
      <c r="B360">
        <v>29</v>
      </c>
      <c r="C360" s="3">
        <v>42031</v>
      </c>
      <c r="D360" t="s">
        <v>287</v>
      </c>
      <c r="E360" t="s">
        <v>336</v>
      </c>
      <c r="F360" s="61"/>
      <c r="G360" s="61"/>
      <c r="H360" s="61"/>
      <c r="I360" s="2"/>
    </row>
    <row r="361" spans="2:9" ht="18" customHeight="1" x14ac:dyDescent="0.2">
      <c r="B361">
        <v>29</v>
      </c>
      <c r="C361" s="3">
        <v>42031</v>
      </c>
      <c r="D361" t="s">
        <v>301</v>
      </c>
      <c r="E361" t="s">
        <v>329</v>
      </c>
      <c r="F361" s="61"/>
      <c r="G361" s="61"/>
      <c r="H361" s="61"/>
      <c r="I361" s="2"/>
    </row>
    <row r="362" spans="2:9" ht="18" customHeight="1" x14ac:dyDescent="0.2">
      <c r="B362">
        <v>29</v>
      </c>
      <c r="C362" s="3">
        <v>42031</v>
      </c>
      <c r="D362" t="s">
        <v>306</v>
      </c>
      <c r="E362" t="s">
        <v>337</v>
      </c>
      <c r="F362" s="61"/>
      <c r="G362" s="61"/>
      <c r="H362" s="61"/>
      <c r="I362" s="2"/>
    </row>
    <row r="363" spans="2:9" ht="18" customHeight="1" x14ac:dyDescent="0.2">
      <c r="B363">
        <v>29</v>
      </c>
      <c r="C363" s="3">
        <v>42031</v>
      </c>
      <c r="D363" t="s">
        <v>264</v>
      </c>
      <c r="E363" t="s">
        <v>320</v>
      </c>
      <c r="F363" s="61"/>
      <c r="G363" s="61"/>
      <c r="H363" s="61"/>
      <c r="I363" s="2"/>
    </row>
    <row r="364" spans="2:9" ht="18" customHeight="1" x14ac:dyDescent="0.2">
      <c r="B364">
        <v>29</v>
      </c>
      <c r="C364" s="3">
        <v>42031</v>
      </c>
      <c r="D364" t="s">
        <v>276</v>
      </c>
      <c r="E364" t="s">
        <v>319</v>
      </c>
      <c r="F364" s="61"/>
      <c r="G364" s="61"/>
      <c r="H364" s="61"/>
      <c r="I364" s="2"/>
    </row>
    <row r="365" spans="2:9" ht="18" customHeight="1" x14ac:dyDescent="0.2">
      <c r="B365">
        <v>29</v>
      </c>
      <c r="C365" s="3">
        <v>42031</v>
      </c>
      <c r="D365" t="s">
        <v>244</v>
      </c>
      <c r="E365" t="s">
        <v>331</v>
      </c>
      <c r="F365" s="61"/>
      <c r="G365" s="61"/>
      <c r="H365" s="61"/>
      <c r="I365" s="2"/>
    </row>
    <row r="366" spans="2:9" ht="18" customHeight="1" x14ac:dyDescent="0.2">
      <c r="B366">
        <v>29</v>
      </c>
      <c r="C366" s="3">
        <v>42031</v>
      </c>
      <c r="D366" t="s">
        <v>246</v>
      </c>
      <c r="E366" t="s">
        <v>333</v>
      </c>
      <c r="F366" s="61"/>
      <c r="G366" s="61"/>
      <c r="H366" s="61"/>
      <c r="I366" s="2"/>
    </row>
    <row r="367" spans="2:9" ht="18" customHeight="1" x14ac:dyDescent="0.2">
      <c r="B367">
        <v>29</v>
      </c>
      <c r="C367" s="3">
        <v>42031</v>
      </c>
      <c r="D367" t="s">
        <v>251</v>
      </c>
      <c r="E367" t="s">
        <v>336</v>
      </c>
      <c r="F367" s="61"/>
      <c r="G367" s="61"/>
      <c r="H367" s="61"/>
      <c r="I367" s="2"/>
    </row>
    <row r="368" spans="2:9" ht="18" customHeight="1" x14ac:dyDescent="0.2">
      <c r="B368">
        <v>29</v>
      </c>
      <c r="C368" s="3">
        <v>42031</v>
      </c>
      <c r="D368" t="s">
        <v>253</v>
      </c>
      <c r="E368" t="s">
        <v>327</v>
      </c>
      <c r="F368" s="61"/>
      <c r="G368" s="61"/>
      <c r="H368" s="61"/>
      <c r="I368" s="2"/>
    </row>
    <row r="369" spans="2:9" ht="18" customHeight="1" x14ac:dyDescent="0.2">
      <c r="B369">
        <v>30</v>
      </c>
      <c r="C369" s="3">
        <v>41807</v>
      </c>
      <c r="D369" t="s">
        <v>250</v>
      </c>
      <c r="E369" t="s">
        <v>320</v>
      </c>
      <c r="F369" s="61"/>
      <c r="G369" s="61"/>
      <c r="H369" s="61"/>
      <c r="I369" s="2"/>
    </row>
    <row r="370" spans="2:9" ht="18" customHeight="1" x14ac:dyDescent="0.2">
      <c r="B370">
        <v>30</v>
      </c>
      <c r="C370" s="3">
        <v>41807</v>
      </c>
      <c r="D370" t="s">
        <v>274</v>
      </c>
      <c r="E370" t="s">
        <v>345</v>
      </c>
      <c r="F370" s="61"/>
      <c r="G370" s="61"/>
      <c r="H370" s="61"/>
      <c r="I370" s="2"/>
    </row>
    <row r="371" spans="2:9" ht="18" customHeight="1" x14ac:dyDescent="0.2">
      <c r="B371">
        <v>30</v>
      </c>
      <c r="C371" s="3">
        <v>41807</v>
      </c>
      <c r="D371" t="s">
        <v>222</v>
      </c>
      <c r="E371" t="s">
        <v>223</v>
      </c>
      <c r="F371" s="61"/>
      <c r="G371" s="61"/>
      <c r="H371" s="61"/>
      <c r="I371" s="2"/>
    </row>
    <row r="372" spans="2:9" ht="18" customHeight="1" x14ac:dyDescent="0.2">
      <c r="B372">
        <v>30</v>
      </c>
      <c r="C372" s="3">
        <v>41807</v>
      </c>
      <c r="D372" t="s">
        <v>292</v>
      </c>
      <c r="E372" t="s">
        <v>349</v>
      </c>
      <c r="F372" s="61"/>
      <c r="G372" s="61"/>
      <c r="H372" s="61"/>
      <c r="I372" s="2"/>
    </row>
    <row r="373" spans="2:9" ht="18" customHeight="1" x14ac:dyDescent="0.2">
      <c r="B373">
        <v>30</v>
      </c>
      <c r="C373" s="3">
        <v>41807</v>
      </c>
      <c r="D373" t="s">
        <v>265</v>
      </c>
      <c r="E373" t="s">
        <v>342</v>
      </c>
      <c r="F373" s="61"/>
      <c r="G373" s="61"/>
      <c r="H373" s="61"/>
      <c r="I373" s="2"/>
    </row>
    <row r="374" spans="2:9" ht="18" customHeight="1" x14ac:dyDescent="0.2">
      <c r="B374">
        <v>30</v>
      </c>
      <c r="C374" s="3">
        <v>41807</v>
      </c>
      <c r="D374" t="s">
        <v>243</v>
      </c>
      <c r="E374" t="s">
        <v>330</v>
      </c>
      <c r="F374" s="61"/>
      <c r="G374" s="61"/>
      <c r="H374" s="61"/>
      <c r="I374" s="2"/>
    </row>
    <row r="375" spans="2:9" ht="18" customHeight="1" x14ac:dyDescent="0.2">
      <c r="B375">
        <v>30</v>
      </c>
      <c r="C375" s="3">
        <v>41807</v>
      </c>
      <c r="D375" t="s">
        <v>259</v>
      </c>
      <c r="E375" t="s">
        <v>339</v>
      </c>
      <c r="F375" s="61"/>
      <c r="G375" s="61"/>
      <c r="H375" s="61"/>
      <c r="I375" s="2"/>
    </row>
    <row r="376" spans="2:9" ht="18" customHeight="1" x14ac:dyDescent="0.2">
      <c r="B376">
        <v>30</v>
      </c>
      <c r="C376" s="3">
        <v>41807</v>
      </c>
      <c r="D376" t="s">
        <v>312</v>
      </c>
      <c r="E376" t="s">
        <v>319</v>
      </c>
      <c r="F376" s="61"/>
      <c r="G376" s="61"/>
      <c r="H376" s="61"/>
      <c r="I376" s="2"/>
    </row>
    <row r="377" spans="2:9" ht="18" customHeight="1" x14ac:dyDescent="0.2">
      <c r="B377">
        <v>30</v>
      </c>
      <c r="C377" s="3">
        <v>41807</v>
      </c>
      <c r="D377" t="s">
        <v>295</v>
      </c>
      <c r="E377" t="s">
        <v>343</v>
      </c>
      <c r="F377" s="61"/>
      <c r="G377" s="61"/>
      <c r="H377" s="61"/>
      <c r="I377" s="2"/>
    </row>
    <row r="378" spans="2:9" ht="18" customHeight="1" x14ac:dyDescent="0.2">
      <c r="B378">
        <v>30</v>
      </c>
      <c r="C378" s="3">
        <v>41807</v>
      </c>
      <c r="D378" t="s">
        <v>258</v>
      </c>
      <c r="E378" t="s">
        <v>323</v>
      </c>
      <c r="F378" s="61"/>
      <c r="G378" s="61"/>
      <c r="H378" s="61"/>
      <c r="I378" s="2"/>
    </row>
    <row r="379" spans="2:9" ht="18" customHeight="1" x14ac:dyDescent="0.2">
      <c r="B379">
        <v>30</v>
      </c>
      <c r="C379" s="3">
        <v>41807</v>
      </c>
      <c r="D379" t="s">
        <v>304</v>
      </c>
      <c r="E379" t="s">
        <v>319</v>
      </c>
      <c r="F379" s="61"/>
      <c r="G379" s="61"/>
      <c r="H379" s="61"/>
      <c r="I379" s="2"/>
    </row>
    <row r="380" spans="2:9" ht="18" customHeight="1" x14ac:dyDescent="0.2">
      <c r="B380">
        <v>30</v>
      </c>
      <c r="C380" s="3">
        <v>41807</v>
      </c>
      <c r="D380" t="s">
        <v>285</v>
      </c>
      <c r="E380" t="s">
        <v>319</v>
      </c>
      <c r="F380" s="61"/>
      <c r="G380" s="61"/>
      <c r="H380" s="61"/>
      <c r="I380" s="2"/>
    </row>
    <row r="381" spans="2:9" ht="18" customHeight="1" x14ac:dyDescent="0.2">
      <c r="B381">
        <v>30</v>
      </c>
      <c r="C381" s="3">
        <v>41807</v>
      </c>
      <c r="D381" t="s">
        <v>255</v>
      </c>
      <c r="E381" t="s">
        <v>338</v>
      </c>
      <c r="F381" s="61"/>
      <c r="G381" s="61"/>
      <c r="H381" s="61"/>
      <c r="I381" s="2"/>
    </row>
    <row r="382" spans="2:9" ht="18" customHeight="1" x14ac:dyDescent="0.2">
      <c r="B382">
        <v>30</v>
      </c>
      <c r="C382" s="3">
        <v>41807</v>
      </c>
      <c r="D382" t="s">
        <v>310</v>
      </c>
      <c r="E382" t="s">
        <v>321</v>
      </c>
      <c r="F382" s="61"/>
      <c r="G382" s="61"/>
      <c r="H382" s="61"/>
      <c r="I382" s="2"/>
    </row>
    <row r="383" spans="2:9" ht="18" customHeight="1" x14ac:dyDescent="0.2">
      <c r="B383">
        <v>30</v>
      </c>
      <c r="C383" s="3">
        <v>41807</v>
      </c>
      <c r="D383" t="s">
        <v>225</v>
      </c>
      <c r="E383" t="s">
        <v>318</v>
      </c>
      <c r="F383" s="61"/>
      <c r="G383" s="61"/>
      <c r="H383" s="61"/>
      <c r="I383" s="2"/>
    </row>
    <row r="384" spans="2:9" ht="18" customHeight="1" x14ac:dyDescent="0.2">
      <c r="B384">
        <v>30</v>
      </c>
      <c r="C384" s="3">
        <v>41807</v>
      </c>
      <c r="D384" t="s">
        <v>298</v>
      </c>
      <c r="E384" t="s">
        <v>351</v>
      </c>
      <c r="F384" s="61"/>
      <c r="G384" s="61"/>
      <c r="H384" s="61"/>
      <c r="I384" s="2"/>
    </row>
    <row r="385" spans="2:9" ht="18" customHeight="1" x14ac:dyDescent="0.2">
      <c r="B385">
        <v>30</v>
      </c>
      <c r="C385" s="3">
        <v>41807</v>
      </c>
      <c r="D385" t="s">
        <v>252</v>
      </c>
      <c r="E385" t="s">
        <v>337</v>
      </c>
      <c r="F385" s="61"/>
      <c r="G385" s="61"/>
      <c r="H385" s="61"/>
      <c r="I385" s="2"/>
    </row>
    <row r="386" spans="2:9" ht="18" customHeight="1" x14ac:dyDescent="0.2">
      <c r="B386">
        <v>31</v>
      </c>
      <c r="C386" s="3">
        <v>41690</v>
      </c>
      <c r="D386" t="s">
        <v>261</v>
      </c>
      <c r="E386" t="s">
        <v>336</v>
      </c>
      <c r="F386" s="61"/>
      <c r="G386" s="61"/>
      <c r="H386" s="61"/>
      <c r="I386" s="2"/>
    </row>
    <row r="387" spans="2:9" ht="18" customHeight="1" x14ac:dyDescent="0.2">
      <c r="B387">
        <v>31</v>
      </c>
      <c r="C387" s="3">
        <v>41690</v>
      </c>
      <c r="D387" t="s">
        <v>235</v>
      </c>
      <c r="E387" t="s">
        <v>326</v>
      </c>
      <c r="F387" s="61"/>
      <c r="G387" s="61"/>
      <c r="H387" s="61"/>
      <c r="I387" s="2"/>
    </row>
    <row r="388" spans="2:9" ht="18" customHeight="1" x14ac:dyDescent="0.2">
      <c r="B388">
        <v>31</v>
      </c>
      <c r="C388" s="3">
        <v>41690</v>
      </c>
      <c r="D388" t="s">
        <v>288</v>
      </c>
      <c r="E388" t="s">
        <v>336</v>
      </c>
      <c r="F388" s="61"/>
      <c r="G388" s="61"/>
      <c r="H388" s="61"/>
      <c r="I388" s="2"/>
    </row>
    <row r="389" spans="2:9" ht="18" customHeight="1" x14ac:dyDescent="0.2">
      <c r="B389">
        <v>31</v>
      </c>
      <c r="C389" s="3">
        <v>41690</v>
      </c>
      <c r="D389" t="s">
        <v>232</v>
      </c>
      <c r="E389" t="s">
        <v>323</v>
      </c>
      <c r="F389" s="61"/>
      <c r="G389" s="61"/>
      <c r="H389" s="61"/>
      <c r="I389" s="2"/>
    </row>
    <row r="390" spans="2:9" ht="18" customHeight="1" x14ac:dyDescent="0.2">
      <c r="B390">
        <v>31</v>
      </c>
      <c r="C390" s="3">
        <v>41690</v>
      </c>
      <c r="D390" t="s">
        <v>262</v>
      </c>
      <c r="E390" t="s">
        <v>341</v>
      </c>
      <c r="F390" s="61"/>
      <c r="G390" s="61"/>
      <c r="H390" s="61"/>
      <c r="I390" s="2"/>
    </row>
    <row r="391" spans="2:9" ht="18" customHeight="1" x14ac:dyDescent="0.2">
      <c r="B391">
        <v>31</v>
      </c>
      <c r="C391" s="3">
        <v>41690</v>
      </c>
      <c r="D391" t="s">
        <v>299</v>
      </c>
      <c r="E391" t="s">
        <v>345</v>
      </c>
      <c r="F391" s="61"/>
      <c r="G391" s="61"/>
      <c r="H391" s="61"/>
      <c r="I391" s="2"/>
    </row>
    <row r="392" spans="2:9" ht="18" customHeight="1" x14ac:dyDescent="0.2">
      <c r="B392">
        <v>31</v>
      </c>
      <c r="C392" s="3">
        <v>41690</v>
      </c>
      <c r="D392" t="s">
        <v>239</v>
      </c>
      <c r="E392" t="s">
        <v>327</v>
      </c>
      <c r="F392" s="61"/>
      <c r="G392" s="61"/>
      <c r="H392" s="61"/>
      <c r="I392" s="2"/>
    </row>
    <row r="393" spans="2:9" ht="18" customHeight="1" x14ac:dyDescent="0.2">
      <c r="B393">
        <v>31</v>
      </c>
      <c r="C393" s="3">
        <v>41690</v>
      </c>
      <c r="D393" t="s">
        <v>226</v>
      </c>
      <c r="E393" t="s">
        <v>319</v>
      </c>
      <c r="F393" s="61"/>
      <c r="G393" s="61"/>
      <c r="H393" s="61"/>
      <c r="I393" s="2"/>
    </row>
    <row r="394" spans="2:9" ht="18" customHeight="1" x14ac:dyDescent="0.2">
      <c r="B394">
        <v>32</v>
      </c>
      <c r="C394" s="3">
        <v>41972</v>
      </c>
      <c r="D394" t="s">
        <v>289</v>
      </c>
      <c r="E394" t="s">
        <v>329</v>
      </c>
      <c r="F394" s="61"/>
      <c r="G394" s="61"/>
      <c r="H394" s="61"/>
      <c r="I394" s="2"/>
    </row>
    <row r="395" spans="2:9" ht="18" customHeight="1" x14ac:dyDescent="0.2">
      <c r="B395">
        <v>32</v>
      </c>
      <c r="C395" s="3">
        <v>41972</v>
      </c>
      <c r="D395" t="s">
        <v>315</v>
      </c>
      <c r="E395" t="s">
        <v>336</v>
      </c>
      <c r="F395" s="61"/>
      <c r="G395" s="61"/>
      <c r="H395" s="61"/>
      <c r="I395" s="2"/>
    </row>
    <row r="396" spans="2:9" ht="18" customHeight="1" x14ac:dyDescent="0.2">
      <c r="B396">
        <v>32</v>
      </c>
      <c r="C396" s="3">
        <v>41972</v>
      </c>
      <c r="D396" t="s">
        <v>235</v>
      </c>
      <c r="E396" t="s">
        <v>326</v>
      </c>
      <c r="F396" s="61"/>
      <c r="G396" s="61"/>
      <c r="H396" s="61"/>
      <c r="I396" s="2"/>
    </row>
    <row r="397" spans="2:9" ht="18" customHeight="1" x14ac:dyDescent="0.2">
      <c r="B397">
        <v>32</v>
      </c>
      <c r="C397" s="3">
        <v>41972</v>
      </c>
      <c r="D397" t="s">
        <v>291</v>
      </c>
      <c r="E397" t="s">
        <v>342</v>
      </c>
      <c r="F397" s="61"/>
      <c r="G397" s="61"/>
      <c r="H397" s="61"/>
      <c r="I397" s="2"/>
    </row>
    <row r="398" spans="2:9" ht="18" customHeight="1" x14ac:dyDescent="0.2">
      <c r="B398">
        <v>32</v>
      </c>
      <c r="C398" s="3">
        <v>41972</v>
      </c>
      <c r="D398" t="s">
        <v>293</v>
      </c>
      <c r="E398" t="s">
        <v>350</v>
      </c>
      <c r="F398" s="61"/>
      <c r="G398" s="61"/>
      <c r="H398" s="61"/>
      <c r="I398" s="2"/>
    </row>
    <row r="399" spans="2:9" ht="18" customHeight="1" x14ac:dyDescent="0.2">
      <c r="B399">
        <v>32</v>
      </c>
      <c r="C399" s="3">
        <v>41972</v>
      </c>
      <c r="D399" t="s">
        <v>289</v>
      </c>
      <c r="E399" t="s">
        <v>329</v>
      </c>
      <c r="F399" s="61"/>
      <c r="G399" s="61"/>
      <c r="H399" s="61"/>
      <c r="I399" s="2"/>
    </row>
    <row r="400" spans="2:9" ht="18" customHeight="1" x14ac:dyDescent="0.2">
      <c r="B400">
        <v>32</v>
      </c>
      <c r="C400" s="3">
        <v>41972</v>
      </c>
      <c r="D400" t="s">
        <v>313</v>
      </c>
      <c r="E400" t="s">
        <v>324</v>
      </c>
      <c r="F400" s="61"/>
      <c r="G400" s="61"/>
      <c r="H400" s="61"/>
      <c r="I400" s="2"/>
    </row>
    <row r="401" spans="2:9" ht="18" customHeight="1" x14ac:dyDescent="0.2">
      <c r="B401">
        <v>32</v>
      </c>
      <c r="C401" s="3">
        <v>41972</v>
      </c>
      <c r="D401" t="s">
        <v>311</v>
      </c>
      <c r="E401" t="s">
        <v>321</v>
      </c>
      <c r="F401" s="61"/>
      <c r="G401" s="61"/>
      <c r="H401" s="61"/>
      <c r="I401" s="2"/>
    </row>
    <row r="402" spans="2:9" ht="18" customHeight="1" x14ac:dyDescent="0.2">
      <c r="B402">
        <v>33</v>
      </c>
      <c r="C402" s="3">
        <v>41939</v>
      </c>
      <c r="D402" t="s">
        <v>224</v>
      </c>
      <c r="E402" t="s">
        <v>317</v>
      </c>
      <c r="F402" s="61"/>
      <c r="G402" s="61"/>
      <c r="H402" s="61"/>
      <c r="I402" s="2"/>
    </row>
    <row r="403" spans="2:9" ht="18" customHeight="1" x14ac:dyDescent="0.2">
      <c r="B403">
        <v>33</v>
      </c>
      <c r="C403" s="3">
        <v>41939</v>
      </c>
      <c r="D403" t="s">
        <v>255</v>
      </c>
      <c r="E403" t="s">
        <v>338</v>
      </c>
      <c r="F403" s="61"/>
      <c r="G403" s="61"/>
      <c r="H403" s="61"/>
      <c r="I403" s="2"/>
    </row>
    <row r="404" spans="2:9" ht="18" customHeight="1" x14ac:dyDescent="0.2">
      <c r="B404">
        <v>33</v>
      </c>
      <c r="C404" s="3">
        <v>41939</v>
      </c>
      <c r="D404" t="s">
        <v>245</v>
      </c>
      <c r="E404" t="s">
        <v>332</v>
      </c>
      <c r="F404" s="61"/>
      <c r="G404" s="61"/>
      <c r="H404" s="61"/>
      <c r="I404" s="2"/>
    </row>
    <row r="405" spans="2:9" ht="18" customHeight="1" x14ac:dyDescent="0.2">
      <c r="B405">
        <v>33</v>
      </c>
      <c r="C405" s="3">
        <v>41939</v>
      </c>
      <c r="D405" t="s">
        <v>247</v>
      </c>
      <c r="E405" t="s">
        <v>334</v>
      </c>
      <c r="F405" s="61"/>
      <c r="G405" s="61"/>
      <c r="H405" s="61"/>
      <c r="I405" s="2"/>
    </row>
    <row r="406" spans="2:9" ht="18" customHeight="1" x14ac:dyDescent="0.2">
      <c r="B406">
        <v>33</v>
      </c>
      <c r="C406" s="3">
        <v>41939</v>
      </c>
      <c r="D406" t="s">
        <v>249</v>
      </c>
      <c r="E406" t="s">
        <v>320</v>
      </c>
      <c r="F406" s="61"/>
      <c r="G406" s="61"/>
      <c r="H406" s="61"/>
      <c r="I406" s="2"/>
    </row>
    <row r="407" spans="2:9" ht="18" customHeight="1" x14ac:dyDescent="0.2">
      <c r="B407">
        <v>33</v>
      </c>
      <c r="C407" s="3">
        <v>41939</v>
      </c>
      <c r="D407" t="s">
        <v>272</v>
      </c>
      <c r="E407" t="s">
        <v>344</v>
      </c>
      <c r="F407" s="61"/>
      <c r="G407" s="61"/>
      <c r="H407" s="61"/>
      <c r="I407" s="2"/>
    </row>
    <row r="408" spans="2:9" ht="18" customHeight="1" x14ac:dyDescent="0.2">
      <c r="B408">
        <v>33</v>
      </c>
      <c r="C408" s="3">
        <v>41939</v>
      </c>
      <c r="D408" t="s">
        <v>267</v>
      </c>
      <c r="E408" t="s">
        <v>343</v>
      </c>
      <c r="F408" s="61"/>
      <c r="G408" s="61"/>
      <c r="H408" s="61"/>
      <c r="I408" s="2"/>
    </row>
    <row r="409" spans="2:9" ht="18" customHeight="1" x14ac:dyDescent="0.2">
      <c r="B409">
        <v>33</v>
      </c>
      <c r="C409" s="3">
        <v>41939</v>
      </c>
      <c r="D409" t="s">
        <v>220</v>
      </c>
      <c r="E409" t="s">
        <v>221</v>
      </c>
      <c r="F409" s="61"/>
      <c r="G409" s="61"/>
      <c r="H409" s="61"/>
      <c r="I409" s="2"/>
    </row>
    <row r="410" spans="2:9" ht="18" customHeight="1" x14ac:dyDescent="0.2">
      <c r="B410">
        <v>33</v>
      </c>
      <c r="C410" s="3">
        <v>41939</v>
      </c>
      <c r="D410" t="s">
        <v>264</v>
      </c>
      <c r="E410" t="s">
        <v>320</v>
      </c>
      <c r="F410" s="61"/>
      <c r="G410" s="61"/>
      <c r="H410" s="61"/>
      <c r="I410" s="2"/>
    </row>
    <row r="411" spans="2:9" ht="18" customHeight="1" x14ac:dyDescent="0.2">
      <c r="B411">
        <v>33</v>
      </c>
      <c r="C411" s="3">
        <v>41939</v>
      </c>
      <c r="D411" t="s">
        <v>263</v>
      </c>
      <c r="E411" t="s">
        <v>319</v>
      </c>
      <c r="F411" s="61"/>
      <c r="G411" s="61"/>
      <c r="H411" s="61"/>
      <c r="I411" s="2"/>
    </row>
    <row r="412" spans="2:9" ht="18" customHeight="1" x14ac:dyDescent="0.2">
      <c r="B412">
        <v>33</v>
      </c>
      <c r="C412" s="3">
        <v>41939</v>
      </c>
      <c r="D412" t="s">
        <v>275</v>
      </c>
      <c r="E412" t="s">
        <v>319</v>
      </c>
      <c r="F412" s="61"/>
      <c r="G412" s="61"/>
      <c r="H412" s="61"/>
      <c r="I412" s="2"/>
    </row>
    <row r="413" spans="2:9" ht="18" customHeight="1" x14ac:dyDescent="0.2">
      <c r="B413">
        <v>33</v>
      </c>
      <c r="C413" s="3">
        <v>41939</v>
      </c>
      <c r="D413" t="s">
        <v>315</v>
      </c>
      <c r="E413" t="s">
        <v>336</v>
      </c>
      <c r="F413" s="61"/>
      <c r="G413" s="61"/>
      <c r="H413" s="61"/>
      <c r="I413" s="2"/>
    </row>
    <row r="414" spans="2:9" ht="18" customHeight="1" x14ac:dyDescent="0.2">
      <c r="B414">
        <v>33</v>
      </c>
      <c r="C414" s="3">
        <v>41939</v>
      </c>
      <c r="D414" t="s">
        <v>240</v>
      </c>
      <c r="E414" t="s">
        <v>328</v>
      </c>
      <c r="F414" s="61"/>
      <c r="G414" s="61"/>
      <c r="H414" s="61"/>
      <c r="I414" s="2"/>
    </row>
    <row r="415" spans="2:9" ht="18" customHeight="1" x14ac:dyDescent="0.2">
      <c r="B415">
        <v>33</v>
      </c>
      <c r="C415" s="3">
        <v>41939</v>
      </c>
      <c r="D415" t="s">
        <v>248</v>
      </c>
      <c r="E415" t="s">
        <v>335</v>
      </c>
      <c r="F415" s="61"/>
      <c r="G415" s="61"/>
      <c r="H415" s="61"/>
      <c r="I415" s="2"/>
    </row>
    <row r="416" spans="2:9" ht="18" customHeight="1" x14ac:dyDescent="0.2">
      <c r="B416">
        <v>33</v>
      </c>
      <c r="C416" s="3">
        <v>41939</v>
      </c>
      <c r="D416" t="s">
        <v>280</v>
      </c>
      <c r="E416" t="s">
        <v>347</v>
      </c>
      <c r="F416" s="61"/>
      <c r="G416" s="61"/>
      <c r="H416" s="61"/>
      <c r="I416" s="2"/>
    </row>
    <row r="417" spans="2:9" ht="18" customHeight="1" x14ac:dyDescent="0.2">
      <c r="B417">
        <v>33</v>
      </c>
      <c r="C417" s="3">
        <v>41939</v>
      </c>
      <c r="D417" t="s">
        <v>309</v>
      </c>
      <c r="E417" t="s">
        <v>323</v>
      </c>
      <c r="F417" s="61"/>
      <c r="G417" s="61"/>
      <c r="H417" s="61"/>
      <c r="I417" s="2"/>
    </row>
    <row r="418" spans="2:9" ht="18" customHeight="1" x14ac:dyDescent="0.2">
      <c r="B418">
        <v>33</v>
      </c>
      <c r="C418" s="3">
        <v>41939</v>
      </c>
      <c r="D418" t="s">
        <v>260</v>
      </c>
      <c r="E418" t="s">
        <v>340</v>
      </c>
      <c r="F418" s="61"/>
      <c r="G418" s="61"/>
      <c r="H418" s="61"/>
      <c r="I418" s="2"/>
    </row>
    <row r="419" spans="2:9" ht="18" customHeight="1" x14ac:dyDescent="0.2">
      <c r="B419">
        <v>34</v>
      </c>
      <c r="C419" s="3">
        <v>41983</v>
      </c>
      <c r="D419" t="s">
        <v>312</v>
      </c>
      <c r="E419" t="s">
        <v>319</v>
      </c>
      <c r="F419" s="61"/>
      <c r="G419" s="61"/>
      <c r="H419" s="61"/>
      <c r="I419" s="2"/>
    </row>
    <row r="420" spans="2:9" ht="18" customHeight="1" x14ac:dyDescent="0.2">
      <c r="B420">
        <v>34</v>
      </c>
      <c r="C420" s="3">
        <v>41983</v>
      </c>
      <c r="D420" t="s">
        <v>269</v>
      </c>
      <c r="E420" t="s">
        <v>327</v>
      </c>
      <c r="F420" s="61"/>
      <c r="G420" s="61"/>
      <c r="H420" s="61"/>
      <c r="I420" s="2"/>
    </row>
    <row r="421" spans="2:9" ht="18" customHeight="1" x14ac:dyDescent="0.2">
      <c r="B421">
        <v>34</v>
      </c>
      <c r="C421" s="3">
        <v>41983</v>
      </c>
      <c r="D421" t="s">
        <v>301</v>
      </c>
      <c r="E421" t="s">
        <v>329</v>
      </c>
      <c r="F421" s="61"/>
      <c r="G421" s="61"/>
      <c r="H421" s="61"/>
      <c r="I421" s="2"/>
    </row>
    <row r="422" spans="2:9" ht="18" customHeight="1" x14ac:dyDescent="0.2">
      <c r="B422">
        <v>34</v>
      </c>
      <c r="C422" s="3">
        <v>41983</v>
      </c>
      <c r="D422" t="s">
        <v>266</v>
      </c>
      <c r="E422" t="s">
        <v>341</v>
      </c>
      <c r="F422" s="61"/>
      <c r="G422" s="61"/>
      <c r="H422" s="61"/>
      <c r="I422" s="2"/>
    </row>
    <row r="423" spans="2:9" ht="18" customHeight="1" x14ac:dyDescent="0.2">
      <c r="B423">
        <v>34</v>
      </c>
      <c r="C423" s="3">
        <v>41983</v>
      </c>
      <c r="D423" t="s">
        <v>281</v>
      </c>
      <c r="E423" t="s">
        <v>319</v>
      </c>
      <c r="F423" s="61"/>
      <c r="G423" s="61"/>
      <c r="H423" s="61"/>
      <c r="I423" s="2"/>
    </row>
    <row r="424" spans="2:9" ht="18" customHeight="1" x14ac:dyDescent="0.2">
      <c r="B424">
        <v>34</v>
      </c>
      <c r="C424" s="3">
        <v>41983</v>
      </c>
      <c r="D424" t="s">
        <v>265</v>
      </c>
      <c r="E424" t="s">
        <v>342</v>
      </c>
      <c r="F424" s="61"/>
      <c r="G424" s="61"/>
      <c r="H424" s="61"/>
      <c r="I424" s="2"/>
    </row>
    <row r="425" spans="2:9" ht="18" customHeight="1" x14ac:dyDescent="0.2">
      <c r="B425">
        <v>34</v>
      </c>
      <c r="C425" s="3">
        <v>41983</v>
      </c>
      <c r="D425" t="s">
        <v>271</v>
      </c>
      <c r="E425" t="s">
        <v>319</v>
      </c>
      <c r="F425" s="61"/>
      <c r="G425" s="61"/>
      <c r="H425" s="61"/>
      <c r="I425" s="2"/>
    </row>
    <row r="426" spans="2:9" ht="18" customHeight="1" x14ac:dyDescent="0.2">
      <c r="B426">
        <v>34</v>
      </c>
      <c r="C426" s="3">
        <v>41983</v>
      </c>
      <c r="D426" t="s">
        <v>294</v>
      </c>
      <c r="E426" t="s">
        <v>350</v>
      </c>
      <c r="F426" s="61"/>
      <c r="G426" s="61"/>
      <c r="H426" s="61"/>
      <c r="I426" s="2"/>
    </row>
    <row r="427" spans="2:9" ht="18" customHeight="1" x14ac:dyDescent="0.2">
      <c r="B427">
        <v>34</v>
      </c>
      <c r="C427" s="3">
        <v>41983</v>
      </c>
      <c r="D427" t="s">
        <v>297</v>
      </c>
      <c r="E427" t="s">
        <v>221</v>
      </c>
      <c r="F427" s="61"/>
      <c r="G427" s="61"/>
      <c r="H427" s="61"/>
      <c r="I427" s="2"/>
    </row>
    <row r="428" spans="2:9" ht="18" customHeight="1" x14ac:dyDescent="0.2">
      <c r="B428">
        <v>34</v>
      </c>
      <c r="C428" s="3">
        <v>41983</v>
      </c>
      <c r="D428" t="s">
        <v>228</v>
      </c>
      <c r="E428" t="s">
        <v>320</v>
      </c>
      <c r="F428" s="61"/>
      <c r="G428" s="61"/>
      <c r="H428" s="61"/>
      <c r="I428" s="2"/>
    </row>
    <row r="429" spans="2:9" ht="18" customHeight="1" x14ac:dyDescent="0.2">
      <c r="B429">
        <v>34</v>
      </c>
      <c r="C429" s="3">
        <v>41983</v>
      </c>
      <c r="D429" t="s">
        <v>276</v>
      </c>
      <c r="E429" t="s">
        <v>319</v>
      </c>
      <c r="F429" s="61"/>
      <c r="G429" s="61"/>
      <c r="H429" s="61"/>
      <c r="I429" s="2"/>
    </row>
    <row r="430" spans="2:9" ht="18" customHeight="1" x14ac:dyDescent="0.2">
      <c r="B430">
        <v>34</v>
      </c>
      <c r="C430" s="3">
        <v>41983</v>
      </c>
      <c r="D430" t="s">
        <v>232</v>
      </c>
      <c r="E430" t="s">
        <v>323</v>
      </c>
      <c r="F430" s="61"/>
      <c r="G430" s="61"/>
      <c r="H430" s="61"/>
      <c r="I430" s="2"/>
    </row>
    <row r="431" spans="2:9" ht="18" customHeight="1" x14ac:dyDescent="0.2">
      <c r="B431">
        <v>34</v>
      </c>
      <c r="C431" s="3">
        <v>41983</v>
      </c>
      <c r="D431" t="s">
        <v>242</v>
      </c>
      <c r="E431" t="s">
        <v>320</v>
      </c>
      <c r="F431" s="61"/>
      <c r="G431" s="61"/>
      <c r="H431" s="61"/>
      <c r="I431" s="2"/>
    </row>
    <row r="432" spans="2:9" ht="18" customHeight="1" x14ac:dyDescent="0.2">
      <c r="B432">
        <v>34</v>
      </c>
      <c r="C432" s="3">
        <v>41983</v>
      </c>
      <c r="D432" t="s">
        <v>303</v>
      </c>
      <c r="E432" t="s">
        <v>352</v>
      </c>
      <c r="F432" s="61"/>
      <c r="G432" s="61"/>
      <c r="H432" s="61"/>
      <c r="I432" s="2"/>
    </row>
    <row r="433" spans="2:9" ht="18" customHeight="1" x14ac:dyDescent="0.2">
      <c r="B433">
        <v>34</v>
      </c>
      <c r="C433" s="3">
        <v>41983</v>
      </c>
      <c r="D433" t="s">
        <v>252</v>
      </c>
      <c r="E433" t="s">
        <v>337</v>
      </c>
      <c r="F433" s="61"/>
      <c r="G433" s="61"/>
      <c r="H433" s="61"/>
      <c r="I433" s="2"/>
    </row>
    <row r="434" spans="2:9" ht="18" customHeight="1" x14ac:dyDescent="0.2">
      <c r="B434">
        <v>34</v>
      </c>
      <c r="C434" s="3">
        <v>41983</v>
      </c>
      <c r="D434" t="s">
        <v>243</v>
      </c>
      <c r="E434" t="s">
        <v>330</v>
      </c>
      <c r="F434" s="61"/>
      <c r="G434" s="61"/>
      <c r="H434" s="61"/>
      <c r="I434" s="2"/>
    </row>
    <row r="435" spans="2:9" ht="18" customHeight="1" x14ac:dyDescent="0.2">
      <c r="B435">
        <v>35</v>
      </c>
      <c r="C435" s="3">
        <v>41787</v>
      </c>
      <c r="D435" t="s">
        <v>277</v>
      </c>
      <c r="E435" t="s">
        <v>346</v>
      </c>
      <c r="F435" s="61"/>
      <c r="G435" s="61"/>
      <c r="H435" s="61"/>
      <c r="I435" s="2"/>
    </row>
    <row r="436" spans="2:9" ht="18" customHeight="1" x14ac:dyDescent="0.2">
      <c r="B436">
        <v>35</v>
      </c>
      <c r="C436" s="3">
        <v>41787</v>
      </c>
      <c r="D436" t="s">
        <v>290</v>
      </c>
      <c r="E436" t="s">
        <v>330</v>
      </c>
      <c r="F436" s="61"/>
      <c r="G436" s="61"/>
      <c r="H436" s="61"/>
      <c r="I436" s="2"/>
    </row>
    <row r="437" spans="2:9" ht="18" customHeight="1" x14ac:dyDescent="0.2">
      <c r="B437">
        <v>35</v>
      </c>
      <c r="C437" s="3">
        <v>41787</v>
      </c>
      <c r="D437" t="s">
        <v>293</v>
      </c>
      <c r="E437" t="s">
        <v>350</v>
      </c>
      <c r="F437" s="61"/>
      <c r="G437" s="61"/>
      <c r="H437" s="61"/>
      <c r="I437" s="2"/>
    </row>
    <row r="438" spans="2:9" ht="18" customHeight="1" x14ac:dyDescent="0.2">
      <c r="B438">
        <v>35</v>
      </c>
      <c r="C438" s="3">
        <v>41787</v>
      </c>
      <c r="D438" t="s">
        <v>254</v>
      </c>
      <c r="E438" t="s">
        <v>333</v>
      </c>
      <c r="F438" s="61"/>
      <c r="G438" s="61"/>
      <c r="H438" s="61"/>
      <c r="I438" s="2"/>
    </row>
    <row r="439" spans="2:9" ht="18" customHeight="1" x14ac:dyDescent="0.2">
      <c r="B439">
        <v>35</v>
      </c>
      <c r="C439" s="3">
        <v>41787</v>
      </c>
      <c r="D439" t="s">
        <v>268</v>
      </c>
      <c r="E439" t="s">
        <v>335</v>
      </c>
      <c r="F439" s="61"/>
      <c r="G439" s="61"/>
      <c r="H439" s="61"/>
      <c r="I439" s="2"/>
    </row>
    <row r="440" spans="2:9" ht="18" customHeight="1" x14ac:dyDescent="0.2">
      <c r="B440">
        <v>35</v>
      </c>
      <c r="C440" s="3">
        <v>41787</v>
      </c>
      <c r="D440" t="s">
        <v>297</v>
      </c>
      <c r="E440" t="s">
        <v>221</v>
      </c>
      <c r="F440" s="61"/>
      <c r="G440" s="61"/>
      <c r="H440" s="61"/>
      <c r="I440" s="2"/>
    </row>
    <row r="441" spans="2:9" ht="18" customHeight="1" x14ac:dyDescent="0.2">
      <c r="B441">
        <v>35</v>
      </c>
      <c r="C441" s="3">
        <v>41787</v>
      </c>
      <c r="D441" t="s">
        <v>222</v>
      </c>
      <c r="E441" t="s">
        <v>223</v>
      </c>
      <c r="F441" s="61"/>
      <c r="G441" s="61"/>
      <c r="H441" s="61"/>
      <c r="I441" s="2"/>
    </row>
    <row r="442" spans="2:9" ht="18" customHeight="1" x14ac:dyDescent="0.2">
      <c r="B442">
        <v>36</v>
      </c>
      <c r="C442" s="3">
        <v>41735</v>
      </c>
      <c r="D442" t="s">
        <v>252</v>
      </c>
      <c r="E442" t="s">
        <v>337</v>
      </c>
      <c r="F442" s="61"/>
      <c r="G442" s="61"/>
      <c r="H442" s="61"/>
      <c r="I442" s="2"/>
    </row>
    <row r="443" spans="2:9" ht="18" customHeight="1" x14ac:dyDescent="0.2">
      <c r="B443">
        <v>36</v>
      </c>
      <c r="C443" s="3">
        <v>41735</v>
      </c>
      <c r="D443" t="s">
        <v>228</v>
      </c>
      <c r="E443" t="s">
        <v>320</v>
      </c>
      <c r="F443" s="61"/>
      <c r="G443" s="61"/>
      <c r="H443" s="61"/>
      <c r="I443" s="2"/>
    </row>
    <row r="444" spans="2:9" ht="18" customHeight="1" x14ac:dyDescent="0.2">
      <c r="B444">
        <v>36</v>
      </c>
      <c r="C444" s="3">
        <v>41735</v>
      </c>
      <c r="D444" t="s">
        <v>267</v>
      </c>
      <c r="E444" t="s">
        <v>343</v>
      </c>
      <c r="F444" s="61"/>
      <c r="G444" s="61"/>
      <c r="H444" s="61"/>
      <c r="I444" s="2"/>
    </row>
    <row r="445" spans="2:9" ht="18" customHeight="1" x14ac:dyDescent="0.2">
      <c r="B445">
        <v>36</v>
      </c>
      <c r="C445" s="3">
        <v>41735</v>
      </c>
      <c r="D445" t="s">
        <v>271</v>
      </c>
      <c r="E445" t="s">
        <v>319</v>
      </c>
      <c r="F445" s="61"/>
      <c r="G445" s="61"/>
      <c r="H445" s="61"/>
      <c r="I445" s="2"/>
    </row>
    <row r="446" spans="2:9" ht="18" customHeight="1" x14ac:dyDescent="0.2">
      <c r="B446">
        <v>36</v>
      </c>
      <c r="C446" s="3">
        <v>41735</v>
      </c>
      <c r="D446" t="s">
        <v>294</v>
      </c>
      <c r="E446" t="s">
        <v>350</v>
      </c>
      <c r="F446" s="61"/>
      <c r="G446" s="61"/>
      <c r="H446" s="61"/>
      <c r="I446" s="2"/>
    </row>
    <row r="447" spans="2:9" ht="18" customHeight="1" x14ac:dyDescent="0.2">
      <c r="B447">
        <v>36</v>
      </c>
      <c r="C447" s="3">
        <v>41735</v>
      </c>
      <c r="D447" t="s">
        <v>268</v>
      </c>
      <c r="E447" t="s">
        <v>334</v>
      </c>
      <c r="F447" s="61"/>
      <c r="G447" s="61"/>
      <c r="H447" s="61"/>
      <c r="I447" s="2"/>
    </row>
    <row r="448" spans="2:9" ht="18" customHeight="1" x14ac:dyDescent="0.2">
      <c r="B448">
        <v>36</v>
      </c>
      <c r="C448" s="3">
        <v>41735</v>
      </c>
      <c r="D448" t="s">
        <v>285</v>
      </c>
      <c r="E448" t="s">
        <v>319</v>
      </c>
      <c r="F448" s="61"/>
      <c r="G448" s="61"/>
      <c r="H448" s="61"/>
      <c r="I448" s="2"/>
    </row>
    <row r="449" spans="2:9" ht="18" customHeight="1" x14ac:dyDescent="0.2">
      <c r="B449">
        <v>36</v>
      </c>
      <c r="C449" s="3">
        <v>41735</v>
      </c>
      <c r="D449" t="s">
        <v>291</v>
      </c>
      <c r="E449" t="s">
        <v>342</v>
      </c>
      <c r="F449" s="61"/>
      <c r="G449" s="61"/>
      <c r="H449" s="61"/>
      <c r="I449" s="2"/>
    </row>
    <row r="450" spans="2:9" ht="18" customHeight="1" x14ac:dyDescent="0.2">
      <c r="B450">
        <v>36</v>
      </c>
      <c r="C450" s="3">
        <v>41735</v>
      </c>
      <c r="D450" t="s">
        <v>275</v>
      </c>
      <c r="E450" t="s">
        <v>319</v>
      </c>
      <c r="F450" s="61"/>
      <c r="G450" s="61"/>
      <c r="H450" s="61"/>
      <c r="I450" s="2"/>
    </row>
    <row r="451" spans="2:9" ht="18" customHeight="1" x14ac:dyDescent="0.2">
      <c r="B451">
        <v>36</v>
      </c>
      <c r="C451" s="3">
        <v>41735</v>
      </c>
      <c r="D451" t="s">
        <v>284</v>
      </c>
      <c r="E451" t="s">
        <v>345</v>
      </c>
      <c r="F451" s="61"/>
      <c r="G451" s="61"/>
      <c r="H451" s="61"/>
      <c r="I451" s="2"/>
    </row>
    <row r="452" spans="2:9" ht="18" customHeight="1" x14ac:dyDescent="0.2">
      <c r="B452">
        <v>36</v>
      </c>
      <c r="C452" s="3">
        <v>41735</v>
      </c>
      <c r="D452" t="s">
        <v>265</v>
      </c>
      <c r="E452" t="s">
        <v>341</v>
      </c>
      <c r="F452" s="61"/>
      <c r="G452" s="61"/>
      <c r="H452" s="61"/>
      <c r="I452" s="2"/>
    </row>
    <row r="453" spans="2:9" ht="18" customHeight="1" x14ac:dyDescent="0.2">
      <c r="B453">
        <v>36</v>
      </c>
      <c r="C453" s="3">
        <v>41735</v>
      </c>
      <c r="D453" t="s">
        <v>231</v>
      </c>
      <c r="E453" t="s">
        <v>322</v>
      </c>
      <c r="F453" s="61"/>
      <c r="G453" s="61"/>
      <c r="H453" s="61"/>
      <c r="I453" s="2"/>
    </row>
    <row r="454" spans="2:9" ht="18" customHeight="1" x14ac:dyDescent="0.2">
      <c r="B454">
        <v>36</v>
      </c>
      <c r="C454" s="3">
        <v>41735</v>
      </c>
      <c r="D454" t="s">
        <v>281</v>
      </c>
      <c r="E454" t="s">
        <v>319</v>
      </c>
      <c r="F454" s="61"/>
      <c r="G454" s="61"/>
      <c r="H454" s="61"/>
      <c r="I454" s="2"/>
    </row>
    <row r="455" spans="2:9" ht="18" customHeight="1" x14ac:dyDescent="0.2">
      <c r="B455">
        <v>36</v>
      </c>
      <c r="C455" s="3">
        <v>41735</v>
      </c>
      <c r="D455" t="s">
        <v>272</v>
      </c>
      <c r="E455" t="s">
        <v>344</v>
      </c>
      <c r="F455" s="61"/>
      <c r="G455" s="61"/>
      <c r="H455" s="61"/>
      <c r="I455" s="2"/>
    </row>
    <row r="456" spans="2:9" ht="18" customHeight="1" x14ac:dyDescent="0.2">
      <c r="B456">
        <v>36</v>
      </c>
      <c r="C456" s="3">
        <v>41735</v>
      </c>
      <c r="D456" t="s">
        <v>283</v>
      </c>
      <c r="E456" t="s">
        <v>326</v>
      </c>
      <c r="F456" s="61"/>
      <c r="G456" s="61"/>
      <c r="H456" s="61"/>
      <c r="I456" s="2"/>
    </row>
    <row r="457" spans="2:9" ht="18" customHeight="1" x14ac:dyDescent="0.2">
      <c r="B457">
        <v>36</v>
      </c>
      <c r="C457" s="3">
        <v>41735</v>
      </c>
      <c r="D457" t="s">
        <v>307</v>
      </c>
      <c r="E457" t="s">
        <v>354</v>
      </c>
      <c r="F457" s="61"/>
      <c r="G457" s="61"/>
      <c r="H457" s="61"/>
      <c r="I457" s="2"/>
    </row>
    <row r="458" spans="2:9" ht="18" customHeight="1" x14ac:dyDescent="0.2">
      <c r="B458">
        <v>37</v>
      </c>
      <c r="C458" s="3">
        <v>41945</v>
      </c>
      <c r="D458" t="s">
        <v>226</v>
      </c>
      <c r="E458" t="s">
        <v>319</v>
      </c>
      <c r="F458" s="61"/>
      <c r="G458" s="61"/>
      <c r="H458" s="61"/>
      <c r="I458" s="2"/>
    </row>
    <row r="459" spans="2:9" ht="18" customHeight="1" x14ac:dyDescent="0.2">
      <c r="B459">
        <v>37</v>
      </c>
      <c r="C459" s="3">
        <v>41945</v>
      </c>
      <c r="D459" t="s">
        <v>236</v>
      </c>
      <c r="E459" t="s">
        <v>326</v>
      </c>
      <c r="F459" s="61"/>
      <c r="G459" s="61"/>
      <c r="H459" s="61"/>
      <c r="I459" s="2"/>
    </row>
    <row r="460" spans="2:9" ht="18" customHeight="1" x14ac:dyDescent="0.2">
      <c r="B460">
        <v>37</v>
      </c>
      <c r="C460" s="3">
        <v>41945</v>
      </c>
      <c r="D460" t="s">
        <v>257</v>
      </c>
      <c r="E460" t="s">
        <v>336</v>
      </c>
      <c r="F460" s="61"/>
      <c r="G460" s="61"/>
      <c r="H460" s="61"/>
      <c r="I460" s="2"/>
    </row>
    <row r="461" spans="2:9" ht="18" customHeight="1" x14ac:dyDescent="0.2">
      <c r="B461">
        <v>37</v>
      </c>
      <c r="C461" s="3">
        <v>41945</v>
      </c>
      <c r="D461" t="s">
        <v>295</v>
      </c>
      <c r="E461" t="s">
        <v>343</v>
      </c>
      <c r="F461" s="61"/>
      <c r="G461" s="61"/>
      <c r="H461" s="61"/>
      <c r="I461" s="2"/>
    </row>
    <row r="462" spans="2:9" ht="18" customHeight="1" x14ac:dyDescent="0.2">
      <c r="B462">
        <v>37</v>
      </c>
      <c r="C462" s="3">
        <v>41945</v>
      </c>
      <c r="D462" t="s">
        <v>302</v>
      </c>
      <c r="E462" t="s">
        <v>327</v>
      </c>
      <c r="F462" s="61"/>
      <c r="G462" s="61"/>
      <c r="H462" s="61"/>
      <c r="I462" s="2"/>
    </row>
    <row r="463" spans="2:9" ht="18" customHeight="1" x14ac:dyDescent="0.2">
      <c r="B463">
        <v>37</v>
      </c>
      <c r="C463" s="3">
        <v>41945</v>
      </c>
      <c r="D463" t="s">
        <v>315</v>
      </c>
      <c r="E463" t="s">
        <v>336</v>
      </c>
      <c r="F463" s="61"/>
      <c r="G463" s="61"/>
      <c r="H463" s="61"/>
      <c r="I463" s="2"/>
    </row>
    <row r="464" spans="2:9" ht="18" customHeight="1" x14ac:dyDescent="0.2">
      <c r="B464">
        <v>37</v>
      </c>
      <c r="C464" s="3">
        <v>41945</v>
      </c>
      <c r="D464" t="s">
        <v>286</v>
      </c>
      <c r="E464" t="s">
        <v>319</v>
      </c>
      <c r="F464" s="61"/>
      <c r="G464" s="61"/>
      <c r="H464" s="61"/>
      <c r="I464" s="2"/>
    </row>
    <row r="465" spans="2:9" ht="18" customHeight="1" x14ac:dyDescent="0.2">
      <c r="B465">
        <v>37</v>
      </c>
      <c r="C465" s="3">
        <v>41945</v>
      </c>
      <c r="D465" t="s">
        <v>316</v>
      </c>
      <c r="E465" t="s">
        <v>221</v>
      </c>
      <c r="F465" s="61"/>
      <c r="G465" s="61"/>
      <c r="H465" s="61"/>
      <c r="I465" s="2"/>
    </row>
    <row r="466" spans="2:9" ht="18" customHeight="1" x14ac:dyDescent="0.2">
      <c r="B466">
        <v>37</v>
      </c>
      <c r="C466" s="3">
        <v>41945</v>
      </c>
      <c r="D466" t="s">
        <v>252</v>
      </c>
      <c r="E466" t="s">
        <v>337</v>
      </c>
      <c r="F466" s="61"/>
      <c r="G466" s="61"/>
      <c r="H466" s="61"/>
      <c r="I466" s="2"/>
    </row>
    <row r="467" spans="2:9" ht="18" customHeight="1" x14ac:dyDescent="0.2">
      <c r="B467">
        <v>37</v>
      </c>
      <c r="C467" s="3">
        <v>41945</v>
      </c>
      <c r="D467" t="s">
        <v>230</v>
      </c>
      <c r="E467" t="s">
        <v>321</v>
      </c>
      <c r="F467" s="61"/>
      <c r="G467" s="61"/>
      <c r="H467" s="61"/>
      <c r="I467" s="2"/>
    </row>
    <row r="468" spans="2:9" ht="18" customHeight="1" x14ac:dyDescent="0.2">
      <c r="B468">
        <v>37</v>
      </c>
      <c r="C468" s="3">
        <v>41945</v>
      </c>
      <c r="D468" t="s">
        <v>242</v>
      </c>
      <c r="E468" t="s">
        <v>320</v>
      </c>
      <c r="F468" s="61"/>
      <c r="G468" s="61"/>
      <c r="H468" s="61"/>
      <c r="I468" s="2"/>
    </row>
    <row r="469" spans="2:9" ht="18" customHeight="1" x14ac:dyDescent="0.2">
      <c r="B469">
        <v>37</v>
      </c>
      <c r="C469" s="3">
        <v>41945</v>
      </c>
      <c r="D469" t="s">
        <v>310</v>
      </c>
      <c r="E469" t="s">
        <v>321</v>
      </c>
      <c r="F469" s="61"/>
      <c r="G469" s="61"/>
      <c r="H469" s="61"/>
      <c r="I469" s="2"/>
    </row>
    <row r="470" spans="2:9" ht="18" customHeight="1" x14ac:dyDescent="0.2">
      <c r="B470">
        <v>37</v>
      </c>
      <c r="C470" s="3">
        <v>41945</v>
      </c>
      <c r="D470" t="s">
        <v>307</v>
      </c>
      <c r="E470" t="s">
        <v>354</v>
      </c>
      <c r="F470" s="61"/>
      <c r="G470" s="61"/>
      <c r="H470" s="61"/>
      <c r="I470" s="2"/>
    </row>
    <row r="471" spans="2:9" ht="18" customHeight="1" x14ac:dyDescent="0.2">
      <c r="B471">
        <v>38</v>
      </c>
      <c r="C471" s="3">
        <v>41735</v>
      </c>
      <c r="D471" t="s">
        <v>248</v>
      </c>
      <c r="E471" t="s">
        <v>335</v>
      </c>
      <c r="F471" s="61"/>
      <c r="G471" s="61"/>
      <c r="H471" s="61"/>
      <c r="I471" s="2"/>
    </row>
    <row r="472" spans="2:9" ht="18" customHeight="1" x14ac:dyDescent="0.2">
      <c r="B472">
        <v>38</v>
      </c>
      <c r="C472" s="3">
        <v>41735</v>
      </c>
      <c r="D472" t="s">
        <v>304</v>
      </c>
      <c r="E472" t="s">
        <v>319</v>
      </c>
      <c r="F472" s="61"/>
      <c r="G472" s="61"/>
      <c r="H472" s="61"/>
      <c r="I472" s="2"/>
    </row>
    <row r="473" spans="2:9" ht="18" customHeight="1" x14ac:dyDescent="0.2">
      <c r="B473">
        <v>38</v>
      </c>
      <c r="C473" s="3">
        <v>41735</v>
      </c>
      <c r="D473" t="s">
        <v>238</v>
      </c>
      <c r="E473" t="s">
        <v>221</v>
      </c>
      <c r="F473" s="61"/>
      <c r="G473" s="61"/>
      <c r="H473" s="61"/>
      <c r="I473" s="2"/>
    </row>
    <row r="474" spans="2:9" ht="18" customHeight="1" x14ac:dyDescent="0.2">
      <c r="B474">
        <v>38</v>
      </c>
      <c r="C474" s="3">
        <v>41735</v>
      </c>
      <c r="D474" t="s">
        <v>296</v>
      </c>
      <c r="E474" t="s">
        <v>328</v>
      </c>
      <c r="F474" s="61"/>
      <c r="G474" s="61"/>
      <c r="H474" s="61"/>
      <c r="I474" s="2"/>
    </row>
    <row r="475" spans="2:9" ht="18" customHeight="1" x14ac:dyDescent="0.2">
      <c r="B475">
        <v>38</v>
      </c>
      <c r="C475" s="3">
        <v>41735</v>
      </c>
      <c r="D475" t="s">
        <v>251</v>
      </c>
      <c r="E475" t="s">
        <v>336</v>
      </c>
      <c r="F475" s="61"/>
      <c r="G475" s="61"/>
      <c r="H475" s="61"/>
      <c r="I475" s="2"/>
    </row>
    <row r="476" spans="2:9" ht="18" customHeight="1" x14ac:dyDescent="0.2">
      <c r="B476">
        <v>38</v>
      </c>
      <c r="C476" s="3">
        <v>41735</v>
      </c>
      <c r="D476" t="s">
        <v>237</v>
      </c>
      <c r="E476" t="s">
        <v>221</v>
      </c>
      <c r="F476" s="61"/>
      <c r="G476" s="61"/>
      <c r="H476" s="61"/>
      <c r="I476" s="2"/>
    </row>
    <row r="477" spans="2:9" ht="18" customHeight="1" x14ac:dyDescent="0.2">
      <c r="B477">
        <v>38</v>
      </c>
      <c r="C477" s="3">
        <v>41735</v>
      </c>
      <c r="D477" t="s">
        <v>220</v>
      </c>
      <c r="E477" t="s">
        <v>221</v>
      </c>
      <c r="F477" s="61"/>
      <c r="G477" s="61"/>
      <c r="H477" s="61"/>
      <c r="I477" s="2"/>
    </row>
    <row r="478" spans="2:9" ht="18" customHeight="1" x14ac:dyDescent="0.2">
      <c r="B478">
        <v>38</v>
      </c>
      <c r="C478" s="3">
        <v>41735</v>
      </c>
      <c r="D478" t="s">
        <v>241</v>
      </c>
      <c r="E478" t="s">
        <v>329</v>
      </c>
      <c r="F478" s="61"/>
      <c r="G478" s="61"/>
      <c r="H478" s="61"/>
      <c r="I478" s="2"/>
    </row>
    <row r="479" spans="2:9" ht="18" customHeight="1" x14ac:dyDescent="0.2">
      <c r="B479">
        <v>38</v>
      </c>
      <c r="C479" s="3">
        <v>41735</v>
      </c>
      <c r="D479" t="s">
        <v>250</v>
      </c>
      <c r="E479" t="s">
        <v>320</v>
      </c>
      <c r="F479" s="61"/>
      <c r="G479" s="61"/>
      <c r="H479" s="61"/>
      <c r="I479" s="2"/>
    </row>
    <row r="480" spans="2:9" ht="18" customHeight="1" x14ac:dyDescent="0.2">
      <c r="B480">
        <v>38</v>
      </c>
      <c r="C480" s="3">
        <v>41735</v>
      </c>
      <c r="D480" t="s">
        <v>280</v>
      </c>
      <c r="E480" t="s">
        <v>347</v>
      </c>
      <c r="F480" s="61"/>
      <c r="G480" s="61"/>
      <c r="H480" s="61"/>
      <c r="I480" s="2"/>
    </row>
    <row r="481" spans="2:9" ht="18" customHeight="1" x14ac:dyDescent="0.2">
      <c r="B481">
        <v>38</v>
      </c>
      <c r="C481" s="3">
        <v>41735</v>
      </c>
      <c r="D481" t="s">
        <v>257</v>
      </c>
      <c r="E481" t="s">
        <v>336</v>
      </c>
      <c r="F481" s="61"/>
      <c r="G481" s="61"/>
      <c r="H481" s="61"/>
      <c r="I481" s="2"/>
    </row>
    <row r="482" spans="2:9" ht="18" customHeight="1" x14ac:dyDescent="0.2">
      <c r="B482">
        <v>38</v>
      </c>
      <c r="C482" s="3">
        <v>41735</v>
      </c>
      <c r="D482" t="s">
        <v>305</v>
      </c>
      <c r="E482" t="s">
        <v>353</v>
      </c>
      <c r="F482" s="61"/>
      <c r="G482" s="61"/>
      <c r="H482" s="61"/>
      <c r="I482" s="2"/>
    </row>
    <row r="483" spans="2:9" ht="18" customHeight="1" x14ac:dyDescent="0.2">
      <c r="B483">
        <v>38</v>
      </c>
      <c r="C483" s="3">
        <v>41735</v>
      </c>
      <c r="D483" t="s">
        <v>253</v>
      </c>
      <c r="E483" t="s">
        <v>327</v>
      </c>
      <c r="F483" s="61"/>
      <c r="G483" s="61"/>
      <c r="H483" s="61"/>
      <c r="I483" s="2"/>
    </row>
    <row r="484" spans="2:9" ht="18" customHeight="1" x14ac:dyDescent="0.2">
      <c r="B484">
        <v>38</v>
      </c>
      <c r="C484" s="3">
        <v>41735</v>
      </c>
      <c r="D484" t="s">
        <v>282</v>
      </c>
      <c r="E484" t="s">
        <v>348</v>
      </c>
      <c r="F484" s="61"/>
      <c r="G484" s="61"/>
      <c r="H484" s="61"/>
      <c r="I484" s="2"/>
    </row>
    <row r="485" spans="2:9" ht="18" customHeight="1" x14ac:dyDescent="0.2">
      <c r="B485">
        <v>38</v>
      </c>
      <c r="C485" s="3">
        <v>41735</v>
      </c>
      <c r="D485" t="s">
        <v>235</v>
      </c>
      <c r="E485" t="s">
        <v>326</v>
      </c>
      <c r="F485" s="61"/>
      <c r="G485" s="61"/>
      <c r="H485" s="61"/>
      <c r="I485" s="2"/>
    </row>
    <row r="486" spans="2:9" ht="18" customHeight="1" x14ac:dyDescent="0.2">
      <c r="B486">
        <v>38</v>
      </c>
      <c r="C486" s="3">
        <v>41735</v>
      </c>
      <c r="D486" t="s">
        <v>247</v>
      </c>
      <c r="E486" t="s">
        <v>334</v>
      </c>
      <c r="F486" s="61"/>
      <c r="G486" s="61"/>
      <c r="H486" s="61"/>
      <c r="I486" s="2"/>
    </row>
    <row r="487" spans="2:9" ht="18" customHeight="1" x14ac:dyDescent="0.2">
      <c r="B487">
        <v>39</v>
      </c>
      <c r="C487" s="3">
        <v>41847</v>
      </c>
      <c r="D487" t="s">
        <v>273</v>
      </c>
      <c r="E487" t="s">
        <v>332</v>
      </c>
      <c r="F487" s="61"/>
      <c r="G487" s="61"/>
      <c r="H487" s="61"/>
      <c r="I487" s="2"/>
    </row>
    <row r="488" spans="2:9" ht="18" customHeight="1" x14ac:dyDescent="0.2">
      <c r="B488">
        <v>39</v>
      </c>
      <c r="C488" s="3">
        <v>41847</v>
      </c>
      <c r="D488" t="s">
        <v>227</v>
      </c>
      <c r="E488" t="s">
        <v>319</v>
      </c>
      <c r="F488" s="61"/>
      <c r="G488" s="61"/>
      <c r="H488" s="61"/>
      <c r="I488" s="2"/>
    </row>
    <row r="489" spans="2:9" ht="18" customHeight="1" x14ac:dyDescent="0.2">
      <c r="B489">
        <v>39</v>
      </c>
      <c r="C489" s="3">
        <v>41847</v>
      </c>
      <c r="D489" t="s">
        <v>313</v>
      </c>
      <c r="E489" t="s">
        <v>324</v>
      </c>
      <c r="F489" s="61"/>
      <c r="G489" s="61"/>
      <c r="H489" s="61"/>
      <c r="I489" s="2"/>
    </row>
    <row r="490" spans="2:9" ht="18" customHeight="1" x14ac:dyDescent="0.2">
      <c r="B490">
        <v>39</v>
      </c>
      <c r="C490" s="3">
        <v>41847</v>
      </c>
      <c r="D490" t="s">
        <v>258</v>
      </c>
      <c r="E490" t="s">
        <v>323</v>
      </c>
      <c r="F490" s="61"/>
      <c r="G490" s="61"/>
      <c r="H490" s="61"/>
      <c r="I490" s="2"/>
    </row>
    <row r="491" spans="2:9" ht="18" customHeight="1" x14ac:dyDescent="0.2">
      <c r="B491">
        <v>39</v>
      </c>
      <c r="C491" s="3">
        <v>41847</v>
      </c>
      <c r="D491" t="s">
        <v>270</v>
      </c>
      <c r="E491" t="s">
        <v>321</v>
      </c>
      <c r="F491" s="61"/>
      <c r="G491" s="61"/>
      <c r="H491" s="61"/>
      <c r="I491" s="2"/>
    </row>
    <row r="492" spans="2:9" ht="18" customHeight="1" x14ac:dyDescent="0.2">
      <c r="B492">
        <v>39</v>
      </c>
      <c r="C492" s="3">
        <v>41847</v>
      </c>
      <c r="D492" t="s">
        <v>284</v>
      </c>
      <c r="E492" t="s">
        <v>345</v>
      </c>
      <c r="F492" s="61"/>
      <c r="G492" s="61"/>
      <c r="H492" s="61"/>
      <c r="I492" s="2"/>
    </row>
    <row r="493" spans="2:9" ht="18" customHeight="1" x14ac:dyDescent="0.2">
      <c r="B493">
        <v>39</v>
      </c>
      <c r="C493" s="3">
        <v>41847</v>
      </c>
      <c r="D493" t="s">
        <v>245</v>
      </c>
      <c r="E493" t="s">
        <v>332</v>
      </c>
      <c r="F493" s="61"/>
      <c r="G493" s="61"/>
      <c r="H493" s="61"/>
      <c r="I493" s="2"/>
    </row>
    <row r="494" spans="2:9" ht="18" customHeight="1" x14ac:dyDescent="0.2">
      <c r="B494">
        <v>39</v>
      </c>
      <c r="C494" s="3">
        <v>41847</v>
      </c>
      <c r="D494" t="s">
        <v>300</v>
      </c>
      <c r="E494" t="s">
        <v>320</v>
      </c>
      <c r="F494" s="61"/>
      <c r="G494" s="61"/>
      <c r="H494" s="61"/>
      <c r="I494" s="2"/>
    </row>
    <row r="495" spans="2:9" ht="18" customHeight="1" x14ac:dyDescent="0.2">
      <c r="B495">
        <v>39</v>
      </c>
      <c r="C495" s="3">
        <v>41847</v>
      </c>
      <c r="D495" t="s">
        <v>283</v>
      </c>
      <c r="E495" t="s">
        <v>326</v>
      </c>
      <c r="F495" s="61"/>
      <c r="G495" s="61"/>
      <c r="H495" s="61"/>
      <c r="I495" s="2"/>
    </row>
    <row r="496" spans="2:9" ht="18" customHeight="1" x14ac:dyDescent="0.2">
      <c r="B496">
        <v>39</v>
      </c>
      <c r="C496" s="3">
        <v>41847</v>
      </c>
      <c r="D496" t="s">
        <v>286</v>
      </c>
      <c r="E496" t="s">
        <v>319</v>
      </c>
      <c r="F496" s="61"/>
      <c r="G496" s="61"/>
      <c r="H496" s="61"/>
      <c r="I496" s="2"/>
    </row>
    <row r="497" spans="2:9" ht="18" customHeight="1" x14ac:dyDescent="0.2">
      <c r="B497">
        <v>39</v>
      </c>
      <c r="C497" s="3">
        <v>41847</v>
      </c>
      <c r="D497" t="s">
        <v>287</v>
      </c>
      <c r="E497" t="s">
        <v>336</v>
      </c>
      <c r="F497" s="61"/>
      <c r="G497" s="61"/>
      <c r="H497" s="61"/>
      <c r="I497" s="2"/>
    </row>
    <row r="498" spans="2:9" ht="18" customHeight="1" x14ac:dyDescent="0.2">
      <c r="B498">
        <v>40</v>
      </c>
      <c r="C498" s="3">
        <v>41918</v>
      </c>
      <c r="D498" t="s">
        <v>292</v>
      </c>
      <c r="E498" t="s">
        <v>349</v>
      </c>
      <c r="F498" s="61"/>
      <c r="G498" s="61"/>
      <c r="H498" s="61"/>
      <c r="I498" s="2"/>
    </row>
    <row r="499" spans="2:9" ht="18" customHeight="1" x14ac:dyDescent="0.2">
      <c r="B499">
        <v>40</v>
      </c>
      <c r="C499" s="3">
        <v>41918</v>
      </c>
      <c r="D499" t="s">
        <v>244</v>
      </c>
      <c r="E499" t="s">
        <v>331</v>
      </c>
      <c r="F499" s="61"/>
      <c r="G499" s="61"/>
      <c r="H499" s="61"/>
      <c r="I499" s="2"/>
    </row>
    <row r="500" spans="2:9" ht="18" customHeight="1" x14ac:dyDescent="0.2">
      <c r="B500">
        <v>40</v>
      </c>
      <c r="C500" s="3">
        <v>41918</v>
      </c>
      <c r="D500" t="s">
        <v>273</v>
      </c>
      <c r="E500" t="s">
        <v>332</v>
      </c>
      <c r="F500" s="61"/>
      <c r="G500" s="61"/>
      <c r="H500" s="61"/>
      <c r="I500" s="2"/>
    </row>
    <row r="501" spans="2:9" ht="18" customHeight="1" x14ac:dyDescent="0.2">
      <c r="B501">
        <v>40</v>
      </c>
      <c r="C501" s="3">
        <v>41918</v>
      </c>
      <c r="D501" t="s">
        <v>298</v>
      </c>
      <c r="E501" t="s">
        <v>351</v>
      </c>
      <c r="F501" s="61"/>
      <c r="G501" s="61"/>
      <c r="H501" s="61"/>
      <c r="I501" s="2"/>
    </row>
    <row r="502" spans="2:9" ht="18" customHeight="1" x14ac:dyDescent="0.2">
      <c r="B502">
        <v>40</v>
      </c>
      <c r="C502" s="3">
        <v>41918</v>
      </c>
      <c r="D502" t="s">
        <v>268</v>
      </c>
      <c r="E502" t="s">
        <v>335</v>
      </c>
      <c r="F502" s="61"/>
      <c r="G502" s="61"/>
      <c r="H502" s="61"/>
      <c r="I502" s="2"/>
    </row>
    <row r="503" spans="2:9" ht="18" customHeight="1" x14ac:dyDescent="0.2">
      <c r="B503">
        <v>40</v>
      </c>
      <c r="C503" s="3">
        <v>41918</v>
      </c>
      <c r="D503" t="s">
        <v>278</v>
      </c>
      <c r="E503" t="s">
        <v>319</v>
      </c>
      <c r="F503" s="61"/>
      <c r="G503" s="61"/>
      <c r="H503" s="61"/>
      <c r="I503" s="2"/>
    </row>
    <row r="504" spans="2:9" ht="18" customHeight="1" x14ac:dyDescent="0.2">
      <c r="B504">
        <v>41</v>
      </c>
      <c r="C504" s="3">
        <v>41978</v>
      </c>
      <c r="D504" t="s">
        <v>229</v>
      </c>
      <c r="E504" t="s">
        <v>320</v>
      </c>
      <c r="F504" s="61"/>
      <c r="G504" s="61"/>
      <c r="H504" s="61"/>
      <c r="I504" s="2"/>
    </row>
    <row r="505" spans="2:9" ht="18" customHeight="1" x14ac:dyDescent="0.2">
      <c r="B505">
        <v>41</v>
      </c>
      <c r="C505" s="3">
        <v>41978</v>
      </c>
      <c r="D505" t="s">
        <v>303</v>
      </c>
      <c r="E505" t="s">
        <v>352</v>
      </c>
      <c r="F505" s="61"/>
      <c r="G505" s="61"/>
      <c r="H505" s="61"/>
      <c r="I505" s="2"/>
    </row>
    <row r="506" spans="2:9" ht="18" customHeight="1" x14ac:dyDescent="0.2">
      <c r="B506">
        <v>41</v>
      </c>
      <c r="C506" s="3">
        <v>41978</v>
      </c>
      <c r="D506" t="s">
        <v>308</v>
      </c>
      <c r="E506" t="s">
        <v>326</v>
      </c>
      <c r="F506" s="61"/>
      <c r="G506" s="61"/>
      <c r="H506" s="61"/>
      <c r="I506" s="2"/>
    </row>
    <row r="507" spans="2:9" ht="18" customHeight="1" x14ac:dyDescent="0.2">
      <c r="B507">
        <v>41</v>
      </c>
      <c r="C507" s="3">
        <v>41978</v>
      </c>
      <c r="D507" t="s">
        <v>279</v>
      </c>
      <c r="E507" t="s">
        <v>327</v>
      </c>
      <c r="F507" s="61"/>
      <c r="G507" s="61"/>
      <c r="H507" s="61"/>
      <c r="I507" s="2"/>
    </row>
    <row r="508" spans="2:9" ht="18" customHeight="1" x14ac:dyDescent="0.2">
      <c r="B508">
        <v>41</v>
      </c>
      <c r="C508" s="3">
        <v>41978</v>
      </c>
      <c r="D508" t="s">
        <v>230</v>
      </c>
      <c r="E508" t="s">
        <v>321</v>
      </c>
      <c r="F508" s="61"/>
      <c r="G508" s="61"/>
      <c r="H508" s="61"/>
      <c r="I508" s="2"/>
    </row>
    <row r="509" spans="2:9" ht="18" customHeight="1" x14ac:dyDescent="0.2">
      <c r="B509">
        <v>41</v>
      </c>
      <c r="C509" s="3">
        <v>41978</v>
      </c>
      <c r="D509" t="s">
        <v>290</v>
      </c>
      <c r="E509" t="s">
        <v>330</v>
      </c>
      <c r="F509" s="61"/>
      <c r="G509" s="61"/>
      <c r="H509" s="61"/>
      <c r="I509" s="2"/>
    </row>
    <row r="510" spans="2:9" ht="18" customHeight="1" x14ac:dyDescent="0.2">
      <c r="B510">
        <v>41</v>
      </c>
      <c r="C510" s="3">
        <v>41978</v>
      </c>
      <c r="D510" t="s">
        <v>274</v>
      </c>
      <c r="E510" t="s">
        <v>345</v>
      </c>
      <c r="F510" s="61"/>
      <c r="G510" s="61"/>
      <c r="H510" s="61"/>
      <c r="I510" s="2"/>
    </row>
    <row r="511" spans="2:9" ht="18" customHeight="1" x14ac:dyDescent="0.2">
      <c r="B511">
        <v>41</v>
      </c>
      <c r="C511" s="3">
        <v>41978</v>
      </c>
      <c r="D511" t="s">
        <v>314</v>
      </c>
      <c r="E511" t="s">
        <v>320</v>
      </c>
      <c r="F511" s="61"/>
      <c r="G511" s="61"/>
      <c r="H511" s="61"/>
      <c r="I511" s="2"/>
    </row>
    <row r="512" spans="2:9" ht="18" customHeight="1" x14ac:dyDescent="0.2">
      <c r="B512">
        <v>41</v>
      </c>
      <c r="C512" s="3">
        <v>41978</v>
      </c>
      <c r="D512" t="s">
        <v>256</v>
      </c>
      <c r="E512" t="s">
        <v>319</v>
      </c>
      <c r="F512" s="61"/>
      <c r="G512" s="61"/>
      <c r="H512" s="61"/>
      <c r="I512" s="2"/>
    </row>
    <row r="513" spans="2:9" ht="18" customHeight="1" x14ac:dyDescent="0.2">
      <c r="B513">
        <v>42</v>
      </c>
      <c r="C513" s="3">
        <v>41946</v>
      </c>
      <c r="D513" t="s">
        <v>302</v>
      </c>
      <c r="E513" t="s">
        <v>327</v>
      </c>
      <c r="F513" s="61"/>
      <c r="G513" s="61"/>
      <c r="H513" s="61"/>
      <c r="I513" s="2"/>
    </row>
    <row r="514" spans="2:9" ht="18" customHeight="1" x14ac:dyDescent="0.2">
      <c r="B514">
        <v>42</v>
      </c>
      <c r="C514" s="3">
        <v>41946</v>
      </c>
      <c r="D514" t="s">
        <v>236</v>
      </c>
      <c r="E514" t="s">
        <v>326</v>
      </c>
      <c r="F514" s="61"/>
      <c r="G514" s="61"/>
      <c r="H514" s="61"/>
      <c r="I514" s="2"/>
    </row>
    <row r="515" spans="2:9" ht="18" customHeight="1" x14ac:dyDescent="0.2">
      <c r="B515">
        <v>42</v>
      </c>
      <c r="C515" s="3">
        <v>41946</v>
      </c>
      <c r="D515" t="s">
        <v>269</v>
      </c>
      <c r="E515" t="s">
        <v>327</v>
      </c>
      <c r="F515" s="61"/>
      <c r="G515" s="61"/>
      <c r="H515" s="61"/>
      <c r="I515" s="2"/>
    </row>
    <row r="516" spans="2:9" ht="18" customHeight="1" x14ac:dyDescent="0.2">
      <c r="B516">
        <v>42</v>
      </c>
      <c r="C516" s="3">
        <v>41946</v>
      </c>
      <c r="D516" t="s">
        <v>238</v>
      </c>
      <c r="E516" t="s">
        <v>221</v>
      </c>
      <c r="F516" s="61"/>
      <c r="G516" s="61"/>
      <c r="H516" s="61"/>
      <c r="I516" s="2"/>
    </row>
    <row r="517" spans="2:9" ht="18" customHeight="1" x14ac:dyDescent="0.2">
      <c r="B517">
        <v>42</v>
      </c>
      <c r="C517" s="3">
        <v>41946</v>
      </c>
      <c r="D517" t="s">
        <v>266</v>
      </c>
      <c r="E517" t="s">
        <v>341</v>
      </c>
      <c r="F517" s="61"/>
      <c r="G517" s="61"/>
      <c r="H517" s="61"/>
      <c r="I517" s="2"/>
    </row>
    <row r="518" spans="2:9" ht="18" customHeight="1" x14ac:dyDescent="0.2">
      <c r="B518">
        <v>42</v>
      </c>
      <c r="C518" s="3">
        <v>41946</v>
      </c>
      <c r="D518" t="s">
        <v>225</v>
      </c>
      <c r="E518" t="s">
        <v>318</v>
      </c>
      <c r="F518" s="61"/>
      <c r="G518" s="61"/>
      <c r="H518" s="61"/>
      <c r="I518" s="2"/>
    </row>
    <row r="519" spans="2:9" ht="18" customHeight="1" x14ac:dyDescent="0.2">
      <c r="B519">
        <v>42</v>
      </c>
      <c r="C519" s="3">
        <v>41946</v>
      </c>
      <c r="D519" t="s">
        <v>277</v>
      </c>
      <c r="E519" t="s">
        <v>346</v>
      </c>
      <c r="F519" s="61"/>
      <c r="G519" s="61"/>
      <c r="H519" s="61"/>
      <c r="I519" s="2"/>
    </row>
    <row r="520" spans="2:9" ht="18" customHeight="1" x14ac:dyDescent="0.2">
      <c r="B520">
        <v>43</v>
      </c>
      <c r="C520" s="3">
        <v>41935</v>
      </c>
      <c r="D520" t="s">
        <v>278</v>
      </c>
      <c r="E520" t="s">
        <v>319</v>
      </c>
      <c r="F520" s="61"/>
      <c r="G520" s="61"/>
      <c r="H520" s="61"/>
      <c r="I520" s="2"/>
    </row>
    <row r="521" spans="2:9" ht="18" customHeight="1" x14ac:dyDescent="0.2">
      <c r="B521">
        <v>43</v>
      </c>
      <c r="C521" s="3">
        <v>41935</v>
      </c>
      <c r="D521" t="s">
        <v>305</v>
      </c>
      <c r="E521" t="s">
        <v>353</v>
      </c>
      <c r="F521" s="61"/>
      <c r="G521" s="61"/>
      <c r="H521" s="61"/>
      <c r="I521" s="2"/>
    </row>
    <row r="522" spans="2:9" ht="18" customHeight="1" x14ac:dyDescent="0.2">
      <c r="B522">
        <v>43</v>
      </c>
      <c r="C522" s="3">
        <v>41935</v>
      </c>
      <c r="D522" t="s">
        <v>262</v>
      </c>
      <c r="E522" t="s">
        <v>341</v>
      </c>
      <c r="F522" s="61"/>
      <c r="G522" s="61"/>
      <c r="H522" s="61"/>
      <c r="I522" s="2"/>
    </row>
    <row r="523" spans="2:9" ht="18" customHeight="1" x14ac:dyDescent="0.2">
      <c r="B523">
        <v>43</v>
      </c>
      <c r="C523" s="3">
        <v>41935</v>
      </c>
      <c r="D523" t="s">
        <v>299</v>
      </c>
      <c r="E523" t="s">
        <v>345</v>
      </c>
      <c r="F523" s="61"/>
      <c r="G523" s="61"/>
      <c r="H523" s="61"/>
      <c r="I523" s="2"/>
    </row>
    <row r="524" spans="2:9" ht="18" customHeight="1" x14ac:dyDescent="0.2">
      <c r="B524">
        <v>43</v>
      </c>
      <c r="C524" s="3">
        <v>41935</v>
      </c>
      <c r="D524" t="s">
        <v>239</v>
      </c>
      <c r="E524" t="s">
        <v>327</v>
      </c>
      <c r="F524" s="61"/>
      <c r="G524" s="61"/>
      <c r="H524" s="61"/>
      <c r="I524" s="2"/>
    </row>
    <row r="525" spans="2:9" ht="18" customHeight="1" x14ac:dyDescent="0.2">
      <c r="B525">
        <v>43</v>
      </c>
      <c r="C525" s="3">
        <v>41935</v>
      </c>
      <c r="D525" t="s">
        <v>226</v>
      </c>
      <c r="E525" t="s">
        <v>319</v>
      </c>
      <c r="F525" s="61"/>
      <c r="G525" s="61"/>
      <c r="H525" s="61"/>
      <c r="I525" s="2"/>
    </row>
    <row r="526" spans="2:9" ht="18" customHeight="1" x14ac:dyDescent="0.2">
      <c r="B526">
        <v>43</v>
      </c>
      <c r="C526" s="3">
        <v>41935</v>
      </c>
      <c r="D526" t="s">
        <v>289</v>
      </c>
      <c r="E526" t="s">
        <v>329</v>
      </c>
      <c r="F526" s="61"/>
      <c r="G526" s="61"/>
      <c r="H526" s="61"/>
      <c r="I526" s="2"/>
    </row>
    <row r="527" spans="2:9" ht="18" customHeight="1" x14ac:dyDescent="0.2">
      <c r="B527">
        <v>44</v>
      </c>
      <c r="C527" s="3">
        <v>41779</v>
      </c>
      <c r="D527" t="s">
        <v>315</v>
      </c>
      <c r="E527" t="s">
        <v>336</v>
      </c>
      <c r="F527" s="61"/>
      <c r="G527" s="61"/>
      <c r="H527" s="61"/>
      <c r="I527" s="2"/>
    </row>
    <row r="528" spans="2:9" ht="18" customHeight="1" x14ac:dyDescent="0.2">
      <c r="B528">
        <v>44</v>
      </c>
      <c r="C528" s="3">
        <v>41779</v>
      </c>
      <c r="D528" t="s">
        <v>235</v>
      </c>
      <c r="E528" t="s">
        <v>326</v>
      </c>
      <c r="F528" s="61"/>
      <c r="G528" s="61"/>
      <c r="H528" s="61"/>
      <c r="I528" s="2"/>
    </row>
    <row r="529" spans="2:9" ht="18" customHeight="1" x14ac:dyDescent="0.2">
      <c r="B529">
        <v>44</v>
      </c>
      <c r="C529" s="3">
        <v>41779</v>
      </c>
      <c r="D529" t="s">
        <v>291</v>
      </c>
      <c r="E529" t="s">
        <v>342</v>
      </c>
      <c r="F529" s="61"/>
      <c r="G529" s="61"/>
      <c r="H529" s="61"/>
      <c r="I529" s="2"/>
    </row>
    <row r="530" spans="2:9" ht="18" customHeight="1" x14ac:dyDescent="0.2">
      <c r="B530">
        <v>44</v>
      </c>
      <c r="C530" s="3">
        <v>41779</v>
      </c>
      <c r="D530" t="s">
        <v>293</v>
      </c>
      <c r="E530" t="s">
        <v>350</v>
      </c>
      <c r="F530" s="61"/>
      <c r="G530" s="61"/>
      <c r="H530" s="61"/>
      <c r="I530" s="2"/>
    </row>
    <row r="531" spans="2:9" ht="18" customHeight="1" x14ac:dyDescent="0.2">
      <c r="B531">
        <v>44</v>
      </c>
      <c r="C531" s="3">
        <v>41779</v>
      </c>
      <c r="D531" t="s">
        <v>289</v>
      </c>
      <c r="E531" t="s">
        <v>329</v>
      </c>
      <c r="F531" s="61"/>
      <c r="G531" s="61"/>
      <c r="H531" s="61"/>
      <c r="I531" s="2"/>
    </row>
    <row r="532" spans="2:9" ht="18" customHeight="1" x14ac:dyDescent="0.2">
      <c r="B532">
        <v>44</v>
      </c>
      <c r="C532" s="3">
        <v>41779</v>
      </c>
      <c r="D532" t="s">
        <v>313</v>
      </c>
      <c r="E532" t="s">
        <v>324</v>
      </c>
      <c r="F532" s="61"/>
      <c r="G532" s="61"/>
      <c r="H532" s="61"/>
      <c r="I532" s="2"/>
    </row>
    <row r="533" spans="2:9" ht="18" customHeight="1" x14ac:dyDescent="0.2">
      <c r="B533">
        <v>44</v>
      </c>
      <c r="C533" s="3">
        <v>41779</v>
      </c>
      <c r="D533" t="s">
        <v>311</v>
      </c>
      <c r="E533" t="s">
        <v>321</v>
      </c>
      <c r="F533" s="61"/>
      <c r="G533" s="61"/>
      <c r="H533" s="61"/>
      <c r="I533" s="2"/>
    </row>
    <row r="534" spans="2:9" ht="18" customHeight="1" x14ac:dyDescent="0.2">
      <c r="B534">
        <v>44</v>
      </c>
      <c r="C534" s="3">
        <v>41779</v>
      </c>
      <c r="D534" t="s">
        <v>224</v>
      </c>
      <c r="E534" t="s">
        <v>317</v>
      </c>
      <c r="F534" s="61"/>
      <c r="G534" s="61"/>
      <c r="H534" s="61"/>
      <c r="I534" s="2"/>
    </row>
    <row r="535" spans="2:9" ht="18" customHeight="1" x14ac:dyDescent="0.2">
      <c r="B535">
        <v>44</v>
      </c>
      <c r="C535" s="3">
        <v>41779</v>
      </c>
      <c r="D535" t="s">
        <v>255</v>
      </c>
      <c r="E535" t="s">
        <v>338</v>
      </c>
      <c r="F535" s="61"/>
      <c r="G535" s="61"/>
      <c r="H535" s="61"/>
      <c r="I535" s="2"/>
    </row>
    <row r="536" spans="2:9" ht="18" customHeight="1" x14ac:dyDescent="0.2">
      <c r="B536">
        <v>44</v>
      </c>
      <c r="C536" s="3">
        <v>41779</v>
      </c>
      <c r="D536" t="s">
        <v>245</v>
      </c>
      <c r="E536" t="s">
        <v>332</v>
      </c>
      <c r="F536" s="61"/>
      <c r="G536" s="61"/>
      <c r="H536" s="61"/>
      <c r="I536" s="2"/>
    </row>
    <row r="537" spans="2:9" ht="18" customHeight="1" x14ac:dyDescent="0.2">
      <c r="B537">
        <v>45</v>
      </c>
      <c r="C537" s="3">
        <v>41713</v>
      </c>
      <c r="D537" t="s">
        <v>247</v>
      </c>
      <c r="E537" t="s">
        <v>334</v>
      </c>
      <c r="F537" s="61"/>
      <c r="G537" s="61"/>
      <c r="H537" s="61"/>
      <c r="I537" s="2"/>
    </row>
    <row r="538" spans="2:9" ht="18" customHeight="1" x14ac:dyDescent="0.2">
      <c r="B538">
        <v>45</v>
      </c>
      <c r="C538" s="3">
        <v>41713</v>
      </c>
      <c r="D538" t="s">
        <v>249</v>
      </c>
      <c r="E538" t="s">
        <v>320</v>
      </c>
      <c r="F538" s="61"/>
      <c r="G538" s="61"/>
      <c r="H538" s="61"/>
      <c r="I538" s="2"/>
    </row>
    <row r="539" spans="2:9" ht="18" customHeight="1" x14ac:dyDescent="0.2">
      <c r="B539">
        <v>45</v>
      </c>
      <c r="C539" s="3">
        <v>41713</v>
      </c>
      <c r="D539" t="s">
        <v>272</v>
      </c>
      <c r="E539" t="s">
        <v>344</v>
      </c>
      <c r="F539" s="61"/>
      <c r="G539" s="61"/>
      <c r="H539" s="61"/>
      <c r="I539" s="2"/>
    </row>
    <row r="540" spans="2:9" ht="18" customHeight="1" x14ac:dyDescent="0.2">
      <c r="B540">
        <v>45</v>
      </c>
      <c r="C540" s="3">
        <v>41713</v>
      </c>
      <c r="D540" t="s">
        <v>267</v>
      </c>
      <c r="E540" t="s">
        <v>343</v>
      </c>
      <c r="F540" s="61"/>
      <c r="G540" s="61"/>
      <c r="H540" s="61"/>
      <c r="I540" s="2"/>
    </row>
    <row r="541" spans="2:9" ht="18" customHeight="1" x14ac:dyDescent="0.2">
      <c r="B541">
        <v>45</v>
      </c>
      <c r="C541" s="3">
        <v>41713</v>
      </c>
      <c r="D541" t="s">
        <v>220</v>
      </c>
      <c r="E541" t="s">
        <v>221</v>
      </c>
      <c r="F541" s="61"/>
      <c r="G541" s="61"/>
      <c r="H541" s="61"/>
      <c r="I541" s="2"/>
    </row>
    <row r="542" spans="2:9" ht="18" customHeight="1" x14ac:dyDescent="0.2">
      <c r="B542">
        <v>46</v>
      </c>
      <c r="C542" s="3">
        <v>41736</v>
      </c>
      <c r="D542" t="s">
        <v>264</v>
      </c>
      <c r="E542" t="s">
        <v>320</v>
      </c>
      <c r="F542" s="61"/>
      <c r="G542" s="61"/>
      <c r="H542" s="61"/>
      <c r="I542" s="2"/>
    </row>
    <row r="543" spans="2:9" ht="18" customHeight="1" x14ac:dyDescent="0.2">
      <c r="B543">
        <v>46</v>
      </c>
      <c r="C543" s="3">
        <v>41736</v>
      </c>
      <c r="D543" t="s">
        <v>263</v>
      </c>
      <c r="E543" t="s">
        <v>319</v>
      </c>
      <c r="F543" s="61"/>
      <c r="G543" s="61"/>
      <c r="H543" s="61"/>
      <c r="I543" s="2"/>
    </row>
    <row r="544" spans="2:9" ht="18" customHeight="1" x14ac:dyDescent="0.2">
      <c r="B544">
        <v>46</v>
      </c>
      <c r="C544" s="3">
        <v>41736</v>
      </c>
      <c r="D544" t="s">
        <v>275</v>
      </c>
      <c r="E544" t="s">
        <v>319</v>
      </c>
      <c r="F544" s="61"/>
      <c r="G544" s="61"/>
      <c r="H544" s="61"/>
      <c r="I544" s="2"/>
    </row>
    <row r="545" spans="2:9" ht="18" customHeight="1" x14ac:dyDescent="0.2">
      <c r="B545">
        <v>46</v>
      </c>
      <c r="C545" s="3">
        <v>41736</v>
      </c>
      <c r="D545" t="s">
        <v>315</v>
      </c>
      <c r="E545" t="s">
        <v>336</v>
      </c>
      <c r="F545" s="61"/>
      <c r="G545" s="61"/>
      <c r="H545" s="61"/>
      <c r="I545" s="2"/>
    </row>
    <row r="546" spans="2:9" ht="18" customHeight="1" x14ac:dyDescent="0.2">
      <c r="B546">
        <v>46</v>
      </c>
      <c r="C546" s="3">
        <v>41736</v>
      </c>
      <c r="D546" t="s">
        <v>240</v>
      </c>
      <c r="E546" t="s">
        <v>328</v>
      </c>
      <c r="F546" s="61"/>
      <c r="G546" s="61"/>
      <c r="H546" s="61"/>
      <c r="I546" s="2"/>
    </row>
    <row r="547" spans="2:9" ht="18" customHeight="1" x14ac:dyDescent="0.2">
      <c r="B547">
        <v>46</v>
      </c>
      <c r="C547" s="3">
        <v>41736</v>
      </c>
      <c r="D547" t="s">
        <v>248</v>
      </c>
      <c r="E547" t="s">
        <v>335</v>
      </c>
      <c r="F547" s="61"/>
      <c r="G547" s="61"/>
      <c r="H547" s="61"/>
      <c r="I547" s="2"/>
    </row>
    <row r="548" spans="2:9" ht="18" customHeight="1" x14ac:dyDescent="0.2">
      <c r="B548">
        <v>46</v>
      </c>
      <c r="C548" s="3">
        <v>41736</v>
      </c>
      <c r="D548" t="s">
        <v>280</v>
      </c>
      <c r="E548" t="s">
        <v>347</v>
      </c>
      <c r="F548" s="61"/>
      <c r="G548" s="61"/>
      <c r="H548" s="61"/>
      <c r="I548" s="2"/>
    </row>
    <row r="549" spans="2:9" ht="18" customHeight="1" x14ac:dyDescent="0.2">
      <c r="B549">
        <v>46</v>
      </c>
      <c r="C549" s="3">
        <v>41736</v>
      </c>
      <c r="D549" t="s">
        <v>309</v>
      </c>
      <c r="E549" t="s">
        <v>323</v>
      </c>
      <c r="F549" s="61"/>
      <c r="G549" s="61"/>
      <c r="H549" s="61"/>
      <c r="I549" s="2"/>
    </row>
    <row r="550" spans="2:9" ht="18" customHeight="1" x14ac:dyDescent="0.2">
      <c r="B550">
        <v>46</v>
      </c>
      <c r="C550" s="3">
        <v>41736</v>
      </c>
      <c r="D550" t="s">
        <v>260</v>
      </c>
      <c r="E550" t="s">
        <v>340</v>
      </c>
      <c r="F550" s="61"/>
      <c r="G550" s="61"/>
      <c r="H550" s="61"/>
      <c r="I550" s="2"/>
    </row>
    <row r="551" spans="2:9" ht="18" customHeight="1" x14ac:dyDescent="0.2">
      <c r="B551">
        <v>46</v>
      </c>
      <c r="C551" s="3">
        <v>41736</v>
      </c>
      <c r="D551" t="s">
        <v>312</v>
      </c>
      <c r="E551" t="s">
        <v>319</v>
      </c>
      <c r="F551" s="61"/>
      <c r="G551" s="61"/>
      <c r="H551" s="61"/>
      <c r="I551" s="2"/>
    </row>
    <row r="552" spans="2:9" ht="18" customHeight="1" x14ac:dyDescent="0.2">
      <c r="B552">
        <v>46</v>
      </c>
      <c r="C552" s="3">
        <v>41736</v>
      </c>
      <c r="D552" t="s">
        <v>269</v>
      </c>
      <c r="E552" t="s">
        <v>327</v>
      </c>
      <c r="F552" s="61"/>
      <c r="G552" s="61"/>
      <c r="H552" s="61"/>
      <c r="I552" s="2"/>
    </row>
    <row r="553" spans="2:9" ht="18" customHeight="1" x14ac:dyDescent="0.2">
      <c r="B553">
        <v>46</v>
      </c>
      <c r="C553" s="3">
        <v>41736</v>
      </c>
      <c r="D553" t="s">
        <v>301</v>
      </c>
      <c r="E553" t="s">
        <v>329</v>
      </c>
      <c r="F553" s="61"/>
      <c r="G553" s="61"/>
      <c r="H553" s="61"/>
      <c r="I553" s="2"/>
    </row>
    <row r="554" spans="2:9" ht="18" customHeight="1" x14ac:dyDescent="0.2">
      <c r="B554">
        <v>46</v>
      </c>
      <c r="C554" s="3">
        <v>41736</v>
      </c>
      <c r="D554" t="s">
        <v>266</v>
      </c>
      <c r="E554" t="s">
        <v>341</v>
      </c>
      <c r="F554" s="61"/>
      <c r="G554" s="61"/>
      <c r="H554" s="61"/>
      <c r="I554" s="2"/>
    </row>
    <row r="555" spans="2:9" ht="18" customHeight="1" x14ac:dyDescent="0.2">
      <c r="B555">
        <v>47</v>
      </c>
      <c r="C555" s="3">
        <v>41758</v>
      </c>
      <c r="D555" t="s">
        <v>281</v>
      </c>
      <c r="E555" t="s">
        <v>319</v>
      </c>
      <c r="F555" s="61"/>
      <c r="G555" s="61"/>
      <c r="H555" s="61"/>
      <c r="I555" s="2"/>
    </row>
    <row r="556" spans="2:9" ht="18" customHeight="1" x14ac:dyDescent="0.2">
      <c r="B556">
        <v>47</v>
      </c>
      <c r="C556" s="3">
        <v>41758</v>
      </c>
      <c r="D556" t="s">
        <v>265</v>
      </c>
      <c r="E556" t="s">
        <v>342</v>
      </c>
      <c r="F556" s="61"/>
      <c r="G556" s="61"/>
      <c r="H556" s="61"/>
      <c r="I556" s="2"/>
    </row>
    <row r="557" spans="2:9" ht="18" customHeight="1" x14ac:dyDescent="0.2">
      <c r="B557">
        <v>47</v>
      </c>
      <c r="C557" s="3">
        <v>41758</v>
      </c>
      <c r="D557" t="s">
        <v>271</v>
      </c>
      <c r="E557" t="s">
        <v>319</v>
      </c>
      <c r="F557" s="61"/>
      <c r="G557" s="61"/>
      <c r="H557" s="61"/>
      <c r="I557" s="2"/>
    </row>
    <row r="558" spans="2:9" ht="18" customHeight="1" x14ac:dyDescent="0.2">
      <c r="B558">
        <v>47</v>
      </c>
      <c r="C558" s="3">
        <v>41758</v>
      </c>
      <c r="D558" t="s">
        <v>294</v>
      </c>
      <c r="E558" t="s">
        <v>350</v>
      </c>
      <c r="F558" s="61"/>
      <c r="G558" s="61"/>
      <c r="H558" s="61"/>
      <c r="I558" s="2"/>
    </row>
    <row r="559" spans="2:9" ht="18" customHeight="1" x14ac:dyDescent="0.2">
      <c r="B559">
        <v>47</v>
      </c>
      <c r="C559" s="3">
        <v>41758</v>
      </c>
      <c r="D559" t="s">
        <v>297</v>
      </c>
      <c r="E559" t="s">
        <v>221</v>
      </c>
      <c r="F559" s="61"/>
      <c r="G559" s="61"/>
      <c r="H559" s="61"/>
      <c r="I559" s="2"/>
    </row>
    <row r="560" spans="2:9" ht="18" customHeight="1" x14ac:dyDescent="0.2">
      <c r="B560">
        <v>47</v>
      </c>
      <c r="C560" s="3">
        <v>41758</v>
      </c>
      <c r="D560" t="s">
        <v>228</v>
      </c>
      <c r="E560" t="s">
        <v>320</v>
      </c>
      <c r="F560" s="61"/>
      <c r="G560" s="61"/>
      <c r="H560" s="61"/>
      <c r="I560" s="2"/>
    </row>
    <row r="561" spans="2:9" ht="18" customHeight="1" x14ac:dyDescent="0.2">
      <c r="B561">
        <v>47</v>
      </c>
      <c r="C561" s="3">
        <v>41758</v>
      </c>
      <c r="D561" t="s">
        <v>276</v>
      </c>
      <c r="E561" t="s">
        <v>319</v>
      </c>
      <c r="F561" s="61"/>
      <c r="G561" s="61"/>
      <c r="H561" s="61"/>
      <c r="I561" s="2"/>
    </row>
    <row r="562" spans="2:9" ht="18" customHeight="1" x14ac:dyDescent="0.2">
      <c r="B562">
        <v>47</v>
      </c>
      <c r="C562" s="3">
        <v>41758</v>
      </c>
      <c r="D562" t="s">
        <v>232</v>
      </c>
      <c r="E562" t="s">
        <v>323</v>
      </c>
      <c r="F562" s="61"/>
      <c r="G562" s="61"/>
      <c r="H562" s="61"/>
      <c r="I562" s="2"/>
    </row>
    <row r="563" spans="2:9" ht="18" customHeight="1" x14ac:dyDescent="0.2">
      <c r="B563">
        <v>48</v>
      </c>
      <c r="C563" s="3">
        <v>41724</v>
      </c>
      <c r="D563" t="s">
        <v>242</v>
      </c>
      <c r="E563" t="s">
        <v>320</v>
      </c>
      <c r="F563" s="61"/>
      <c r="G563" s="61"/>
      <c r="H563" s="61"/>
      <c r="I563" s="2"/>
    </row>
    <row r="564" spans="2:9" ht="18" customHeight="1" x14ac:dyDescent="0.2">
      <c r="B564">
        <v>48</v>
      </c>
      <c r="C564" s="3">
        <v>41724</v>
      </c>
      <c r="D564" t="s">
        <v>303</v>
      </c>
      <c r="E564" t="s">
        <v>352</v>
      </c>
      <c r="F564" s="61"/>
      <c r="G564" s="61"/>
      <c r="H564" s="61"/>
      <c r="I564" s="2"/>
    </row>
    <row r="565" spans="2:9" ht="18" customHeight="1" x14ac:dyDescent="0.2">
      <c r="B565">
        <v>48</v>
      </c>
      <c r="C565" s="3">
        <v>41724</v>
      </c>
      <c r="D565" t="s">
        <v>252</v>
      </c>
      <c r="E565" t="s">
        <v>337</v>
      </c>
      <c r="F565" s="61"/>
      <c r="G565" s="61"/>
      <c r="H565" s="61"/>
      <c r="I565" s="2"/>
    </row>
    <row r="566" spans="2:9" ht="18" customHeight="1" x14ac:dyDescent="0.2">
      <c r="B566">
        <v>48</v>
      </c>
      <c r="C566" s="3">
        <v>41724</v>
      </c>
      <c r="D566" t="s">
        <v>243</v>
      </c>
      <c r="E566" t="s">
        <v>330</v>
      </c>
      <c r="F566" s="61"/>
      <c r="G566" s="61"/>
      <c r="H566" s="61"/>
      <c r="I566" s="2"/>
    </row>
    <row r="567" spans="2:9" ht="18" customHeight="1" x14ac:dyDescent="0.2">
      <c r="B567">
        <v>48</v>
      </c>
      <c r="C567" s="3">
        <v>41724</v>
      </c>
      <c r="D567" t="s">
        <v>277</v>
      </c>
      <c r="E567" t="s">
        <v>346</v>
      </c>
      <c r="F567" s="61"/>
      <c r="G567" s="61"/>
      <c r="H567" s="61"/>
      <c r="I567" s="2"/>
    </row>
    <row r="568" spans="2:9" ht="18" customHeight="1" x14ac:dyDescent="0.2">
      <c r="B568">
        <v>48</v>
      </c>
      <c r="C568" s="3">
        <v>41724</v>
      </c>
      <c r="D568" t="s">
        <v>290</v>
      </c>
      <c r="E568" t="s">
        <v>330</v>
      </c>
      <c r="F568" s="61"/>
      <c r="G568" s="61"/>
      <c r="H568" s="61"/>
      <c r="I568" s="2"/>
    </row>
    <row r="569" spans="2:9" ht="18" customHeight="1" x14ac:dyDescent="0.2">
      <c r="B569">
        <v>48</v>
      </c>
      <c r="C569" s="3">
        <v>41724</v>
      </c>
      <c r="D569" t="s">
        <v>293</v>
      </c>
      <c r="E569" t="s">
        <v>350</v>
      </c>
      <c r="F569" s="61"/>
      <c r="G569" s="61"/>
      <c r="H569" s="61"/>
      <c r="I569" s="2"/>
    </row>
    <row r="570" spans="2:9" ht="18" customHeight="1" x14ac:dyDescent="0.2">
      <c r="B570">
        <v>48</v>
      </c>
      <c r="C570" s="3">
        <v>41724</v>
      </c>
      <c r="D570" t="s">
        <v>254</v>
      </c>
      <c r="E570" t="s">
        <v>333</v>
      </c>
      <c r="F570" s="61"/>
      <c r="G570" s="61"/>
      <c r="H570" s="61"/>
      <c r="I570" s="2"/>
    </row>
    <row r="571" spans="2:9" ht="18" customHeight="1" x14ac:dyDescent="0.2">
      <c r="B571">
        <v>48</v>
      </c>
      <c r="C571" s="3">
        <v>41724</v>
      </c>
      <c r="D571" t="s">
        <v>268</v>
      </c>
      <c r="E571" t="s">
        <v>335</v>
      </c>
      <c r="F571" s="61"/>
      <c r="G571" s="61"/>
      <c r="H571" s="61"/>
      <c r="I571" s="2"/>
    </row>
    <row r="572" spans="2:9" ht="18" customHeight="1" x14ac:dyDescent="0.2">
      <c r="B572">
        <v>48</v>
      </c>
      <c r="C572" s="3">
        <v>41724</v>
      </c>
      <c r="D572" t="s">
        <v>297</v>
      </c>
      <c r="E572" t="s">
        <v>221</v>
      </c>
      <c r="F572" s="61"/>
      <c r="G572" s="61"/>
      <c r="H572" s="61"/>
      <c r="I572" s="2"/>
    </row>
    <row r="573" spans="2:9" ht="18" customHeight="1" x14ac:dyDescent="0.2">
      <c r="B573">
        <v>48</v>
      </c>
      <c r="C573" s="3">
        <v>41724</v>
      </c>
      <c r="D573" t="s">
        <v>222</v>
      </c>
      <c r="E573" t="s">
        <v>223</v>
      </c>
      <c r="F573" s="61"/>
      <c r="G573" s="61"/>
      <c r="H573" s="61"/>
      <c r="I573" s="2"/>
    </row>
    <row r="574" spans="2:9" ht="18" customHeight="1" x14ac:dyDescent="0.2">
      <c r="B574">
        <v>48</v>
      </c>
      <c r="C574" s="3">
        <v>41724</v>
      </c>
      <c r="D574" t="s">
        <v>252</v>
      </c>
      <c r="E574" t="s">
        <v>337</v>
      </c>
      <c r="F574" s="61"/>
      <c r="G574" s="61"/>
      <c r="H574" s="61"/>
      <c r="I574" s="2"/>
    </row>
    <row r="575" spans="2:9" ht="18" customHeight="1" x14ac:dyDescent="0.2">
      <c r="B575">
        <v>49</v>
      </c>
      <c r="C575" s="3">
        <v>41980</v>
      </c>
      <c r="D575" t="s">
        <v>228</v>
      </c>
      <c r="E575" t="s">
        <v>320</v>
      </c>
      <c r="F575" s="61"/>
      <c r="G575" s="61"/>
      <c r="H575" s="61"/>
      <c r="I575" s="2"/>
    </row>
    <row r="576" spans="2:9" ht="18" customHeight="1" x14ac:dyDescent="0.2">
      <c r="B576">
        <v>49</v>
      </c>
      <c r="C576" s="3">
        <v>41980</v>
      </c>
      <c r="D576" t="s">
        <v>267</v>
      </c>
      <c r="E576" t="s">
        <v>343</v>
      </c>
      <c r="F576" s="61"/>
      <c r="G576" s="61"/>
      <c r="H576" s="61"/>
      <c r="I576" s="2"/>
    </row>
    <row r="577" spans="2:9" ht="18" customHeight="1" x14ac:dyDescent="0.2">
      <c r="B577">
        <v>49</v>
      </c>
      <c r="C577" s="3">
        <v>41980</v>
      </c>
      <c r="D577" t="s">
        <v>271</v>
      </c>
      <c r="E577" t="s">
        <v>319</v>
      </c>
      <c r="F577" s="61"/>
      <c r="G577" s="61"/>
      <c r="H577" s="61"/>
      <c r="I577" s="2"/>
    </row>
    <row r="578" spans="2:9" ht="18" customHeight="1" x14ac:dyDescent="0.2">
      <c r="B578">
        <v>49</v>
      </c>
      <c r="C578" s="3">
        <v>41980</v>
      </c>
      <c r="D578" t="s">
        <v>294</v>
      </c>
      <c r="E578" t="s">
        <v>350</v>
      </c>
      <c r="F578" s="61"/>
      <c r="G578" s="61"/>
      <c r="H578" s="61"/>
      <c r="I578" s="2"/>
    </row>
    <row r="579" spans="2:9" ht="18" customHeight="1" x14ac:dyDescent="0.2">
      <c r="B579">
        <v>49</v>
      </c>
      <c r="C579" s="3">
        <v>41980</v>
      </c>
      <c r="D579" t="s">
        <v>268</v>
      </c>
      <c r="E579" t="s">
        <v>334</v>
      </c>
      <c r="F579" s="61"/>
      <c r="G579" s="61"/>
      <c r="H579" s="61"/>
      <c r="I579" s="2"/>
    </row>
    <row r="580" spans="2:9" ht="18" customHeight="1" x14ac:dyDescent="0.2">
      <c r="B580">
        <v>49</v>
      </c>
      <c r="C580" s="3">
        <v>41980</v>
      </c>
      <c r="D580" t="s">
        <v>285</v>
      </c>
      <c r="E580" t="s">
        <v>319</v>
      </c>
      <c r="F580" s="61"/>
      <c r="G580" s="61"/>
      <c r="H580" s="61"/>
      <c r="I580" s="2"/>
    </row>
    <row r="581" spans="2:9" ht="18" customHeight="1" x14ac:dyDescent="0.2">
      <c r="B581">
        <v>49</v>
      </c>
      <c r="C581" s="3">
        <v>41980</v>
      </c>
      <c r="D581" t="s">
        <v>291</v>
      </c>
      <c r="E581" t="s">
        <v>342</v>
      </c>
      <c r="F581" s="61"/>
      <c r="G581" s="61"/>
      <c r="H581" s="61"/>
      <c r="I581" s="2"/>
    </row>
    <row r="582" spans="2:9" ht="18" customHeight="1" x14ac:dyDescent="0.2">
      <c r="B582">
        <v>49</v>
      </c>
      <c r="C582" s="3">
        <v>41980</v>
      </c>
      <c r="D582" t="s">
        <v>275</v>
      </c>
      <c r="E582" t="s">
        <v>319</v>
      </c>
      <c r="F582" s="61"/>
      <c r="G582" s="61"/>
      <c r="H582" s="61"/>
      <c r="I582" s="2"/>
    </row>
    <row r="583" spans="2:9" ht="18" customHeight="1" x14ac:dyDescent="0.2">
      <c r="B583">
        <v>49</v>
      </c>
      <c r="C583" s="3">
        <v>41980</v>
      </c>
      <c r="D583" t="s">
        <v>284</v>
      </c>
      <c r="E583" t="s">
        <v>345</v>
      </c>
      <c r="F583" s="61"/>
      <c r="G583" s="61"/>
      <c r="H583" s="61"/>
      <c r="I583" s="2"/>
    </row>
    <row r="584" spans="2:9" ht="18" customHeight="1" x14ac:dyDescent="0.2">
      <c r="B584">
        <v>50</v>
      </c>
      <c r="C584" s="3">
        <v>41922</v>
      </c>
      <c r="D584" t="s">
        <v>265</v>
      </c>
      <c r="E584" t="s">
        <v>341</v>
      </c>
      <c r="F584" s="61"/>
      <c r="G584" s="61"/>
      <c r="H584" s="61"/>
      <c r="I584" s="2"/>
    </row>
    <row r="585" spans="2:9" ht="18" customHeight="1" x14ac:dyDescent="0.2">
      <c r="B585">
        <v>50</v>
      </c>
      <c r="C585" s="3">
        <v>41922</v>
      </c>
      <c r="D585" t="s">
        <v>231</v>
      </c>
      <c r="E585" t="s">
        <v>322</v>
      </c>
      <c r="F585" s="61"/>
      <c r="G585" s="61"/>
      <c r="H585" s="61"/>
      <c r="I585" s="2"/>
    </row>
    <row r="586" spans="2:9" ht="18" customHeight="1" x14ac:dyDescent="0.2">
      <c r="B586">
        <v>50</v>
      </c>
      <c r="C586" s="3">
        <v>41922</v>
      </c>
      <c r="D586" t="s">
        <v>281</v>
      </c>
      <c r="E586" t="s">
        <v>319</v>
      </c>
      <c r="F586" s="61"/>
      <c r="G586" s="61"/>
      <c r="H586" s="61"/>
      <c r="I586" s="2"/>
    </row>
    <row r="587" spans="2:9" ht="18" customHeight="1" x14ac:dyDescent="0.2">
      <c r="B587">
        <v>50</v>
      </c>
      <c r="C587" s="3">
        <v>41922</v>
      </c>
      <c r="D587" t="s">
        <v>272</v>
      </c>
      <c r="E587" t="s">
        <v>344</v>
      </c>
      <c r="F587" s="61"/>
      <c r="G587" s="61"/>
      <c r="H587" s="61"/>
      <c r="I587" s="2"/>
    </row>
    <row r="588" spans="2:9" ht="18" customHeight="1" x14ac:dyDescent="0.2">
      <c r="B588">
        <v>50</v>
      </c>
      <c r="C588" s="3">
        <v>41922</v>
      </c>
      <c r="D588" t="s">
        <v>283</v>
      </c>
      <c r="E588" t="s">
        <v>326</v>
      </c>
      <c r="F588" s="61"/>
      <c r="G588" s="61"/>
      <c r="H588" s="61"/>
      <c r="I588" s="2"/>
    </row>
    <row r="589" spans="2:9" ht="18" customHeight="1" x14ac:dyDescent="0.2">
      <c r="B589">
        <v>50</v>
      </c>
      <c r="C589" s="3">
        <v>41922</v>
      </c>
      <c r="D589" t="s">
        <v>307</v>
      </c>
      <c r="E589" t="s">
        <v>354</v>
      </c>
      <c r="F589" s="61"/>
      <c r="G589" s="61"/>
      <c r="H589" s="61"/>
      <c r="I589" s="2"/>
    </row>
    <row r="590" spans="2:9" ht="18" customHeight="1" x14ac:dyDescent="0.2">
      <c r="B590">
        <v>50</v>
      </c>
      <c r="C590" s="3">
        <v>41922</v>
      </c>
      <c r="D590" t="s">
        <v>226</v>
      </c>
      <c r="E590" t="s">
        <v>319</v>
      </c>
      <c r="F590" s="61"/>
      <c r="G590" s="61"/>
      <c r="H590" s="61"/>
      <c r="I590" s="2"/>
    </row>
    <row r="591" spans="2:9" ht="18" customHeight="1" x14ac:dyDescent="0.2">
      <c r="B591">
        <v>50</v>
      </c>
      <c r="C591" s="3">
        <v>41922</v>
      </c>
      <c r="D591" t="s">
        <v>236</v>
      </c>
      <c r="E591" t="s">
        <v>326</v>
      </c>
      <c r="F591" s="61"/>
      <c r="G591" s="61"/>
      <c r="H591" s="61"/>
      <c r="I591" s="2"/>
    </row>
    <row r="592" spans="2:9" ht="18" customHeight="1" x14ac:dyDescent="0.2">
      <c r="B592">
        <v>50</v>
      </c>
      <c r="C592" s="3">
        <v>41922</v>
      </c>
      <c r="D592" t="s">
        <v>257</v>
      </c>
      <c r="E592" t="s">
        <v>336</v>
      </c>
      <c r="F592" s="61"/>
      <c r="G592" s="61"/>
      <c r="H592" s="61"/>
      <c r="I592" s="2"/>
    </row>
    <row r="593" spans="2:9" ht="18" customHeight="1" x14ac:dyDescent="0.2">
      <c r="B593">
        <v>50</v>
      </c>
      <c r="C593" s="3">
        <v>41922</v>
      </c>
      <c r="D593" t="s">
        <v>295</v>
      </c>
      <c r="E593" t="s">
        <v>343</v>
      </c>
      <c r="F593" s="61"/>
      <c r="G593" s="61"/>
      <c r="H593" s="61"/>
      <c r="I593" s="2"/>
    </row>
    <row r="594" spans="2:9" ht="18" customHeight="1" x14ac:dyDescent="0.2">
      <c r="B594">
        <v>51</v>
      </c>
      <c r="C594" s="3">
        <v>41822</v>
      </c>
      <c r="D594" t="s">
        <v>302</v>
      </c>
      <c r="E594" t="s">
        <v>327</v>
      </c>
      <c r="F594" s="61"/>
      <c r="G594" s="61"/>
      <c r="H594" s="61"/>
      <c r="I594" s="2"/>
    </row>
    <row r="595" spans="2:9" ht="18" customHeight="1" x14ac:dyDescent="0.2">
      <c r="B595">
        <v>51</v>
      </c>
      <c r="C595" s="3">
        <v>41822</v>
      </c>
      <c r="D595" t="s">
        <v>315</v>
      </c>
      <c r="E595" t="s">
        <v>336</v>
      </c>
      <c r="F595" s="61"/>
      <c r="G595" s="61"/>
      <c r="H595" s="61"/>
      <c r="I595" s="2"/>
    </row>
    <row r="596" spans="2:9" ht="18" customHeight="1" x14ac:dyDescent="0.2">
      <c r="B596">
        <v>51</v>
      </c>
      <c r="C596" s="3">
        <v>41822</v>
      </c>
      <c r="D596" t="s">
        <v>286</v>
      </c>
      <c r="E596" t="s">
        <v>319</v>
      </c>
      <c r="F596" s="61"/>
      <c r="G596" s="61"/>
      <c r="H596" s="61"/>
      <c r="I596" s="2"/>
    </row>
    <row r="597" spans="2:9" ht="18" customHeight="1" x14ac:dyDescent="0.2">
      <c r="B597">
        <v>51</v>
      </c>
      <c r="C597" s="3">
        <v>41822</v>
      </c>
      <c r="D597" t="s">
        <v>316</v>
      </c>
      <c r="E597" t="s">
        <v>221</v>
      </c>
      <c r="F597" s="61"/>
      <c r="G597" s="61"/>
      <c r="H597" s="61"/>
      <c r="I597" s="2"/>
    </row>
    <row r="598" spans="2:9" ht="18" customHeight="1" x14ac:dyDescent="0.2">
      <c r="B598">
        <v>51</v>
      </c>
      <c r="C598" s="3">
        <v>41822</v>
      </c>
      <c r="D598" t="s">
        <v>252</v>
      </c>
      <c r="E598" t="s">
        <v>337</v>
      </c>
      <c r="F598" s="61"/>
      <c r="G598" s="61"/>
      <c r="H598" s="61"/>
      <c r="I598" s="2"/>
    </row>
    <row r="599" spans="2:9" ht="18" customHeight="1" x14ac:dyDescent="0.2">
      <c r="B599">
        <v>51</v>
      </c>
      <c r="C599" s="3">
        <v>41822</v>
      </c>
      <c r="D599" t="s">
        <v>230</v>
      </c>
      <c r="E599" t="s">
        <v>321</v>
      </c>
      <c r="F599" s="61"/>
      <c r="G599" s="61"/>
      <c r="H599" s="61"/>
      <c r="I599" s="2"/>
    </row>
    <row r="600" spans="2:9" ht="18" customHeight="1" x14ac:dyDescent="0.2">
      <c r="B600">
        <v>51</v>
      </c>
      <c r="C600" s="3">
        <v>41822</v>
      </c>
      <c r="D600" t="s">
        <v>242</v>
      </c>
      <c r="E600" t="s">
        <v>320</v>
      </c>
      <c r="F600" s="61"/>
      <c r="G600" s="61"/>
      <c r="H600" s="61"/>
      <c r="I600" s="2"/>
    </row>
    <row r="601" spans="2:9" ht="18" customHeight="1" x14ac:dyDescent="0.2">
      <c r="B601">
        <v>51</v>
      </c>
      <c r="C601" s="3">
        <v>41822</v>
      </c>
      <c r="D601" t="s">
        <v>310</v>
      </c>
      <c r="E601" t="s">
        <v>321</v>
      </c>
      <c r="F601" s="61"/>
      <c r="G601" s="61"/>
      <c r="H601" s="61"/>
      <c r="I601" s="2"/>
    </row>
    <row r="602" spans="2:9" ht="18" customHeight="1" x14ac:dyDescent="0.2">
      <c r="B602">
        <v>52</v>
      </c>
      <c r="C602" s="3">
        <v>41846</v>
      </c>
      <c r="D602" t="s">
        <v>307</v>
      </c>
      <c r="E602" t="s">
        <v>354</v>
      </c>
      <c r="F602" s="61"/>
      <c r="G602" s="61"/>
      <c r="H602" s="61"/>
      <c r="I602" s="2"/>
    </row>
    <row r="603" spans="2:9" ht="18" customHeight="1" x14ac:dyDescent="0.2">
      <c r="B603">
        <v>52</v>
      </c>
      <c r="C603" s="3">
        <v>41846</v>
      </c>
      <c r="D603" t="s">
        <v>227</v>
      </c>
      <c r="E603" t="s">
        <v>319</v>
      </c>
      <c r="F603" s="61"/>
      <c r="G603" s="61"/>
      <c r="H603" s="61"/>
      <c r="I603" s="2"/>
    </row>
    <row r="604" spans="2:9" ht="18" customHeight="1" x14ac:dyDescent="0.2">
      <c r="B604">
        <v>52</v>
      </c>
      <c r="C604" s="3">
        <v>41846</v>
      </c>
      <c r="D604" t="s">
        <v>237</v>
      </c>
      <c r="E604" t="s">
        <v>221</v>
      </c>
      <c r="F604" s="61"/>
      <c r="G604" s="61"/>
      <c r="H604" s="61"/>
      <c r="I604" s="2"/>
    </row>
    <row r="605" spans="2:9" ht="18" customHeight="1" x14ac:dyDescent="0.2">
      <c r="B605">
        <v>52</v>
      </c>
      <c r="C605" s="3">
        <v>41846</v>
      </c>
      <c r="D605" t="s">
        <v>240</v>
      </c>
      <c r="E605" t="s">
        <v>328</v>
      </c>
      <c r="F605" s="61"/>
      <c r="G605" s="61"/>
      <c r="H605" s="61"/>
      <c r="I605" s="2"/>
    </row>
    <row r="606" spans="2:9" ht="18" customHeight="1" x14ac:dyDescent="0.2">
      <c r="B606">
        <v>52</v>
      </c>
      <c r="C606" s="3">
        <v>41846</v>
      </c>
      <c r="D606" t="s">
        <v>254</v>
      </c>
      <c r="E606" t="s">
        <v>333</v>
      </c>
      <c r="F606" s="61"/>
      <c r="G606" s="61"/>
      <c r="H606" s="61"/>
      <c r="I606" s="2"/>
    </row>
    <row r="607" spans="2:9" ht="18" customHeight="1" x14ac:dyDescent="0.2">
      <c r="B607">
        <v>52</v>
      </c>
      <c r="C607" s="3">
        <v>41846</v>
      </c>
      <c r="D607" t="s">
        <v>246</v>
      </c>
      <c r="E607" t="s">
        <v>333</v>
      </c>
      <c r="F607" s="61"/>
      <c r="G607" s="61"/>
      <c r="H607" s="61"/>
      <c r="I607" s="2"/>
    </row>
    <row r="608" spans="2:9" ht="18" customHeight="1" x14ac:dyDescent="0.2">
      <c r="B608">
        <v>52</v>
      </c>
      <c r="C608" s="3">
        <v>41846</v>
      </c>
      <c r="D608" t="s">
        <v>261</v>
      </c>
      <c r="E608" t="s">
        <v>336</v>
      </c>
      <c r="F608" s="61"/>
      <c r="G608" s="61"/>
      <c r="H608" s="61"/>
      <c r="I608" s="2"/>
    </row>
    <row r="609" spans="2:9" ht="18" customHeight="1" x14ac:dyDescent="0.2">
      <c r="B609">
        <v>53</v>
      </c>
      <c r="C609" s="3">
        <v>41917</v>
      </c>
      <c r="D609" t="s">
        <v>296</v>
      </c>
      <c r="E609" t="s">
        <v>328</v>
      </c>
      <c r="F609" s="61"/>
      <c r="G609" s="61"/>
      <c r="H609" s="61"/>
      <c r="I609" s="2"/>
    </row>
    <row r="610" spans="2:9" ht="18" customHeight="1" x14ac:dyDescent="0.2">
      <c r="B610">
        <v>53</v>
      </c>
      <c r="C610" s="3">
        <v>41917</v>
      </c>
      <c r="D610" t="s">
        <v>259</v>
      </c>
      <c r="E610" t="s">
        <v>339</v>
      </c>
      <c r="F610" s="61"/>
      <c r="G610" s="61"/>
      <c r="H610" s="61"/>
      <c r="I610" s="2"/>
    </row>
    <row r="611" spans="2:9" ht="18" customHeight="1" x14ac:dyDescent="0.2">
      <c r="B611">
        <v>53</v>
      </c>
      <c r="C611" s="3">
        <v>41917</v>
      </c>
      <c r="D611" t="s">
        <v>262</v>
      </c>
      <c r="E611" t="s">
        <v>341</v>
      </c>
      <c r="F611" s="61"/>
      <c r="G611" s="61"/>
      <c r="H611" s="61"/>
      <c r="I611" s="2"/>
    </row>
    <row r="612" spans="2:9" ht="18" customHeight="1" x14ac:dyDescent="0.2">
      <c r="B612">
        <v>53</v>
      </c>
      <c r="C612" s="3">
        <v>41917</v>
      </c>
      <c r="D612" t="s">
        <v>270</v>
      </c>
      <c r="E612" t="s">
        <v>321</v>
      </c>
      <c r="F612" s="61"/>
      <c r="G612" s="61"/>
      <c r="H612" s="61"/>
      <c r="I612" s="2"/>
    </row>
    <row r="613" spans="2:9" ht="18" customHeight="1" x14ac:dyDescent="0.2">
      <c r="B613">
        <v>53</v>
      </c>
      <c r="C613" s="3">
        <v>41917</v>
      </c>
      <c r="D613" t="s">
        <v>224</v>
      </c>
      <c r="E613" t="s">
        <v>317</v>
      </c>
      <c r="F613" s="61"/>
      <c r="G613" s="61"/>
      <c r="H613" s="61"/>
      <c r="I613" s="2"/>
    </row>
    <row r="614" spans="2:9" ht="18" customHeight="1" x14ac:dyDescent="0.2">
      <c r="B614">
        <v>54</v>
      </c>
      <c r="C614" s="3">
        <v>41812</v>
      </c>
      <c r="D614" t="s">
        <v>233</v>
      </c>
      <c r="E614" t="s">
        <v>324</v>
      </c>
      <c r="F614" s="61"/>
      <c r="G614" s="61"/>
      <c r="H614" s="61"/>
      <c r="I614" s="2"/>
    </row>
    <row r="615" spans="2:9" ht="18" customHeight="1" x14ac:dyDescent="0.2">
      <c r="B615">
        <v>54</v>
      </c>
      <c r="C615" s="3">
        <v>41812</v>
      </c>
      <c r="D615" t="s">
        <v>241</v>
      </c>
      <c r="E615" t="s">
        <v>329</v>
      </c>
      <c r="F615" s="61"/>
      <c r="G615" s="61"/>
      <c r="H615" s="61"/>
      <c r="I615" s="2"/>
    </row>
    <row r="616" spans="2:9" ht="18" customHeight="1" x14ac:dyDescent="0.2">
      <c r="B616">
        <v>54</v>
      </c>
      <c r="C616" s="3">
        <v>41812</v>
      </c>
      <c r="D616" t="s">
        <v>308</v>
      </c>
      <c r="E616" t="s">
        <v>326</v>
      </c>
      <c r="F616" s="61"/>
      <c r="G616" s="61"/>
      <c r="H616" s="61"/>
      <c r="I616" s="2"/>
    </row>
    <row r="617" spans="2:9" ht="18" customHeight="1" x14ac:dyDescent="0.2">
      <c r="B617">
        <v>55</v>
      </c>
      <c r="C617" s="3">
        <v>41804</v>
      </c>
      <c r="D617" t="s">
        <v>314</v>
      </c>
      <c r="E617" t="s">
        <v>320</v>
      </c>
      <c r="F617" s="61"/>
      <c r="G617" s="61"/>
      <c r="H617" s="61"/>
      <c r="I617" s="2"/>
    </row>
    <row r="618" spans="2:9" ht="18" customHeight="1" x14ac:dyDescent="0.2">
      <c r="B618">
        <v>55</v>
      </c>
      <c r="C618" s="3">
        <v>41804</v>
      </c>
      <c r="D618" t="s">
        <v>300</v>
      </c>
      <c r="E618" t="s">
        <v>320</v>
      </c>
      <c r="F618" s="61"/>
      <c r="G618" s="61"/>
      <c r="H618" s="61"/>
      <c r="I618" s="2"/>
    </row>
    <row r="619" spans="2:9" ht="18" customHeight="1" x14ac:dyDescent="0.2">
      <c r="B619">
        <v>55</v>
      </c>
      <c r="C619" s="3">
        <v>41804</v>
      </c>
      <c r="D619" t="s">
        <v>234</v>
      </c>
      <c r="E619" t="s">
        <v>325</v>
      </c>
      <c r="F619" s="61"/>
      <c r="G619" s="61"/>
      <c r="H619" s="61"/>
      <c r="I619" s="2"/>
    </row>
    <row r="620" spans="2:9" ht="18" customHeight="1" x14ac:dyDescent="0.2">
      <c r="B620">
        <v>55</v>
      </c>
      <c r="C620" s="3">
        <v>41804</v>
      </c>
      <c r="D620" t="s">
        <v>235</v>
      </c>
      <c r="E620" t="s">
        <v>326</v>
      </c>
      <c r="F620" s="61"/>
      <c r="G620" s="61"/>
      <c r="H620" s="61"/>
      <c r="I620" s="2"/>
    </row>
    <row r="621" spans="2:9" ht="18" customHeight="1" x14ac:dyDescent="0.2">
      <c r="B621">
        <v>55</v>
      </c>
      <c r="C621" s="3">
        <v>41804</v>
      </c>
      <c r="D621" t="s">
        <v>239</v>
      </c>
      <c r="E621" t="s">
        <v>327</v>
      </c>
      <c r="F621" s="61"/>
      <c r="G621" s="61"/>
      <c r="H621" s="61"/>
      <c r="I621" s="2"/>
    </row>
    <row r="622" spans="2:9" ht="18" customHeight="1" x14ac:dyDescent="0.2">
      <c r="B622">
        <v>55</v>
      </c>
      <c r="C622" s="3">
        <v>41804</v>
      </c>
      <c r="D622" t="s">
        <v>231</v>
      </c>
      <c r="E622" t="s">
        <v>322</v>
      </c>
      <c r="F622" s="61"/>
      <c r="G622" s="61"/>
      <c r="H622" s="61"/>
      <c r="I622" s="2"/>
    </row>
    <row r="623" spans="2:9" ht="18" customHeight="1" x14ac:dyDescent="0.2">
      <c r="B623">
        <v>55</v>
      </c>
      <c r="C623" s="3">
        <v>41804</v>
      </c>
      <c r="D623" t="s">
        <v>268</v>
      </c>
      <c r="E623" t="s">
        <v>334</v>
      </c>
      <c r="F623" s="61"/>
      <c r="G623" s="61"/>
      <c r="H623" s="61"/>
      <c r="I623" s="2"/>
    </row>
    <row r="624" spans="2:9" ht="18" customHeight="1" x14ac:dyDescent="0.2">
      <c r="B624">
        <v>55</v>
      </c>
      <c r="C624" s="3">
        <v>41804</v>
      </c>
      <c r="D624" t="s">
        <v>288</v>
      </c>
      <c r="E624" t="s">
        <v>336</v>
      </c>
      <c r="F624" s="61"/>
      <c r="G624" s="61"/>
      <c r="H624" s="61"/>
      <c r="I624" s="2"/>
    </row>
    <row r="625" spans="2:9" ht="18" customHeight="1" x14ac:dyDescent="0.2">
      <c r="B625">
        <v>55</v>
      </c>
      <c r="C625" s="3">
        <v>41804</v>
      </c>
      <c r="D625" t="s">
        <v>279</v>
      </c>
      <c r="E625" t="s">
        <v>327</v>
      </c>
      <c r="F625" s="61"/>
      <c r="G625" s="61"/>
      <c r="H625" s="61"/>
      <c r="I625" s="2"/>
    </row>
    <row r="626" spans="2:9" ht="18" customHeight="1" x14ac:dyDescent="0.2">
      <c r="B626">
        <v>56</v>
      </c>
      <c r="C626" s="3">
        <v>41862</v>
      </c>
      <c r="D626" t="s">
        <v>265</v>
      </c>
      <c r="E626" t="s">
        <v>341</v>
      </c>
      <c r="F626" s="61"/>
      <c r="G626" s="61"/>
      <c r="H626" s="61"/>
      <c r="I626" s="2"/>
    </row>
    <row r="627" spans="2:9" ht="18" customHeight="1" x14ac:dyDescent="0.2">
      <c r="B627">
        <v>56</v>
      </c>
      <c r="C627" s="3">
        <v>41862</v>
      </c>
      <c r="D627" t="s">
        <v>299</v>
      </c>
      <c r="E627" t="s">
        <v>345</v>
      </c>
      <c r="F627" s="61"/>
      <c r="G627" s="61"/>
      <c r="H627" s="61"/>
      <c r="I627" s="2"/>
    </row>
    <row r="628" spans="2:9" ht="18" customHeight="1" x14ac:dyDescent="0.2">
      <c r="B628">
        <v>56</v>
      </c>
      <c r="C628" s="3">
        <v>41862</v>
      </c>
      <c r="D628" t="s">
        <v>315</v>
      </c>
      <c r="E628" t="s">
        <v>336</v>
      </c>
      <c r="F628" s="61"/>
      <c r="G628" s="61"/>
      <c r="H628" s="61"/>
      <c r="I628" s="2"/>
    </row>
    <row r="629" spans="2:9" ht="18" customHeight="1" x14ac:dyDescent="0.2">
      <c r="B629">
        <v>56</v>
      </c>
      <c r="C629" s="3">
        <v>41862</v>
      </c>
      <c r="D629" t="s">
        <v>316</v>
      </c>
      <c r="E629" t="s">
        <v>221</v>
      </c>
      <c r="F629" s="61"/>
      <c r="G629" s="61"/>
      <c r="H629" s="61"/>
      <c r="I629" s="2"/>
    </row>
    <row r="630" spans="2:9" ht="18" customHeight="1" x14ac:dyDescent="0.2">
      <c r="B630">
        <v>56</v>
      </c>
      <c r="C630" s="3">
        <v>41862</v>
      </c>
      <c r="D630" t="s">
        <v>229</v>
      </c>
      <c r="E630" t="s">
        <v>320</v>
      </c>
      <c r="F630" s="61"/>
      <c r="G630" s="61"/>
      <c r="H630" s="61"/>
      <c r="I630" s="2"/>
    </row>
    <row r="631" spans="2:9" ht="18" customHeight="1" x14ac:dyDescent="0.2">
      <c r="B631">
        <v>56</v>
      </c>
      <c r="C631" s="3">
        <v>41862</v>
      </c>
      <c r="D631" t="s">
        <v>260</v>
      </c>
      <c r="E631" t="s">
        <v>340</v>
      </c>
      <c r="F631" s="61"/>
      <c r="G631" s="61"/>
      <c r="H631" s="61"/>
      <c r="I631" s="2"/>
    </row>
    <row r="632" spans="2:9" ht="18" customHeight="1" x14ac:dyDescent="0.2">
      <c r="B632">
        <v>56</v>
      </c>
      <c r="C632" s="3">
        <v>41862</v>
      </c>
      <c r="D632" t="s">
        <v>263</v>
      </c>
      <c r="E632" t="s">
        <v>319</v>
      </c>
      <c r="F632" s="61"/>
      <c r="G632" s="61"/>
      <c r="H632" s="61"/>
      <c r="I632" s="2"/>
    </row>
    <row r="633" spans="2:9" ht="18" customHeight="1" x14ac:dyDescent="0.2">
      <c r="B633">
        <v>56</v>
      </c>
      <c r="C633" s="3">
        <v>41862</v>
      </c>
      <c r="D633" t="s">
        <v>233</v>
      </c>
      <c r="E633" t="s">
        <v>324</v>
      </c>
      <c r="F633" s="61"/>
      <c r="G633" s="61"/>
      <c r="H633" s="61"/>
      <c r="I633" s="2"/>
    </row>
    <row r="634" spans="2:9" ht="18" customHeight="1" x14ac:dyDescent="0.2">
      <c r="B634">
        <v>56</v>
      </c>
      <c r="C634" s="3">
        <v>41862</v>
      </c>
      <c r="D634" t="s">
        <v>282</v>
      </c>
      <c r="E634" t="s">
        <v>348</v>
      </c>
      <c r="F634" s="61"/>
      <c r="G634" s="61"/>
      <c r="H634" s="61"/>
      <c r="I634" s="2"/>
    </row>
    <row r="635" spans="2:9" ht="18" customHeight="1" x14ac:dyDescent="0.2">
      <c r="B635">
        <v>56</v>
      </c>
      <c r="C635" s="3">
        <v>41862</v>
      </c>
      <c r="D635" t="s">
        <v>306</v>
      </c>
      <c r="E635" t="s">
        <v>337</v>
      </c>
      <c r="F635" s="61"/>
      <c r="G635" s="61"/>
      <c r="H635" s="61"/>
      <c r="I635" s="2"/>
    </row>
    <row r="636" spans="2:9" ht="18" customHeight="1" x14ac:dyDescent="0.2">
      <c r="B636">
        <v>56</v>
      </c>
      <c r="C636" s="3">
        <v>41862</v>
      </c>
      <c r="D636" t="s">
        <v>311</v>
      </c>
      <c r="E636" t="s">
        <v>321</v>
      </c>
      <c r="F636" s="61"/>
      <c r="G636" s="61"/>
      <c r="H636" s="61"/>
      <c r="I636" s="2"/>
    </row>
    <row r="637" spans="2:9" ht="18" customHeight="1" x14ac:dyDescent="0.2">
      <c r="B637">
        <v>56</v>
      </c>
      <c r="C637" s="3">
        <v>41862</v>
      </c>
      <c r="D637" t="s">
        <v>249</v>
      </c>
      <c r="E637" t="s">
        <v>320</v>
      </c>
      <c r="F637" s="61"/>
      <c r="G637" s="61"/>
      <c r="H637" s="61"/>
      <c r="I637" s="2"/>
    </row>
    <row r="638" spans="2:9" ht="18" customHeight="1" x14ac:dyDescent="0.2">
      <c r="B638">
        <v>57</v>
      </c>
      <c r="C638" s="3">
        <v>41930</v>
      </c>
      <c r="D638" t="s">
        <v>234</v>
      </c>
      <c r="E638" t="s">
        <v>325</v>
      </c>
      <c r="F638" s="61"/>
      <c r="G638" s="61"/>
      <c r="H638" s="61"/>
      <c r="I638" s="2"/>
    </row>
    <row r="639" spans="2:9" ht="18" customHeight="1" x14ac:dyDescent="0.2">
      <c r="B639">
        <v>57</v>
      </c>
      <c r="C639" s="3">
        <v>41930</v>
      </c>
      <c r="D639" t="s">
        <v>256</v>
      </c>
      <c r="E639" t="s">
        <v>319</v>
      </c>
      <c r="F639" s="61"/>
      <c r="G639" s="61"/>
      <c r="H639" s="61"/>
      <c r="I639" s="2"/>
    </row>
    <row r="640" spans="2:9" ht="18" customHeight="1" x14ac:dyDescent="0.2">
      <c r="B640">
        <v>57</v>
      </c>
      <c r="C640" s="3">
        <v>41930</v>
      </c>
      <c r="D640" t="s">
        <v>309</v>
      </c>
      <c r="E640" t="s">
        <v>323</v>
      </c>
      <c r="F640" s="61"/>
      <c r="G640" s="61"/>
      <c r="H640" s="61"/>
      <c r="I640" s="2"/>
    </row>
    <row r="641" spans="2:9" ht="18" customHeight="1" x14ac:dyDescent="0.2">
      <c r="B641">
        <v>57</v>
      </c>
      <c r="C641" s="3">
        <v>41930</v>
      </c>
      <c r="D641" t="s">
        <v>287</v>
      </c>
      <c r="E641" t="s">
        <v>336</v>
      </c>
      <c r="F641" s="61"/>
      <c r="G641" s="61"/>
      <c r="H641" s="61"/>
      <c r="I641" s="2"/>
    </row>
    <row r="642" spans="2:9" ht="18" customHeight="1" x14ac:dyDescent="0.2">
      <c r="B642">
        <v>57</v>
      </c>
      <c r="C642" s="3">
        <v>41930</v>
      </c>
      <c r="D642" t="s">
        <v>301</v>
      </c>
      <c r="E642" t="s">
        <v>329</v>
      </c>
      <c r="F642" s="61"/>
      <c r="G642" s="61"/>
      <c r="H642" s="61"/>
      <c r="I642" s="2"/>
    </row>
    <row r="643" spans="2:9" ht="18" customHeight="1" x14ac:dyDescent="0.2">
      <c r="B643">
        <v>57</v>
      </c>
      <c r="C643" s="3">
        <v>41930</v>
      </c>
      <c r="D643" t="s">
        <v>306</v>
      </c>
      <c r="E643" t="s">
        <v>337</v>
      </c>
      <c r="F643" s="61"/>
      <c r="G643" s="61"/>
      <c r="H643" s="61"/>
      <c r="I643" s="2"/>
    </row>
    <row r="644" spans="2:9" ht="18" customHeight="1" x14ac:dyDescent="0.2">
      <c r="B644">
        <v>57</v>
      </c>
      <c r="C644" s="3">
        <v>41930</v>
      </c>
      <c r="D644" t="s">
        <v>264</v>
      </c>
      <c r="E644" t="s">
        <v>320</v>
      </c>
      <c r="F644" s="61"/>
      <c r="G644" s="61"/>
      <c r="H644" s="61"/>
      <c r="I644" s="2"/>
    </row>
    <row r="645" spans="2:9" ht="18" customHeight="1" x14ac:dyDescent="0.2">
      <c r="B645">
        <v>57</v>
      </c>
      <c r="C645" s="3">
        <v>41930</v>
      </c>
      <c r="D645" t="s">
        <v>276</v>
      </c>
      <c r="E645" t="s">
        <v>319</v>
      </c>
      <c r="F645" s="61"/>
      <c r="G645" s="61"/>
      <c r="H645" s="61"/>
      <c r="I645" s="2"/>
    </row>
    <row r="646" spans="2:9" ht="18" customHeight="1" x14ac:dyDescent="0.2">
      <c r="B646">
        <v>58</v>
      </c>
      <c r="C646" s="3">
        <v>41848</v>
      </c>
      <c r="D646" t="s">
        <v>244</v>
      </c>
      <c r="E646" t="s">
        <v>331</v>
      </c>
      <c r="F646" s="61"/>
      <c r="G646" s="61"/>
      <c r="H646" s="61"/>
      <c r="I646" s="2"/>
    </row>
    <row r="647" spans="2:9" ht="18" customHeight="1" x14ac:dyDescent="0.2">
      <c r="B647">
        <v>58</v>
      </c>
      <c r="C647" s="3">
        <v>41848</v>
      </c>
      <c r="D647" t="s">
        <v>246</v>
      </c>
      <c r="E647" t="s">
        <v>333</v>
      </c>
      <c r="F647" s="61"/>
      <c r="G647" s="61"/>
      <c r="H647" s="61"/>
      <c r="I647" s="2"/>
    </row>
    <row r="648" spans="2:9" ht="18" customHeight="1" x14ac:dyDescent="0.2">
      <c r="B648">
        <v>58</v>
      </c>
      <c r="C648" s="3">
        <v>41848</v>
      </c>
      <c r="D648" t="s">
        <v>251</v>
      </c>
      <c r="E648" t="s">
        <v>336</v>
      </c>
      <c r="F648" s="61"/>
      <c r="G648" s="61"/>
      <c r="H648" s="61"/>
      <c r="I648" s="2"/>
    </row>
    <row r="649" spans="2:9" ht="18" customHeight="1" x14ac:dyDescent="0.2">
      <c r="B649">
        <v>58</v>
      </c>
      <c r="C649" s="3">
        <v>41848</v>
      </c>
      <c r="D649" t="s">
        <v>253</v>
      </c>
      <c r="E649" t="s">
        <v>327</v>
      </c>
      <c r="F649" s="61"/>
      <c r="G649" s="61"/>
      <c r="H649" s="61"/>
      <c r="I649" s="2"/>
    </row>
    <row r="650" spans="2:9" ht="18" customHeight="1" x14ac:dyDescent="0.2">
      <c r="B650">
        <v>58</v>
      </c>
      <c r="C650" s="3">
        <v>41848</v>
      </c>
      <c r="D650" t="s">
        <v>250</v>
      </c>
      <c r="E650" t="s">
        <v>320</v>
      </c>
      <c r="F650" s="61"/>
      <c r="G650" s="61"/>
      <c r="H650" s="61"/>
      <c r="I650" s="2"/>
    </row>
    <row r="651" spans="2:9" ht="18" customHeight="1" x14ac:dyDescent="0.2">
      <c r="B651">
        <v>58</v>
      </c>
      <c r="C651" s="3">
        <v>41848</v>
      </c>
      <c r="D651" t="s">
        <v>274</v>
      </c>
      <c r="E651" t="s">
        <v>345</v>
      </c>
      <c r="F651" s="61"/>
      <c r="G651" s="61"/>
      <c r="H651" s="61"/>
      <c r="I651" s="2"/>
    </row>
    <row r="652" spans="2:9" ht="18" customHeight="1" x14ac:dyDescent="0.2">
      <c r="B652">
        <v>58</v>
      </c>
      <c r="C652" s="3">
        <v>41848</v>
      </c>
      <c r="D652" t="s">
        <v>222</v>
      </c>
      <c r="E652" t="s">
        <v>223</v>
      </c>
      <c r="F652" s="61"/>
      <c r="G652" s="61"/>
      <c r="H652" s="61"/>
      <c r="I652" s="2"/>
    </row>
    <row r="653" spans="2:9" ht="18" customHeight="1" x14ac:dyDescent="0.2">
      <c r="B653">
        <v>58</v>
      </c>
      <c r="C653" s="3">
        <v>41848</v>
      </c>
      <c r="D653" t="s">
        <v>292</v>
      </c>
      <c r="E653" t="s">
        <v>349</v>
      </c>
      <c r="F653" s="61"/>
      <c r="G653" s="61"/>
      <c r="H653" s="61"/>
      <c r="I653" s="2"/>
    </row>
    <row r="654" spans="2:9" ht="18" customHeight="1" x14ac:dyDescent="0.2">
      <c r="B654">
        <v>59</v>
      </c>
      <c r="C654" s="3">
        <v>41858</v>
      </c>
      <c r="D654" t="s">
        <v>265</v>
      </c>
      <c r="E654" t="s">
        <v>342</v>
      </c>
      <c r="F654" s="61"/>
      <c r="G654" s="61"/>
      <c r="H654" s="61"/>
      <c r="I654" s="2"/>
    </row>
    <row r="655" spans="2:9" ht="18" customHeight="1" x14ac:dyDescent="0.2">
      <c r="B655">
        <v>59</v>
      </c>
      <c r="C655" s="3">
        <v>41858</v>
      </c>
      <c r="D655" t="s">
        <v>243</v>
      </c>
      <c r="E655" t="s">
        <v>330</v>
      </c>
      <c r="F655" s="61"/>
      <c r="G655" s="61"/>
      <c r="H655" s="61"/>
      <c r="I655" s="2"/>
    </row>
    <row r="656" spans="2:9" ht="18" customHeight="1" x14ac:dyDescent="0.2">
      <c r="B656">
        <v>59</v>
      </c>
      <c r="C656" s="3">
        <v>41858</v>
      </c>
      <c r="D656" t="s">
        <v>259</v>
      </c>
      <c r="E656" t="s">
        <v>339</v>
      </c>
      <c r="F656" s="61"/>
      <c r="G656" s="61"/>
      <c r="H656" s="61"/>
      <c r="I656" s="2"/>
    </row>
    <row r="657" spans="2:9" ht="18" customHeight="1" x14ac:dyDescent="0.2">
      <c r="B657">
        <v>59</v>
      </c>
      <c r="C657" s="3">
        <v>41858</v>
      </c>
      <c r="D657" t="s">
        <v>312</v>
      </c>
      <c r="E657" t="s">
        <v>319</v>
      </c>
      <c r="F657" s="61"/>
      <c r="G657" s="61"/>
      <c r="H657" s="61"/>
      <c r="I657" s="2"/>
    </row>
    <row r="658" spans="2:9" ht="18" customHeight="1" x14ac:dyDescent="0.2">
      <c r="B658">
        <v>59</v>
      </c>
      <c r="C658" s="3">
        <v>41858</v>
      </c>
      <c r="D658" t="s">
        <v>295</v>
      </c>
      <c r="E658" t="s">
        <v>343</v>
      </c>
      <c r="F658" s="61"/>
      <c r="G658" s="61"/>
      <c r="H658" s="61"/>
      <c r="I658" s="2"/>
    </row>
    <row r="659" spans="2:9" ht="18" customHeight="1" x14ac:dyDescent="0.2">
      <c r="B659">
        <v>59</v>
      </c>
      <c r="C659" s="3">
        <v>41858</v>
      </c>
      <c r="D659" t="s">
        <v>258</v>
      </c>
      <c r="E659" t="s">
        <v>323</v>
      </c>
      <c r="F659" s="61"/>
      <c r="G659" s="61"/>
      <c r="H659" s="61"/>
      <c r="I659" s="2"/>
    </row>
    <row r="660" spans="2:9" ht="18" customHeight="1" x14ac:dyDescent="0.2">
      <c r="B660">
        <v>59</v>
      </c>
      <c r="C660" s="3">
        <v>41858</v>
      </c>
      <c r="D660" t="s">
        <v>304</v>
      </c>
      <c r="E660" t="s">
        <v>319</v>
      </c>
      <c r="F660" s="61"/>
      <c r="G660" s="61"/>
      <c r="H660" s="61"/>
      <c r="I660" s="2"/>
    </row>
    <row r="661" spans="2:9" ht="18" customHeight="1" x14ac:dyDescent="0.2">
      <c r="B661">
        <v>59</v>
      </c>
      <c r="C661" s="3">
        <v>41858</v>
      </c>
      <c r="D661" t="s">
        <v>285</v>
      </c>
      <c r="E661" t="s">
        <v>319</v>
      </c>
      <c r="F661" s="61"/>
      <c r="G661" s="61"/>
      <c r="H661" s="61"/>
      <c r="I661" s="2"/>
    </row>
    <row r="662" spans="2:9" ht="18" customHeight="1" x14ac:dyDescent="0.2">
      <c r="B662">
        <v>60</v>
      </c>
      <c r="C662" s="3">
        <v>41935</v>
      </c>
      <c r="D662" t="s">
        <v>255</v>
      </c>
      <c r="E662" t="s">
        <v>338</v>
      </c>
      <c r="F662" s="61"/>
      <c r="G662" s="61"/>
      <c r="H662" s="61"/>
      <c r="I662" s="2"/>
    </row>
    <row r="663" spans="2:9" ht="18" customHeight="1" x14ac:dyDescent="0.2">
      <c r="B663">
        <v>60</v>
      </c>
      <c r="C663" s="3">
        <v>41935</v>
      </c>
      <c r="D663" t="s">
        <v>310</v>
      </c>
      <c r="E663" t="s">
        <v>321</v>
      </c>
      <c r="F663" s="61"/>
      <c r="G663" s="61"/>
      <c r="H663" s="61"/>
      <c r="I663" s="2"/>
    </row>
    <row r="664" spans="2:9" ht="18" customHeight="1" x14ac:dyDescent="0.2">
      <c r="B664">
        <v>60</v>
      </c>
      <c r="C664" s="3">
        <v>41935</v>
      </c>
      <c r="D664" t="s">
        <v>225</v>
      </c>
      <c r="E664" t="s">
        <v>318</v>
      </c>
      <c r="F664" s="61"/>
      <c r="G664" s="61"/>
      <c r="H664" s="61"/>
      <c r="I664" s="2"/>
    </row>
    <row r="665" spans="2:9" ht="18" customHeight="1" x14ac:dyDescent="0.2">
      <c r="B665">
        <v>60</v>
      </c>
      <c r="C665" s="3">
        <v>41935</v>
      </c>
      <c r="D665" t="s">
        <v>298</v>
      </c>
      <c r="E665" t="s">
        <v>351</v>
      </c>
      <c r="F665" s="61"/>
      <c r="G665" s="61"/>
      <c r="H665" s="61"/>
      <c r="I665" s="2"/>
    </row>
    <row r="666" spans="2:9" ht="18" customHeight="1" x14ac:dyDescent="0.2">
      <c r="B666">
        <v>60</v>
      </c>
      <c r="C666" s="3">
        <v>41935</v>
      </c>
      <c r="D666" t="s">
        <v>252</v>
      </c>
      <c r="E666" t="s">
        <v>337</v>
      </c>
      <c r="F666" s="61"/>
      <c r="G666" s="61"/>
      <c r="H666" s="61"/>
      <c r="I666" s="2"/>
    </row>
    <row r="667" spans="2:9" ht="18" customHeight="1" x14ac:dyDescent="0.2">
      <c r="B667">
        <v>60</v>
      </c>
      <c r="C667" s="3">
        <v>41935</v>
      </c>
      <c r="D667" t="s">
        <v>261</v>
      </c>
      <c r="E667" t="s">
        <v>336</v>
      </c>
      <c r="F667" s="61"/>
      <c r="G667" s="61"/>
      <c r="H667" s="61"/>
      <c r="I667" s="2"/>
    </row>
    <row r="668" spans="2:9" ht="18" customHeight="1" x14ac:dyDescent="0.2">
      <c r="B668">
        <v>60</v>
      </c>
      <c r="C668" s="3">
        <v>41935</v>
      </c>
      <c r="D668" t="s">
        <v>235</v>
      </c>
      <c r="E668" t="s">
        <v>326</v>
      </c>
      <c r="F668" s="61"/>
      <c r="G668" s="61"/>
      <c r="H668" s="61"/>
      <c r="I668" s="2"/>
    </row>
    <row r="669" spans="2:9" ht="18" customHeight="1" x14ac:dyDescent="0.2">
      <c r="B669">
        <v>60</v>
      </c>
      <c r="C669" s="3">
        <v>41935</v>
      </c>
      <c r="D669" t="s">
        <v>288</v>
      </c>
      <c r="E669" t="s">
        <v>336</v>
      </c>
      <c r="F669" s="61"/>
      <c r="G669" s="61"/>
      <c r="H669" s="61"/>
      <c r="I669" s="2"/>
    </row>
    <row r="670" spans="2:9" ht="18" customHeight="1" x14ac:dyDescent="0.2">
      <c r="B670">
        <v>60</v>
      </c>
      <c r="C670" s="3">
        <v>41935</v>
      </c>
      <c r="D670" t="s">
        <v>232</v>
      </c>
      <c r="E670" t="s">
        <v>323</v>
      </c>
      <c r="F670" s="61"/>
      <c r="G670" s="61"/>
      <c r="H670" s="61"/>
      <c r="I670" s="2"/>
    </row>
    <row r="671" spans="2:9" ht="18" customHeight="1" x14ac:dyDescent="0.2">
      <c r="B671">
        <v>60</v>
      </c>
      <c r="C671" s="3">
        <v>41935</v>
      </c>
      <c r="D671" t="s">
        <v>229</v>
      </c>
      <c r="E671" t="s">
        <v>320</v>
      </c>
      <c r="F671" s="61"/>
      <c r="G671" s="61"/>
      <c r="H671" s="61"/>
      <c r="I671" s="2"/>
    </row>
    <row r="672" spans="2:9" ht="18" customHeight="1" x14ac:dyDescent="0.2">
      <c r="B672">
        <v>60</v>
      </c>
      <c r="C672" s="3">
        <v>41935</v>
      </c>
      <c r="D672" t="s">
        <v>260</v>
      </c>
      <c r="E672" t="s">
        <v>340</v>
      </c>
      <c r="F672" s="61"/>
      <c r="G672" s="61"/>
      <c r="H672" s="61"/>
      <c r="I672" s="2"/>
    </row>
    <row r="673" spans="2:9" ht="18" customHeight="1" x14ac:dyDescent="0.2">
      <c r="B673">
        <v>60</v>
      </c>
      <c r="C673" s="3">
        <v>41935</v>
      </c>
      <c r="D673" t="s">
        <v>263</v>
      </c>
      <c r="E673" t="s">
        <v>319</v>
      </c>
      <c r="F673" s="61"/>
      <c r="G673" s="61"/>
      <c r="H673" s="61"/>
      <c r="I673" s="2"/>
    </row>
    <row r="674" spans="2:9" ht="18" customHeight="1" x14ac:dyDescent="0.2">
      <c r="B674">
        <v>60</v>
      </c>
      <c r="C674" s="3">
        <v>41935</v>
      </c>
      <c r="D674" t="s">
        <v>233</v>
      </c>
      <c r="E674" t="s">
        <v>324</v>
      </c>
      <c r="F674" s="61"/>
      <c r="G674" s="61"/>
      <c r="H674" s="61"/>
      <c r="I674" s="2"/>
    </row>
    <row r="675" spans="2:9" ht="18" customHeight="1" x14ac:dyDescent="0.2">
      <c r="B675">
        <v>60</v>
      </c>
      <c r="C675" s="3">
        <v>41935</v>
      </c>
      <c r="D675" t="s">
        <v>282</v>
      </c>
      <c r="E675" t="s">
        <v>348</v>
      </c>
      <c r="F675" s="61"/>
      <c r="G675" s="61"/>
      <c r="H675" s="61"/>
      <c r="I675" s="2"/>
    </row>
    <row r="676" spans="2:9" ht="18" customHeight="1" x14ac:dyDescent="0.2">
      <c r="B676">
        <v>60</v>
      </c>
      <c r="C676" s="3">
        <v>41935</v>
      </c>
      <c r="D676" t="s">
        <v>306</v>
      </c>
      <c r="E676" t="s">
        <v>337</v>
      </c>
      <c r="F676" s="61"/>
      <c r="G676" s="61"/>
      <c r="H676" s="61"/>
      <c r="I676" s="2"/>
    </row>
    <row r="677" spans="2:9" ht="18" customHeight="1" x14ac:dyDescent="0.2">
      <c r="B677">
        <v>60</v>
      </c>
      <c r="C677" s="3">
        <v>41935</v>
      </c>
      <c r="D677" t="s">
        <v>311</v>
      </c>
      <c r="E677" t="s">
        <v>321</v>
      </c>
      <c r="F677" s="61"/>
      <c r="G677" s="61"/>
      <c r="H677" s="61"/>
      <c r="I677" s="2"/>
    </row>
    <row r="678" spans="2:9" ht="18" customHeight="1" x14ac:dyDescent="0.2">
      <c r="B678">
        <v>60</v>
      </c>
      <c r="C678" s="3">
        <v>41935</v>
      </c>
      <c r="D678" t="s">
        <v>249</v>
      </c>
      <c r="E678" t="s">
        <v>320</v>
      </c>
      <c r="F678" s="61"/>
      <c r="G678" s="61"/>
      <c r="H678" s="61"/>
      <c r="I678" s="2"/>
    </row>
    <row r="679" spans="2:9" ht="18" customHeight="1" x14ac:dyDescent="0.2">
      <c r="B679">
        <v>60</v>
      </c>
      <c r="C679" s="3">
        <v>41935</v>
      </c>
      <c r="D679" t="s">
        <v>234</v>
      </c>
      <c r="E679" t="s">
        <v>325</v>
      </c>
      <c r="F679" s="61"/>
      <c r="G679" s="61"/>
      <c r="H679" s="61"/>
      <c r="I679" s="2"/>
    </row>
    <row r="680" spans="2:9" ht="18" customHeight="1" x14ac:dyDescent="0.2">
      <c r="B680">
        <v>60</v>
      </c>
      <c r="C680" s="3">
        <v>41935</v>
      </c>
      <c r="D680" t="s">
        <v>256</v>
      </c>
      <c r="E680" t="s">
        <v>319</v>
      </c>
      <c r="F680" s="61"/>
      <c r="G680" s="61"/>
      <c r="H680" s="61"/>
      <c r="I680" s="2"/>
    </row>
    <row r="681" spans="2:9" ht="18" customHeight="1" x14ac:dyDescent="0.2">
      <c r="B681">
        <v>61</v>
      </c>
      <c r="C681" s="3">
        <v>41788</v>
      </c>
      <c r="D681" t="s">
        <v>309</v>
      </c>
      <c r="E681" t="s">
        <v>323</v>
      </c>
      <c r="F681" s="61"/>
      <c r="G681" s="61"/>
      <c r="H681" s="61"/>
      <c r="I681" s="2"/>
    </row>
    <row r="682" spans="2:9" ht="18" customHeight="1" x14ac:dyDescent="0.2">
      <c r="B682">
        <v>61</v>
      </c>
      <c r="C682" s="3">
        <v>41788</v>
      </c>
      <c r="D682" t="s">
        <v>287</v>
      </c>
      <c r="E682" t="s">
        <v>336</v>
      </c>
      <c r="F682" s="61"/>
      <c r="G682" s="61"/>
      <c r="H682" s="61"/>
      <c r="I682" s="2"/>
    </row>
    <row r="683" spans="2:9" ht="18" customHeight="1" x14ac:dyDescent="0.2">
      <c r="B683">
        <v>61</v>
      </c>
      <c r="C683" s="3">
        <v>41788</v>
      </c>
      <c r="D683" t="s">
        <v>301</v>
      </c>
      <c r="E683" t="s">
        <v>329</v>
      </c>
      <c r="F683" s="61"/>
      <c r="G683" s="61"/>
      <c r="H683" s="61"/>
      <c r="I683" s="2"/>
    </row>
    <row r="684" spans="2:9" ht="18" customHeight="1" x14ac:dyDescent="0.2">
      <c r="B684">
        <v>61</v>
      </c>
      <c r="C684" s="3">
        <v>41788</v>
      </c>
      <c r="D684" t="s">
        <v>306</v>
      </c>
      <c r="E684" t="s">
        <v>337</v>
      </c>
      <c r="F684" s="61"/>
      <c r="G684" s="61"/>
      <c r="H684" s="61"/>
      <c r="I684" s="2"/>
    </row>
    <row r="685" spans="2:9" ht="18" customHeight="1" x14ac:dyDescent="0.2">
      <c r="B685">
        <v>61</v>
      </c>
      <c r="C685" s="3">
        <v>41788</v>
      </c>
      <c r="D685" t="s">
        <v>264</v>
      </c>
      <c r="E685" t="s">
        <v>320</v>
      </c>
      <c r="F685" s="61"/>
      <c r="G685" s="61"/>
      <c r="H685" s="61"/>
      <c r="I685" s="2"/>
    </row>
    <row r="686" spans="2:9" ht="18" customHeight="1" x14ac:dyDescent="0.2">
      <c r="B686">
        <v>61</v>
      </c>
      <c r="C686" s="3">
        <v>41788</v>
      </c>
      <c r="D686" t="s">
        <v>276</v>
      </c>
      <c r="E686" t="s">
        <v>319</v>
      </c>
      <c r="F686" s="61"/>
      <c r="G686" s="61"/>
      <c r="H686" s="61"/>
      <c r="I686" s="2"/>
    </row>
    <row r="687" spans="2:9" ht="18" customHeight="1" x14ac:dyDescent="0.2">
      <c r="B687">
        <v>61</v>
      </c>
      <c r="C687" s="3">
        <v>41788</v>
      </c>
      <c r="D687" t="s">
        <v>244</v>
      </c>
      <c r="E687" t="s">
        <v>331</v>
      </c>
      <c r="F687" s="61"/>
      <c r="G687" s="61"/>
      <c r="H687" s="61"/>
      <c r="I687" s="2"/>
    </row>
    <row r="688" spans="2:9" ht="18" customHeight="1" x14ac:dyDescent="0.2">
      <c r="B688">
        <v>61</v>
      </c>
      <c r="C688" s="3">
        <v>41788</v>
      </c>
      <c r="D688" t="s">
        <v>246</v>
      </c>
      <c r="E688" t="s">
        <v>333</v>
      </c>
      <c r="F688" s="61"/>
      <c r="G688" s="61"/>
      <c r="H688" s="61"/>
      <c r="I688" s="2"/>
    </row>
    <row r="689" spans="2:9" ht="18" customHeight="1" x14ac:dyDescent="0.2">
      <c r="B689">
        <v>61</v>
      </c>
      <c r="C689" s="3">
        <v>41788</v>
      </c>
      <c r="D689" t="s">
        <v>251</v>
      </c>
      <c r="E689" t="s">
        <v>336</v>
      </c>
      <c r="F689" s="61"/>
      <c r="G689" s="61"/>
      <c r="H689" s="61"/>
      <c r="I689" s="2"/>
    </row>
    <row r="690" spans="2:9" ht="18" customHeight="1" x14ac:dyDescent="0.2">
      <c r="B690">
        <v>61</v>
      </c>
      <c r="C690" s="3">
        <v>41788</v>
      </c>
      <c r="D690" t="s">
        <v>253</v>
      </c>
      <c r="E690" t="s">
        <v>327</v>
      </c>
      <c r="F690" s="61"/>
      <c r="G690" s="61"/>
      <c r="H690" s="61"/>
      <c r="I690" s="2"/>
    </row>
    <row r="691" spans="2:9" ht="18" customHeight="1" x14ac:dyDescent="0.2">
      <c r="B691">
        <v>61</v>
      </c>
      <c r="C691" s="3">
        <v>41788</v>
      </c>
      <c r="D691" t="s">
        <v>250</v>
      </c>
      <c r="E691" t="s">
        <v>320</v>
      </c>
      <c r="F691" s="61"/>
      <c r="G691" s="61"/>
      <c r="H691" s="61"/>
      <c r="I691" s="2"/>
    </row>
    <row r="692" spans="2:9" ht="18" customHeight="1" x14ac:dyDescent="0.2">
      <c r="B692">
        <v>61</v>
      </c>
      <c r="C692" s="3">
        <v>41788</v>
      </c>
      <c r="D692" t="s">
        <v>274</v>
      </c>
      <c r="E692" t="s">
        <v>345</v>
      </c>
      <c r="F692" s="61"/>
      <c r="G692" s="61"/>
      <c r="H692" s="61"/>
      <c r="I692" s="2"/>
    </row>
    <row r="693" spans="2:9" ht="18" customHeight="1" x14ac:dyDescent="0.2">
      <c r="B693">
        <v>61</v>
      </c>
      <c r="C693" s="3">
        <v>41788</v>
      </c>
      <c r="D693" t="s">
        <v>222</v>
      </c>
      <c r="E693" t="s">
        <v>223</v>
      </c>
      <c r="F693" s="61"/>
      <c r="G693" s="61"/>
      <c r="H693" s="61"/>
      <c r="I693" s="2"/>
    </row>
    <row r="694" spans="2:9" ht="18" customHeight="1" x14ac:dyDescent="0.2">
      <c r="B694">
        <v>61</v>
      </c>
      <c r="C694" s="3">
        <v>41788</v>
      </c>
      <c r="D694" t="s">
        <v>292</v>
      </c>
      <c r="E694" t="s">
        <v>349</v>
      </c>
      <c r="F694" s="61"/>
      <c r="G694" s="61"/>
      <c r="H694" s="61"/>
      <c r="I694" s="2"/>
    </row>
    <row r="695" spans="2:9" ht="18" customHeight="1" x14ac:dyDescent="0.2">
      <c r="B695">
        <v>61</v>
      </c>
      <c r="C695" s="3">
        <v>41788</v>
      </c>
      <c r="D695" t="s">
        <v>265</v>
      </c>
      <c r="E695" t="s">
        <v>342</v>
      </c>
      <c r="F695" s="61"/>
      <c r="G695" s="61"/>
      <c r="H695" s="61"/>
      <c r="I695" s="2"/>
    </row>
    <row r="696" spans="2:9" ht="18" customHeight="1" x14ac:dyDescent="0.2">
      <c r="B696">
        <v>61</v>
      </c>
      <c r="C696" s="3">
        <v>41788</v>
      </c>
      <c r="D696" t="s">
        <v>243</v>
      </c>
      <c r="E696" t="s">
        <v>330</v>
      </c>
      <c r="F696" s="61"/>
      <c r="G696" s="61"/>
      <c r="H696" s="61"/>
      <c r="I696" s="2"/>
    </row>
    <row r="697" spans="2:9" ht="18" customHeight="1" x14ac:dyDescent="0.2">
      <c r="B697">
        <v>62</v>
      </c>
      <c r="C697" s="3">
        <v>41680</v>
      </c>
      <c r="D697" t="s">
        <v>259</v>
      </c>
      <c r="E697" t="s">
        <v>339</v>
      </c>
      <c r="F697" s="61"/>
      <c r="G697" s="61"/>
      <c r="H697" s="61"/>
      <c r="I697" s="2"/>
    </row>
    <row r="698" spans="2:9" ht="18" customHeight="1" x14ac:dyDescent="0.2">
      <c r="B698">
        <v>62</v>
      </c>
      <c r="C698" s="3">
        <v>41680</v>
      </c>
      <c r="D698" t="s">
        <v>312</v>
      </c>
      <c r="E698" t="s">
        <v>319</v>
      </c>
      <c r="F698" s="61"/>
      <c r="G698" s="61"/>
      <c r="H698" s="61"/>
      <c r="I698" s="2"/>
    </row>
    <row r="699" spans="2:9" ht="18" customHeight="1" x14ac:dyDescent="0.2">
      <c r="B699">
        <v>62</v>
      </c>
      <c r="C699" s="3">
        <v>41680</v>
      </c>
      <c r="D699" t="s">
        <v>295</v>
      </c>
      <c r="E699" t="s">
        <v>343</v>
      </c>
      <c r="F699" s="61"/>
      <c r="G699" s="61"/>
      <c r="H699" s="61"/>
      <c r="I699" s="2"/>
    </row>
    <row r="700" spans="2:9" ht="18" customHeight="1" x14ac:dyDescent="0.2">
      <c r="B700">
        <v>62</v>
      </c>
      <c r="C700" s="3">
        <v>41680</v>
      </c>
      <c r="D700" t="s">
        <v>258</v>
      </c>
      <c r="E700" t="s">
        <v>323</v>
      </c>
      <c r="F700" s="61"/>
      <c r="G700" s="61"/>
      <c r="H700" s="61"/>
      <c r="I700" s="2"/>
    </row>
    <row r="701" spans="2:9" ht="18" customHeight="1" x14ac:dyDescent="0.2">
      <c r="B701">
        <v>62</v>
      </c>
      <c r="C701" s="3">
        <v>41680</v>
      </c>
      <c r="D701" t="s">
        <v>297</v>
      </c>
      <c r="E701" t="s">
        <v>221</v>
      </c>
      <c r="F701" s="61"/>
      <c r="G701" s="61"/>
      <c r="H701" s="61"/>
      <c r="I701" s="2"/>
    </row>
    <row r="702" spans="2:9" ht="18" customHeight="1" x14ac:dyDescent="0.2">
      <c r="B702">
        <v>62</v>
      </c>
      <c r="C702" s="3">
        <v>41680</v>
      </c>
      <c r="D702" t="s">
        <v>222</v>
      </c>
      <c r="E702" t="s">
        <v>223</v>
      </c>
      <c r="F702" s="61"/>
      <c r="G702" s="61"/>
      <c r="H702" s="61"/>
      <c r="I702" s="2"/>
    </row>
    <row r="703" spans="2:9" ht="18" customHeight="1" x14ac:dyDescent="0.2">
      <c r="B703">
        <v>62</v>
      </c>
      <c r="C703" s="3">
        <v>41680</v>
      </c>
      <c r="D703" t="s">
        <v>252</v>
      </c>
      <c r="E703" t="s">
        <v>337</v>
      </c>
      <c r="F703" s="61"/>
      <c r="G703" s="61"/>
      <c r="H703" s="61"/>
      <c r="I703" s="2"/>
    </row>
    <row r="704" spans="2:9" ht="18" customHeight="1" x14ac:dyDescent="0.2">
      <c r="B704">
        <v>62</v>
      </c>
      <c r="C704" s="3">
        <v>41680</v>
      </c>
      <c r="D704" t="s">
        <v>228</v>
      </c>
      <c r="E704" t="s">
        <v>320</v>
      </c>
      <c r="F704" s="61"/>
      <c r="G704" s="61"/>
      <c r="H704" s="61"/>
      <c r="I704" s="2"/>
    </row>
    <row r="705" spans="2:9" ht="18" customHeight="1" x14ac:dyDescent="0.2">
      <c r="B705">
        <v>62</v>
      </c>
      <c r="C705" s="3">
        <v>41680</v>
      </c>
      <c r="D705" t="s">
        <v>267</v>
      </c>
      <c r="E705" t="s">
        <v>343</v>
      </c>
      <c r="F705" s="61"/>
      <c r="G705" s="61"/>
      <c r="H705" s="61"/>
      <c r="I705" s="2"/>
    </row>
    <row r="706" spans="2:9" ht="18" customHeight="1" x14ac:dyDescent="0.2">
      <c r="B706">
        <v>62</v>
      </c>
      <c r="C706" s="3">
        <v>41680</v>
      </c>
      <c r="D706" t="s">
        <v>271</v>
      </c>
      <c r="E706" t="s">
        <v>319</v>
      </c>
      <c r="F706" s="61"/>
      <c r="G706" s="61"/>
      <c r="H706" s="61"/>
      <c r="I706" s="2"/>
    </row>
    <row r="707" spans="2:9" ht="18" customHeight="1" x14ac:dyDescent="0.2">
      <c r="B707">
        <v>62</v>
      </c>
      <c r="C707" s="3">
        <v>41680</v>
      </c>
      <c r="D707" t="s">
        <v>294</v>
      </c>
      <c r="E707" t="s">
        <v>350</v>
      </c>
      <c r="F707" s="61"/>
      <c r="G707" s="61"/>
      <c r="H707" s="61"/>
      <c r="I707" s="2"/>
    </row>
    <row r="708" spans="2:9" ht="18" customHeight="1" x14ac:dyDescent="0.2">
      <c r="B708">
        <v>62</v>
      </c>
      <c r="C708" s="3">
        <v>41680</v>
      </c>
      <c r="D708" t="s">
        <v>268</v>
      </c>
      <c r="E708" t="s">
        <v>334</v>
      </c>
      <c r="F708" s="61"/>
      <c r="G708" s="61"/>
      <c r="H708" s="61"/>
      <c r="I708" s="2"/>
    </row>
    <row r="709" spans="2:9" ht="18" customHeight="1" x14ac:dyDescent="0.2">
      <c r="B709">
        <v>62</v>
      </c>
      <c r="C709" s="3">
        <v>41680</v>
      </c>
      <c r="D709" t="s">
        <v>285</v>
      </c>
      <c r="E709" t="s">
        <v>319</v>
      </c>
      <c r="F709" s="61"/>
      <c r="G709" s="61"/>
      <c r="H709" s="61"/>
      <c r="I709" s="2"/>
    </row>
    <row r="710" spans="2:9" ht="18" customHeight="1" x14ac:dyDescent="0.2">
      <c r="B710">
        <v>62</v>
      </c>
      <c r="C710" s="3">
        <v>41680</v>
      </c>
      <c r="D710" t="s">
        <v>291</v>
      </c>
      <c r="E710" t="s">
        <v>342</v>
      </c>
      <c r="F710" s="61"/>
      <c r="G710" s="61"/>
      <c r="H710" s="61"/>
      <c r="I710" s="2"/>
    </row>
    <row r="711" spans="2:9" ht="18" customHeight="1" x14ac:dyDescent="0.2">
      <c r="B711">
        <v>62</v>
      </c>
      <c r="C711" s="3">
        <v>41680</v>
      </c>
      <c r="D711" t="s">
        <v>275</v>
      </c>
      <c r="E711" t="s">
        <v>319</v>
      </c>
      <c r="F711" s="61"/>
      <c r="G711" s="61"/>
      <c r="H711" s="61"/>
      <c r="I711" s="2"/>
    </row>
    <row r="712" spans="2:9" ht="18" customHeight="1" x14ac:dyDescent="0.2">
      <c r="B712">
        <v>62</v>
      </c>
      <c r="C712" s="3">
        <v>41680</v>
      </c>
      <c r="D712" t="s">
        <v>284</v>
      </c>
      <c r="E712" t="s">
        <v>345</v>
      </c>
      <c r="F712" s="61"/>
      <c r="G712" s="61"/>
      <c r="H712" s="61"/>
      <c r="I712" s="2"/>
    </row>
    <row r="713" spans="2:9" ht="18" customHeight="1" x14ac:dyDescent="0.2">
      <c r="B713">
        <v>63</v>
      </c>
      <c r="C713" s="3">
        <v>41804</v>
      </c>
      <c r="D713" t="s">
        <v>265</v>
      </c>
      <c r="E713" t="s">
        <v>341</v>
      </c>
      <c r="F713" s="61"/>
      <c r="G713" s="61"/>
      <c r="H713" s="61"/>
      <c r="I713" s="2"/>
    </row>
    <row r="714" spans="2:9" ht="18" customHeight="1" x14ac:dyDescent="0.2">
      <c r="B714">
        <v>63</v>
      </c>
      <c r="C714" s="3">
        <v>41804</v>
      </c>
      <c r="D714" t="s">
        <v>231</v>
      </c>
      <c r="E714" t="s">
        <v>322</v>
      </c>
      <c r="F714" s="61"/>
      <c r="G714" s="61"/>
      <c r="H714" s="61"/>
      <c r="I714" s="2"/>
    </row>
    <row r="715" spans="2:9" ht="18" customHeight="1" x14ac:dyDescent="0.2">
      <c r="B715">
        <v>63</v>
      </c>
      <c r="C715" s="3">
        <v>41804</v>
      </c>
      <c r="D715" t="s">
        <v>281</v>
      </c>
      <c r="E715" t="s">
        <v>319</v>
      </c>
      <c r="F715" s="61"/>
      <c r="G715" s="61"/>
      <c r="H715" s="61"/>
      <c r="I715" s="2"/>
    </row>
    <row r="716" spans="2:9" ht="18" customHeight="1" x14ac:dyDescent="0.2">
      <c r="B716">
        <v>63</v>
      </c>
      <c r="C716" s="3">
        <v>41804</v>
      </c>
      <c r="D716" t="s">
        <v>272</v>
      </c>
      <c r="E716" t="s">
        <v>344</v>
      </c>
      <c r="F716" s="61"/>
      <c r="G716" s="61"/>
      <c r="H716" s="61"/>
      <c r="I716" s="2"/>
    </row>
    <row r="717" spans="2:9" ht="18" customHeight="1" x14ac:dyDescent="0.2">
      <c r="B717">
        <v>64</v>
      </c>
      <c r="C717" s="3">
        <v>41891</v>
      </c>
      <c r="D717" t="s">
        <v>283</v>
      </c>
      <c r="E717" t="s">
        <v>326</v>
      </c>
      <c r="F717" s="61"/>
      <c r="G717" s="61"/>
      <c r="H717" s="61"/>
      <c r="I717" s="2"/>
    </row>
    <row r="718" spans="2:9" ht="18" customHeight="1" x14ac:dyDescent="0.2">
      <c r="B718">
        <v>64</v>
      </c>
      <c r="C718" s="3">
        <v>41891</v>
      </c>
      <c r="D718" t="s">
        <v>307</v>
      </c>
      <c r="E718" t="s">
        <v>354</v>
      </c>
      <c r="F718" s="61"/>
      <c r="G718" s="61"/>
      <c r="H718" s="61"/>
      <c r="I718" s="2"/>
    </row>
    <row r="719" spans="2:9" ht="18" customHeight="1" x14ac:dyDescent="0.2">
      <c r="B719">
        <v>64</v>
      </c>
      <c r="C719" s="3">
        <v>41891</v>
      </c>
      <c r="D719" t="s">
        <v>226</v>
      </c>
      <c r="E719" t="s">
        <v>319</v>
      </c>
      <c r="F719" s="61"/>
      <c r="G719" s="61"/>
      <c r="H719" s="61"/>
      <c r="I719" s="2"/>
    </row>
    <row r="720" spans="2:9" ht="18" customHeight="1" x14ac:dyDescent="0.2">
      <c r="B720">
        <v>64</v>
      </c>
      <c r="C720" s="3">
        <v>41891</v>
      </c>
      <c r="D720" t="s">
        <v>236</v>
      </c>
      <c r="E720" t="s">
        <v>326</v>
      </c>
      <c r="F720" s="61"/>
      <c r="G720" s="61"/>
      <c r="H720" s="61"/>
      <c r="I720" s="2"/>
    </row>
    <row r="721" spans="2:9" ht="18" customHeight="1" x14ac:dyDescent="0.2">
      <c r="B721">
        <v>64</v>
      </c>
      <c r="C721" s="3">
        <v>41891</v>
      </c>
      <c r="D721" t="s">
        <v>257</v>
      </c>
      <c r="E721" t="s">
        <v>336</v>
      </c>
      <c r="F721" s="61"/>
      <c r="G721" s="61"/>
      <c r="H721" s="61"/>
      <c r="I721" s="2"/>
    </row>
    <row r="722" spans="2:9" ht="18" customHeight="1" x14ac:dyDescent="0.2">
      <c r="B722">
        <v>64</v>
      </c>
      <c r="C722" s="3">
        <v>41891</v>
      </c>
      <c r="D722" t="s">
        <v>295</v>
      </c>
      <c r="E722" t="s">
        <v>343</v>
      </c>
      <c r="F722" s="61"/>
      <c r="G722" s="61"/>
      <c r="H722" s="61"/>
      <c r="I722" s="2"/>
    </row>
    <row r="723" spans="2:9" ht="18" customHeight="1" x14ac:dyDescent="0.2">
      <c r="B723">
        <v>64</v>
      </c>
      <c r="C723" s="3">
        <v>41891</v>
      </c>
      <c r="D723" t="s">
        <v>302</v>
      </c>
      <c r="E723" t="s">
        <v>327</v>
      </c>
      <c r="F723" s="61"/>
      <c r="G723" s="61"/>
      <c r="H723" s="61"/>
      <c r="I723" s="2"/>
    </row>
    <row r="724" spans="2:9" ht="18" customHeight="1" x14ac:dyDescent="0.2">
      <c r="B724">
        <v>64</v>
      </c>
      <c r="C724" s="3">
        <v>41891</v>
      </c>
      <c r="D724" t="s">
        <v>315</v>
      </c>
      <c r="E724" t="s">
        <v>336</v>
      </c>
      <c r="F724" s="61"/>
      <c r="G724" s="61"/>
      <c r="H724" s="61"/>
      <c r="I724" s="2"/>
    </row>
    <row r="725" spans="2:9" ht="18" customHeight="1" x14ac:dyDescent="0.2">
      <c r="B725">
        <v>64</v>
      </c>
      <c r="C725" s="3">
        <v>41891</v>
      </c>
      <c r="D725" t="s">
        <v>286</v>
      </c>
      <c r="E725" t="s">
        <v>319</v>
      </c>
      <c r="F725" s="61"/>
      <c r="G725" s="61"/>
      <c r="H725" s="61"/>
      <c r="I725" s="2"/>
    </row>
    <row r="726" spans="2:9" ht="18" customHeight="1" x14ac:dyDescent="0.2">
      <c r="B726">
        <v>64</v>
      </c>
      <c r="C726" s="3">
        <v>41891</v>
      </c>
      <c r="D726" t="s">
        <v>316</v>
      </c>
      <c r="E726" t="s">
        <v>221</v>
      </c>
      <c r="F726" s="61"/>
      <c r="G726" s="61"/>
      <c r="H726" s="61"/>
      <c r="I726" s="2"/>
    </row>
    <row r="727" spans="2:9" ht="18" customHeight="1" x14ac:dyDescent="0.2">
      <c r="B727">
        <v>64</v>
      </c>
      <c r="C727" s="3">
        <v>41891</v>
      </c>
      <c r="D727" t="s">
        <v>252</v>
      </c>
      <c r="E727" t="s">
        <v>337</v>
      </c>
      <c r="F727" s="61"/>
      <c r="G727" s="61"/>
      <c r="H727" s="61"/>
      <c r="I727" s="2"/>
    </row>
    <row r="728" spans="2:9" ht="18" customHeight="1" x14ac:dyDescent="0.2">
      <c r="B728">
        <v>64</v>
      </c>
      <c r="C728" s="3">
        <v>41891</v>
      </c>
      <c r="D728" t="s">
        <v>230</v>
      </c>
      <c r="E728" t="s">
        <v>321</v>
      </c>
      <c r="F728" s="61"/>
      <c r="G728" s="61"/>
      <c r="H728" s="61"/>
      <c r="I728" s="2"/>
    </row>
    <row r="729" spans="2:9" ht="18" customHeight="1" x14ac:dyDescent="0.2">
      <c r="B729">
        <v>64</v>
      </c>
      <c r="C729" s="3">
        <v>41891</v>
      </c>
      <c r="D729" t="s">
        <v>242</v>
      </c>
      <c r="E729" t="s">
        <v>320</v>
      </c>
      <c r="F729" s="61"/>
      <c r="G729" s="61"/>
      <c r="H729" s="61"/>
      <c r="I729" s="2"/>
    </row>
    <row r="730" spans="2:9" ht="18" customHeight="1" x14ac:dyDescent="0.2">
      <c r="B730">
        <v>64</v>
      </c>
      <c r="C730" s="3">
        <v>41891</v>
      </c>
      <c r="D730" t="s">
        <v>310</v>
      </c>
      <c r="E730" t="s">
        <v>321</v>
      </c>
      <c r="F730" s="61"/>
      <c r="G730" s="61"/>
      <c r="H730" s="61"/>
      <c r="I730" s="2"/>
    </row>
    <row r="731" spans="2:9" ht="18" customHeight="1" x14ac:dyDescent="0.2">
      <c r="B731">
        <v>64</v>
      </c>
      <c r="C731" s="3">
        <v>41891</v>
      </c>
      <c r="D731" t="s">
        <v>307</v>
      </c>
      <c r="E731" t="s">
        <v>354</v>
      </c>
      <c r="F731" s="61"/>
      <c r="G731" s="61"/>
      <c r="H731" s="61"/>
      <c r="I731" s="2"/>
    </row>
    <row r="732" spans="2:9" ht="18" customHeight="1" x14ac:dyDescent="0.2">
      <c r="B732">
        <v>64</v>
      </c>
      <c r="C732" s="3">
        <v>41891</v>
      </c>
      <c r="D732" t="s">
        <v>248</v>
      </c>
      <c r="E732" t="s">
        <v>335</v>
      </c>
      <c r="F732" s="61"/>
      <c r="G732" s="61"/>
      <c r="H732" s="61"/>
      <c r="I732" s="2"/>
    </row>
    <row r="733" spans="2:9" ht="18" customHeight="1" x14ac:dyDescent="0.2">
      <c r="B733">
        <v>64</v>
      </c>
      <c r="C733" s="3">
        <v>41891</v>
      </c>
      <c r="D733" t="s">
        <v>304</v>
      </c>
      <c r="E733" t="s">
        <v>319</v>
      </c>
      <c r="F733" s="61"/>
      <c r="G733" s="61"/>
      <c r="H733" s="61"/>
      <c r="I733" s="2"/>
    </row>
    <row r="734" spans="2:9" ht="18" customHeight="1" x14ac:dyDescent="0.2">
      <c r="B734">
        <v>64</v>
      </c>
      <c r="C734" s="3">
        <v>41891</v>
      </c>
      <c r="D734" t="s">
        <v>238</v>
      </c>
      <c r="E734" t="s">
        <v>221</v>
      </c>
      <c r="F734" s="61"/>
      <c r="G734" s="61"/>
      <c r="H734" s="61"/>
      <c r="I734" s="2"/>
    </row>
    <row r="735" spans="2:9" ht="18" customHeight="1" x14ac:dyDescent="0.2">
      <c r="B735">
        <v>64</v>
      </c>
      <c r="C735" s="3">
        <v>41891</v>
      </c>
      <c r="D735" t="s">
        <v>296</v>
      </c>
      <c r="E735" t="s">
        <v>328</v>
      </c>
      <c r="F735" s="61"/>
      <c r="G735" s="61"/>
      <c r="H735" s="61"/>
      <c r="I735" s="2"/>
    </row>
    <row r="736" spans="2:9" ht="18" customHeight="1" x14ac:dyDescent="0.2">
      <c r="B736">
        <v>64</v>
      </c>
      <c r="C736" s="3">
        <v>41891</v>
      </c>
      <c r="D736" t="s">
        <v>251</v>
      </c>
      <c r="E736" t="s">
        <v>336</v>
      </c>
      <c r="F736" s="61"/>
      <c r="G736" s="61"/>
      <c r="H736" s="61"/>
      <c r="I736" s="2"/>
    </row>
    <row r="737" spans="2:9" ht="18" customHeight="1" x14ac:dyDescent="0.2">
      <c r="B737">
        <v>64</v>
      </c>
      <c r="C737" s="3">
        <v>41891</v>
      </c>
      <c r="D737" t="s">
        <v>237</v>
      </c>
      <c r="E737" t="s">
        <v>221</v>
      </c>
      <c r="F737" s="61"/>
      <c r="G737" s="61"/>
      <c r="H737" s="61"/>
      <c r="I737" s="2"/>
    </row>
    <row r="738" spans="2:9" ht="18" customHeight="1" x14ac:dyDescent="0.2">
      <c r="B738">
        <v>64</v>
      </c>
      <c r="C738" s="3">
        <v>41891</v>
      </c>
      <c r="D738" t="s">
        <v>220</v>
      </c>
      <c r="E738" t="s">
        <v>221</v>
      </c>
      <c r="F738" s="61"/>
      <c r="G738" s="61"/>
      <c r="H738" s="61"/>
      <c r="I738" s="2"/>
    </row>
    <row r="739" spans="2:9" ht="18" customHeight="1" x14ac:dyDescent="0.2">
      <c r="B739">
        <v>65</v>
      </c>
      <c r="C739" s="3">
        <v>41677</v>
      </c>
      <c r="D739" t="s">
        <v>241</v>
      </c>
      <c r="E739" t="s">
        <v>329</v>
      </c>
      <c r="F739" s="61"/>
      <c r="G739" s="61"/>
      <c r="H739" s="61"/>
      <c r="I739" s="2"/>
    </row>
    <row r="740" spans="2:9" ht="18" customHeight="1" x14ac:dyDescent="0.2">
      <c r="B740">
        <v>65</v>
      </c>
      <c r="C740" s="3">
        <v>41677</v>
      </c>
      <c r="D740" t="s">
        <v>250</v>
      </c>
      <c r="E740" t="s">
        <v>320</v>
      </c>
      <c r="F740" s="61"/>
      <c r="G740" s="61"/>
      <c r="H740" s="61"/>
      <c r="I740" s="2"/>
    </row>
    <row r="741" spans="2:9" ht="18" customHeight="1" x14ac:dyDescent="0.2">
      <c r="B741">
        <v>65</v>
      </c>
      <c r="C741" s="3">
        <v>41677</v>
      </c>
      <c r="D741" t="s">
        <v>280</v>
      </c>
      <c r="E741" t="s">
        <v>347</v>
      </c>
      <c r="F741" s="61"/>
      <c r="G741" s="61"/>
      <c r="H741" s="61"/>
      <c r="I741" s="2"/>
    </row>
    <row r="742" spans="2:9" ht="18" customHeight="1" x14ac:dyDescent="0.2">
      <c r="B742">
        <v>65</v>
      </c>
      <c r="C742" s="3">
        <v>41677</v>
      </c>
      <c r="D742" t="s">
        <v>257</v>
      </c>
      <c r="E742" t="s">
        <v>336</v>
      </c>
      <c r="F742" s="61"/>
      <c r="G742" s="61"/>
      <c r="H742" s="61"/>
      <c r="I742" s="2"/>
    </row>
    <row r="743" spans="2:9" ht="18" customHeight="1" x14ac:dyDescent="0.2">
      <c r="B743">
        <v>65</v>
      </c>
      <c r="C743" s="3">
        <v>41677</v>
      </c>
      <c r="D743" t="s">
        <v>305</v>
      </c>
      <c r="E743" t="s">
        <v>353</v>
      </c>
      <c r="F743" s="61"/>
      <c r="G743" s="61"/>
      <c r="H743" s="61"/>
      <c r="I743" s="2"/>
    </row>
    <row r="744" spans="2:9" ht="18" customHeight="1" x14ac:dyDescent="0.2">
      <c r="B744">
        <v>65</v>
      </c>
      <c r="C744" s="3">
        <v>41677</v>
      </c>
      <c r="D744" t="s">
        <v>253</v>
      </c>
      <c r="E744" t="s">
        <v>327</v>
      </c>
      <c r="F744" s="61"/>
      <c r="G744" s="61"/>
      <c r="H744" s="61"/>
      <c r="I744" s="2"/>
    </row>
    <row r="745" spans="2:9" ht="18" customHeight="1" x14ac:dyDescent="0.2">
      <c r="B745">
        <v>65</v>
      </c>
      <c r="C745" s="3">
        <v>41677</v>
      </c>
      <c r="D745" t="s">
        <v>282</v>
      </c>
      <c r="E745" t="s">
        <v>348</v>
      </c>
      <c r="F745" s="61"/>
      <c r="G745" s="61"/>
      <c r="H745" s="61"/>
      <c r="I745" s="2"/>
    </row>
    <row r="746" spans="2:9" ht="18" customHeight="1" x14ac:dyDescent="0.2">
      <c r="B746">
        <v>65</v>
      </c>
      <c r="C746" s="3">
        <v>41677</v>
      </c>
      <c r="D746" t="s">
        <v>235</v>
      </c>
      <c r="E746" t="s">
        <v>326</v>
      </c>
      <c r="F746" s="61"/>
      <c r="G746" s="61"/>
      <c r="H746" s="61"/>
      <c r="I746" s="2"/>
    </row>
    <row r="747" spans="2:9" ht="18" customHeight="1" x14ac:dyDescent="0.2">
      <c r="B747">
        <v>65</v>
      </c>
      <c r="C747" s="3">
        <v>41677</v>
      </c>
      <c r="D747" t="s">
        <v>247</v>
      </c>
      <c r="E747" t="s">
        <v>334</v>
      </c>
      <c r="F747" s="61"/>
      <c r="G747" s="61"/>
      <c r="H747" s="61"/>
      <c r="I747" s="2"/>
    </row>
    <row r="748" spans="2:9" ht="18" customHeight="1" x14ac:dyDescent="0.2">
      <c r="B748">
        <v>65</v>
      </c>
      <c r="C748" s="3">
        <v>41677</v>
      </c>
      <c r="D748" t="s">
        <v>273</v>
      </c>
      <c r="E748" t="s">
        <v>332</v>
      </c>
      <c r="F748" s="61"/>
      <c r="G748" s="61"/>
      <c r="H748" s="61"/>
      <c r="I748" s="2"/>
    </row>
    <row r="749" spans="2:9" ht="18" customHeight="1" x14ac:dyDescent="0.2">
      <c r="B749">
        <v>65</v>
      </c>
      <c r="C749" s="3">
        <v>41677</v>
      </c>
      <c r="D749" t="s">
        <v>227</v>
      </c>
      <c r="E749" t="s">
        <v>319</v>
      </c>
      <c r="F749" s="61"/>
      <c r="G749" s="61"/>
      <c r="H749" s="61"/>
      <c r="I749" s="2"/>
    </row>
    <row r="750" spans="2:9" ht="18" customHeight="1" x14ac:dyDescent="0.2">
      <c r="B750">
        <v>65</v>
      </c>
      <c r="C750" s="3">
        <v>41677</v>
      </c>
      <c r="D750" t="s">
        <v>313</v>
      </c>
      <c r="E750" t="s">
        <v>324</v>
      </c>
      <c r="F750" s="61"/>
      <c r="G750" s="61"/>
      <c r="H750" s="61"/>
      <c r="I750" s="2"/>
    </row>
    <row r="751" spans="2:9" ht="18" customHeight="1" x14ac:dyDescent="0.2">
      <c r="B751">
        <v>65</v>
      </c>
      <c r="C751" s="3">
        <v>41677</v>
      </c>
      <c r="D751" t="s">
        <v>258</v>
      </c>
      <c r="E751" t="s">
        <v>323</v>
      </c>
      <c r="F751" s="61"/>
      <c r="G751" s="61"/>
      <c r="H751" s="61"/>
      <c r="I751" s="2"/>
    </row>
    <row r="752" spans="2:9" ht="18" customHeight="1" x14ac:dyDescent="0.2">
      <c r="B752">
        <v>65</v>
      </c>
      <c r="C752" s="3">
        <v>41677</v>
      </c>
      <c r="D752" t="s">
        <v>270</v>
      </c>
      <c r="E752" t="s">
        <v>321</v>
      </c>
      <c r="F752" s="61"/>
      <c r="G752" s="61"/>
      <c r="H752" s="61"/>
      <c r="I752" s="2"/>
    </row>
    <row r="753" spans="2:9" ht="18" customHeight="1" x14ac:dyDescent="0.2">
      <c r="B753">
        <v>65</v>
      </c>
      <c r="C753" s="3">
        <v>41677</v>
      </c>
      <c r="D753" t="s">
        <v>284</v>
      </c>
      <c r="E753" t="s">
        <v>345</v>
      </c>
      <c r="F753" s="61"/>
      <c r="G753" s="61"/>
      <c r="H753" s="61"/>
      <c r="I753" s="2"/>
    </row>
    <row r="754" spans="2:9" ht="18" customHeight="1" x14ac:dyDescent="0.2">
      <c r="B754">
        <v>65</v>
      </c>
      <c r="C754" s="3">
        <v>41677</v>
      </c>
      <c r="D754" t="s">
        <v>245</v>
      </c>
      <c r="E754" t="s">
        <v>332</v>
      </c>
      <c r="F754" s="61"/>
      <c r="G754" s="61"/>
      <c r="H754" s="61"/>
      <c r="I754" s="2"/>
    </row>
    <row r="755" spans="2:9" ht="18" customHeight="1" x14ac:dyDescent="0.2">
      <c r="B755">
        <v>65</v>
      </c>
      <c r="C755" s="3">
        <v>41677</v>
      </c>
      <c r="D755" t="s">
        <v>300</v>
      </c>
      <c r="E755" t="s">
        <v>320</v>
      </c>
      <c r="F755" s="61"/>
      <c r="G755" s="61"/>
      <c r="H755" s="61"/>
      <c r="I755" s="2"/>
    </row>
    <row r="756" spans="2:9" ht="18" customHeight="1" x14ac:dyDescent="0.2">
      <c r="B756">
        <v>65</v>
      </c>
      <c r="C756" s="3">
        <v>41677</v>
      </c>
      <c r="D756" t="s">
        <v>283</v>
      </c>
      <c r="E756" t="s">
        <v>326</v>
      </c>
      <c r="F756" s="61"/>
      <c r="G756" s="61"/>
      <c r="H756" s="61"/>
      <c r="I756" s="2"/>
    </row>
    <row r="757" spans="2:9" ht="18" customHeight="1" x14ac:dyDescent="0.2">
      <c r="B757">
        <v>66</v>
      </c>
      <c r="C757" s="3">
        <v>41923</v>
      </c>
      <c r="D757" t="s">
        <v>286</v>
      </c>
      <c r="E757" t="s">
        <v>319</v>
      </c>
      <c r="F757" s="61"/>
      <c r="G757" s="61"/>
      <c r="H757" s="61"/>
      <c r="I757" s="2"/>
    </row>
    <row r="758" spans="2:9" ht="18" customHeight="1" x14ac:dyDescent="0.2">
      <c r="B758">
        <v>66</v>
      </c>
      <c r="C758" s="3">
        <v>41923</v>
      </c>
      <c r="D758" t="s">
        <v>287</v>
      </c>
      <c r="E758" t="s">
        <v>336</v>
      </c>
      <c r="F758" s="61"/>
      <c r="G758" s="61"/>
      <c r="H758" s="61"/>
      <c r="I758" s="2"/>
    </row>
    <row r="759" spans="2:9" ht="18" customHeight="1" x14ac:dyDescent="0.2">
      <c r="B759">
        <v>66</v>
      </c>
      <c r="C759" s="3">
        <v>41923</v>
      </c>
      <c r="D759" t="s">
        <v>292</v>
      </c>
      <c r="E759" t="s">
        <v>349</v>
      </c>
      <c r="F759" s="61"/>
      <c r="G759" s="61"/>
      <c r="H759" s="61"/>
      <c r="I759" s="2"/>
    </row>
    <row r="760" spans="2:9" ht="18" customHeight="1" x14ac:dyDescent="0.2">
      <c r="B760">
        <v>66</v>
      </c>
      <c r="C760" s="3">
        <v>41923</v>
      </c>
      <c r="D760" t="s">
        <v>244</v>
      </c>
      <c r="E760" t="s">
        <v>331</v>
      </c>
      <c r="F760" s="61"/>
      <c r="G760" s="61"/>
      <c r="H760" s="61"/>
      <c r="I760" s="2"/>
    </row>
    <row r="761" spans="2:9" ht="18" customHeight="1" x14ac:dyDescent="0.2">
      <c r="B761">
        <v>66</v>
      </c>
      <c r="C761" s="3">
        <v>41923</v>
      </c>
      <c r="D761" t="s">
        <v>273</v>
      </c>
      <c r="E761" t="s">
        <v>332</v>
      </c>
      <c r="F761" s="61"/>
      <c r="G761" s="61"/>
      <c r="H761" s="61"/>
      <c r="I761" s="2"/>
    </row>
    <row r="762" spans="2:9" ht="18" customHeight="1" x14ac:dyDescent="0.2">
      <c r="B762">
        <v>66</v>
      </c>
      <c r="C762" s="3">
        <v>41923</v>
      </c>
      <c r="D762" t="s">
        <v>298</v>
      </c>
      <c r="E762" t="s">
        <v>351</v>
      </c>
      <c r="F762" s="61"/>
      <c r="G762" s="61"/>
      <c r="H762" s="61"/>
      <c r="I762" s="2"/>
    </row>
    <row r="763" spans="2:9" ht="18" customHeight="1" x14ac:dyDescent="0.2">
      <c r="B763">
        <v>66</v>
      </c>
      <c r="C763" s="3">
        <v>41923</v>
      </c>
      <c r="D763" t="s">
        <v>268</v>
      </c>
      <c r="E763" t="s">
        <v>335</v>
      </c>
      <c r="F763" s="61"/>
      <c r="G763" s="61"/>
      <c r="H763" s="61"/>
      <c r="I763" s="2"/>
    </row>
    <row r="764" spans="2:9" ht="18" customHeight="1" x14ac:dyDescent="0.2">
      <c r="B764">
        <v>67</v>
      </c>
      <c r="C764" s="3">
        <v>41730</v>
      </c>
      <c r="D764" t="s">
        <v>278</v>
      </c>
      <c r="E764" t="s">
        <v>319</v>
      </c>
      <c r="F764" s="61"/>
      <c r="G764" s="61"/>
      <c r="H764" s="61"/>
      <c r="I764" s="2"/>
    </row>
    <row r="765" spans="2:9" ht="18" customHeight="1" x14ac:dyDescent="0.2">
      <c r="B765">
        <v>67</v>
      </c>
      <c r="C765" s="3">
        <v>41730</v>
      </c>
      <c r="D765" t="s">
        <v>229</v>
      </c>
      <c r="E765" t="s">
        <v>320</v>
      </c>
      <c r="F765" s="61"/>
      <c r="G765" s="61"/>
      <c r="H765" s="61"/>
      <c r="I765" s="2"/>
    </row>
    <row r="766" spans="2:9" ht="18" customHeight="1" x14ac:dyDescent="0.2">
      <c r="B766">
        <v>67</v>
      </c>
      <c r="C766" s="3">
        <v>41730</v>
      </c>
      <c r="D766" t="s">
        <v>303</v>
      </c>
      <c r="E766" t="s">
        <v>352</v>
      </c>
      <c r="F766" s="61"/>
      <c r="G766" s="61"/>
      <c r="H766" s="61"/>
      <c r="I766" s="2"/>
    </row>
    <row r="767" spans="2:9" ht="18" customHeight="1" x14ac:dyDescent="0.2">
      <c r="B767">
        <v>67</v>
      </c>
      <c r="C767" s="3">
        <v>41730</v>
      </c>
      <c r="D767" t="s">
        <v>308</v>
      </c>
      <c r="E767" t="s">
        <v>326</v>
      </c>
      <c r="F767" s="61"/>
      <c r="G767" s="61"/>
      <c r="H767" s="61"/>
      <c r="I767" s="2"/>
    </row>
    <row r="768" spans="2:9" ht="18" customHeight="1" x14ac:dyDescent="0.2">
      <c r="B768">
        <v>67</v>
      </c>
      <c r="C768" s="3">
        <v>41730</v>
      </c>
      <c r="D768" t="s">
        <v>279</v>
      </c>
      <c r="E768" t="s">
        <v>327</v>
      </c>
      <c r="F768" s="61"/>
      <c r="G768" s="61"/>
      <c r="H768" s="61"/>
      <c r="I768" s="2"/>
    </row>
    <row r="769" spans="2:9" ht="18" customHeight="1" x14ac:dyDescent="0.2">
      <c r="B769">
        <v>67</v>
      </c>
      <c r="C769" s="3">
        <v>41730</v>
      </c>
      <c r="D769" t="s">
        <v>230</v>
      </c>
      <c r="E769" t="s">
        <v>321</v>
      </c>
      <c r="F769" s="61"/>
      <c r="G769" s="61"/>
      <c r="H769" s="61"/>
      <c r="I769" s="2"/>
    </row>
    <row r="770" spans="2:9" ht="18" customHeight="1" x14ac:dyDescent="0.2">
      <c r="B770">
        <v>67</v>
      </c>
      <c r="C770" s="3">
        <v>41730</v>
      </c>
      <c r="D770" t="s">
        <v>290</v>
      </c>
      <c r="E770" t="s">
        <v>330</v>
      </c>
      <c r="F770" s="61"/>
      <c r="G770" s="61"/>
      <c r="H770" s="61"/>
      <c r="I770" s="2"/>
    </row>
    <row r="771" spans="2:9" ht="18" customHeight="1" x14ac:dyDescent="0.2">
      <c r="B771">
        <v>67</v>
      </c>
      <c r="C771" s="3">
        <v>41730</v>
      </c>
      <c r="D771" t="s">
        <v>274</v>
      </c>
      <c r="E771" t="s">
        <v>345</v>
      </c>
      <c r="F771" s="61"/>
      <c r="G771" s="61"/>
      <c r="H771" s="61"/>
      <c r="I771" s="2"/>
    </row>
    <row r="772" spans="2:9" ht="18" customHeight="1" x14ac:dyDescent="0.2">
      <c r="B772">
        <v>67</v>
      </c>
      <c r="C772" s="3">
        <v>41730</v>
      </c>
      <c r="D772" t="s">
        <v>314</v>
      </c>
      <c r="E772" t="s">
        <v>320</v>
      </c>
      <c r="F772" s="61"/>
      <c r="G772" s="61"/>
      <c r="H772" s="61"/>
      <c r="I772" s="2"/>
    </row>
    <row r="773" spans="2:9" ht="18" customHeight="1" x14ac:dyDescent="0.2">
      <c r="B773">
        <v>67</v>
      </c>
      <c r="C773" s="3">
        <v>41730</v>
      </c>
      <c r="D773" t="s">
        <v>256</v>
      </c>
      <c r="E773" t="s">
        <v>319</v>
      </c>
      <c r="F773" s="61"/>
      <c r="G773" s="61"/>
      <c r="H773" s="61"/>
      <c r="I773" s="2"/>
    </row>
    <row r="774" spans="2:9" ht="18" customHeight="1" x14ac:dyDescent="0.2">
      <c r="B774">
        <v>67</v>
      </c>
      <c r="C774" s="3">
        <v>41730</v>
      </c>
      <c r="D774" t="s">
        <v>302</v>
      </c>
      <c r="E774" t="s">
        <v>327</v>
      </c>
      <c r="F774" s="61"/>
      <c r="G774" s="61"/>
      <c r="H774" s="61"/>
      <c r="I774" s="2"/>
    </row>
    <row r="775" spans="2:9" ht="18" customHeight="1" x14ac:dyDescent="0.2">
      <c r="B775">
        <v>67</v>
      </c>
      <c r="C775" s="3">
        <v>41730</v>
      </c>
      <c r="D775" t="s">
        <v>236</v>
      </c>
      <c r="E775" t="s">
        <v>326</v>
      </c>
      <c r="F775" s="61"/>
      <c r="G775" s="61"/>
      <c r="H775" s="61"/>
      <c r="I775" s="2"/>
    </row>
    <row r="776" spans="2:9" ht="18" customHeight="1" x14ac:dyDescent="0.2">
      <c r="B776">
        <v>67</v>
      </c>
      <c r="C776" s="3">
        <v>41730</v>
      </c>
      <c r="D776" t="s">
        <v>269</v>
      </c>
      <c r="E776" t="s">
        <v>327</v>
      </c>
      <c r="F776" s="61"/>
      <c r="G776" s="61"/>
      <c r="H776" s="61"/>
      <c r="I776" s="2"/>
    </row>
    <row r="777" spans="2:9" ht="18" customHeight="1" x14ac:dyDescent="0.2">
      <c r="B777">
        <v>67</v>
      </c>
      <c r="C777" s="3">
        <v>41730</v>
      </c>
      <c r="D777" t="s">
        <v>238</v>
      </c>
      <c r="E777" t="s">
        <v>221</v>
      </c>
      <c r="F777" s="61"/>
      <c r="G777" s="61"/>
      <c r="H777" s="61"/>
      <c r="I777" s="2"/>
    </row>
    <row r="778" spans="2:9" ht="18" customHeight="1" x14ac:dyDescent="0.2">
      <c r="B778">
        <v>67</v>
      </c>
      <c r="C778" s="3">
        <v>41730</v>
      </c>
      <c r="D778" t="s">
        <v>266</v>
      </c>
      <c r="E778" t="s">
        <v>341</v>
      </c>
      <c r="F778" s="61"/>
      <c r="G778" s="61"/>
      <c r="H778" s="61"/>
      <c r="I778" s="2"/>
    </row>
    <row r="779" spans="2:9" ht="18" customHeight="1" x14ac:dyDescent="0.2">
      <c r="B779">
        <v>67</v>
      </c>
      <c r="C779" s="3">
        <v>41730</v>
      </c>
      <c r="D779" t="s">
        <v>225</v>
      </c>
      <c r="E779" t="s">
        <v>318</v>
      </c>
      <c r="F779" s="61"/>
      <c r="G779" s="61"/>
      <c r="H779" s="61"/>
      <c r="I779" s="2"/>
    </row>
    <row r="780" spans="2:9" ht="18" customHeight="1" x14ac:dyDescent="0.2">
      <c r="B780">
        <v>67</v>
      </c>
      <c r="C780" s="3">
        <v>41730</v>
      </c>
      <c r="D780" t="s">
        <v>277</v>
      </c>
      <c r="E780" t="s">
        <v>346</v>
      </c>
      <c r="F780" s="61"/>
      <c r="G780" s="61"/>
      <c r="H780" s="61"/>
      <c r="I780" s="2"/>
    </row>
    <row r="781" spans="2:9" ht="18" customHeight="1" x14ac:dyDescent="0.2">
      <c r="B781">
        <v>68</v>
      </c>
      <c r="C781" s="3">
        <v>41986</v>
      </c>
      <c r="D781" t="s">
        <v>278</v>
      </c>
      <c r="E781" t="s">
        <v>319</v>
      </c>
      <c r="F781" s="61"/>
      <c r="G781" s="61"/>
      <c r="H781" s="61"/>
      <c r="I781" s="2"/>
    </row>
    <row r="782" spans="2:9" ht="18" customHeight="1" x14ac:dyDescent="0.2">
      <c r="B782">
        <v>68</v>
      </c>
      <c r="C782" s="3">
        <v>41986</v>
      </c>
      <c r="D782" t="s">
        <v>305</v>
      </c>
      <c r="E782" t="s">
        <v>353</v>
      </c>
      <c r="F782" s="61"/>
      <c r="G782" s="61"/>
      <c r="H782" s="61"/>
      <c r="I782" s="2"/>
    </row>
    <row r="783" spans="2:9" ht="18" customHeight="1" x14ac:dyDescent="0.2">
      <c r="B783">
        <v>68</v>
      </c>
      <c r="C783" s="3">
        <v>41986</v>
      </c>
      <c r="D783" t="s">
        <v>262</v>
      </c>
      <c r="E783" t="s">
        <v>341</v>
      </c>
      <c r="F783" s="61"/>
      <c r="G783" s="61"/>
      <c r="H783" s="61"/>
      <c r="I783" s="2"/>
    </row>
    <row r="784" spans="2:9" ht="18" customHeight="1" x14ac:dyDescent="0.2">
      <c r="B784">
        <v>68</v>
      </c>
      <c r="C784" s="3">
        <v>41986</v>
      </c>
      <c r="D784" t="s">
        <v>299</v>
      </c>
      <c r="E784" t="s">
        <v>345</v>
      </c>
      <c r="F784" s="61"/>
      <c r="G784" s="61"/>
      <c r="H784" s="61"/>
      <c r="I784" s="2"/>
    </row>
    <row r="785" spans="2:9" ht="18" customHeight="1" x14ac:dyDescent="0.2">
      <c r="B785">
        <v>68</v>
      </c>
      <c r="C785" s="3">
        <v>41986</v>
      </c>
      <c r="D785" t="s">
        <v>239</v>
      </c>
      <c r="E785" t="s">
        <v>327</v>
      </c>
      <c r="F785" s="61"/>
      <c r="G785" s="61"/>
      <c r="H785" s="61"/>
      <c r="I785" s="2"/>
    </row>
    <row r="786" spans="2:9" ht="18" customHeight="1" x14ac:dyDescent="0.2">
      <c r="B786">
        <v>68</v>
      </c>
      <c r="C786" s="3">
        <v>41986</v>
      </c>
      <c r="D786" t="s">
        <v>226</v>
      </c>
      <c r="E786" t="s">
        <v>319</v>
      </c>
      <c r="F786" s="61"/>
      <c r="G786" s="61"/>
      <c r="H786" s="61"/>
      <c r="I786" s="2"/>
    </row>
    <row r="787" spans="2:9" ht="18" customHeight="1" x14ac:dyDescent="0.2">
      <c r="B787">
        <v>68</v>
      </c>
      <c r="C787" s="3">
        <v>41986</v>
      </c>
      <c r="D787" t="s">
        <v>289</v>
      </c>
      <c r="E787" t="s">
        <v>329</v>
      </c>
      <c r="F787" s="61"/>
      <c r="G787" s="61"/>
      <c r="H787" s="61"/>
      <c r="I787" s="2"/>
    </row>
    <row r="788" spans="2:9" ht="18" customHeight="1" x14ac:dyDescent="0.2">
      <c r="B788">
        <v>68</v>
      </c>
      <c r="C788" s="3">
        <v>41986</v>
      </c>
      <c r="D788" t="s">
        <v>315</v>
      </c>
      <c r="E788" t="s">
        <v>336</v>
      </c>
      <c r="F788" s="61"/>
      <c r="G788" s="61"/>
      <c r="H788" s="61"/>
      <c r="I788" s="2"/>
    </row>
    <row r="789" spans="2:9" ht="18" customHeight="1" x14ac:dyDescent="0.2">
      <c r="B789">
        <v>68</v>
      </c>
      <c r="C789" s="3">
        <v>41986</v>
      </c>
      <c r="D789" t="s">
        <v>235</v>
      </c>
      <c r="E789" t="s">
        <v>326</v>
      </c>
      <c r="F789" s="61"/>
      <c r="G789" s="61"/>
      <c r="H789" s="61"/>
      <c r="I789" s="2"/>
    </row>
    <row r="790" spans="2:9" ht="18" customHeight="1" x14ac:dyDescent="0.2">
      <c r="B790">
        <v>68</v>
      </c>
      <c r="C790" s="3">
        <v>41986</v>
      </c>
      <c r="D790" t="s">
        <v>291</v>
      </c>
      <c r="E790" t="s">
        <v>342</v>
      </c>
      <c r="F790" s="61"/>
      <c r="G790" s="61"/>
      <c r="H790" s="61"/>
      <c r="I790" s="2"/>
    </row>
    <row r="791" spans="2:9" ht="18" customHeight="1" x14ac:dyDescent="0.2">
      <c r="B791">
        <v>68</v>
      </c>
      <c r="C791" s="3">
        <v>41986</v>
      </c>
      <c r="D791" t="s">
        <v>293</v>
      </c>
      <c r="E791" t="s">
        <v>350</v>
      </c>
      <c r="F791" s="61"/>
      <c r="G791" s="61"/>
      <c r="H791" s="61"/>
      <c r="I791" s="2"/>
    </row>
    <row r="792" spans="2:9" ht="18" customHeight="1" x14ac:dyDescent="0.2">
      <c r="B792">
        <v>68</v>
      </c>
      <c r="C792" s="3">
        <v>41986</v>
      </c>
      <c r="D792" t="s">
        <v>289</v>
      </c>
      <c r="E792" t="s">
        <v>329</v>
      </c>
      <c r="F792" s="61"/>
      <c r="G792" s="61"/>
      <c r="H792" s="61"/>
      <c r="I792" s="2"/>
    </row>
    <row r="793" spans="2:9" ht="18" customHeight="1" x14ac:dyDescent="0.2">
      <c r="B793">
        <v>68</v>
      </c>
      <c r="C793" s="3">
        <v>41986</v>
      </c>
      <c r="D793" t="s">
        <v>313</v>
      </c>
      <c r="E793" t="s">
        <v>324</v>
      </c>
      <c r="F793" s="61"/>
      <c r="G793" s="61"/>
      <c r="H793" s="61"/>
      <c r="I793" s="2"/>
    </row>
    <row r="794" spans="2:9" ht="18" customHeight="1" x14ac:dyDescent="0.2">
      <c r="B794">
        <v>68</v>
      </c>
      <c r="C794" s="3">
        <v>41986</v>
      </c>
      <c r="D794" t="s">
        <v>311</v>
      </c>
      <c r="E794" t="s">
        <v>321</v>
      </c>
      <c r="F794" s="61"/>
      <c r="G794" s="61"/>
      <c r="H794" s="61"/>
      <c r="I794" s="2"/>
    </row>
    <row r="795" spans="2:9" ht="18" customHeight="1" x14ac:dyDescent="0.2">
      <c r="B795">
        <v>69</v>
      </c>
      <c r="C795" s="3">
        <v>41680</v>
      </c>
      <c r="D795" t="s">
        <v>224</v>
      </c>
      <c r="E795" t="s">
        <v>317</v>
      </c>
      <c r="F795" s="61"/>
      <c r="G795" s="61"/>
      <c r="H795" s="61"/>
      <c r="I795" s="2"/>
    </row>
    <row r="796" spans="2:9" ht="18" customHeight="1" x14ac:dyDescent="0.2">
      <c r="B796">
        <v>69</v>
      </c>
      <c r="C796" s="3">
        <v>41680</v>
      </c>
      <c r="D796" t="s">
        <v>255</v>
      </c>
      <c r="E796" t="s">
        <v>338</v>
      </c>
      <c r="F796" s="61"/>
      <c r="G796" s="61"/>
      <c r="H796" s="61"/>
      <c r="I796" s="2"/>
    </row>
    <row r="797" spans="2:9" ht="18" customHeight="1" x14ac:dyDescent="0.2">
      <c r="B797">
        <v>69</v>
      </c>
      <c r="C797" s="3">
        <v>41680</v>
      </c>
      <c r="D797" t="s">
        <v>245</v>
      </c>
      <c r="E797" t="s">
        <v>332</v>
      </c>
      <c r="F797" s="61"/>
      <c r="G797" s="61"/>
      <c r="H797" s="61"/>
      <c r="I797" s="2"/>
    </row>
    <row r="798" spans="2:9" ht="18" customHeight="1" x14ac:dyDescent="0.2">
      <c r="B798">
        <v>69</v>
      </c>
      <c r="C798" s="3">
        <v>41680</v>
      </c>
      <c r="D798" t="s">
        <v>247</v>
      </c>
      <c r="E798" t="s">
        <v>334</v>
      </c>
      <c r="F798" s="61"/>
      <c r="G798" s="61"/>
      <c r="H798" s="61"/>
      <c r="I798" s="2"/>
    </row>
    <row r="799" spans="2:9" ht="18" customHeight="1" x14ac:dyDescent="0.2">
      <c r="B799">
        <v>69</v>
      </c>
      <c r="C799" s="3">
        <v>41680</v>
      </c>
      <c r="D799" t="s">
        <v>249</v>
      </c>
      <c r="E799" t="s">
        <v>320</v>
      </c>
      <c r="F799" s="61"/>
      <c r="G799" s="61"/>
      <c r="H799" s="61"/>
      <c r="I799" s="2"/>
    </row>
    <row r="800" spans="2:9" ht="18" customHeight="1" x14ac:dyDescent="0.2">
      <c r="B800">
        <v>69</v>
      </c>
      <c r="C800" s="3">
        <v>41680</v>
      </c>
      <c r="D800" t="s">
        <v>272</v>
      </c>
      <c r="E800" t="s">
        <v>344</v>
      </c>
      <c r="F800" s="61"/>
      <c r="G800" s="61"/>
      <c r="H800" s="61"/>
      <c r="I800" s="2"/>
    </row>
    <row r="801" spans="2:9" ht="18" customHeight="1" x14ac:dyDescent="0.2">
      <c r="B801">
        <v>69</v>
      </c>
      <c r="C801" s="3">
        <v>41680</v>
      </c>
      <c r="D801" t="s">
        <v>267</v>
      </c>
      <c r="E801" t="s">
        <v>343</v>
      </c>
      <c r="F801" s="61"/>
      <c r="G801" s="61"/>
      <c r="H801" s="61"/>
      <c r="I801" s="2"/>
    </row>
    <row r="802" spans="2:9" ht="18" customHeight="1" x14ac:dyDescent="0.2">
      <c r="B802">
        <v>69</v>
      </c>
      <c r="C802" s="3">
        <v>41680</v>
      </c>
      <c r="D802" t="s">
        <v>220</v>
      </c>
      <c r="E802" t="s">
        <v>221</v>
      </c>
      <c r="F802" s="61"/>
      <c r="G802" s="61"/>
      <c r="H802" s="61"/>
      <c r="I802" s="2"/>
    </row>
    <row r="803" spans="2:9" ht="18" customHeight="1" x14ac:dyDescent="0.2">
      <c r="B803">
        <v>69</v>
      </c>
      <c r="C803" s="3">
        <v>41680</v>
      </c>
      <c r="D803" t="s">
        <v>264</v>
      </c>
      <c r="E803" t="s">
        <v>320</v>
      </c>
      <c r="F803" s="61"/>
      <c r="G803" s="61"/>
      <c r="H803" s="61"/>
      <c r="I803" s="2"/>
    </row>
    <row r="804" spans="2:9" ht="18" customHeight="1" x14ac:dyDescent="0.2">
      <c r="B804">
        <v>69</v>
      </c>
      <c r="C804" s="3">
        <v>41680</v>
      </c>
      <c r="D804" t="s">
        <v>263</v>
      </c>
      <c r="E804" t="s">
        <v>319</v>
      </c>
      <c r="F804" s="61"/>
      <c r="G804" s="61"/>
      <c r="H804" s="61"/>
      <c r="I804" s="2"/>
    </row>
    <row r="805" spans="2:9" ht="18" customHeight="1" x14ac:dyDescent="0.2">
      <c r="B805">
        <v>69</v>
      </c>
      <c r="C805" s="3">
        <v>41680</v>
      </c>
      <c r="D805" t="s">
        <v>275</v>
      </c>
      <c r="E805" t="s">
        <v>319</v>
      </c>
      <c r="F805" s="61"/>
      <c r="G805" s="61"/>
      <c r="H805" s="61"/>
      <c r="I805" s="2"/>
    </row>
    <row r="806" spans="2:9" ht="18" customHeight="1" x14ac:dyDescent="0.2">
      <c r="B806">
        <v>70</v>
      </c>
      <c r="C806" s="3">
        <v>41703</v>
      </c>
      <c r="D806" t="s">
        <v>315</v>
      </c>
      <c r="E806" t="s">
        <v>336</v>
      </c>
      <c r="F806" s="61"/>
      <c r="G806" s="61"/>
      <c r="H806" s="61"/>
      <c r="I806" s="2"/>
    </row>
    <row r="807" spans="2:9" ht="18" customHeight="1" x14ac:dyDescent="0.2">
      <c r="B807">
        <v>70</v>
      </c>
      <c r="C807" s="3">
        <v>41703</v>
      </c>
      <c r="D807" t="s">
        <v>240</v>
      </c>
      <c r="E807" t="s">
        <v>328</v>
      </c>
      <c r="F807" s="61"/>
      <c r="G807" s="61"/>
      <c r="H807" s="61"/>
      <c r="I807" s="2"/>
    </row>
    <row r="808" spans="2:9" ht="18" customHeight="1" x14ac:dyDescent="0.2">
      <c r="B808">
        <v>70</v>
      </c>
      <c r="C808" s="3">
        <v>41703</v>
      </c>
      <c r="D808" t="s">
        <v>248</v>
      </c>
      <c r="E808" t="s">
        <v>335</v>
      </c>
      <c r="F808" s="61"/>
      <c r="G808" s="61"/>
      <c r="H808" s="61"/>
      <c r="I808" s="2"/>
    </row>
    <row r="809" spans="2:9" ht="18" customHeight="1" x14ac:dyDescent="0.2">
      <c r="B809">
        <v>70</v>
      </c>
      <c r="C809" s="3">
        <v>41703</v>
      </c>
      <c r="D809" t="s">
        <v>280</v>
      </c>
      <c r="E809" t="s">
        <v>347</v>
      </c>
      <c r="F809" s="61"/>
      <c r="G809" s="61"/>
      <c r="H809" s="61"/>
      <c r="I809" s="2"/>
    </row>
    <row r="810" spans="2:9" ht="18" customHeight="1" x14ac:dyDescent="0.2">
      <c r="B810">
        <v>70</v>
      </c>
      <c r="C810" s="3">
        <v>41703</v>
      </c>
      <c r="D810" t="s">
        <v>309</v>
      </c>
      <c r="E810" t="s">
        <v>323</v>
      </c>
      <c r="F810" s="61"/>
      <c r="G810" s="61"/>
      <c r="H810" s="61"/>
      <c r="I810" s="2"/>
    </row>
    <row r="811" spans="2:9" ht="18" customHeight="1" x14ac:dyDescent="0.2">
      <c r="B811">
        <v>70</v>
      </c>
      <c r="C811" s="3">
        <v>41703</v>
      </c>
      <c r="D811" t="s">
        <v>260</v>
      </c>
      <c r="E811" t="s">
        <v>340</v>
      </c>
      <c r="F811" s="61"/>
      <c r="G811" s="61"/>
      <c r="H811" s="61"/>
      <c r="I811" s="2"/>
    </row>
    <row r="812" spans="2:9" ht="18" customHeight="1" x14ac:dyDescent="0.2">
      <c r="B812">
        <v>70</v>
      </c>
      <c r="C812" s="3">
        <v>41703</v>
      </c>
      <c r="D812" t="s">
        <v>312</v>
      </c>
      <c r="E812" t="s">
        <v>319</v>
      </c>
      <c r="F812" s="61"/>
      <c r="G812" s="61"/>
      <c r="H812" s="61"/>
      <c r="I812" s="2"/>
    </row>
    <row r="813" spans="2:9" ht="18" customHeight="1" x14ac:dyDescent="0.2">
      <c r="B813">
        <v>70</v>
      </c>
      <c r="C813" s="3">
        <v>41703</v>
      </c>
      <c r="D813" t="s">
        <v>269</v>
      </c>
      <c r="E813" t="s">
        <v>327</v>
      </c>
      <c r="F813" s="61"/>
      <c r="G813" s="61"/>
      <c r="H813" s="61"/>
      <c r="I813" s="2"/>
    </row>
    <row r="814" spans="2:9" ht="18" customHeight="1" x14ac:dyDescent="0.2">
      <c r="B814">
        <v>70</v>
      </c>
      <c r="C814" s="3">
        <v>41703</v>
      </c>
      <c r="D814" t="s">
        <v>301</v>
      </c>
      <c r="E814" t="s">
        <v>329</v>
      </c>
      <c r="F814" s="61"/>
      <c r="G814" s="61"/>
      <c r="H814" s="61"/>
      <c r="I814" s="2"/>
    </row>
    <row r="815" spans="2:9" ht="18" customHeight="1" x14ac:dyDescent="0.2">
      <c r="B815">
        <v>70</v>
      </c>
      <c r="C815" s="3">
        <v>41703</v>
      </c>
      <c r="D815" t="s">
        <v>266</v>
      </c>
      <c r="E815" t="s">
        <v>341</v>
      </c>
      <c r="F815" s="61"/>
      <c r="G815" s="61"/>
      <c r="H815" s="61"/>
      <c r="I815" s="2"/>
    </row>
    <row r="816" spans="2:9" ht="18" customHeight="1" x14ac:dyDescent="0.2">
      <c r="B816">
        <v>70</v>
      </c>
      <c r="C816" s="3">
        <v>41703</v>
      </c>
      <c r="D816" t="s">
        <v>281</v>
      </c>
      <c r="E816" t="s">
        <v>319</v>
      </c>
      <c r="F816" s="61"/>
      <c r="G816" s="61"/>
      <c r="H816" s="61"/>
      <c r="I816" s="2"/>
    </row>
    <row r="817" spans="2:9" ht="18" customHeight="1" x14ac:dyDescent="0.2">
      <c r="B817">
        <v>70</v>
      </c>
      <c r="C817" s="3">
        <v>41703</v>
      </c>
      <c r="D817" t="s">
        <v>265</v>
      </c>
      <c r="E817" t="s">
        <v>342</v>
      </c>
      <c r="F817" s="61"/>
      <c r="G817" s="61"/>
      <c r="H817" s="61"/>
      <c r="I817" s="2"/>
    </row>
    <row r="818" spans="2:9" ht="18" customHeight="1" x14ac:dyDescent="0.2">
      <c r="B818">
        <v>70</v>
      </c>
      <c r="C818" s="3">
        <v>41703</v>
      </c>
      <c r="D818" t="s">
        <v>271</v>
      </c>
      <c r="E818" t="s">
        <v>319</v>
      </c>
      <c r="F818" s="61"/>
      <c r="G818" s="61"/>
      <c r="H818" s="61"/>
      <c r="I818" s="2"/>
    </row>
    <row r="819" spans="2:9" ht="18" customHeight="1" x14ac:dyDescent="0.2">
      <c r="B819">
        <v>70</v>
      </c>
      <c r="C819" s="3">
        <v>41703</v>
      </c>
      <c r="D819" t="s">
        <v>294</v>
      </c>
      <c r="E819" t="s">
        <v>350</v>
      </c>
      <c r="F819" s="61"/>
      <c r="G819" s="61"/>
      <c r="H819" s="61"/>
      <c r="I819" s="2"/>
    </row>
    <row r="820" spans="2:9" ht="18" customHeight="1" x14ac:dyDescent="0.2">
      <c r="B820">
        <v>70</v>
      </c>
      <c r="C820" s="3">
        <v>41703</v>
      </c>
      <c r="D820" t="s">
        <v>297</v>
      </c>
      <c r="E820" t="s">
        <v>221</v>
      </c>
      <c r="F820" s="61"/>
      <c r="G820" s="61"/>
      <c r="H820" s="61"/>
      <c r="I820" s="2"/>
    </row>
    <row r="821" spans="2:9" ht="18" customHeight="1" x14ac:dyDescent="0.2">
      <c r="B821">
        <v>70</v>
      </c>
      <c r="C821" s="3">
        <v>41703</v>
      </c>
      <c r="D821" t="s">
        <v>228</v>
      </c>
      <c r="E821" t="s">
        <v>320</v>
      </c>
      <c r="F821" s="61"/>
      <c r="G821" s="61"/>
      <c r="H821" s="61"/>
      <c r="I821" s="2"/>
    </row>
    <row r="822" spans="2:9" ht="18" customHeight="1" x14ac:dyDescent="0.2">
      <c r="B822">
        <v>70</v>
      </c>
      <c r="C822" s="3">
        <v>41703</v>
      </c>
      <c r="D822" t="s">
        <v>276</v>
      </c>
      <c r="E822" t="s">
        <v>319</v>
      </c>
      <c r="F822" s="61"/>
      <c r="G822" s="61"/>
      <c r="H822" s="61"/>
      <c r="I822" s="2"/>
    </row>
    <row r="823" spans="2:9" ht="18" customHeight="1" x14ac:dyDescent="0.2">
      <c r="B823">
        <v>70</v>
      </c>
      <c r="C823" s="3">
        <v>41703</v>
      </c>
      <c r="D823" t="s">
        <v>232</v>
      </c>
      <c r="E823" t="s">
        <v>323</v>
      </c>
      <c r="F823" s="61"/>
      <c r="G823" s="61"/>
      <c r="H823" s="61"/>
      <c r="I823" s="2"/>
    </row>
    <row r="824" spans="2:9" ht="18" customHeight="1" x14ac:dyDescent="0.2">
      <c r="B824">
        <v>70</v>
      </c>
      <c r="C824" s="3">
        <v>41703</v>
      </c>
      <c r="D824" t="s">
        <v>242</v>
      </c>
      <c r="E824" t="s">
        <v>320</v>
      </c>
      <c r="F824" s="61"/>
      <c r="G824" s="61"/>
      <c r="H824" s="61"/>
      <c r="I824" s="2"/>
    </row>
    <row r="825" spans="2:9" ht="18" customHeight="1" x14ac:dyDescent="0.2">
      <c r="B825">
        <v>70</v>
      </c>
      <c r="C825" s="3">
        <v>41703</v>
      </c>
      <c r="D825" t="s">
        <v>303</v>
      </c>
      <c r="E825" t="s">
        <v>352</v>
      </c>
      <c r="F825" s="61"/>
      <c r="G825" s="61"/>
      <c r="H825" s="61"/>
      <c r="I825" s="2"/>
    </row>
    <row r="826" spans="2:9" ht="18" customHeight="1" x14ac:dyDescent="0.2">
      <c r="B826">
        <v>71</v>
      </c>
      <c r="C826" s="3">
        <v>41712</v>
      </c>
      <c r="D826" t="s">
        <v>252</v>
      </c>
      <c r="E826" t="s">
        <v>337</v>
      </c>
      <c r="F826" s="61"/>
      <c r="G826" s="61"/>
      <c r="H826" s="61"/>
      <c r="I826" s="2"/>
    </row>
    <row r="827" spans="2:9" ht="18" customHeight="1" x14ac:dyDescent="0.2">
      <c r="B827">
        <v>71</v>
      </c>
      <c r="C827" s="3">
        <v>41712</v>
      </c>
      <c r="D827" t="s">
        <v>243</v>
      </c>
      <c r="E827" t="s">
        <v>330</v>
      </c>
      <c r="F827" s="61"/>
      <c r="G827" s="61"/>
      <c r="H827" s="61"/>
      <c r="I827" s="2"/>
    </row>
    <row r="828" spans="2:9" ht="18" customHeight="1" x14ac:dyDescent="0.2">
      <c r="B828">
        <v>71</v>
      </c>
      <c r="C828" s="3">
        <v>41712</v>
      </c>
      <c r="D828" t="s">
        <v>277</v>
      </c>
      <c r="E828" t="s">
        <v>346</v>
      </c>
      <c r="F828" s="61"/>
      <c r="G828" s="61"/>
      <c r="H828" s="61"/>
      <c r="I828" s="2"/>
    </row>
    <row r="829" spans="2:9" ht="18" customHeight="1" x14ac:dyDescent="0.2">
      <c r="B829">
        <v>71</v>
      </c>
      <c r="C829" s="3">
        <v>41712</v>
      </c>
      <c r="D829" t="s">
        <v>290</v>
      </c>
      <c r="E829" t="s">
        <v>330</v>
      </c>
      <c r="F829" s="61"/>
      <c r="G829" s="61"/>
      <c r="H829" s="61"/>
      <c r="I829" s="2"/>
    </row>
    <row r="830" spans="2:9" ht="18" customHeight="1" x14ac:dyDescent="0.2">
      <c r="B830">
        <v>71</v>
      </c>
      <c r="C830" s="3">
        <v>41712</v>
      </c>
      <c r="D830" t="s">
        <v>293</v>
      </c>
      <c r="E830" t="s">
        <v>350</v>
      </c>
      <c r="F830" s="61"/>
      <c r="G830" s="61"/>
      <c r="H830" s="61"/>
      <c r="I830" s="2"/>
    </row>
    <row r="831" spans="2:9" ht="18" customHeight="1" x14ac:dyDescent="0.2">
      <c r="B831">
        <v>71</v>
      </c>
      <c r="C831" s="3">
        <v>41712</v>
      </c>
      <c r="D831" t="s">
        <v>254</v>
      </c>
      <c r="E831" t="s">
        <v>333</v>
      </c>
      <c r="F831" s="61"/>
      <c r="G831" s="61"/>
      <c r="H831" s="61"/>
      <c r="I831" s="2"/>
    </row>
    <row r="832" spans="2:9" ht="18" customHeight="1" x14ac:dyDescent="0.2">
      <c r="B832">
        <v>71</v>
      </c>
      <c r="C832" s="3">
        <v>41712</v>
      </c>
      <c r="D832" t="s">
        <v>268</v>
      </c>
      <c r="E832" t="s">
        <v>335</v>
      </c>
      <c r="F832" s="61"/>
      <c r="G832" s="61"/>
      <c r="H832" s="61"/>
      <c r="I832" s="2"/>
    </row>
    <row r="833" spans="2:9" ht="18" customHeight="1" x14ac:dyDescent="0.2">
      <c r="B833">
        <v>72</v>
      </c>
      <c r="C833" s="3">
        <v>41918</v>
      </c>
      <c r="D833" t="s">
        <v>297</v>
      </c>
      <c r="E833" t="s">
        <v>221</v>
      </c>
      <c r="F833" s="61"/>
      <c r="G833" s="61"/>
      <c r="H833" s="61"/>
      <c r="I833" s="2"/>
    </row>
    <row r="834" spans="2:9" ht="18" customHeight="1" x14ac:dyDescent="0.2">
      <c r="B834">
        <v>72</v>
      </c>
      <c r="C834" s="3">
        <v>41918</v>
      </c>
      <c r="D834" t="s">
        <v>222</v>
      </c>
      <c r="E834" t="s">
        <v>223</v>
      </c>
      <c r="F834" s="61"/>
      <c r="G834" s="61"/>
      <c r="H834" s="61"/>
      <c r="I834" s="2"/>
    </row>
    <row r="835" spans="2:9" ht="18" customHeight="1" x14ac:dyDescent="0.2">
      <c r="B835">
        <v>72</v>
      </c>
      <c r="C835" s="3">
        <v>41918</v>
      </c>
      <c r="D835" t="s">
        <v>252</v>
      </c>
      <c r="E835" t="s">
        <v>337</v>
      </c>
      <c r="F835" s="61"/>
      <c r="G835" s="61"/>
      <c r="H835" s="61"/>
      <c r="I835" s="2"/>
    </row>
    <row r="836" spans="2:9" ht="18" customHeight="1" x14ac:dyDescent="0.2">
      <c r="B836">
        <v>72</v>
      </c>
      <c r="C836" s="3">
        <v>41918</v>
      </c>
      <c r="D836" t="s">
        <v>228</v>
      </c>
      <c r="E836" t="s">
        <v>320</v>
      </c>
      <c r="F836" s="61"/>
      <c r="G836" s="61"/>
      <c r="H836" s="61"/>
      <c r="I836" s="2"/>
    </row>
    <row r="837" spans="2:9" ht="18" customHeight="1" x14ac:dyDescent="0.2">
      <c r="B837">
        <v>72</v>
      </c>
      <c r="C837" s="3">
        <v>41918</v>
      </c>
      <c r="D837" t="s">
        <v>267</v>
      </c>
      <c r="E837" t="s">
        <v>343</v>
      </c>
      <c r="F837" s="61"/>
      <c r="G837" s="61"/>
      <c r="H837" s="61"/>
      <c r="I837" s="2"/>
    </row>
    <row r="838" spans="2:9" ht="18" customHeight="1" x14ac:dyDescent="0.2">
      <c r="B838">
        <v>72</v>
      </c>
      <c r="C838" s="3">
        <v>41918</v>
      </c>
      <c r="D838" t="s">
        <v>271</v>
      </c>
      <c r="E838" t="s">
        <v>319</v>
      </c>
      <c r="F838" s="61"/>
      <c r="G838" s="61"/>
      <c r="H838" s="61"/>
      <c r="I838" s="2"/>
    </row>
    <row r="839" spans="2:9" ht="18" customHeight="1" x14ac:dyDescent="0.2">
      <c r="B839">
        <v>72</v>
      </c>
      <c r="C839" s="3">
        <v>41918</v>
      </c>
      <c r="D839" t="s">
        <v>294</v>
      </c>
      <c r="E839" t="s">
        <v>350</v>
      </c>
      <c r="F839" s="61"/>
      <c r="G839" s="61"/>
      <c r="H839" s="61"/>
      <c r="I839" s="2"/>
    </row>
    <row r="840" spans="2:9" ht="18" customHeight="1" x14ac:dyDescent="0.2">
      <c r="B840">
        <v>72</v>
      </c>
      <c r="C840" s="3">
        <v>41918</v>
      </c>
      <c r="D840" t="s">
        <v>268</v>
      </c>
      <c r="E840" t="s">
        <v>334</v>
      </c>
      <c r="F840" s="61"/>
      <c r="G840" s="61"/>
      <c r="H840" s="61"/>
      <c r="I840" s="2"/>
    </row>
    <row r="841" spans="2:9" ht="18" customHeight="1" x14ac:dyDescent="0.2">
      <c r="B841">
        <v>72</v>
      </c>
      <c r="C841" s="3">
        <v>41918</v>
      </c>
      <c r="D841" t="s">
        <v>285</v>
      </c>
      <c r="E841" t="s">
        <v>319</v>
      </c>
      <c r="F841" s="61"/>
      <c r="G841" s="61"/>
      <c r="H841" s="61"/>
      <c r="I841" s="2"/>
    </row>
    <row r="842" spans="2:9" ht="18" customHeight="1" x14ac:dyDescent="0.2">
      <c r="B842">
        <v>72</v>
      </c>
      <c r="C842" s="3">
        <v>41918</v>
      </c>
      <c r="D842" t="s">
        <v>291</v>
      </c>
      <c r="E842" t="s">
        <v>342</v>
      </c>
      <c r="F842" s="61"/>
      <c r="G842" s="61"/>
      <c r="H842" s="61"/>
      <c r="I842" s="2"/>
    </row>
    <row r="843" spans="2:9" ht="18" customHeight="1" x14ac:dyDescent="0.2">
      <c r="B843">
        <v>72</v>
      </c>
      <c r="C843" s="3">
        <v>41918</v>
      </c>
      <c r="D843" t="s">
        <v>275</v>
      </c>
      <c r="E843" t="s">
        <v>319</v>
      </c>
      <c r="F843" s="61"/>
      <c r="G843" s="61"/>
      <c r="H843" s="61"/>
      <c r="I843" s="2"/>
    </row>
    <row r="844" spans="2:9" ht="18" customHeight="1" x14ac:dyDescent="0.2">
      <c r="B844">
        <v>72</v>
      </c>
      <c r="C844" s="3">
        <v>41918</v>
      </c>
      <c r="D844" t="s">
        <v>284</v>
      </c>
      <c r="E844" t="s">
        <v>345</v>
      </c>
      <c r="F844" s="61"/>
      <c r="G844" s="61"/>
      <c r="H844" s="61"/>
      <c r="I844" s="2"/>
    </row>
    <row r="845" spans="2:9" ht="18" customHeight="1" x14ac:dyDescent="0.2">
      <c r="B845">
        <v>72</v>
      </c>
      <c r="C845" s="3">
        <v>41918</v>
      </c>
      <c r="D845" t="s">
        <v>265</v>
      </c>
      <c r="E845" t="s">
        <v>341</v>
      </c>
      <c r="F845" s="61"/>
      <c r="G845" s="61"/>
      <c r="H845" s="61"/>
      <c r="I845" s="2"/>
    </row>
    <row r="846" spans="2:9" ht="18" customHeight="1" x14ac:dyDescent="0.2">
      <c r="B846">
        <v>72</v>
      </c>
      <c r="C846" s="3">
        <v>41918</v>
      </c>
      <c r="D846" t="s">
        <v>231</v>
      </c>
      <c r="E846" t="s">
        <v>322</v>
      </c>
      <c r="F846" s="61"/>
      <c r="G846" s="61"/>
      <c r="H846" s="61"/>
      <c r="I846" s="2"/>
    </row>
    <row r="847" spans="2:9" ht="18" customHeight="1" x14ac:dyDescent="0.2">
      <c r="B847">
        <v>73</v>
      </c>
      <c r="C847" s="3">
        <v>41794</v>
      </c>
      <c r="D847" t="s">
        <v>281</v>
      </c>
      <c r="E847" t="s">
        <v>319</v>
      </c>
      <c r="F847" s="61"/>
      <c r="G847" s="61"/>
      <c r="H847" s="61"/>
      <c r="I847" s="2"/>
    </row>
    <row r="848" spans="2:9" ht="18" customHeight="1" x14ac:dyDescent="0.2">
      <c r="B848">
        <v>73</v>
      </c>
      <c r="C848" s="3">
        <v>41794</v>
      </c>
      <c r="D848" t="s">
        <v>272</v>
      </c>
      <c r="E848" t="s">
        <v>344</v>
      </c>
      <c r="F848" s="61"/>
      <c r="G848" s="61"/>
      <c r="H848" s="61"/>
      <c r="I848" s="2"/>
    </row>
    <row r="849" spans="2:9" ht="18" customHeight="1" x14ac:dyDescent="0.2">
      <c r="B849">
        <v>73</v>
      </c>
      <c r="C849" s="3">
        <v>41794</v>
      </c>
      <c r="D849" t="s">
        <v>283</v>
      </c>
      <c r="E849" t="s">
        <v>326</v>
      </c>
      <c r="F849" s="61"/>
      <c r="G849" s="61"/>
      <c r="H849" s="61"/>
      <c r="I849" s="2"/>
    </row>
    <row r="850" spans="2:9" ht="18" customHeight="1" x14ac:dyDescent="0.2">
      <c r="B850">
        <v>73</v>
      </c>
      <c r="C850" s="3">
        <v>41794</v>
      </c>
      <c r="D850" t="s">
        <v>307</v>
      </c>
      <c r="E850" t="s">
        <v>354</v>
      </c>
      <c r="F850" s="61"/>
      <c r="G850" s="61"/>
      <c r="H850" s="61"/>
      <c r="I850" s="2"/>
    </row>
    <row r="851" spans="2:9" ht="18" customHeight="1" x14ac:dyDescent="0.2">
      <c r="B851">
        <v>73</v>
      </c>
      <c r="C851" s="3">
        <v>41794</v>
      </c>
      <c r="D851" t="s">
        <v>226</v>
      </c>
      <c r="E851" t="s">
        <v>319</v>
      </c>
      <c r="F851" s="61"/>
      <c r="G851" s="61"/>
      <c r="H851" s="61"/>
      <c r="I851" s="2"/>
    </row>
    <row r="852" spans="2:9" ht="18" customHeight="1" x14ac:dyDescent="0.2">
      <c r="B852">
        <v>73</v>
      </c>
      <c r="C852" s="3">
        <v>41794</v>
      </c>
      <c r="D852" t="s">
        <v>236</v>
      </c>
      <c r="E852" t="s">
        <v>326</v>
      </c>
      <c r="F852" s="61"/>
      <c r="G852" s="61"/>
      <c r="H852" s="61"/>
      <c r="I852" s="2"/>
    </row>
    <row r="853" spans="2:9" ht="18" customHeight="1" x14ac:dyDescent="0.2">
      <c r="B853">
        <v>73</v>
      </c>
      <c r="C853" s="3">
        <v>41794</v>
      </c>
      <c r="D853" t="s">
        <v>257</v>
      </c>
      <c r="E853" t="s">
        <v>336</v>
      </c>
      <c r="F853" s="61"/>
      <c r="G853" s="61"/>
      <c r="H853" s="61"/>
      <c r="I853" s="2"/>
    </row>
    <row r="854" spans="2:9" ht="18" customHeight="1" x14ac:dyDescent="0.2">
      <c r="B854">
        <v>73</v>
      </c>
      <c r="C854" s="3">
        <v>41794</v>
      </c>
      <c r="D854" t="s">
        <v>295</v>
      </c>
      <c r="E854" t="s">
        <v>343</v>
      </c>
      <c r="F854" s="61"/>
      <c r="G854" s="61"/>
      <c r="H854" s="61"/>
      <c r="I854" s="2"/>
    </row>
    <row r="855" spans="2:9" ht="18" customHeight="1" x14ac:dyDescent="0.2">
      <c r="B855">
        <v>73</v>
      </c>
      <c r="C855" s="3">
        <v>41794</v>
      </c>
      <c r="D855" t="s">
        <v>302</v>
      </c>
      <c r="E855" t="s">
        <v>327</v>
      </c>
      <c r="F855" s="61"/>
      <c r="G855" s="61"/>
      <c r="H855" s="61"/>
      <c r="I855" s="2"/>
    </row>
    <row r="856" spans="2:9" ht="18" customHeight="1" x14ac:dyDescent="0.2">
      <c r="B856">
        <v>73</v>
      </c>
      <c r="C856" s="3">
        <v>41794</v>
      </c>
      <c r="D856" t="s">
        <v>315</v>
      </c>
      <c r="E856" t="s">
        <v>336</v>
      </c>
      <c r="F856" s="61"/>
      <c r="G856" s="61"/>
      <c r="H856" s="61"/>
    </row>
    <row r="857" spans="2:9" ht="18" customHeight="1" x14ac:dyDescent="0.2">
      <c r="B857">
        <v>73</v>
      </c>
      <c r="C857" s="3">
        <v>41794</v>
      </c>
      <c r="D857" t="s">
        <v>286</v>
      </c>
      <c r="E857" t="s">
        <v>319</v>
      </c>
      <c r="F857" s="61"/>
      <c r="G857" s="61"/>
      <c r="H857" s="61"/>
    </row>
    <row r="858" spans="2:9" ht="18" customHeight="1" x14ac:dyDescent="0.2">
      <c r="B858">
        <v>73</v>
      </c>
      <c r="C858" s="3">
        <v>41794</v>
      </c>
      <c r="D858" t="s">
        <v>316</v>
      </c>
      <c r="E858" t="s">
        <v>221</v>
      </c>
      <c r="F858" s="61"/>
      <c r="G858" s="61"/>
      <c r="H858" s="61"/>
    </row>
    <row r="859" spans="2:9" ht="18" customHeight="1" x14ac:dyDescent="0.2">
      <c r="B859">
        <v>73</v>
      </c>
      <c r="C859" s="3">
        <v>41794</v>
      </c>
      <c r="D859" t="s">
        <v>252</v>
      </c>
      <c r="E859" t="s">
        <v>337</v>
      </c>
      <c r="F859" s="61"/>
      <c r="G859" s="61"/>
      <c r="H859" s="61"/>
    </row>
    <row r="860" spans="2:9" ht="18" customHeight="1" x14ac:dyDescent="0.2">
      <c r="B860">
        <v>73</v>
      </c>
      <c r="C860" s="3">
        <v>41794</v>
      </c>
      <c r="D860" t="s">
        <v>230</v>
      </c>
      <c r="E860" t="s">
        <v>321</v>
      </c>
      <c r="F860" s="61"/>
      <c r="G860" s="61"/>
      <c r="H860" s="61"/>
    </row>
    <row r="861" spans="2:9" ht="18" customHeight="1" x14ac:dyDescent="0.2">
      <c r="B861">
        <v>73</v>
      </c>
      <c r="C861" s="3">
        <v>41794</v>
      </c>
      <c r="D861" t="s">
        <v>242</v>
      </c>
      <c r="E861" t="s">
        <v>320</v>
      </c>
      <c r="F861" s="61"/>
      <c r="G861" s="61"/>
      <c r="H861" s="61"/>
    </row>
    <row r="862" spans="2:9" ht="18" customHeight="1" x14ac:dyDescent="0.2">
      <c r="B862">
        <v>74</v>
      </c>
      <c r="C862" s="3">
        <v>41910</v>
      </c>
      <c r="D862" t="s">
        <v>310</v>
      </c>
      <c r="E862" t="s">
        <v>321</v>
      </c>
      <c r="F862" s="61"/>
      <c r="G862" s="61"/>
      <c r="H862" s="61"/>
    </row>
    <row r="863" spans="2:9" ht="18" customHeight="1" x14ac:dyDescent="0.2">
      <c r="C863" s="3"/>
    </row>
    <row r="864" spans="2:9" ht="18" customHeight="1" x14ac:dyDescent="0.2">
      <c r="C864" s="3"/>
    </row>
    <row r="865" spans="3:3" ht="18" customHeight="1" x14ac:dyDescent="0.2">
      <c r="C865" s="3"/>
    </row>
    <row r="866" spans="3:3" ht="18" customHeight="1" x14ac:dyDescent="0.2">
      <c r="C866" s="3"/>
    </row>
    <row r="867" spans="3:3" ht="18" customHeight="1" x14ac:dyDescent="0.2">
      <c r="C867" s="3"/>
    </row>
  </sheetData>
  <sortState xmlns:xlrd2="http://schemas.microsoft.com/office/spreadsheetml/2017/richdata2" ref="V4:W122">
    <sortCondition ref="W4"/>
  </sortState>
  <conditionalFormatting sqref="F14:F16 I20:I855">
    <cfRule type="expression" dxfId="26" priority="1">
      <formula>E14=""</formula>
    </cfRule>
    <cfRule type="cellIs" dxfId="25" priority="2" operator="equal">
      <formula>"✔"</formula>
    </cfRule>
    <cfRule type="containsText" dxfId="24" priority="3" operator="containsText" text="✘">
      <formula>NOT(ISERROR(SEARCH("✘",F14)))</formula>
    </cfRule>
  </conditionalFormatting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10E7B9-96D9-3347-A360-F8D3A370A87C}">
  <sheetPr>
    <tabColor theme="6" tint="0.79998168889431442"/>
  </sheetPr>
  <dimension ref="B11:J114"/>
  <sheetViews>
    <sheetView showGridLines="0" topLeftCell="A20" zoomScale="82" zoomScaleNormal="82" workbookViewId="0">
      <selection activeCell="H76" sqref="H76:J76"/>
    </sheetView>
  </sheetViews>
  <sheetFormatPr baseColWidth="10" defaultColWidth="11.1640625" defaultRowHeight="15" x14ac:dyDescent="0.2"/>
  <cols>
    <col min="3" max="3" width="11.1640625" style="11"/>
    <col min="4" max="4" width="30.5" customWidth="1"/>
    <col min="7" max="7" width="32.1640625" customWidth="1"/>
    <col min="8" max="8" width="20.83203125" customWidth="1"/>
    <col min="9" max="9" width="41.1640625" customWidth="1"/>
  </cols>
  <sheetData>
    <row r="11" spans="2:9" ht="35" x14ac:dyDescent="0.35">
      <c r="B11" s="38" t="s">
        <v>356</v>
      </c>
    </row>
    <row r="13" spans="2:9" x14ac:dyDescent="0.2">
      <c r="I13" s="9"/>
    </row>
    <row r="14" spans="2:9" ht="21" x14ac:dyDescent="0.3">
      <c r="B14" s="42" t="s">
        <v>389</v>
      </c>
      <c r="C14" s="43" t="s">
        <v>15</v>
      </c>
      <c r="D14" s="42" t="s">
        <v>16</v>
      </c>
      <c r="E14" s="42" t="s">
        <v>133</v>
      </c>
    </row>
    <row r="15" spans="2:9" x14ac:dyDescent="0.2">
      <c r="B15" t="s">
        <v>0</v>
      </c>
      <c r="C15" s="11">
        <v>452</v>
      </c>
      <c r="D15" t="s">
        <v>34</v>
      </c>
      <c r="E15" t="s">
        <v>18</v>
      </c>
    </row>
    <row r="16" spans="2:9" x14ac:dyDescent="0.2">
      <c r="B16" t="s">
        <v>1</v>
      </c>
      <c r="C16" s="11">
        <v>416</v>
      </c>
      <c r="D16" t="s">
        <v>35</v>
      </c>
      <c r="E16" t="s">
        <v>2</v>
      </c>
    </row>
    <row r="17" spans="2:10" x14ac:dyDescent="0.2">
      <c r="B17" t="s">
        <v>3</v>
      </c>
      <c r="C17" s="11">
        <v>343</v>
      </c>
      <c r="D17" t="s">
        <v>36</v>
      </c>
      <c r="E17" t="s">
        <v>18</v>
      </c>
    </row>
    <row r="18" spans="2:10" ht="21" x14ac:dyDescent="0.3">
      <c r="B18" t="s">
        <v>4</v>
      </c>
      <c r="C18" s="11">
        <v>334</v>
      </c>
      <c r="D18" t="s">
        <v>37</v>
      </c>
      <c r="E18" t="s">
        <v>2</v>
      </c>
      <c r="G18" s="44" t="s">
        <v>389</v>
      </c>
      <c r="H18" s="45" t="s">
        <v>15</v>
      </c>
      <c r="I18" s="44" t="s">
        <v>16</v>
      </c>
      <c r="J18" s="44" t="s">
        <v>17</v>
      </c>
    </row>
    <row r="19" spans="2:10" ht="19" x14ac:dyDescent="0.2">
      <c r="B19" t="s">
        <v>5</v>
      </c>
      <c r="C19" s="11">
        <v>316</v>
      </c>
      <c r="D19" t="s">
        <v>38</v>
      </c>
      <c r="E19" t="s">
        <v>18</v>
      </c>
      <c r="G19" s="28" t="s">
        <v>8</v>
      </c>
      <c r="H19" s="46">
        <f>VLOOKUP($G19,$B$14:$E$114,2,0)</f>
        <v>372</v>
      </c>
      <c r="I19" s="46" t="str">
        <f>VLOOKUP($G19,$B$14:$E$114,3,0)</f>
        <v>Salud y Equipamiento Médico Global</v>
      </c>
      <c r="J19" s="46" t="str">
        <f>VLOOKUP($G19,$B$14:$E$114,4,0)</f>
        <v>No</v>
      </c>
    </row>
    <row r="20" spans="2:10" ht="19" x14ac:dyDescent="0.2">
      <c r="B20" t="s">
        <v>6</v>
      </c>
      <c r="C20" s="11">
        <v>420</v>
      </c>
      <c r="D20" t="s">
        <v>39</v>
      </c>
      <c r="E20" t="s">
        <v>2</v>
      </c>
      <c r="G20" s="28" t="s">
        <v>1</v>
      </c>
      <c r="H20" s="46">
        <f t="shared" ref="H20:H27" si="0">VLOOKUP($G20,$B$14:$E$114,2,0)</f>
        <v>416</v>
      </c>
      <c r="I20" s="46" t="str">
        <f t="shared" ref="I20:I27" si="1">VLOOKUP($G20,$B$14:$E$114,3,0)</f>
        <v>Equipos Sanitarios Innovadores Ltda.</v>
      </c>
      <c r="J20" s="46" t="str">
        <f t="shared" ref="J20:J27" si="2">VLOOKUP($G20,$B$14:$E$114,4,0)</f>
        <v>No</v>
      </c>
    </row>
    <row r="21" spans="2:10" ht="19" x14ac:dyDescent="0.2">
      <c r="B21" t="s">
        <v>7</v>
      </c>
      <c r="C21" s="11">
        <v>328</v>
      </c>
      <c r="D21" t="s">
        <v>40</v>
      </c>
      <c r="E21" t="s">
        <v>18</v>
      </c>
      <c r="G21" s="28" t="s">
        <v>10</v>
      </c>
      <c r="H21" s="46">
        <f t="shared" si="0"/>
        <v>256</v>
      </c>
      <c r="I21" s="46" t="str">
        <f t="shared" si="1"/>
        <v>Servicios Médicos Avanzados EIRL</v>
      </c>
      <c r="J21" s="46" t="str">
        <f t="shared" si="2"/>
        <v>No</v>
      </c>
    </row>
    <row r="22" spans="2:10" ht="19" x14ac:dyDescent="0.2">
      <c r="B22" t="s">
        <v>8</v>
      </c>
      <c r="C22" s="11">
        <v>372</v>
      </c>
      <c r="D22" t="s">
        <v>41</v>
      </c>
      <c r="E22" t="s">
        <v>2</v>
      </c>
      <c r="G22" s="28" t="s">
        <v>134</v>
      </c>
      <c r="H22" s="46">
        <f t="shared" si="0"/>
        <v>333</v>
      </c>
      <c r="I22" s="46" t="str">
        <f t="shared" si="1"/>
        <v>TecnoSalud Equipamientos Médicos</v>
      </c>
      <c r="J22" s="46" t="str">
        <f t="shared" si="2"/>
        <v>Si</v>
      </c>
    </row>
    <row r="23" spans="2:10" ht="19" x14ac:dyDescent="0.2">
      <c r="B23" t="s">
        <v>9</v>
      </c>
      <c r="C23" s="11">
        <v>458</v>
      </c>
      <c r="D23" t="s">
        <v>42</v>
      </c>
      <c r="E23" t="s">
        <v>18</v>
      </c>
      <c r="G23" s="28" t="s">
        <v>0</v>
      </c>
      <c r="H23" s="46">
        <f t="shared" si="0"/>
        <v>452</v>
      </c>
      <c r="I23" s="46" t="str">
        <f t="shared" si="1"/>
        <v>Suministros Médicos Avanzados S.A.</v>
      </c>
      <c r="J23" s="46" t="str">
        <f t="shared" si="2"/>
        <v>Si</v>
      </c>
    </row>
    <row r="24" spans="2:10" ht="19" x14ac:dyDescent="0.2">
      <c r="B24" t="s">
        <v>10</v>
      </c>
      <c r="C24" s="11">
        <v>256</v>
      </c>
      <c r="D24" t="s">
        <v>43</v>
      </c>
      <c r="E24" t="s">
        <v>2</v>
      </c>
      <c r="G24" s="28" t="s">
        <v>145</v>
      </c>
      <c r="H24" s="46">
        <f t="shared" si="0"/>
        <v>435</v>
      </c>
      <c r="I24" s="46" t="str">
        <f t="shared" si="1"/>
        <v>Proveedor Médico Global Tech</v>
      </c>
      <c r="J24" s="46" t="str">
        <f t="shared" si="2"/>
        <v>Si</v>
      </c>
    </row>
    <row r="25" spans="2:10" ht="19" x14ac:dyDescent="0.2">
      <c r="B25" t="s">
        <v>11</v>
      </c>
      <c r="C25" s="11">
        <v>446</v>
      </c>
      <c r="D25" t="s">
        <v>44</v>
      </c>
      <c r="E25" t="s">
        <v>18</v>
      </c>
      <c r="G25" s="28" t="s">
        <v>14</v>
      </c>
      <c r="H25" s="46">
        <f t="shared" si="0"/>
        <v>266</v>
      </c>
      <c r="I25" s="46" t="str">
        <f t="shared" si="1"/>
        <v>Proveedores Médicos de Excelencia</v>
      </c>
      <c r="J25" s="46" t="str">
        <f t="shared" si="2"/>
        <v>No</v>
      </c>
    </row>
    <row r="26" spans="2:10" ht="19" x14ac:dyDescent="0.2">
      <c r="B26" t="s">
        <v>12</v>
      </c>
      <c r="C26" s="11">
        <v>256</v>
      </c>
      <c r="D26" t="s">
        <v>45</v>
      </c>
      <c r="E26" t="s">
        <v>2</v>
      </c>
      <c r="G26" s="28" t="s">
        <v>158</v>
      </c>
      <c r="H26" s="46">
        <f t="shared" si="0"/>
        <v>429</v>
      </c>
      <c r="I26" s="46" t="str">
        <f t="shared" si="1"/>
        <v>TecnoSalud Innovadora</v>
      </c>
      <c r="J26" s="46" t="str">
        <f t="shared" si="2"/>
        <v>Si</v>
      </c>
    </row>
    <row r="27" spans="2:10" ht="19" x14ac:dyDescent="0.2">
      <c r="B27" t="s">
        <v>13</v>
      </c>
      <c r="C27" s="11">
        <v>424</v>
      </c>
      <c r="D27" t="s">
        <v>46</v>
      </c>
      <c r="E27" t="s">
        <v>18</v>
      </c>
      <c r="G27" s="28" t="s">
        <v>175</v>
      </c>
      <c r="H27" s="46">
        <f t="shared" si="0"/>
        <v>272</v>
      </c>
      <c r="I27" s="46" t="str">
        <f t="shared" si="1"/>
        <v>TecnoSalud Medical Innovations</v>
      </c>
      <c r="J27" s="46" t="str">
        <f t="shared" si="2"/>
        <v>Si</v>
      </c>
    </row>
    <row r="28" spans="2:10" x14ac:dyDescent="0.2">
      <c r="B28" t="s">
        <v>14</v>
      </c>
      <c r="C28" s="11">
        <v>266</v>
      </c>
      <c r="D28" t="s">
        <v>47</v>
      </c>
      <c r="E28" t="s">
        <v>2</v>
      </c>
      <c r="I28" s="9"/>
    </row>
    <row r="29" spans="2:10" x14ac:dyDescent="0.2">
      <c r="B29" t="s">
        <v>134</v>
      </c>
      <c r="C29" s="11">
        <v>333</v>
      </c>
      <c r="D29" t="s">
        <v>48</v>
      </c>
      <c r="E29" t="s">
        <v>18</v>
      </c>
      <c r="I29" s="9"/>
    </row>
    <row r="30" spans="2:10" x14ac:dyDescent="0.2">
      <c r="B30" t="s">
        <v>135</v>
      </c>
      <c r="C30" s="11">
        <v>260</v>
      </c>
      <c r="D30" t="s">
        <v>49</v>
      </c>
      <c r="E30" t="s">
        <v>2</v>
      </c>
      <c r="I30" s="9"/>
    </row>
    <row r="31" spans="2:10" x14ac:dyDescent="0.2">
      <c r="B31" t="s">
        <v>136</v>
      </c>
      <c r="C31" s="11">
        <v>426</v>
      </c>
      <c r="D31" t="s">
        <v>50</v>
      </c>
      <c r="E31" t="s">
        <v>18</v>
      </c>
      <c r="I31" s="9"/>
    </row>
    <row r="32" spans="2:10" x14ac:dyDescent="0.2">
      <c r="B32" t="s">
        <v>137</v>
      </c>
      <c r="C32" s="11">
        <v>284</v>
      </c>
      <c r="D32" t="s">
        <v>51</v>
      </c>
      <c r="E32" t="s">
        <v>2</v>
      </c>
      <c r="I32" s="9"/>
    </row>
    <row r="33" spans="2:9" x14ac:dyDescent="0.2">
      <c r="B33" t="s">
        <v>138</v>
      </c>
      <c r="C33" s="11">
        <v>309</v>
      </c>
      <c r="D33" t="s">
        <v>52</v>
      </c>
      <c r="E33" t="s">
        <v>18</v>
      </c>
      <c r="I33" s="9"/>
    </row>
    <row r="34" spans="2:9" x14ac:dyDescent="0.2">
      <c r="B34" t="s">
        <v>139</v>
      </c>
      <c r="C34" s="11">
        <v>269</v>
      </c>
      <c r="D34" t="s">
        <v>53</v>
      </c>
      <c r="E34" t="s">
        <v>2</v>
      </c>
      <c r="I34" s="9"/>
    </row>
    <row r="35" spans="2:9" x14ac:dyDescent="0.2">
      <c r="B35" t="s">
        <v>140</v>
      </c>
      <c r="C35" s="11">
        <v>441</v>
      </c>
      <c r="D35" t="s">
        <v>54</v>
      </c>
      <c r="E35" t="s">
        <v>18</v>
      </c>
      <c r="I35" s="9"/>
    </row>
    <row r="36" spans="2:9" x14ac:dyDescent="0.2">
      <c r="B36" t="s">
        <v>141</v>
      </c>
      <c r="C36" s="11">
        <v>301</v>
      </c>
      <c r="D36" t="s">
        <v>55</v>
      </c>
      <c r="E36" t="s">
        <v>2</v>
      </c>
      <c r="I36" s="9"/>
    </row>
    <row r="37" spans="2:9" x14ac:dyDescent="0.2">
      <c r="B37" t="s">
        <v>142</v>
      </c>
      <c r="C37" s="11">
        <v>272</v>
      </c>
      <c r="D37" t="s">
        <v>56</v>
      </c>
      <c r="E37" t="s">
        <v>18</v>
      </c>
      <c r="I37" s="9"/>
    </row>
    <row r="38" spans="2:9" ht="21" x14ac:dyDescent="0.3">
      <c r="B38" t="s">
        <v>143</v>
      </c>
      <c r="C38" s="11">
        <v>455</v>
      </c>
      <c r="D38" t="s">
        <v>57</v>
      </c>
      <c r="E38" t="s">
        <v>18</v>
      </c>
      <c r="G38" s="44" t="s">
        <v>16</v>
      </c>
      <c r="H38" s="44" t="s">
        <v>17</v>
      </c>
    </row>
    <row r="39" spans="2:9" ht="19" x14ac:dyDescent="0.2">
      <c r="B39" t="s">
        <v>144</v>
      </c>
      <c r="C39" s="11">
        <v>264</v>
      </c>
      <c r="D39" t="s">
        <v>58</v>
      </c>
      <c r="E39" t="s">
        <v>2</v>
      </c>
      <c r="G39" t="s">
        <v>43</v>
      </c>
      <c r="H39" s="46" t="str">
        <f>VLOOKUP($G39,$D$14:$E$114,2,0)</f>
        <v>No</v>
      </c>
    </row>
    <row r="40" spans="2:9" ht="19" x14ac:dyDescent="0.2">
      <c r="B40" t="s">
        <v>145</v>
      </c>
      <c r="C40" s="11">
        <v>435</v>
      </c>
      <c r="D40" t="s">
        <v>59</v>
      </c>
      <c r="E40" t="s">
        <v>18</v>
      </c>
      <c r="G40" t="s">
        <v>67</v>
      </c>
      <c r="H40" s="46" t="str">
        <f t="shared" ref="H40:H50" si="3">VLOOKUP($G40,$D$14:$E$114,2,0)</f>
        <v>Si</v>
      </c>
    </row>
    <row r="41" spans="2:9" ht="19" x14ac:dyDescent="0.2">
      <c r="B41" t="s">
        <v>146</v>
      </c>
      <c r="C41" s="11">
        <v>351</v>
      </c>
      <c r="D41" t="s">
        <v>60</v>
      </c>
      <c r="E41" t="s">
        <v>2</v>
      </c>
      <c r="G41" t="s">
        <v>76</v>
      </c>
      <c r="H41" s="46" t="str">
        <f t="shared" si="3"/>
        <v>No</v>
      </c>
    </row>
    <row r="42" spans="2:9" ht="19" x14ac:dyDescent="0.2">
      <c r="B42" t="s">
        <v>147</v>
      </c>
      <c r="C42" s="11">
        <v>304</v>
      </c>
      <c r="D42" t="s">
        <v>61</v>
      </c>
      <c r="E42" t="s">
        <v>18</v>
      </c>
      <c r="G42" t="s">
        <v>83</v>
      </c>
      <c r="H42" s="46" t="str">
        <f t="shared" si="3"/>
        <v>Si</v>
      </c>
    </row>
    <row r="43" spans="2:9" ht="19" x14ac:dyDescent="0.2">
      <c r="B43" t="s">
        <v>148</v>
      </c>
      <c r="C43" s="11">
        <v>303</v>
      </c>
      <c r="D43" t="s">
        <v>62</v>
      </c>
      <c r="E43" t="s">
        <v>2</v>
      </c>
      <c r="G43" t="s">
        <v>110</v>
      </c>
      <c r="H43" s="46" t="str">
        <f t="shared" si="3"/>
        <v>Si</v>
      </c>
    </row>
    <row r="44" spans="2:9" ht="19" x14ac:dyDescent="0.2">
      <c r="B44" t="s">
        <v>149</v>
      </c>
      <c r="C44" s="11">
        <v>393</v>
      </c>
      <c r="D44" t="s">
        <v>63</v>
      </c>
      <c r="E44" t="s">
        <v>18</v>
      </c>
      <c r="G44" t="s">
        <v>111</v>
      </c>
      <c r="H44" s="46" t="str">
        <f t="shared" si="3"/>
        <v>No</v>
      </c>
    </row>
    <row r="45" spans="2:9" ht="19" x14ac:dyDescent="0.2">
      <c r="B45" t="s">
        <v>150</v>
      </c>
      <c r="C45" s="11">
        <v>432</v>
      </c>
      <c r="D45" t="s">
        <v>64</v>
      </c>
      <c r="E45" t="s">
        <v>2</v>
      </c>
      <c r="G45" t="s">
        <v>112</v>
      </c>
      <c r="H45" s="46" t="str">
        <f t="shared" si="3"/>
        <v>Si</v>
      </c>
    </row>
    <row r="46" spans="2:9" ht="19" x14ac:dyDescent="0.2">
      <c r="B46" t="s">
        <v>151</v>
      </c>
      <c r="C46" s="11">
        <v>330</v>
      </c>
      <c r="D46" t="s">
        <v>65</v>
      </c>
      <c r="E46" t="s">
        <v>18</v>
      </c>
      <c r="G46" t="s">
        <v>113</v>
      </c>
      <c r="H46" s="46" t="str">
        <f t="shared" si="3"/>
        <v>No</v>
      </c>
    </row>
    <row r="47" spans="2:9" ht="19" x14ac:dyDescent="0.2">
      <c r="B47" t="s">
        <v>152</v>
      </c>
      <c r="C47" s="11">
        <v>268</v>
      </c>
      <c r="D47" t="s">
        <v>66</v>
      </c>
      <c r="E47" t="s">
        <v>2</v>
      </c>
      <c r="G47" t="s">
        <v>114</v>
      </c>
      <c r="H47" s="46" t="str">
        <f t="shared" si="3"/>
        <v>Si</v>
      </c>
    </row>
    <row r="48" spans="2:9" ht="19" x14ac:dyDescent="0.2">
      <c r="B48" t="s">
        <v>153</v>
      </c>
      <c r="C48" s="11">
        <v>436</v>
      </c>
      <c r="D48" t="s">
        <v>67</v>
      </c>
      <c r="E48" t="s">
        <v>18</v>
      </c>
      <c r="G48" t="s">
        <v>115</v>
      </c>
      <c r="H48" s="46" t="str">
        <f t="shared" si="3"/>
        <v>No</v>
      </c>
    </row>
    <row r="49" spans="2:9" ht="19" x14ac:dyDescent="0.2">
      <c r="B49" t="s">
        <v>154</v>
      </c>
      <c r="C49" s="11">
        <v>263</v>
      </c>
      <c r="D49" t="s">
        <v>68</v>
      </c>
      <c r="E49" t="s">
        <v>2</v>
      </c>
      <c r="G49" t="s">
        <v>116</v>
      </c>
      <c r="H49" s="46" t="str">
        <f t="shared" si="3"/>
        <v>Si</v>
      </c>
    </row>
    <row r="50" spans="2:9" ht="19" x14ac:dyDescent="0.2">
      <c r="B50" t="s">
        <v>155</v>
      </c>
      <c r="C50" s="11">
        <v>457</v>
      </c>
      <c r="D50" t="s">
        <v>69</v>
      </c>
      <c r="E50" t="s">
        <v>18</v>
      </c>
      <c r="G50" t="s">
        <v>117</v>
      </c>
      <c r="H50" s="46" t="str">
        <f t="shared" si="3"/>
        <v>No</v>
      </c>
    </row>
    <row r="51" spans="2:9" x14ac:dyDescent="0.2">
      <c r="B51" t="s">
        <v>156</v>
      </c>
      <c r="C51" s="11">
        <v>311</v>
      </c>
      <c r="D51" t="s">
        <v>70</v>
      </c>
      <c r="E51" t="s">
        <v>2</v>
      </c>
      <c r="I51" s="9"/>
    </row>
    <row r="52" spans="2:9" x14ac:dyDescent="0.2">
      <c r="B52" t="s">
        <v>157</v>
      </c>
      <c r="C52" s="11">
        <v>379</v>
      </c>
      <c r="D52" t="s">
        <v>71</v>
      </c>
      <c r="E52" t="s">
        <v>2</v>
      </c>
      <c r="I52" s="9"/>
    </row>
    <row r="53" spans="2:9" x14ac:dyDescent="0.2">
      <c r="B53" t="s">
        <v>158</v>
      </c>
      <c r="C53" s="11">
        <v>429</v>
      </c>
      <c r="D53" t="s">
        <v>72</v>
      </c>
      <c r="E53" t="s">
        <v>18</v>
      </c>
      <c r="I53" s="9"/>
    </row>
    <row r="54" spans="2:9" x14ac:dyDescent="0.2">
      <c r="B54" t="s">
        <v>159</v>
      </c>
      <c r="C54" s="11">
        <v>254</v>
      </c>
      <c r="D54" t="s">
        <v>73</v>
      </c>
      <c r="E54" t="s">
        <v>2</v>
      </c>
      <c r="I54" s="9"/>
    </row>
    <row r="55" spans="2:9" x14ac:dyDescent="0.2">
      <c r="B55" t="s">
        <v>160</v>
      </c>
      <c r="C55" s="11">
        <v>408</v>
      </c>
      <c r="D55" t="s">
        <v>74</v>
      </c>
      <c r="E55" t="s">
        <v>18</v>
      </c>
      <c r="I55" s="9"/>
    </row>
    <row r="56" spans="2:9" x14ac:dyDescent="0.2">
      <c r="B56" t="s">
        <v>161</v>
      </c>
      <c r="C56" s="11">
        <v>424</v>
      </c>
      <c r="D56" t="s">
        <v>75</v>
      </c>
      <c r="E56" t="s">
        <v>18</v>
      </c>
      <c r="I56" s="9"/>
    </row>
    <row r="57" spans="2:9" x14ac:dyDescent="0.2">
      <c r="B57" t="s">
        <v>162</v>
      </c>
      <c r="C57" s="11">
        <v>262</v>
      </c>
      <c r="D57" t="s">
        <v>76</v>
      </c>
      <c r="E57" t="s">
        <v>2</v>
      </c>
      <c r="I57" s="9"/>
    </row>
    <row r="58" spans="2:9" x14ac:dyDescent="0.2">
      <c r="B58" t="s">
        <v>163</v>
      </c>
      <c r="C58" s="11">
        <v>444</v>
      </c>
      <c r="D58" t="s">
        <v>77</v>
      </c>
      <c r="E58" t="s">
        <v>18</v>
      </c>
      <c r="I58" s="9"/>
    </row>
    <row r="59" spans="2:9" x14ac:dyDescent="0.2">
      <c r="B59" t="s">
        <v>164</v>
      </c>
      <c r="C59" s="11">
        <v>375</v>
      </c>
      <c r="D59" t="s">
        <v>78</v>
      </c>
      <c r="E59" t="s">
        <v>2</v>
      </c>
      <c r="I59" s="9"/>
    </row>
    <row r="60" spans="2:9" x14ac:dyDescent="0.2">
      <c r="B60" t="s">
        <v>165</v>
      </c>
      <c r="C60" s="11">
        <v>354</v>
      </c>
      <c r="D60" t="s">
        <v>79</v>
      </c>
      <c r="E60" t="s">
        <v>18</v>
      </c>
      <c r="I60" s="9"/>
    </row>
    <row r="61" spans="2:9" x14ac:dyDescent="0.2">
      <c r="B61" t="s">
        <v>166</v>
      </c>
      <c r="C61" s="11">
        <v>339</v>
      </c>
      <c r="D61" t="s">
        <v>80</v>
      </c>
      <c r="E61" t="s">
        <v>2</v>
      </c>
      <c r="I61" s="9"/>
    </row>
    <row r="62" spans="2:9" x14ac:dyDescent="0.2">
      <c r="B62" t="s">
        <v>167</v>
      </c>
      <c r="C62" s="11">
        <v>312</v>
      </c>
      <c r="D62" t="s">
        <v>81</v>
      </c>
      <c r="E62" t="s">
        <v>18</v>
      </c>
      <c r="I62" s="9"/>
    </row>
    <row r="63" spans="2:9" x14ac:dyDescent="0.2">
      <c r="B63" t="s">
        <v>168</v>
      </c>
      <c r="C63" s="11">
        <v>457</v>
      </c>
      <c r="D63" t="s">
        <v>82</v>
      </c>
      <c r="E63" t="s">
        <v>2</v>
      </c>
      <c r="I63" s="9"/>
    </row>
    <row r="64" spans="2:9" x14ac:dyDescent="0.2">
      <c r="B64" t="s">
        <v>169</v>
      </c>
      <c r="C64" s="11">
        <v>361</v>
      </c>
      <c r="D64" t="s">
        <v>83</v>
      </c>
      <c r="E64" t="s">
        <v>18</v>
      </c>
      <c r="I64" s="9"/>
    </row>
    <row r="65" spans="2:10" ht="21" x14ac:dyDescent="0.3">
      <c r="B65" t="s">
        <v>170</v>
      </c>
      <c r="C65" s="11">
        <v>293</v>
      </c>
      <c r="D65" t="s">
        <v>84</v>
      </c>
      <c r="E65" t="s">
        <v>2</v>
      </c>
      <c r="G65" s="47" t="s">
        <v>389</v>
      </c>
      <c r="H65" s="49" t="s">
        <v>162</v>
      </c>
      <c r="I65" s="9"/>
    </row>
    <row r="66" spans="2:10" ht="21" x14ac:dyDescent="0.3">
      <c r="B66" t="s">
        <v>171</v>
      </c>
      <c r="C66" s="11">
        <v>379</v>
      </c>
      <c r="D66" t="s">
        <v>85</v>
      </c>
      <c r="E66" t="s">
        <v>2</v>
      </c>
      <c r="G66" s="48" t="s">
        <v>15</v>
      </c>
      <c r="H66" s="41" cm="1">
        <f t="array" ref="H66:H68">VLOOKUP(H65,B14:E114,{2;3;4},0)</f>
        <v>262</v>
      </c>
      <c r="I66" s="9"/>
    </row>
    <row r="67" spans="2:10" ht="21" x14ac:dyDescent="0.3">
      <c r="B67" t="s">
        <v>172</v>
      </c>
      <c r="C67" s="11">
        <v>259</v>
      </c>
      <c r="D67" t="s">
        <v>86</v>
      </c>
      <c r="E67" t="s">
        <v>18</v>
      </c>
      <c r="G67" s="47" t="s">
        <v>16</v>
      </c>
      <c r="H67" s="41" t="str">
        <v>MedInnova Solutions Group</v>
      </c>
      <c r="I67" s="9"/>
    </row>
    <row r="68" spans="2:10" ht="21" x14ac:dyDescent="0.3">
      <c r="B68" t="s">
        <v>173</v>
      </c>
      <c r="C68" s="11">
        <v>431</v>
      </c>
      <c r="D68" t="s">
        <v>87</v>
      </c>
      <c r="E68" t="s">
        <v>2</v>
      </c>
      <c r="G68" s="47" t="s">
        <v>17</v>
      </c>
      <c r="H68" s="41" t="str">
        <v>No</v>
      </c>
      <c r="I68" s="9"/>
    </row>
    <row r="69" spans="2:10" x14ac:dyDescent="0.2">
      <c r="B69" t="s">
        <v>174</v>
      </c>
      <c r="C69" s="11">
        <v>402</v>
      </c>
      <c r="D69" t="s">
        <v>88</v>
      </c>
      <c r="E69" t="s">
        <v>18</v>
      </c>
      <c r="I69" s="9"/>
    </row>
    <row r="70" spans="2:10" x14ac:dyDescent="0.2">
      <c r="B70" t="s">
        <v>175</v>
      </c>
      <c r="C70" s="11">
        <v>272</v>
      </c>
      <c r="D70" t="s">
        <v>89</v>
      </c>
      <c r="E70" t="s">
        <v>18</v>
      </c>
      <c r="I70" s="9"/>
    </row>
    <row r="71" spans="2:10" x14ac:dyDescent="0.2">
      <c r="B71" t="s">
        <v>176</v>
      </c>
      <c r="C71" s="11">
        <v>286</v>
      </c>
      <c r="D71" t="s">
        <v>90</v>
      </c>
      <c r="E71" t="s">
        <v>2</v>
      </c>
      <c r="I71" s="9"/>
    </row>
    <row r="72" spans="2:10" x14ac:dyDescent="0.2">
      <c r="B72" t="s">
        <v>177</v>
      </c>
      <c r="C72" s="11">
        <v>452</v>
      </c>
      <c r="D72" t="s">
        <v>40</v>
      </c>
      <c r="E72" t="s">
        <v>18</v>
      </c>
      <c r="I72" s="9"/>
    </row>
    <row r="73" spans="2:10" x14ac:dyDescent="0.2">
      <c r="B73" t="s">
        <v>178</v>
      </c>
      <c r="C73" s="11">
        <v>343</v>
      </c>
      <c r="D73" t="s">
        <v>91</v>
      </c>
      <c r="E73" t="s">
        <v>2</v>
      </c>
      <c r="I73" s="9"/>
    </row>
    <row r="74" spans="2:10" x14ac:dyDescent="0.2">
      <c r="B74" t="s">
        <v>179</v>
      </c>
      <c r="C74" s="11">
        <v>278</v>
      </c>
      <c r="D74" t="s">
        <v>92</v>
      </c>
      <c r="E74" t="s">
        <v>18</v>
      </c>
      <c r="I74" s="9"/>
    </row>
    <row r="75" spans="2:10" ht="21" x14ac:dyDescent="0.3">
      <c r="B75" t="s">
        <v>180</v>
      </c>
      <c r="C75" s="11">
        <v>425</v>
      </c>
      <c r="D75" t="s">
        <v>93</v>
      </c>
      <c r="E75" t="s">
        <v>2</v>
      </c>
      <c r="G75" s="47" t="s">
        <v>389</v>
      </c>
      <c r="H75" s="48" t="s">
        <v>15</v>
      </c>
      <c r="I75" s="47" t="s">
        <v>16</v>
      </c>
      <c r="J75" s="47" t="s">
        <v>17</v>
      </c>
    </row>
    <row r="76" spans="2:10" x14ac:dyDescent="0.2">
      <c r="B76" t="s">
        <v>181</v>
      </c>
      <c r="C76" s="11">
        <v>261</v>
      </c>
      <c r="D76" t="s">
        <v>94</v>
      </c>
      <c r="E76" t="s">
        <v>18</v>
      </c>
      <c r="G76" s="49" t="s">
        <v>162</v>
      </c>
      <c r="H76" s="41" cm="1">
        <f t="array" ref="H76:J76">VLOOKUP(H65,B14:E114,{2,3,4},0)</f>
        <v>262</v>
      </c>
      <c r="I76" s="64" t="str">
        <v>MedInnova Solutions Group</v>
      </c>
      <c r="J76" s="41" t="str">
        <v>No</v>
      </c>
    </row>
    <row r="77" spans="2:10" x14ac:dyDescent="0.2">
      <c r="B77" t="s">
        <v>182</v>
      </c>
      <c r="C77" s="11">
        <v>386</v>
      </c>
      <c r="D77" t="s">
        <v>95</v>
      </c>
      <c r="E77" t="s">
        <v>2</v>
      </c>
      <c r="I77" s="9"/>
    </row>
    <row r="78" spans="2:10" x14ac:dyDescent="0.2">
      <c r="B78" t="s">
        <v>183</v>
      </c>
      <c r="C78" s="11">
        <v>400</v>
      </c>
      <c r="D78" t="s">
        <v>96</v>
      </c>
      <c r="E78" t="s">
        <v>18</v>
      </c>
      <c r="I78" s="9"/>
    </row>
    <row r="79" spans="2:10" x14ac:dyDescent="0.2">
      <c r="B79" t="s">
        <v>184</v>
      </c>
      <c r="C79" s="11">
        <v>347</v>
      </c>
      <c r="D79" t="s">
        <v>97</v>
      </c>
      <c r="E79" t="s">
        <v>2</v>
      </c>
      <c r="I79" s="9"/>
    </row>
    <row r="80" spans="2:10" x14ac:dyDescent="0.2">
      <c r="B80" t="s">
        <v>185</v>
      </c>
      <c r="C80" s="11">
        <v>381</v>
      </c>
      <c r="D80" t="s">
        <v>98</v>
      </c>
      <c r="E80" t="s">
        <v>2</v>
      </c>
      <c r="I80" s="9"/>
    </row>
    <row r="81" spans="2:9" x14ac:dyDescent="0.2">
      <c r="B81" t="s">
        <v>186</v>
      </c>
      <c r="C81" s="11">
        <v>276</v>
      </c>
      <c r="D81" t="s">
        <v>99</v>
      </c>
      <c r="E81" t="s">
        <v>18</v>
      </c>
      <c r="I81" s="9"/>
    </row>
    <row r="82" spans="2:9" x14ac:dyDescent="0.2">
      <c r="B82" t="s">
        <v>187</v>
      </c>
      <c r="C82" s="11">
        <v>341</v>
      </c>
      <c r="D82" t="s">
        <v>100</v>
      </c>
      <c r="E82" t="s">
        <v>2</v>
      </c>
      <c r="I82" s="9"/>
    </row>
    <row r="83" spans="2:9" x14ac:dyDescent="0.2">
      <c r="B83" t="s">
        <v>188</v>
      </c>
      <c r="C83" s="11">
        <v>263</v>
      </c>
      <c r="D83" t="s">
        <v>101</v>
      </c>
      <c r="E83" t="s">
        <v>18</v>
      </c>
      <c r="I83" s="9"/>
    </row>
    <row r="84" spans="2:9" x14ac:dyDescent="0.2">
      <c r="B84" t="s">
        <v>189</v>
      </c>
      <c r="C84" s="11">
        <v>378</v>
      </c>
      <c r="D84" t="s">
        <v>102</v>
      </c>
      <c r="E84" t="s">
        <v>18</v>
      </c>
      <c r="I84" s="9"/>
    </row>
    <row r="85" spans="2:9" x14ac:dyDescent="0.2">
      <c r="B85" t="s">
        <v>190</v>
      </c>
      <c r="C85" s="11">
        <v>415</v>
      </c>
      <c r="D85" t="s">
        <v>103</v>
      </c>
      <c r="E85" t="s">
        <v>2</v>
      </c>
      <c r="I85" s="9"/>
    </row>
    <row r="86" spans="2:9" x14ac:dyDescent="0.2">
      <c r="B86" t="s">
        <v>191</v>
      </c>
      <c r="C86" s="11">
        <v>356</v>
      </c>
      <c r="D86" t="s">
        <v>104</v>
      </c>
      <c r="E86" t="s">
        <v>18</v>
      </c>
      <c r="I86" s="9"/>
    </row>
    <row r="87" spans="2:9" x14ac:dyDescent="0.2">
      <c r="B87" t="s">
        <v>192</v>
      </c>
      <c r="C87" s="11">
        <v>298</v>
      </c>
      <c r="D87" t="s">
        <v>105</v>
      </c>
      <c r="E87" t="s">
        <v>2</v>
      </c>
      <c r="I87" s="9"/>
    </row>
    <row r="88" spans="2:9" x14ac:dyDescent="0.2">
      <c r="B88" t="s">
        <v>193</v>
      </c>
      <c r="C88" s="11">
        <v>323</v>
      </c>
      <c r="D88" t="s">
        <v>106</v>
      </c>
      <c r="E88" t="s">
        <v>18</v>
      </c>
      <c r="I88" s="9"/>
    </row>
    <row r="89" spans="2:9" x14ac:dyDescent="0.2">
      <c r="B89" t="s">
        <v>194</v>
      </c>
      <c r="C89" s="11">
        <v>296</v>
      </c>
      <c r="D89" t="s">
        <v>107</v>
      </c>
      <c r="E89" t="s">
        <v>2</v>
      </c>
      <c r="I89" s="9"/>
    </row>
    <row r="90" spans="2:9" x14ac:dyDescent="0.2">
      <c r="B90" t="s">
        <v>195</v>
      </c>
      <c r="C90" s="11">
        <v>402</v>
      </c>
      <c r="D90" t="s">
        <v>108</v>
      </c>
      <c r="E90" t="s">
        <v>18</v>
      </c>
      <c r="I90" s="9"/>
    </row>
    <row r="91" spans="2:9" x14ac:dyDescent="0.2">
      <c r="B91" t="s">
        <v>196</v>
      </c>
      <c r="C91" s="11">
        <v>276</v>
      </c>
      <c r="D91" t="s">
        <v>109</v>
      </c>
      <c r="E91" t="s">
        <v>2</v>
      </c>
      <c r="I91" s="9"/>
    </row>
    <row r="92" spans="2:9" x14ac:dyDescent="0.2">
      <c r="B92" t="s">
        <v>197</v>
      </c>
      <c r="C92" s="11">
        <v>261</v>
      </c>
      <c r="D92" t="s">
        <v>110</v>
      </c>
      <c r="E92" t="s">
        <v>18</v>
      </c>
      <c r="I92" s="9"/>
    </row>
    <row r="93" spans="2:9" x14ac:dyDescent="0.2">
      <c r="B93" t="s">
        <v>198</v>
      </c>
      <c r="C93" s="11">
        <v>355</v>
      </c>
      <c r="D93" t="s">
        <v>111</v>
      </c>
      <c r="E93" t="s">
        <v>2</v>
      </c>
      <c r="I93" s="9"/>
    </row>
    <row r="94" spans="2:9" x14ac:dyDescent="0.2">
      <c r="B94" t="s">
        <v>199</v>
      </c>
      <c r="C94" s="11">
        <v>403</v>
      </c>
      <c r="D94" t="s">
        <v>112</v>
      </c>
      <c r="E94" t="s">
        <v>18</v>
      </c>
      <c r="I94" s="9"/>
    </row>
    <row r="95" spans="2:9" x14ac:dyDescent="0.2">
      <c r="B95" t="s">
        <v>200</v>
      </c>
      <c r="C95" s="11">
        <v>319</v>
      </c>
      <c r="D95" t="s">
        <v>113</v>
      </c>
      <c r="E95" t="s">
        <v>2</v>
      </c>
      <c r="I95" s="9"/>
    </row>
    <row r="96" spans="2:9" x14ac:dyDescent="0.2">
      <c r="B96" t="s">
        <v>201</v>
      </c>
      <c r="C96" s="11">
        <v>359</v>
      </c>
      <c r="D96" t="s">
        <v>114</v>
      </c>
      <c r="E96" t="s">
        <v>18</v>
      </c>
      <c r="I96" s="9"/>
    </row>
    <row r="97" spans="2:9" x14ac:dyDescent="0.2">
      <c r="B97" t="s">
        <v>202</v>
      </c>
      <c r="C97" s="11">
        <v>290</v>
      </c>
      <c r="D97" t="s">
        <v>115</v>
      </c>
      <c r="E97" t="s">
        <v>2</v>
      </c>
      <c r="I97" s="9"/>
    </row>
    <row r="98" spans="2:9" x14ac:dyDescent="0.2">
      <c r="B98" t="s">
        <v>203</v>
      </c>
      <c r="C98" s="11">
        <v>425</v>
      </c>
      <c r="D98" t="s">
        <v>116</v>
      </c>
      <c r="E98" t="s">
        <v>18</v>
      </c>
      <c r="I98" s="9"/>
    </row>
    <row r="99" spans="2:9" x14ac:dyDescent="0.2">
      <c r="B99" t="s">
        <v>204</v>
      </c>
      <c r="C99" s="11">
        <v>434</v>
      </c>
      <c r="D99" t="s">
        <v>117</v>
      </c>
      <c r="E99" t="s">
        <v>2</v>
      </c>
      <c r="I99" s="9"/>
    </row>
    <row r="100" spans="2:9" x14ac:dyDescent="0.2">
      <c r="B100" t="s">
        <v>205</v>
      </c>
      <c r="C100" s="11">
        <v>320</v>
      </c>
      <c r="D100" t="s">
        <v>118</v>
      </c>
      <c r="E100" t="s">
        <v>18</v>
      </c>
      <c r="I100" s="9"/>
    </row>
    <row r="101" spans="2:9" x14ac:dyDescent="0.2">
      <c r="B101" t="s">
        <v>206</v>
      </c>
      <c r="C101" s="11">
        <v>385</v>
      </c>
      <c r="D101" t="s">
        <v>119</v>
      </c>
      <c r="E101" t="s">
        <v>2</v>
      </c>
      <c r="I101" s="9"/>
    </row>
    <row r="102" spans="2:9" x14ac:dyDescent="0.2">
      <c r="B102" t="s">
        <v>207</v>
      </c>
      <c r="C102" s="11">
        <v>290</v>
      </c>
      <c r="D102" t="s">
        <v>120</v>
      </c>
      <c r="E102" t="s">
        <v>18</v>
      </c>
      <c r="I102" s="9"/>
    </row>
    <row r="103" spans="2:9" x14ac:dyDescent="0.2">
      <c r="B103" t="s">
        <v>208</v>
      </c>
      <c r="C103" s="11">
        <v>336</v>
      </c>
      <c r="D103" t="s">
        <v>121</v>
      </c>
      <c r="E103" t="s">
        <v>2</v>
      </c>
      <c r="I103" s="9"/>
    </row>
    <row r="104" spans="2:9" x14ac:dyDescent="0.2">
      <c r="B104" t="s">
        <v>209</v>
      </c>
      <c r="C104" s="11">
        <v>412</v>
      </c>
      <c r="D104" t="s">
        <v>122</v>
      </c>
      <c r="E104" t="s">
        <v>18</v>
      </c>
      <c r="I104" s="9"/>
    </row>
    <row r="105" spans="2:9" x14ac:dyDescent="0.2">
      <c r="B105" t="s">
        <v>210</v>
      </c>
      <c r="C105" s="11">
        <v>349</v>
      </c>
      <c r="D105" t="s">
        <v>123</v>
      </c>
      <c r="E105" t="s">
        <v>2</v>
      </c>
      <c r="I105" s="9"/>
    </row>
    <row r="106" spans="2:9" x14ac:dyDescent="0.2">
      <c r="B106" t="s">
        <v>211</v>
      </c>
      <c r="C106" s="11">
        <v>402</v>
      </c>
      <c r="D106" t="s">
        <v>124</v>
      </c>
      <c r="E106" t="s">
        <v>18</v>
      </c>
      <c r="I106" s="9"/>
    </row>
    <row r="107" spans="2:9" x14ac:dyDescent="0.2">
      <c r="B107" t="s">
        <v>212</v>
      </c>
      <c r="C107" s="11">
        <v>311</v>
      </c>
      <c r="D107" t="s">
        <v>125</v>
      </c>
      <c r="E107" t="s">
        <v>2</v>
      </c>
      <c r="I107" s="9"/>
    </row>
    <row r="108" spans="2:9" x14ac:dyDescent="0.2">
      <c r="B108" t="s">
        <v>213</v>
      </c>
      <c r="C108" s="11">
        <v>411</v>
      </c>
      <c r="D108" t="s">
        <v>126</v>
      </c>
      <c r="E108" t="s">
        <v>18</v>
      </c>
    </row>
    <row r="109" spans="2:9" x14ac:dyDescent="0.2">
      <c r="B109" t="s">
        <v>214</v>
      </c>
      <c r="C109" s="11">
        <v>394</v>
      </c>
      <c r="D109" t="s">
        <v>127</v>
      </c>
      <c r="E109" t="s">
        <v>2</v>
      </c>
    </row>
    <row r="110" spans="2:9" x14ac:dyDescent="0.2">
      <c r="B110" t="s">
        <v>215</v>
      </c>
      <c r="C110" s="11">
        <v>265</v>
      </c>
      <c r="D110" t="s">
        <v>128</v>
      </c>
      <c r="E110" t="s">
        <v>18</v>
      </c>
    </row>
    <row r="111" spans="2:9" x14ac:dyDescent="0.2">
      <c r="B111" t="s">
        <v>216</v>
      </c>
      <c r="C111" s="11">
        <v>348</v>
      </c>
      <c r="D111" t="s">
        <v>129</v>
      </c>
      <c r="E111" t="s">
        <v>2</v>
      </c>
    </row>
    <row r="112" spans="2:9" x14ac:dyDescent="0.2">
      <c r="B112" t="s">
        <v>217</v>
      </c>
      <c r="C112" s="11">
        <v>372</v>
      </c>
      <c r="D112" t="s">
        <v>130</v>
      </c>
      <c r="E112" t="s">
        <v>18</v>
      </c>
    </row>
    <row r="113" spans="2:5" x14ac:dyDescent="0.2">
      <c r="B113" t="s">
        <v>218</v>
      </c>
      <c r="C113" s="11">
        <v>305</v>
      </c>
      <c r="D113" t="s">
        <v>131</v>
      </c>
      <c r="E113" t="s">
        <v>2</v>
      </c>
    </row>
    <row r="114" spans="2:5" x14ac:dyDescent="0.2">
      <c r="B114" t="s">
        <v>219</v>
      </c>
      <c r="C114" s="11">
        <v>376</v>
      </c>
      <c r="D114" t="s">
        <v>132</v>
      </c>
      <c r="E114" t="s">
        <v>18</v>
      </c>
    </row>
  </sheetData>
  <dataValidations count="1">
    <dataValidation type="list" allowBlank="1" showInputMessage="1" showErrorMessage="1" sqref="G19:G27" xr:uid="{5BFEAC62-F2D5-1648-9761-24C0518FE059}">
      <formula1>$B$15:$B$114</formula1>
    </dataValidation>
  </dataValidation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2F1E0A-2785-1E40-BBE6-88F8EA54F70D}">
  <sheetPr>
    <tabColor theme="6" tint="0.59999389629810485"/>
  </sheetPr>
  <dimension ref="A11:I55"/>
  <sheetViews>
    <sheetView showGridLines="0" zoomScale="57" zoomScaleNormal="57" workbookViewId="0">
      <selection activeCell="I50" sqref="I50"/>
    </sheetView>
  </sheetViews>
  <sheetFormatPr baseColWidth="10" defaultColWidth="19.6640625" defaultRowHeight="15" x14ac:dyDescent="0.2"/>
  <cols>
    <col min="1" max="1" width="36" customWidth="1"/>
    <col min="3" max="3" width="11.6640625" customWidth="1"/>
    <col min="4" max="4" width="42.6640625" customWidth="1"/>
    <col min="5" max="5" width="23" customWidth="1"/>
    <col min="7" max="7" width="25.5" customWidth="1"/>
  </cols>
  <sheetData>
    <row r="11" spans="1:9" ht="45" x14ac:dyDescent="0.45">
      <c r="A11" s="16"/>
    </row>
    <row r="14" spans="1:9" x14ac:dyDescent="0.2">
      <c r="C14" s="23"/>
    </row>
    <row r="15" spans="1:9" ht="21" x14ac:dyDescent="0.3">
      <c r="C15" s="23"/>
      <c r="E15" s="50" t="s">
        <v>32</v>
      </c>
      <c r="F15" s="50" t="s">
        <v>33</v>
      </c>
      <c r="G15" s="50" t="s">
        <v>380</v>
      </c>
      <c r="H15" s="50" t="s">
        <v>379</v>
      </c>
      <c r="I15" s="50" t="s">
        <v>378</v>
      </c>
    </row>
    <row r="16" spans="1:9" ht="21" x14ac:dyDescent="0.3">
      <c r="A16" s="50" t="s">
        <v>384</v>
      </c>
      <c r="B16" s="51">
        <v>34000</v>
      </c>
      <c r="C16" s="23"/>
      <c r="D16" s="11"/>
      <c r="E16" s="22" t="s">
        <v>377</v>
      </c>
      <c r="F16" s="11">
        <v>12450</v>
      </c>
      <c r="G16" s="21">
        <v>0.1</v>
      </c>
      <c r="H16" s="21">
        <v>0.1</v>
      </c>
      <c r="I16" s="54">
        <v>0.2</v>
      </c>
    </row>
    <row r="17" spans="1:9" ht="21" x14ac:dyDescent="0.3">
      <c r="A17" s="50" t="s">
        <v>381</v>
      </c>
      <c r="B17" s="29">
        <f>VLOOKUP(B16,E16:I21,5,1)</f>
        <v>0.3</v>
      </c>
      <c r="C17" s="24" t="str">
        <f>IF(B17=VLOOKUP(B16,E15:I21,5,1),"✔","✘")</f>
        <v>✔</v>
      </c>
      <c r="D17" s="11"/>
      <c r="E17" s="11">
        <v>12450</v>
      </c>
      <c r="F17" s="11">
        <v>20199</v>
      </c>
      <c r="G17" s="21">
        <v>0.12</v>
      </c>
      <c r="H17" s="21">
        <v>0.12</v>
      </c>
      <c r="I17" s="54">
        <v>0.24</v>
      </c>
    </row>
    <row r="18" spans="1:9" ht="21" x14ac:dyDescent="0.3">
      <c r="A18" s="50" t="s">
        <v>383</v>
      </c>
      <c r="B18" s="52">
        <f>B16*B17</f>
        <v>10200</v>
      </c>
      <c r="C18" s="24"/>
      <c r="D18" s="11"/>
      <c r="E18" s="11">
        <v>20200</v>
      </c>
      <c r="F18" s="11">
        <v>35199</v>
      </c>
      <c r="G18" s="21">
        <v>0.15</v>
      </c>
      <c r="H18" s="21">
        <v>0.15</v>
      </c>
      <c r="I18" s="54">
        <v>0.3</v>
      </c>
    </row>
    <row r="19" spans="1:9" ht="21" x14ac:dyDescent="0.3">
      <c r="A19" s="50" t="s">
        <v>382</v>
      </c>
      <c r="B19" s="53">
        <f>B16-B18</f>
        <v>23800</v>
      </c>
      <c r="C19" s="24"/>
      <c r="E19" s="11">
        <v>35200</v>
      </c>
      <c r="F19" s="11">
        <v>59999</v>
      </c>
      <c r="G19" s="21">
        <v>0.185</v>
      </c>
      <c r="H19" s="21">
        <v>0.185</v>
      </c>
      <c r="I19" s="54">
        <v>0.37</v>
      </c>
    </row>
    <row r="20" spans="1:9" x14ac:dyDescent="0.2">
      <c r="C20" s="23"/>
      <c r="E20" s="11">
        <v>60000</v>
      </c>
      <c r="F20" s="11">
        <v>299999</v>
      </c>
      <c r="G20" s="21">
        <v>0.22500000000000001</v>
      </c>
      <c r="H20" s="21">
        <v>0.22500000000000001</v>
      </c>
      <c r="I20" s="54">
        <v>0.45</v>
      </c>
    </row>
    <row r="21" spans="1:9" x14ac:dyDescent="0.2">
      <c r="C21" s="23"/>
      <c r="E21" s="11">
        <v>300000</v>
      </c>
      <c r="F21" s="19">
        <v>1000000</v>
      </c>
      <c r="G21" s="21">
        <v>0.245</v>
      </c>
      <c r="H21" s="21">
        <v>0.22500000000000001</v>
      </c>
      <c r="I21" s="54">
        <v>0.47</v>
      </c>
    </row>
    <row r="22" spans="1:9" x14ac:dyDescent="0.2">
      <c r="C22" s="23"/>
    </row>
    <row r="23" spans="1:9" x14ac:dyDescent="0.2">
      <c r="C23" s="23"/>
      <c r="E23" s="19"/>
      <c r="F23" s="19"/>
      <c r="G23" s="1"/>
    </row>
    <row r="24" spans="1:9" x14ac:dyDescent="0.2">
      <c r="C24" s="23"/>
      <c r="E24" s="19"/>
      <c r="F24" s="19"/>
      <c r="G24" s="1"/>
    </row>
    <row r="25" spans="1:9" x14ac:dyDescent="0.2">
      <c r="E25" s="19"/>
      <c r="F25" s="19"/>
      <c r="G25" s="1"/>
    </row>
    <row r="26" spans="1:9" x14ac:dyDescent="0.2">
      <c r="E26" s="19"/>
      <c r="F26" s="19"/>
      <c r="G26" s="1"/>
    </row>
    <row r="28" spans="1:9" ht="21" x14ac:dyDescent="0.3">
      <c r="A28" s="50" t="s">
        <v>384</v>
      </c>
      <c r="B28" s="51">
        <v>12480</v>
      </c>
      <c r="C28" s="23"/>
    </row>
    <row r="29" spans="1:9" ht="21" x14ac:dyDescent="0.3">
      <c r="A29" s="50" t="s">
        <v>381</v>
      </c>
      <c r="B29" s="29">
        <f>VLOOKUP(B28,E16:I21,5,1)</f>
        <v>0.24</v>
      </c>
      <c r="C29" s="24" t="str">
        <f>IF(B29=VLOOKUP(B28,E15:I21,5,1),"✔","✘")</f>
        <v>✔</v>
      </c>
    </row>
    <row r="30" spans="1:9" ht="21" x14ac:dyDescent="0.3">
      <c r="A30" s="50" t="s">
        <v>383</v>
      </c>
      <c r="B30" s="52">
        <f>B28*B29</f>
        <v>2995.2</v>
      </c>
      <c r="C30" s="24"/>
    </row>
    <row r="31" spans="1:9" ht="21" x14ac:dyDescent="0.3">
      <c r="A31" s="50" t="s">
        <v>382</v>
      </c>
      <c r="B31" s="53">
        <f>B28-B30</f>
        <v>9484.7999999999993</v>
      </c>
      <c r="C31" s="24"/>
    </row>
    <row r="32" spans="1:9" x14ac:dyDescent="0.2">
      <c r="C32" s="23"/>
    </row>
    <row r="33" spans="1:3" x14ac:dyDescent="0.2">
      <c r="C33" s="23"/>
    </row>
    <row r="34" spans="1:3" x14ac:dyDescent="0.2">
      <c r="C34" s="23"/>
    </row>
    <row r="35" spans="1:3" x14ac:dyDescent="0.2">
      <c r="C35" s="23"/>
    </row>
    <row r="36" spans="1:3" x14ac:dyDescent="0.2">
      <c r="C36" s="23"/>
    </row>
    <row r="40" spans="1:3" ht="21" x14ac:dyDescent="0.3">
      <c r="A40" s="50" t="s">
        <v>384</v>
      </c>
      <c r="B40" s="51">
        <v>63000</v>
      </c>
      <c r="C40" s="23"/>
    </row>
    <row r="41" spans="1:3" ht="21" x14ac:dyDescent="0.3">
      <c r="A41" s="50" t="s">
        <v>381</v>
      </c>
      <c r="B41" s="29">
        <f>VLOOKUP(B40,E16:I21,5,1)</f>
        <v>0.45</v>
      </c>
      <c r="C41" s="24" t="str">
        <f>IF(B41=VLOOKUP(B40,E15:I21,5,1),"✔","✘")</f>
        <v>✔</v>
      </c>
    </row>
    <row r="42" spans="1:3" ht="21" x14ac:dyDescent="0.3">
      <c r="A42" s="50" t="s">
        <v>383</v>
      </c>
      <c r="B42" s="52">
        <f>B40*B41</f>
        <v>28350</v>
      </c>
      <c r="C42" s="24"/>
    </row>
    <row r="43" spans="1:3" ht="21" x14ac:dyDescent="0.3">
      <c r="A43" s="50" t="s">
        <v>382</v>
      </c>
      <c r="B43" s="53">
        <f>B40-B42</f>
        <v>34650</v>
      </c>
      <c r="C43" s="24"/>
    </row>
    <row r="44" spans="1:3" x14ac:dyDescent="0.2">
      <c r="C44" s="23"/>
    </row>
    <row r="45" spans="1:3" x14ac:dyDescent="0.2">
      <c r="C45" s="23"/>
    </row>
    <row r="46" spans="1:3" x14ac:dyDescent="0.2">
      <c r="C46" s="23"/>
    </row>
    <row r="47" spans="1:3" x14ac:dyDescent="0.2">
      <c r="C47" s="23"/>
    </row>
    <row r="48" spans="1:3" x14ac:dyDescent="0.2">
      <c r="C48" s="23"/>
    </row>
    <row r="52" spans="1:3" ht="21" x14ac:dyDescent="0.3">
      <c r="A52" s="50" t="s">
        <v>384</v>
      </c>
      <c r="B52" s="51">
        <v>18000</v>
      </c>
      <c r="C52" s="23"/>
    </row>
    <row r="53" spans="1:3" ht="21" x14ac:dyDescent="0.3">
      <c r="A53" s="50" t="s">
        <v>381</v>
      </c>
      <c r="B53" s="29">
        <f>VLOOKUP(B52,E16:I21,5,1)</f>
        <v>0.24</v>
      </c>
      <c r="C53" s="24" t="str">
        <f>IF(B53=VLOOKUP(B52,E15:I21,5,1),"✔","✘")</f>
        <v>✔</v>
      </c>
    </row>
    <row r="54" spans="1:3" ht="21" x14ac:dyDescent="0.3">
      <c r="A54" s="50" t="s">
        <v>383</v>
      </c>
      <c r="B54" s="52">
        <f>B52*B53</f>
        <v>4320</v>
      </c>
      <c r="C54" s="24"/>
    </row>
    <row r="55" spans="1:3" ht="21" x14ac:dyDescent="0.3">
      <c r="A55" s="50" t="s">
        <v>382</v>
      </c>
      <c r="B55" s="53">
        <f>B52-B54</f>
        <v>13680</v>
      </c>
      <c r="C55" s="24"/>
    </row>
  </sheetData>
  <conditionalFormatting sqref="C17:C19">
    <cfRule type="containsText" dxfId="23" priority="12" operator="containsText" text="✘">
      <formula>NOT(ISERROR(SEARCH("✘",C17)))</formula>
    </cfRule>
    <cfRule type="cellIs" dxfId="22" priority="11" stopIfTrue="1" operator="equal">
      <formula>"✔"</formula>
    </cfRule>
    <cfRule type="expression" dxfId="21" priority="10">
      <formula>B17=""</formula>
    </cfRule>
  </conditionalFormatting>
  <conditionalFormatting sqref="C29:C31">
    <cfRule type="expression" dxfId="20" priority="7">
      <formula>B29=""</formula>
    </cfRule>
    <cfRule type="containsText" dxfId="19" priority="9" operator="containsText" text="✘">
      <formula>NOT(ISERROR(SEARCH("✘",C29)))</formula>
    </cfRule>
    <cfRule type="cellIs" dxfId="18" priority="8" stopIfTrue="1" operator="equal">
      <formula>"✔"</formula>
    </cfRule>
  </conditionalFormatting>
  <conditionalFormatting sqref="C41:C43">
    <cfRule type="expression" dxfId="17" priority="4">
      <formula>B41=""</formula>
    </cfRule>
    <cfRule type="containsText" dxfId="16" priority="6" operator="containsText" text="✘">
      <formula>NOT(ISERROR(SEARCH("✘",C41)))</formula>
    </cfRule>
    <cfRule type="cellIs" dxfId="15" priority="5" stopIfTrue="1" operator="equal">
      <formula>"✔"</formula>
    </cfRule>
  </conditionalFormatting>
  <conditionalFormatting sqref="C53:C55">
    <cfRule type="containsText" dxfId="14" priority="3" operator="containsText" text="✘">
      <formula>NOT(ISERROR(SEARCH("✘",C53)))</formula>
    </cfRule>
    <cfRule type="cellIs" dxfId="13" priority="2" stopIfTrue="1" operator="equal">
      <formula>"✔"</formula>
    </cfRule>
    <cfRule type="expression" dxfId="12" priority="1">
      <formula>B53=""</formula>
    </cfRule>
  </conditionalFormatting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F6CD78-1285-394B-9E7C-91548AF139D5}">
  <sheetPr>
    <tabColor theme="6" tint="0.39997558519241921"/>
  </sheetPr>
  <dimension ref="B10:M39"/>
  <sheetViews>
    <sheetView showGridLines="0" workbookViewId="0">
      <selection activeCell="B11" sqref="B11"/>
    </sheetView>
  </sheetViews>
  <sheetFormatPr baseColWidth="10" defaultColWidth="18.33203125" defaultRowHeight="15" x14ac:dyDescent="0.2"/>
  <cols>
    <col min="1" max="1" width="9.33203125" customWidth="1"/>
    <col min="2" max="2" width="51.1640625" customWidth="1"/>
  </cols>
  <sheetData>
    <row r="10" spans="2:13" x14ac:dyDescent="0.2">
      <c r="B10" s="20"/>
      <c r="C10" s="18"/>
    </row>
    <row r="11" spans="2:13" ht="21" x14ac:dyDescent="0.3">
      <c r="B11" s="25"/>
      <c r="C11" s="26"/>
      <c r="D11" s="26"/>
      <c r="E11" s="26"/>
      <c r="F11" s="26"/>
      <c r="G11" s="26"/>
      <c r="H11" s="26"/>
      <c r="I11" s="26"/>
      <c r="J11" s="26"/>
      <c r="K11" s="26"/>
      <c r="L11" s="26"/>
      <c r="M11" s="26"/>
    </row>
    <row r="12" spans="2:13" ht="21" x14ac:dyDescent="0.3">
      <c r="B12" s="25"/>
      <c r="C12" s="26"/>
      <c r="D12" s="26"/>
      <c r="E12" s="26"/>
      <c r="F12" s="26"/>
      <c r="G12" s="26"/>
      <c r="H12" s="26"/>
      <c r="I12" s="26"/>
      <c r="J12" s="26"/>
      <c r="K12" s="26"/>
      <c r="L12" s="26"/>
      <c r="M12" s="26"/>
    </row>
    <row r="13" spans="2:13" ht="21" x14ac:dyDescent="0.3">
      <c r="B13" s="25"/>
      <c r="C13" s="27"/>
      <c r="D13" s="27"/>
      <c r="E13" s="27"/>
      <c r="F13" s="27"/>
      <c r="G13" s="27"/>
      <c r="H13" s="27"/>
      <c r="I13" s="27"/>
      <c r="J13" s="27"/>
      <c r="K13" s="27"/>
      <c r="L13" s="27"/>
      <c r="M13" s="27"/>
    </row>
    <row r="14" spans="2:13" ht="21" x14ac:dyDescent="0.3">
      <c r="B14" s="50" t="s">
        <v>32</v>
      </c>
      <c r="C14" s="22" t="s">
        <v>377</v>
      </c>
      <c r="D14" s="11">
        <v>12450</v>
      </c>
      <c r="E14" s="11">
        <v>20200</v>
      </c>
      <c r="F14" s="11">
        <v>35200</v>
      </c>
      <c r="G14" s="11">
        <v>60000</v>
      </c>
      <c r="H14" s="11">
        <v>300000</v>
      </c>
    </row>
    <row r="15" spans="2:13" ht="21" x14ac:dyDescent="0.3">
      <c r="B15" s="50" t="s">
        <v>33</v>
      </c>
      <c r="C15" s="11">
        <v>12450</v>
      </c>
      <c r="D15" s="11">
        <v>20199</v>
      </c>
      <c r="E15" s="11">
        <v>35199</v>
      </c>
      <c r="F15" s="11">
        <v>59999</v>
      </c>
      <c r="G15" s="11">
        <v>299999</v>
      </c>
      <c r="H15" s="19">
        <v>1000000</v>
      </c>
    </row>
    <row r="16" spans="2:13" ht="21" x14ac:dyDescent="0.3">
      <c r="B16" s="50" t="s">
        <v>380</v>
      </c>
      <c r="C16" s="21">
        <v>9.5000000000000001E-2</v>
      </c>
      <c r="D16" s="21">
        <v>0.12</v>
      </c>
      <c r="E16" s="21">
        <v>0.15</v>
      </c>
      <c r="F16" s="21">
        <v>0.185</v>
      </c>
      <c r="G16" s="21">
        <v>0.22500000000000001</v>
      </c>
      <c r="H16" s="21">
        <v>0.245</v>
      </c>
    </row>
    <row r="17" spans="2:8" ht="21" x14ac:dyDescent="0.3">
      <c r="B17" s="50" t="s">
        <v>379</v>
      </c>
      <c r="C17" s="21">
        <v>0.1</v>
      </c>
      <c r="D17" s="21">
        <v>0.12</v>
      </c>
      <c r="E17" s="21">
        <v>0.15</v>
      </c>
      <c r="F17" s="21">
        <v>0.185</v>
      </c>
      <c r="G17" s="21">
        <v>0.22500000000000001</v>
      </c>
      <c r="H17" s="21">
        <v>0.22500000000000001</v>
      </c>
    </row>
    <row r="18" spans="2:8" ht="21" x14ac:dyDescent="0.3">
      <c r="B18" s="50" t="s">
        <v>378</v>
      </c>
      <c r="C18" s="54">
        <v>0.2</v>
      </c>
      <c r="D18" s="54">
        <v>0.24</v>
      </c>
      <c r="E18" s="54">
        <v>0.3</v>
      </c>
      <c r="F18" s="54">
        <v>0.37</v>
      </c>
      <c r="G18" s="54">
        <v>0.45</v>
      </c>
      <c r="H18" s="54">
        <v>0.47</v>
      </c>
    </row>
    <row r="24" spans="2:8" ht="21" x14ac:dyDescent="0.3">
      <c r="B24" s="50" t="s">
        <v>384</v>
      </c>
      <c r="C24" s="51">
        <v>18000</v>
      </c>
    </row>
    <row r="25" spans="2:8" ht="21" x14ac:dyDescent="0.3">
      <c r="B25" s="50" t="s">
        <v>381</v>
      </c>
      <c r="C25" s="30">
        <f>HLOOKUP(C24,B14:H18,5,1)</f>
        <v>0.24</v>
      </c>
      <c r="D25" s="2"/>
    </row>
    <row r="26" spans="2:8" ht="21" x14ac:dyDescent="0.3">
      <c r="B26" s="50" t="s">
        <v>383</v>
      </c>
      <c r="C26" s="52">
        <f>C24*C25</f>
        <v>4320</v>
      </c>
    </row>
    <row r="27" spans="2:8" ht="21" x14ac:dyDescent="0.3">
      <c r="B27" s="50" t="s">
        <v>382</v>
      </c>
      <c r="C27" s="53">
        <f>C24-C26</f>
        <v>13680</v>
      </c>
    </row>
    <row r="36" spans="2:3" ht="21" x14ac:dyDescent="0.3">
      <c r="B36" s="50" t="s">
        <v>384</v>
      </c>
      <c r="C36" s="51">
        <v>38600</v>
      </c>
    </row>
    <row r="37" spans="2:3" ht="21" x14ac:dyDescent="0.3">
      <c r="B37" s="50" t="s">
        <v>381</v>
      </c>
      <c r="C37" s="30">
        <f>HLOOKUP(C36,B14:H18,5,1)</f>
        <v>0.37</v>
      </c>
    </row>
    <row r="38" spans="2:3" ht="21" x14ac:dyDescent="0.3">
      <c r="B38" s="50" t="s">
        <v>383</v>
      </c>
      <c r="C38" s="52">
        <f>C36*C37</f>
        <v>14282</v>
      </c>
    </row>
    <row r="39" spans="2:3" ht="21" x14ac:dyDescent="0.3">
      <c r="B39" s="50" t="s">
        <v>382</v>
      </c>
      <c r="C39" s="53">
        <f>C36-C38</f>
        <v>24318</v>
      </c>
    </row>
  </sheetData>
  <conditionalFormatting sqref="D25">
    <cfRule type="expression" dxfId="11" priority="1">
      <formula>C25=""</formula>
    </cfRule>
    <cfRule type="cellIs" dxfId="10" priority="2" operator="equal">
      <formula>"✔"</formula>
    </cfRule>
    <cfRule type="containsText" dxfId="9" priority="3" operator="containsText" text="✘">
      <formula>NOT(ISERROR(SEARCH("✘",D25)))</formula>
    </cfRule>
  </conditionalFormatting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Hojas de cálculo</vt:lpstr>
      </vt:variant>
      <vt:variant>
        <vt:i4>12</vt:i4>
      </vt:variant>
    </vt:vector>
  </HeadingPairs>
  <TitlesOfParts>
    <vt:vector size="12" baseType="lpstr">
      <vt:lpstr>Función Busqueda</vt:lpstr>
      <vt:lpstr>Ejercicio 1</vt:lpstr>
      <vt:lpstr>Ejercicio 2</vt:lpstr>
      <vt:lpstr>Ejercicio 3</vt:lpstr>
      <vt:lpstr>Ejercicio 4</vt:lpstr>
      <vt:lpstr>Ejercicio 5</vt:lpstr>
      <vt:lpstr>Solución 1</vt:lpstr>
      <vt:lpstr>Solución 2</vt:lpstr>
      <vt:lpstr>Solución 3</vt:lpstr>
      <vt:lpstr>Solución 4</vt:lpstr>
      <vt:lpstr>EXTRA</vt:lpstr>
      <vt:lpstr>Solución 5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DMI</dc:creator>
  <cp:lastModifiedBy>Nathalie Duran</cp:lastModifiedBy>
  <dcterms:created xsi:type="dcterms:W3CDTF">2017-11-13T02:52:14Z</dcterms:created>
  <dcterms:modified xsi:type="dcterms:W3CDTF">2024-10-08T17:39:41Z</dcterms:modified>
</cp:coreProperties>
</file>