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8960" windowHeight="11835"/>
  </bookViews>
  <sheets>
    <sheet name="Bearing Wall (2)" sheetId="5" r:id="rId1"/>
  </sheets>
  <definedNames>
    <definedName name="_xlnm.Print_Area" localSheetId="0">'Bearing Wall (2)'!$B$2:$M$35</definedName>
  </definedNames>
  <calcPr calcId="125725"/>
</workbook>
</file>

<file path=xl/calcChain.xml><?xml version="1.0" encoding="utf-8"?>
<calcChain xmlns="http://schemas.openxmlformats.org/spreadsheetml/2006/main">
  <c r="AD40" i="5"/>
  <c r="AD41" s="1"/>
  <c r="AD43" s="1"/>
  <c r="AE53"/>
  <c r="AC53"/>
  <c r="AB42"/>
  <c r="Z42"/>
  <c r="AD47"/>
  <c r="AD52" s="1"/>
  <c r="P39"/>
  <c r="AF41"/>
  <c r="AF43" s="1"/>
  <c r="I34"/>
  <c r="AC43"/>
  <c r="AC40"/>
  <c r="AD51" l="1"/>
  <c r="AD55"/>
  <c r="AD48"/>
  <c r="Z43" l="1"/>
  <c r="AB43"/>
  <c r="S42"/>
  <c r="S43" s="1"/>
  <c r="O39"/>
  <c r="R43"/>
  <c r="R22"/>
  <c r="AH10"/>
  <c r="AG10"/>
  <c r="AF10"/>
  <c r="AE10"/>
  <c r="AD10"/>
  <c r="AC10"/>
  <c r="AB10"/>
  <c r="S10"/>
  <c r="R12"/>
  <c r="AA12" s="1"/>
  <c r="R13"/>
  <c r="R14"/>
  <c r="R15"/>
  <c r="AA15" s="1"/>
  <c r="R16"/>
  <c r="AA16" s="1"/>
  <c r="R17"/>
  <c r="AA17" s="1"/>
  <c r="R18"/>
  <c r="AA18" s="1"/>
  <c r="R19"/>
  <c r="AA19" s="1"/>
  <c r="R20"/>
  <c r="AA20" s="1"/>
  <c r="R21"/>
  <c r="AA21" s="1"/>
  <c r="AA22"/>
  <c r="R23"/>
  <c r="AA23" s="1"/>
  <c r="R24"/>
  <c r="AA24" s="1"/>
  <c r="R25"/>
  <c r="AA25" s="1"/>
  <c r="R26"/>
  <c r="AA26" s="1"/>
  <c r="R27"/>
  <c r="AA27" s="1"/>
  <c r="R11"/>
  <c r="AA11" s="1"/>
  <c r="U10"/>
  <c r="V10"/>
  <c r="V18" s="1"/>
  <c r="W10"/>
  <c r="X10"/>
  <c r="X16" s="1"/>
  <c r="Y10"/>
  <c r="T10"/>
  <c r="AO11"/>
  <c r="AM11"/>
  <c r="AO9"/>
  <c r="AM9"/>
  <c r="G29"/>
  <c r="G26"/>
  <c r="E22"/>
  <c r="C22"/>
  <c r="D18"/>
  <c r="U663" l="1"/>
  <c r="R44"/>
  <c r="AC41"/>
  <c r="W14"/>
  <c r="Y41"/>
  <c r="U748"/>
  <c r="W685"/>
  <c r="U433"/>
  <c r="W749"/>
  <c r="U707"/>
  <c r="U576"/>
  <c r="U768"/>
  <c r="U727"/>
  <c r="W729"/>
  <c r="W665"/>
  <c r="U305"/>
  <c r="V43"/>
  <c r="V140"/>
  <c r="X140" s="1"/>
  <c r="V144"/>
  <c r="X144" s="1"/>
  <c r="V148"/>
  <c r="X148" s="1"/>
  <c r="V152"/>
  <c r="X152" s="1"/>
  <c r="V156"/>
  <c r="X156" s="1"/>
  <c r="V159"/>
  <c r="X159" s="1"/>
  <c r="V163"/>
  <c r="X163" s="1"/>
  <c r="V167"/>
  <c r="X167" s="1"/>
  <c r="V171"/>
  <c r="X171" s="1"/>
  <c r="V175"/>
  <c r="X175" s="1"/>
  <c r="V178"/>
  <c r="X178" s="1"/>
  <c r="V182"/>
  <c r="X182" s="1"/>
  <c r="V186"/>
  <c r="X186" s="1"/>
  <c r="V190"/>
  <c r="X190" s="1"/>
  <c r="V194"/>
  <c r="X194" s="1"/>
  <c r="V198"/>
  <c r="X198" s="1"/>
  <c r="V202"/>
  <c r="X202" s="1"/>
  <c r="V206"/>
  <c r="X206" s="1"/>
  <c r="V210"/>
  <c r="X210" s="1"/>
  <c r="V214"/>
  <c r="X214" s="1"/>
  <c r="V218"/>
  <c r="X218" s="1"/>
  <c r="V221"/>
  <c r="X221" s="1"/>
  <c r="V225"/>
  <c r="X225" s="1"/>
  <c r="V229"/>
  <c r="X229" s="1"/>
  <c r="V233"/>
  <c r="X233" s="1"/>
  <c r="V237"/>
  <c r="X237" s="1"/>
  <c r="V244"/>
  <c r="X244" s="1"/>
  <c r="V248"/>
  <c r="X248" s="1"/>
  <c r="V252"/>
  <c r="X252" s="1"/>
  <c r="V256"/>
  <c r="X256" s="1"/>
  <c r="V260"/>
  <c r="X260" s="1"/>
  <c r="V264"/>
  <c r="X264" s="1"/>
  <c r="V268"/>
  <c r="X268" s="1"/>
  <c r="V272"/>
  <c r="X272" s="1"/>
  <c r="V276"/>
  <c r="X276" s="1"/>
  <c r="V280"/>
  <c r="X280" s="1"/>
  <c r="V284"/>
  <c r="X284" s="1"/>
  <c r="V287"/>
  <c r="X287" s="1"/>
  <c r="V291"/>
  <c r="X291" s="1"/>
  <c r="V295"/>
  <c r="X295" s="1"/>
  <c r="V299"/>
  <c r="X299" s="1"/>
  <c r="V303"/>
  <c r="X303" s="1"/>
  <c r="V306"/>
  <c r="X306" s="1"/>
  <c r="V310"/>
  <c r="X310" s="1"/>
  <c r="V314"/>
  <c r="X314" s="1"/>
  <c r="V318"/>
  <c r="X318" s="1"/>
  <c r="V322"/>
  <c r="X322" s="1"/>
  <c r="V326"/>
  <c r="X326" s="1"/>
  <c r="V330"/>
  <c r="X330" s="1"/>
  <c r="V334"/>
  <c r="X334" s="1"/>
  <c r="V338"/>
  <c r="X338" s="1"/>
  <c r="V342"/>
  <c r="X342" s="1"/>
  <c r="V346"/>
  <c r="X346" s="1"/>
  <c r="V349"/>
  <c r="X349" s="1"/>
  <c r="V353"/>
  <c r="X353" s="1"/>
  <c r="V357"/>
  <c r="X357" s="1"/>
  <c r="V361"/>
  <c r="X361" s="1"/>
  <c r="V365"/>
  <c r="X365" s="1"/>
  <c r="V372"/>
  <c r="X372" s="1"/>
  <c r="V376"/>
  <c r="X376" s="1"/>
  <c r="V380"/>
  <c r="X380" s="1"/>
  <c r="V384"/>
  <c r="X384" s="1"/>
  <c r="V388"/>
  <c r="X388" s="1"/>
  <c r="V392"/>
  <c r="X392" s="1"/>
  <c r="V396"/>
  <c r="X396" s="1"/>
  <c r="V400"/>
  <c r="X400" s="1"/>
  <c r="V404"/>
  <c r="X404" s="1"/>
  <c r="V408"/>
  <c r="X408" s="1"/>
  <c r="V412"/>
  <c r="X412" s="1"/>
  <c r="V415"/>
  <c r="X415" s="1"/>
  <c r="V419"/>
  <c r="X419" s="1"/>
  <c r="V423"/>
  <c r="X423" s="1"/>
  <c r="V427"/>
  <c r="X427" s="1"/>
  <c r="V431"/>
  <c r="X431" s="1"/>
  <c r="V434"/>
  <c r="X434" s="1"/>
  <c r="V438"/>
  <c r="X438" s="1"/>
  <c r="V442"/>
  <c r="X442" s="1"/>
  <c r="V446"/>
  <c r="X446" s="1"/>
  <c r="V450"/>
  <c r="X450" s="1"/>
  <c r="V454"/>
  <c r="X454" s="1"/>
  <c r="V458"/>
  <c r="X458" s="1"/>
  <c r="V461"/>
  <c r="X461" s="1"/>
  <c r="V464"/>
  <c r="X464" s="1"/>
  <c r="V468"/>
  <c r="X468" s="1"/>
  <c r="V472"/>
  <c r="X472" s="1"/>
  <c r="V476"/>
  <c r="X476" s="1"/>
  <c r="V480"/>
  <c r="X480" s="1"/>
  <c r="V484"/>
  <c r="X484" s="1"/>
  <c r="V487"/>
  <c r="X487" s="1"/>
  <c r="V491"/>
  <c r="X491" s="1"/>
  <c r="V495"/>
  <c r="X495" s="1"/>
  <c r="V499"/>
  <c r="X499" s="1"/>
  <c r="V502"/>
  <c r="X502" s="1"/>
  <c r="V505"/>
  <c r="X505" s="1"/>
  <c r="V508"/>
  <c r="X508" s="1"/>
  <c r="V515"/>
  <c r="X515" s="1"/>
  <c r="V519"/>
  <c r="X519" s="1"/>
  <c r="V523"/>
  <c r="X523" s="1"/>
  <c r="V527"/>
  <c r="X527" s="1"/>
  <c r="V531"/>
  <c r="X531" s="1"/>
  <c r="V535"/>
  <c r="X535" s="1"/>
  <c r="V539"/>
  <c r="X539" s="1"/>
  <c r="V542"/>
  <c r="X542" s="1"/>
  <c r="V546"/>
  <c r="X546" s="1"/>
  <c r="V549"/>
  <c r="X549" s="1"/>
  <c r="V553"/>
  <c r="X553" s="1"/>
  <c r="V557"/>
  <c r="X557" s="1"/>
  <c r="V561"/>
  <c r="X561" s="1"/>
  <c r="V567"/>
  <c r="X567" s="1"/>
  <c r="V570"/>
  <c r="X570" s="1"/>
  <c r="V574"/>
  <c r="X574" s="1"/>
  <c r="V577"/>
  <c r="X577" s="1"/>
  <c r="V581"/>
  <c r="X581" s="1"/>
  <c r="V585"/>
  <c r="X585" s="1"/>
  <c r="V588"/>
  <c r="X588" s="1"/>
  <c r="V591"/>
  <c r="X591" s="1"/>
  <c r="V595"/>
  <c r="X595" s="1"/>
  <c r="V599"/>
  <c r="X599" s="1"/>
  <c r="V602"/>
  <c r="X602" s="1"/>
  <c r="V606"/>
  <c r="X606" s="1"/>
  <c r="V610"/>
  <c r="X610" s="1"/>
  <c r="V615"/>
  <c r="X615" s="1"/>
  <c r="V618"/>
  <c r="X618" s="1"/>
  <c r="V622"/>
  <c r="X622" s="1"/>
  <c r="V626"/>
  <c r="X626" s="1"/>
  <c r="V629"/>
  <c r="X629" s="1"/>
  <c r="V633"/>
  <c r="X633" s="1"/>
  <c r="V643"/>
  <c r="X643" s="1"/>
  <c r="V647"/>
  <c r="X647" s="1"/>
  <c r="V651"/>
  <c r="X651" s="1"/>
  <c r="V657"/>
  <c r="X657" s="1"/>
  <c r="V661"/>
  <c r="X661" s="1"/>
  <c r="V664"/>
  <c r="X664" s="1"/>
  <c r="V667"/>
  <c r="X667" s="1"/>
  <c r="V671"/>
  <c r="X671" s="1"/>
  <c r="V674"/>
  <c r="X674" s="1"/>
  <c r="V677"/>
  <c r="X677" s="1"/>
  <c r="V681"/>
  <c r="X681" s="1"/>
  <c r="V684"/>
  <c r="X684" s="1"/>
  <c r="V687"/>
  <c r="X687" s="1"/>
  <c r="V691"/>
  <c r="X691" s="1"/>
  <c r="V701"/>
  <c r="X701" s="1"/>
  <c r="V704"/>
  <c r="X704" s="1"/>
  <c r="V707"/>
  <c r="X707" s="1"/>
  <c r="V711"/>
  <c r="X711" s="1"/>
  <c r="V715"/>
  <c r="X715" s="1"/>
  <c r="V721"/>
  <c r="X721" s="1"/>
  <c r="V725"/>
  <c r="X725" s="1"/>
  <c r="V728"/>
  <c r="X728" s="1"/>
  <c r="V731"/>
  <c r="X731" s="1"/>
  <c r="V735"/>
  <c r="X735" s="1"/>
  <c r="V738"/>
  <c r="X738" s="1"/>
  <c r="V741"/>
  <c r="X741" s="1"/>
  <c r="V745"/>
  <c r="X745" s="1"/>
  <c r="V748"/>
  <c r="X748" s="1"/>
  <c r="V751"/>
  <c r="X751" s="1"/>
  <c r="V755"/>
  <c r="X755" s="1"/>
  <c r="V765"/>
  <c r="X765" s="1"/>
  <c r="V768"/>
  <c r="X768" s="1"/>
  <c r="V771"/>
  <c r="X771" s="1"/>
  <c r="V775"/>
  <c r="X775" s="1"/>
  <c r="V779"/>
  <c r="X779" s="1"/>
  <c r="V143"/>
  <c r="X143" s="1"/>
  <c r="V185"/>
  <c r="X185" s="1"/>
  <c r="V197"/>
  <c r="X197" s="1"/>
  <c r="V205"/>
  <c r="X205" s="1"/>
  <c r="V213"/>
  <c r="X213" s="1"/>
  <c r="V228"/>
  <c r="X228" s="1"/>
  <c r="V240"/>
  <c r="X240" s="1"/>
  <c r="V247"/>
  <c r="X247" s="1"/>
  <c r="V255"/>
  <c r="X255" s="1"/>
  <c r="V263"/>
  <c r="X263" s="1"/>
  <c r="V271"/>
  <c r="X271" s="1"/>
  <c r="V279"/>
  <c r="X279" s="1"/>
  <c r="V286"/>
  <c r="X286" s="1"/>
  <c r="V294"/>
  <c r="X294" s="1"/>
  <c r="V302"/>
  <c r="X302" s="1"/>
  <c r="V309"/>
  <c r="X309" s="1"/>
  <c r="V317"/>
  <c r="X317" s="1"/>
  <c r="V325"/>
  <c r="X325" s="1"/>
  <c r="V333"/>
  <c r="X333" s="1"/>
  <c r="V341"/>
  <c r="X341" s="1"/>
  <c r="V356"/>
  <c r="X356" s="1"/>
  <c r="V364"/>
  <c r="X364" s="1"/>
  <c r="V371"/>
  <c r="X371" s="1"/>
  <c r="V379"/>
  <c r="X379" s="1"/>
  <c r="V387"/>
  <c r="X387" s="1"/>
  <c r="V395"/>
  <c r="X395" s="1"/>
  <c r="V403"/>
  <c r="X403" s="1"/>
  <c r="V411"/>
  <c r="X411" s="1"/>
  <c r="V418"/>
  <c r="X418" s="1"/>
  <c r="V426"/>
  <c r="X426" s="1"/>
  <c r="V433"/>
  <c r="X433" s="1"/>
  <c r="V441"/>
  <c r="X441" s="1"/>
  <c r="V449"/>
  <c r="X449" s="1"/>
  <c r="V457"/>
  <c r="X457" s="1"/>
  <c r="V471"/>
  <c r="X471" s="1"/>
  <c r="V479"/>
  <c r="X479" s="1"/>
  <c r="V486"/>
  <c r="X486" s="1"/>
  <c r="V494"/>
  <c r="X494" s="1"/>
  <c r="V501"/>
  <c r="X501" s="1"/>
  <c r="V507"/>
  <c r="X507" s="1"/>
  <c r="V514"/>
  <c r="X514" s="1"/>
  <c r="V522"/>
  <c r="X522" s="1"/>
  <c r="V530"/>
  <c r="X530" s="1"/>
  <c r="V538"/>
  <c r="X538" s="1"/>
  <c r="V545"/>
  <c r="X545" s="1"/>
  <c r="V552"/>
  <c r="X552" s="1"/>
  <c r="V560"/>
  <c r="X560" s="1"/>
  <c r="V576"/>
  <c r="X576" s="1"/>
  <c r="V584"/>
  <c r="X584" s="1"/>
  <c r="V598"/>
  <c r="X598" s="1"/>
  <c r="V605"/>
  <c r="X605" s="1"/>
  <c r="V625"/>
  <c r="X625" s="1"/>
  <c r="V632"/>
  <c r="X632" s="1"/>
  <c r="V639"/>
  <c r="X639" s="1"/>
  <c r="V646"/>
  <c r="X646" s="1"/>
  <c r="V653"/>
  <c r="X653" s="1"/>
  <c r="V660"/>
  <c r="X660" s="1"/>
  <c r="V666"/>
  <c r="X666" s="1"/>
  <c r="V673"/>
  <c r="X673" s="1"/>
  <c r="V680"/>
  <c r="X680" s="1"/>
  <c r="V686"/>
  <c r="X686" s="1"/>
  <c r="V694"/>
  <c r="X694" s="1"/>
  <c r="V697"/>
  <c r="X697" s="1"/>
  <c r="V781"/>
  <c r="X781" s="1"/>
  <c r="V141"/>
  <c r="X141" s="1"/>
  <c r="V145"/>
  <c r="X145" s="1"/>
  <c r="V149"/>
  <c r="X149" s="1"/>
  <c r="V153"/>
  <c r="X153" s="1"/>
  <c r="V160"/>
  <c r="X160" s="1"/>
  <c r="V164"/>
  <c r="X164" s="1"/>
  <c r="V168"/>
  <c r="X168" s="1"/>
  <c r="V172"/>
  <c r="X172" s="1"/>
  <c r="V176"/>
  <c r="X176" s="1"/>
  <c r="V179"/>
  <c r="X179" s="1"/>
  <c r="V183"/>
  <c r="X183" s="1"/>
  <c r="V187"/>
  <c r="X187" s="1"/>
  <c r="V191"/>
  <c r="X191" s="1"/>
  <c r="V195"/>
  <c r="X195" s="1"/>
  <c r="V199"/>
  <c r="X199" s="1"/>
  <c r="V203"/>
  <c r="X203" s="1"/>
  <c r="V207"/>
  <c r="X207" s="1"/>
  <c r="V211"/>
  <c r="X211" s="1"/>
  <c r="V215"/>
  <c r="X215" s="1"/>
  <c r="V219"/>
  <c r="X219" s="1"/>
  <c r="V222"/>
  <c r="X222" s="1"/>
  <c r="V226"/>
  <c r="X226" s="1"/>
  <c r="V230"/>
  <c r="X230" s="1"/>
  <c r="V234"/>
  <c r="X234" s="1"/>
  <c r="V238"/>
  <c r="X238" s="1"/>
  <c r="V241"/>
  <c r="X241" s="1"/>
  <c r="V245"/>
  <c r="X245" s="1"/>
  <c r="V249"/>
  <c r="X249" s="1"/>
  <c r="V253"/>
  <c r="X253" s="1"/>
  <c r="V257"/>
  <c r="X257" s="1"/>
  <c r="V261"/>
  <c r="X261" s="1"/>
  <c r="V265"/>
  <c r="X265" s="1"/>
  <c r="V269"/>
  <c r="X269" s="1"/>
  <c r="V273"/>
  <c r="X273" s="1"/>
  <c r="V277"/>
  <c r="X277" s="1"/>
  <c r="V281"/>
  <c r="X281" s="1"/>
  <c r="V288"/>
  <c r="X288" s="1"/>
  <c r="V292"/>
  <c r="X292" s="1"/>
  <c r="V296"/>
  <c r="X296" s="1"/>
  <c r="V300"/>
  <c r="X300" s="1"/>
  <c r="V304"/>
  <c r="X304" s="1"/>
  <c r="V307"/>
  <c r="X307" s="1"/>
  <c r="V311"/>
  <c r="X311" s="1"/>
  <c r="V315"/>
  <c r="X315" s="1"/>
  <c r="V319"/>
  <c r="X319" s="1"/>
  <c r="V323"/>
  <c r="X323" s="1"/>
  <c r="V327"/>
  <c r="X327" s="1"/>
  <c r="V331"/>
  <c r="X331" s="1"/>
  <c r="V335"/>
  <c r="X335" s="1"/>
  <c r="V339"/>
  <c r="X339" s="1"/>
  <c r="V343"/>
  <c r="X343" s="1"/>
  <c r="V347"/>
  <c r="X347" s="1"/>
  <c r="V350"/>
  <c r="X350" s="1"/>
  <c r="V354"/>
  <c r="X354" s="1"/>
  <c r="V358"/>
  <c r="X358" s="1"/>
  <c r="V362"/>
  <c r="X362" s="1"/>
  <c r="V366"/>
  <c r="X366" s="1"/>
  <c r="V369"/>
  <c r="X369" s="1"/>
  <c r="V373"/>
  <c r="X373" s="1"/>
  <c r="V377"/>
  <c r="X377" s="1"/>
  <c r="V381"/>
  <c r="X381" s="1"/>
  <c r="V385"/>
  <c r="X385" s="1"/>
  <c r="V389"/>
  <c r="X389" s="1"/>
  <c r="V393"/>
  <c r="X393" s="1"/>
  <c r="V397"/>
  <c r="X397" s="1"/>
  <c r="V401"/>
  <c r="X401" s="1"/>
  <c r="V405"/>
  <c r="X405" s="1"/>
  <c r="V409"/>
  <c r="X409" s="1"/>
  <c r="V416"/>
  <c r="X416" s="1"/>
  <c r="V420"/>
  <c r="X420" s="1"/>
  <c r="V424"/>
  <c r="X424" s="1"/>
  <c r="V428"/>
  <c r="X428" s="1"/>
  <c r="V432"/>
  <c r="X432" s="1"/>
  <c r="V435"/>
  <c r="X435" s="1"/>
  <c r="V439"/>
  <c r="X439" s="1"/>
  <c r="V443"/>
  <c r="X443" s="1"/>
  <c r="V447"/>
  <c r="X447" s="1"/>
  <c r="V451"/>
  <c r="X451" s="1"/>
  <c r="V455"/>
  <c r="X455" s="1"/>
  <c r="V459"/>
  <c r="X459" s="1"/>
  <c r="V462"/>
  <c r="X462" s="1"/>
  <c r="V465"/>
  <c r="X465" s="1"/>
  <c r="V469"/>
  <c r="X469" s="1"/>
  <c r="V473"/>
  <c r="X473" s="1"/>
  <c r="V477"/>
  <c r="X477" s="1"/>
  <c r="V481"/>
  <c r="X481" s="1"/>
  <c r="V488"/>
  <c r="X488" s="1"/>
  <c r="V492"/>
  <c r="X492" s="1"/>
  <c r="V496"/>
  <c r="X496" s="1"/>
  <c r="V500"/>
  <c r="X500" s="1"/>
  <c r="V509"/>
  <c r="X509" s="1"/>
  <c r="V512"/>
  <c r="X512" s="1"/>
  <c r="V516"/>
  <c r="X516" s="1"/>
  <c r="V520"/>
  <c r="X520" s="1"/>
  <c r="V524"/>
  <c r="X524" s="1"/>
  <c r="V528"/>
  <c r="X528" s="1"/>
  <c r="V532"/>
  <c r="X532" s="1"/>
  <c r="V536"/>
  <c r="X536" s="1"/>
  <c r="V543"/>
  <c r="X543" s="1"/>
  <c r="V547"/>
  <c r="X547" s="1"/>
  <c r="V550"/>
  <c r="X550" s="1"/>
  <c r="V554"/>
  <c r="X554" s="1"/>
  <c r="V558"/>
  <c r="X558" s="1"/>
  <c r="V562"/>
  <c r="X562" s="1"/>
  <c r="V565"/>
  <c r="X565" s="1"/>
  <c r="V568"/>
  <c r="X568" s="1"/>
  <c r="V571"/>
  <c r="X571" s="1"/>
  <c r="V575"/>
  <c r="X575" s="1"/>
  <c r="V578"/>
  <c r="X578" s="1"/>
  <c r="V582"/>
  <c r="X582" s="1"/>
  <c r="V586"/>
  <c r="X586" s="1"/>
  <c r="V589"/>
  <c r="X589" s="1"/>
  <c r="V592"/>
  <c r="X592" s="1"/>
  <c r="V596"/>
  <c r="X596" s="1"/>
  <c r="V603"/>
  <c r="X603" s="1"/>
  <c r="V607"/>
  <c r="X607" s="1"/>
  <c r="V611"/>
  <c r="X611" s="1"/>
  <c r="V613"/>
  <c r="X613" s="1"/>
  <c r="V616"/>
  <c r="X616" s="1"/>
  <c r="V619"/>
  <c r="X619" s="1"/>
  <c r="V623"/>
  <c r="X623" s="1"/>
  <c r="V627"/>
  <c r="X627" s="1"/>
  <c r="V630"/>
  <c r="X630" s="1"/>
  <c r="V634"/>
  <c r="X634" s="1"/>
  <c r="V637"/>
  <c r="X637" s="1"/>
  <c r="V640"/>
  <c r="X640" s="1"/>
  <c r="V644"/>
  <c r="X644" s="1"/>
  <c r="V648"/>
  <c r="X648" s="1"/>
  <c r="V654"/>
  <c r="X654" s="1"/>
  <c r="V658"/>
  <c r="X658" s="1"/>
  <c r="V662"/>
  <c r="X662" s="1"/>
  <c r="V665"/>
  <c r="X665" s="1"/>
  <c r="V668"/>
  <c r="X668" s="1"/>
  <c r="V678"/>
  <c r="X678" s="1"/>
  <c r="V682"/>
  <c r="X682" s="1"/>
  <c r="V685"/>
  <c r="X685" s="1"/>
  <c r="V688"/>
  <c r="X688" s="1"/>
  <c r="V692"/>
  <c r="X692" s="1"/>
  <c r="V695"/>
  <c r="X695" s="1"/>
  <c r="V698"/>
  <c r="X698" s="1"/>
  <c r="V702"/>
  <c r="X702" s="1"/>
  <c r="V705"/>
  <c r="X705" s="1"/>
  <c r="V708"/>
  <c r="X708" s="1"/>
  <c r="V712"/>
  <c r="X712" s="1"/>
  <c r="V718"/>
  <c r="X718" s="1"/>
  <c r="V722"/>
  <c r="X722" s="1"/>
  <c r="V726"/>
  <c r="X726" s="1"/>
  <c r="V729"/>
  <c r="X729" s="1"/>
  <c r="V732"/>
  <c r="X732" s="1"/>
  <c r="V742"/>
  <c r="X742" s="1"/>
  <c r="V746"/>
  <c r="X746" s="1"/>
  <c r="V749"/>
  <c r="X749" s="1"/>
  <c r="V752"/>
  <c r="X752" s="1"/>
  <c r="V756"/>
  <c r="X756" s="1"/>
  <c r="V759"/>
  <c r="X759" s="1"/>
  <c r="V762"/>
  <c r="X762" s="1"/>
  <c r="V766"/>
  <c r="X766" s="1"/>
  <c r="V769"/>
  <c r="X769" s="1"/>
  <c r="V772"/>
  <c r="X772" s="1"/>
  <c r="V776"/>
  <c r="X776" s="1"/>
  <c r="V783"/>
  <c r="X783" s="1"/>
  <c r="V147"/>
  <c r="X147" s="1"/>
  <c r="V151"/>
  <c r="X151" s="1"/>
  <c r="V155"/>
  <c r="X155" s="1"/>
  <c r="V158"/>
  <c r="X158" s="1"/>
  <c r="V162"/>
  <c r="X162" s="1"/>
  <c r="V166"/>
  <c r="X166" s="1"/>
  <c r="V170"/>
  <c r="X170" s="1"/>
  <c r="V174"/>
  <c r="X174" s="1"/>
  <c r="V177"/>
  <c r="X177" s="1"/>
  <c r="V181"/>
  <c r="X181" s="1"/>
  <c r="V189"/>
  <c r="X189" s="1"/>
  <c r="V193"/>
  <c r="X193" s="1"/>
  <c r="V201"/>
  <c r="X201" s="1"/>
  <c r="V209"/>
  <c r="X209" s="1"/>
  <c r="V217"/>
  <c r="X217" s="1"/>
  <c r="V224"/>
  <c r="X224" s="1"/>
  <c r="V232"/>
  <c r="X232" s="1"/>
  <c r="V236"/>
  <c r="X236" s="1"/>
  <c r="V243"/>
  <c r="X243" s="1"/>
  <c r="V251"/>
  <c r="X251" s="1"/>
  <c r="V259"/>
  <c r="X259" s="1"/>
  <c r="V267"/>
  <c r="X267" s="1"/>
  <c r="V275"/>
  <c r="X275" s="1"/>
  <c r="V283"/>
  <c r="X283" s="1"/>
  <c r="V290"/>
  <c r="X290" s="1"/>
  <c r="V298"/>
  <c r="X298" s="1"/>
  <c r="V305"/>
  <c r="X305" s="1"/>
  <c r="V313"/>
  <c r="X313" s="1"/>
  <c r="V321"/>
  <c r="X321" s="1"/>
  <c r="V329"/>
  <c r="X329" s="1"/>
  <c r="V337"/>
  <c r="X337" s="1"/>
  <c r="V345"/>
  <c r="X345" s="1"/>
  <c r="V352"/>
  <c r="X352" s="1"/>
  <c r="V360"/>
  <c r="X360" s="1"/>
  <c r="V368"/>
  <c r="X368" s="1"/>
  <c r="V375"/>
  <c r="X375" s="1"/>
  <c r="V383"/>
  <c r="X383" s="1"/>
  <c r="V391"/>
  <c r="X391" s="1"/>
  <c r="V399"/>
  <c r="X399" s="1"/>
  <c r="V407"/>
  <c r="X407" s="1"/>
  <c r="V414"/>
  <c r="X414" s="1"/>
  <c r="V422"/>
  <c r="X422" s="1"/>
  <c r="V430"/>
  <c r="X430" s="1"/>
  <c r="V437"/>
  <c r="X437" s="1"/>
  <c r="V445"/>
  <c r="X445" s="1"/>
  <c r="V453"/>
  <c r="X453" s="1"/>
  <c r="V467"/>
  <c r="X467" s="1"/>
  <c r="V475"/>
  <c r="X475" s="1"/>
  <c r="V483"/>
  <c r="X483" s="1"/>
  <c r="V490"/>
  <c r="X490" s="1"/>
  <c r="V498"/>
  <c r="X498" s="1"/>
  <c r="V504"/>
  <c r="X504" s="1"/>
  <c r="V511"/>
  <c r="X511" s="1"/>
  <c r="V518"/>
  <c r="X518" s="1"/>
  <c r="V526"/>
  <c r="X526" s="1"/>
  <c r="V534"/>
  <c r="X534" s="1"/>
  <c r="V541"/>
  <c r="X541" s="1"/>
  <c r="V556"/>
  <c r="X556" s="1"/>
  <c r="V564"/>
  <c r="X564" s="1"/>
  <c r="V573"/>
  <c r="X573" s="1"/>
  <c r="V580"/>
  <c r="X580" s="1"/>
  <c r="V594"/>
  <c r="X594" s="1"/>
  <c r="V601"/>
  <c r="X601" s="1"/>
  <c r="V609"/>
  <c r="X609" s="1"/>
  <c r="V621"/>
  <c r="X621" s="1"/>
  <c r="V628"/>
  <c r="X628" s="1"/>
  <c r="V636"/>
  <c r="X636" s="1"/>
  <c r="V642"/>
  <c r="X642" s="1"/>
  <c r="V650"/>
  <c r="X650" s="1"/>
  <c r="V656"/>
  <c r="X656" s="1"/>
  <c r="V663"/>
  <c r="X663" s="1"/>
  <c r="V670"/>
  <c r="X670" s="1"/>
  <c r="V676"/>
  <c r="X676" s="1"/>
  <c r="V690"/>
  <c r="X690" s="1"/>
  <c r="U140"/>
  <c r="U241"/>
  <c r="U369"/>
  <c r="U512"/>
  <c r="W564"/>
  <c r="U613"/>
  <c r="W636"/>
  <c r="U640"/>
  <c r="W653"/>
  <c r="U695"/>
  <c r="W697"/>
  <c r="W717"/>
  <c r="U759"/>
  <c r="W761"/>
  <c r="U137"/>
  <c r="U221"/>
  <c r="U349"/>
  <c r="W463"/>
  <c r="W566"/>
  <c r="U570"/>
  <c r="W590"/>
  <c r="W612"/>
  <c r="U618"/>
  <c r="U157"/>
  <c r="U285"/>
  <c r="U413"/>
  <c r="U485"/>
  <c r="W502"/>
  <c r="U506"/>
  <c r="W539"/>
  <c r="U600"/>
  <c r="U652"/>
  <c r="U672"/>
  <c r="U675"/>
  <c r="U716"/>
  <c r="U736"/>
  <c r="U739"/>
  <c r="U780"/>
  <c r="U461"/>
  <c r="U549"/>
  <c r="W587"/>
  <c r="W614"/>
  <c r="U684"/>
  <c r="V754"/>
  <c r="X754" s="1"/>
  <c r="V740"/>
  <c r="X740" s="1"/>
  <c r="V727"/>
  <c r="X727" s="1"/>
  <c r="V689"/>
  <c r="X689" s="1"/>
  <c r="V649"/>
  <c r="X649" s="1"/>
  <c r="V635"/>
  <c r="X635" s="1"/>
  <c r="V620"/>
  <c r="X620" s="1"/>
  <c r="V608"/>
  <c r="X608" s="1"/>
  <c r="V593"/>
  <c r="X593" s="1"/>
  <c r="V566"/>
  <c r="X566" s="1"/>
  <c r="V551"/>
  <c r="X551" s="1"/>
  <c r="V537"/>
  <c r="X537" s="1"/>
  <c r="V521"/>
  <c r="X521" s="1"/>
  <c r="V506"/>
  <c r="X506" s="1"/>
  <c r="V493"/>
  <c r="X493" s="1"/>
  <c r="V478"/>
  <c r="X478" s="1"/>
  <c r="V463"/>
  <c r="X463" s="1"/>
  <c r="V448"/>
  <c r="X448" s="1"/>
  <c r="V417"/>
  <c r="X417" s="1"/>
  <c r="V402"/>
  <c r="X402" s="1"/>
  <c r="V386"/>
  <c r="X386" s="1"/>
  <c r="V370"/>
  <c r="X370" s="1"/>
  <c r="V355"/>
  <c r="X355" s="1"/>
  <c r="V340"/>
  <c r="X340" s="1"/>
  <c r="V324"/>
  <c r="X324" s="1"/>
  <c r="V308"/>
  <c r="X308" s="1"/>
  <c r="V293"/>
  <c r="X293" s="1"/>
  <c r="V278"/>
  <c r="X278" s="1"/>
  <c r="V262"/>
  <c r="X262" s="1"/>
  <c r="V246"/>
  <c r="X246" s="1"/>
  <c r="V231"/>
  <c r="X231" s="1"/>
  <c r="V216"/>
  <c r="X216" s="1"/>
  <c r="V200"/>
  <c r="X200" s="1"/>
  <c r="V184"/>
  <c r="X184" s="1"/>
  <c r="V169"/>
  <c r="X169" s="1"/>
  <c r="V154"/>
  <c r="X154" s="1"/>
  <c r="V782"/>
  <c r="X782" s="1"/>
  <c r="V777"/>
  <c r="X777" s="1"/>
  <c r="V770"/>
  <c r="X770" s="1"/>
  <c r="V763"/>
  <c r="X763" s="1"/>
  <c r="V757"/>
  <c r="X757" s="1"/>
  <c r="V743"/>
  <c r="X743" s="1"/>
  <c r="V736"/>
  <c r="X736" s="1"/>
  <c r="V723"/>
  <c r="X723" s="1"/>
  <c r="V716"/>
  <c r="X716" s="1"/>
  <c r="V709"/>
  <c r="X709" s="1"/>
  <c r="V703"/>
  <c r="X703" s="1"/>
  <c r="V693"/>
  <c r="X693" s="1"/>
  <c r="V679"/>
  <c r="X679" s="1"/>
  <c r="V652"/>
  <c r="X652" s="1"/>
  <c r="V638"/>
  <c r="X638" s="1"/>
  <c r="V624"/>
  <c r="X624" s="1"/>
  <c r="V612"/>
  <c r="X612" s="1"/>
  <c r="V597"/>
  <c r="X597" s="1"/>
  <c r="V583"/>
  <c r="X583" s="1"/>
  <c r="V569"/>
  <c r="X569" s="1"/>
  <c r="V555"/>
  <c r="X555" s="1"/>
  <c r="V540"/>
  <c r="X540" s="1"/>
  <c r="V525"/>
  <c r="X525" s="1"/>
  <c r="V510"/>
  <c r="X510" s="1"/>
  <c r="V497"/>
  <c r="X497" s="1"/>
  <c r="V482"/>
  <c r="X482" s="1"/>
  <c r="V466"/>
  <c r="X466" s="1"/>
  <c r="V452"/>
  <c r="X452" s="1"/>
  <c r="V436"/>
  <c r="X436" s="1"/>
  <c r="V421"/>
  <c r="X421" s="1"/>
  <c r="V406"/>
  <c r="X406" s="1"/>
  <c r="V390"/>
  <c r="X390" s="1"/>
  <c r="V374"/>
  <c r="X374" s="1"/>
  <c r="V359"/>
  <c r="X359" s="1"/>
  <c r="V344"/>
  <c r="X344" s="1"/>
  <c r="V328"/>
  <c r="X328" s="1"/>
  <c r="V312"/>
  <c r="X312" s="1"/>
  <c r="V297"/>
  <c r="X297" s="1"/>
  <c r="V282"/>
  <c r="X282" s="1"/>
  <c r="V266"/>
  <c r="X266" s="1"/>
  <c r="V250"/>
  <c r="X250" s="1"/>
  <c r="V235"/>
  <c r="X235" s="1"/>
  <c r="V220"/>
  <c r="X220" s="1"/>
  <c r="V204"/>
  <c r="X204" s="1"/>
  <c r="V188"/>
  <c r="X188" s="1"/>
  <c r="V173"/>
  <c r="X173" s="1"/>
  <c r="V157"/>
  <c r="X157" s="1"/>
  <c r="V142"/>
  <c r="X142" s="1"/>
  <c r="V778"/>
  <c r="X778" s="1"/>
  <c r="U771"/>
  <c r="V764"/>
  <c r="X764" s="1"/>
  <c r="V758"/>
  <c r="X758" s="1"/>
  <c r="V750"/>
  <c r="X750" s="1"/>
  <c r="V744"/>
  <c r="X744" s="1"/>
  <c r="V737"/>
  <c r="X737" s="1"/>
  <c r="V730"/>
  <c r="X730" s="1"/>
  <c r="V724"/>
  <c r="X724" s="1"/>
  <c r="V717"/>
  <c r="X717" s="1"/>
  <c r="V710"/>
  <c r="X710" s="1"/>
  <c r="U704"/>
  <c r="V696"/>
  <c r="X696" s="1"/>
  <c r="V683"/>
  <c r="X683" s="1"/>
  <c r="V669"/>
  <c r="X669" s="1"/>
  <c r="V655"/>
  <c r="X655" s="1"/>
  <c r="V641"/>
  <c r="X641" s="1"/>
  <c r="W627"/>
  <c r="V614"/>
  <c r="X614" s="1"/>
  <c r="V600"/>
  <c r="X600" s="1"/>
  <c r="V587"/>
  <c r="X587" s="1"/>
  <c r="V572"/>
  <c r="X572" s="1"/>
  <c r="V559"/>
  <c r="X559" s="1"/>
  <c r="V544"/>
  <c r="X544" s="1"/>
  <c r="V529"/>
  <c r="X529" s="1"/>
  <c r="V513"/>
  <c r="X513" s="1"/>
  <c r="W500"/>
  <c r="V485"/>
  <c r="X485" s="1"/>
  <c r="V470"/>
  <c r="X470" s="1"/>
  <c r="V456"/>
  <c r="X456" s="1"/>
  <c r="V440"/>
  <c r="X440" s="1"/>
  <c r="V425"/>
  <c r="X425" s="1"/>
  <c r="V410"/>
  <c r="X410" s="1"/>
  <c r="V394"/>
  <c r="X394" s="1"/>
  <c r="V378"/>
  <c r="X378" s="1"/>
  <c r="V363"/>
  <c r="X363" s="1"/>
  <c r="V348"/>
  <c r="X348" s="1"/>
  <c r="V332"/>
  <c r="X332" s="1"/>
  <c r="V316"/>
  <c r="X316" s="1"/>
  <c r="V301"/>
  <c r="X301" s="1"/>
  <c r="V285"/>
  <c r="X285" s="1"/>
  <c r="V270"/>
  <c r="X270" s="1"/>
  <c r="V254"/>
  <c r="X254" s="1"/>
  <c r="V239"/>
  <c r="X239" s="1"/>
  <c r="V223"/>
  <c r="X223" s="1"/>
  <c r="V208"/>
  <c r="X208" s="1"/>
  <c r="V192"/>
  <c r="X192" s="1"/>
  <c r="U177"/>
  <c r="V161"/>
  <c r="X161" s="1"/>
  <c r="V146"/>
  <c r="X146" s="1"/>
  <c r="V774"/>
  <c r="X774" s="1"/>
  <c r="V761"/>
  <c r="X761" s="1"/>
  <c r="V734"/>
  <c r="X734" s="1"/>
  <c r="V720"/>
  <c r="X720" s="1"/>
  <c r="V714"/>
  <c r="X714" s="1"/>
  <c r="V700"/>
  <c r="X700" s="1"/>
  <c r="V675"/>
  <c r="X675" s="1"/>
  <c r="V579"/>
  <c r="X579" s="1"/>
  <c r="V780"/>
  <c r="X780" s="1"/>
  <c r="V773"/>
  <c r="X773" s="1"/>
  <c r="V767"/>
  <c r="X767" s="1"/>
  <c r="V760"/>
  <c r="X760" s="1"/>
  <c r="V753"/>
  <c r="X753" s="1"/>
  <c r="V747"/>
  <c r="X747" s="1"/>
  <c r="V739"/>
  <c r="X739" s="1"/>
  <c r="V733"/>
  <c r="X733" s="1"/>
  <c r="V719"/>
  <c r="X719" s="1"/>
  <c r="V713"/>
  <c r="X713" s="1"/>
  <c r="V706"/>
  <c r="X706" s="1"/>
  <c r="V699"/>
  <c r="X699" s="1"/>
  <c r="V672"/>
  <c r="X672" s="1"/>
  <c r="V659"/>
  <c r="X659" s="1"/>
  <c r="V645"/>
  <c r="X645" s="1"/>
  <c r="V631"/>
  <c r="X631" s="1"/>
  <c r="V617"/>
  <c r="X617" s="1"/>
  <c r="V604"/>
  <c r="X604" s="1"/>
  <c r="V590"/>
  <c r="X590" s="1"/>
  <c r="V563"/>
  <c r="X563" s="1"/>
  <c r="V548"/>
  <c r="X548" s="1"/>
  <c r="V533"/>
  <c r="X533" s="1"/>
  <c r="V517"/>
  <c r="X517" s="1"/>
  <c r="V503"/>
  <c r="X503" s="1"/>
  <c r="V489"/>
  <c r="X489" s="1"/>
  <c r="V474"/>
  <c r="X474" s="1"/>
  <c r="V460"/>
  <c r="X460" s="1"/>
  <c r="V444"/>
  <c r="X444" s="1"/>
  <c r="V429"/>
  <c r="X429" s="1"/>
  <c r="V413"/>
  <c r="X413" s="1"/>
  <c r="V398"/>
  <c r="X398" s="1"/>
  <c r="V382"/>
  <c r="X382" s="1"/>
  <c r="V367"/>
  <c r="X367" s="1"/>
  <c r="V351"/>
  <c r="X351" s="1"/>
  <c r="V336"/>
  <c r="X336" s="1"/>
  <c r="V320"/>
  <c r="X320" s="1"/>
  <c r="V289"/>
  <c r="X289" s="1"/>
  <c r="V274"/>
  <c r="X274" s="1"/>
  <c r="V258"/>
  <c r="X258" s="1"/>
  <c r="V242"/>
  <c r="X242" s="1"/>
  <c r="V227"/>
  <c r="X227" s="1"/>
  <c r="V212"/>
  <c r="X212" s="1"/>
  <c r="V196"/>
  <c r="X196" s="1"/>
  <c r="V180"/>
  <c r="X180" s="1"/>
  <c r="V165"/>
  <c r="X165" s="1"/>
  <c r="V150"/>
  <c r="X150" s="1"/>
  <c r="U775"/>
  <c r="W765"/>
  <c r="W745"/>
  <c r="U743"/>
  <c r="U711"/>
  <c r="U679"/>
  <c r="U764"/>
  <c r="U755"/>
  <c r="U752"/>
  <c r="U732"/>
  <c r="U723"/>
  <c r="U720"/>
  <c r="U700"/>
  <c r="U691"/>
  <c r="U688"/>
  <c r="U668"/>
  <c r="U659"/>
  <c r="U656"/>
  <c r="U645"/>
  <c r="W622"/>
  <c r="W619"/>
  <c r="W595"/>
  <c r="U581"/>
  <c r="W571"/>
  <c r="W532"/>
  <c r="W507"/>
  <c r="U401"/>
  <c r="U337"/>
  <c r="U273"/>
  <c r="U209"/>
  <c r="U145"/>
  <c r="W777"/>
  <c r="W733"/>
  <c r="W713"/>
  <c r="W701"/>
  <c r="W681"/>
  <c r="W669"/>
  <c r="W649"/>
  <c r="W646"/>
  <c r="W644"/>
  <c r="U632"/>
  <c r="U608"/>
  <c r="W604"/>
  <c r="U586"/>
  <c r="W582"/>
  <c r="W580"/>
  <c r="U544"/>
  <c r="U538"/>
  <c r="W534"/>
  <c r="U517"/>
  <c r="W479"/>
  <c r="U477"/>
  <c r="W447"/>
  <c r="U445"/>
  <c r="U381"/>
  <c r="U317"/>
  <c r="U253"/>
  <c r="U189"/>
  <c r="W773"/>
  <c r="U760"/>
  <c r="U779"/>
  <c r="U772"/>
  <c r="W769"/>
  <c r="U763"/>
  <c r="U756"/>
  <c r="W753"/>
  <c r="U747"/>
  <c r="U740"/>
  <c r="W737"/>
  <c r="U731"/>
  <c r="U724"/>
  <c r="W721"/>
  <c r="U715"/>
  <c r="U708"/>
  <c r="W705"/>
  <c r="U699"/>
  <c r="U692"/>
  <c r="W689"/>
  <c r="U683"/>
  <c r="U676"/>
  <c r="W673"/>
  <c r="U667"/>
  <c r="U660"/>
  <c r="W657"/>
  <c r="U651"/>
  <c r="W638"/>
  <c r="U634"/>
  <c r="U629"/>
  <c r="U624"/>
  <c r="W606"/>
  <c r="U602"/>
  <c r="U597"/>
  <c r="U592"/>
  <c r="U560"/>
  <c r="U554"/>
  <c r="W550"/>
  <c r="W548"/>
  <c r="U528"/>
  <c r="U522"/>
  <c r="W518"/>
  <c r="W516"/>
  <c r="U496"/>
  <c r="U490"/>
  <c r="W486"/>
  <c r="W484"/>
  <c r="W471"/>
  <c r="U469"/>
  <c r="W455"/>
  <c r="U453"/>
  <c r="U429"/>
  <c r="U397"/>
  <c r="U365"/>
  <c r="U333"/>
  <c r="U301"/>
  <c r="U269"/>
  <c r="U237"/>
  <c r="U205"/>
  <c r="U173"/>
  <c r="U141"/>
  <c r="U776"/>
  <c r="U767"/>
  <c r="W757"/>
  <c r="U751"/>
  <c r="U744"/>
  <c r="W741"/>
  <c r="U735"/>
  <c r="U728"/>
  <c r="W725"/>
  <c r="U719"/>
  <c r="U712"/>
  <c r="W709"/>
  <c r="U703"/>
  <c r="U696"/>
  <c r="W693"/>
  <c r="U687"/>
  <c r="U680"/>
  <c r="W677"/>
  <c r="U671"/>
  <c r="U664"/>
  <c r="W661"/>
  <c r="U655"/>
  <c r="U648"/>
  <c r="W643"/>
  <c r="W635"/>
  <c r="W630"/>
  <c r="W628"/>
  <c r="W620"/>
  <c r="U616"/>
  <c r="W611"/>
  <c r="W603"/>
  <c r="W598"/>
  <c r="W596"/>
  <c r="W588"/>
  <c r="U584"/>
  <c r="W579"/>
  <c r="U565"/>
  <c r="W555"/>
  <c r="U533"/>
  <c r="W523"/>
  <c r="U501"/>
  <c r="W491"/>
  <c r="U417"/>
  <c r="U385"/>
  <c r="U353"/>
  <c r="U321"/>
  <c r="U289"/>
  <c r="U257"/>
  <c r="U225"/>
  <c r="U193"/>
  <c r="U161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U642"/>
  <c r="U637"/>
  <c r="U626"/>
  <c r="U621"/>
  <c r="U610"/>
  <c r="U605"/>
  <c r="U594"/>
  <c r="U589"/>
  <c r="U578"/>
  <c r="U573"/>
  <c r="U562"/>
  <c r="U557"/>
  <c r="U546"/>
  <c r="U541"/>
  <c r="U530"/>
  <c r="U525"/>
  <c r="U514"/>
  <c r="U509"/>
  <c r="U498"/>
  <c r="U493"/>
  <c r="U441"/>
  <c r="U425"/>
  <c r="U409"/>
  <c r="U393"/>
  <c r="U377"/>
  <c r="U361"/>
  <c r="U345"/>
  <c r="U329"/>
  <c r="U313"/>
  <c r="U297"/>
  <c r="U281"/>
  <c r="U265"/>
  <c r="U249"/>
  <c r="U233"/>
  <c r="U217"/>
  <c r="U201"/>
  <c r="U185"/>
  <c r="U169"/>
  <c r="U153"/>
  <c r="U781"/>
  <c r="W574"/>
  <c r="W572"/>
  <c r="U568"/>
  <c r="W563"/>
  <c r="W558"/>
  <c r="W556"/>
  <c r="U552"/>
  <c r="W547"/>
  <c r="W542"/>
  <c r="W540"/>
  <c r="U536"/>
  <c r="W531"/>
  <c r="W526"/>
  <c r="W524"/>
  <c r="U520"/>
  <c r="W515"/>
  <c r="W510"/>
  <c r="W508"/>
  <c r="U504"/>
  <c r="W499"/>
  <c r="W494"/>
  <c r="W492"/>
  <c r="U488"/>
  <c r="W483"/>
  <c r="U481"/>
  <c r="W475"/>
  <c r="U473"/>
  <c r="W467"/>
  <c r="U465"/>
  <c r="W459"/>
  <c r="U457"/>
  <c r="W451"/>
  <c r="U449"/>
  <c r="U437"/>
  <c r="U421"/>
  <c r="U405"/>
  <c r="U389"/>
  <c r="U373"/>
  <c r="U357"/>
  <c r="U341"/>
  <c r="U325"/>
  <c r="U309"/>
  <c r="U293"/>
  <c r="U277"/>
  <c r="U261"/>
  <c r="U245"/>
  <c r="U229"/>
  <c r="U213"/>
  <c r="U197"/>
  <c r="U181"/>
  <c r="U165"/>
  <c r="U149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783"/>
  <c r="W780"/>
  <c r="U778"/>
  <c r="W776"/>
  <c r="U774"/>
  <c r="W772"/>
  <c r="U770"/>
  <c r="W768"/>
  <c r="U766"/>
  <c r="W764"/>
  <c r="U762"/>
  <c r="W760"/>
  <c r="U758"/>
  <c r="W756"/>
  <c r="U754"/>
  <c r="W752"/>
  <c r="U750"/>
  <c r="W748"/>
  <c r="U746"/>
  <c r="W744"/>
  <c r="U742"/>
  <c r="W740"/>
  <c r="U738"/>
  <c r="W736"/>
  <c r="U734"/>
  <c r="W732"/>
  <c r="U730"/>
  <c r="W728"/>
  <c r="U726"/>
  <c r="W724"/>
  <c r="U722"/>
  <c r="W720"/>
  <c r="U718"/>
  <c r="W716"/>
  <c r="U714"/>
  <c r="W712"/>
  <c r="U710"/>
  <c r="W708"/>
  <c r="U706"/>
  <c r="W704"/>
  <c r="U702"/>
  <c r="W700"/>
  <c r="U698"/>
  <c r="W696"/>
  <c r="U694"/>
  <c r="W692"/>
  <c r="U690"/>
  <c r="W688"/>
  <c r="U686"/>
  <c r="W684"/>
  <c r="U682"/>
  <c r="W680"/>
  <c r="U678"/>
  <c r="W676"/>
  <c r="U674"/>
  <c r="W672"/>
  <c r="U670"/>
  <c r="W668"/>
  <c r="U666"/>
  <c r="W664"/>
  <c r="U662"/>
  <c r="W660"/>
  <c r="U658"/>
  <c r="W656"/>
  <c r="U654"/>
  <c r="W652"/>
  <c r="U650"/>
  <c r="W648"/>
  <c r="U644"/>
  <c r="W640"/>
  <c r="U636"/>
  <c r="W632"/>
  <c r="U628"/>
  <c r="W624"/>
  <c r="U620"/>
  <c r="W616"/>
  <c r="U612"/>
  <c r="W608"/>
  <c r="U604"/>
  <c r="W600"/>
  <c r="U596"/>
  <c r="W592"/>
  <c r="U588"/>
  <c r="W584"/>
  <c r="U580"/>
  <c r="W576"/>
  <c r="U572"/>
  <c r="W568"/>
  <c r="U564"/>
  <c r="W560"/>
  <c r="U556"/>
  <c r="W552"/>
  <c r="U548"/>
  <c r="W544"/>
  <c r="U540"/>
  <c r="W536"/>
  <c r="U532"/>
  <c r="W528"/>
  <c r="U524"/>
  <c r="W520"/>
  <c r="U516"/>
  <c r="W512"/>
  <c r="U508"/>
  <c r="W504"/>
  <c r="U500"/>
  <c r="W496"/>
  <c r="U492"/>
  <c r="W488"/>
  <c r="U484"/>
  <c r="U480"/>
  <c r="U476"/>
  <c r="U472"/>
  <c r="U468"/>
  <c r="U464"/>
  <c r="U460"/>
  <c r="U456"/>
  <c r="U452"/>
  <c r="U448"/>
  <c r="U444"/>
  <c r="U440"/>
  <c r="U436"/>
  <c r="U432"/>
  <c r="U428"/>
  <c r="U424"/>
  <c r="U420"/>
  <c r="U416"/>
  <c r="U412"/>
  <c r="U408"/>
  <c r="U404"/>
  <c r="U400"/>
  <c r="U396"/>
  <c r="U392"/>
  <c r="U388"/>
  <c r="U384"/>
  <c r="U380"/>
  <c r="U376"/>
  <c r="U372"/>
  <c r="U368"/>
  <c r="U364"/>
  <c r="U360"/>
  <c r="U356"/>
  <c r="U352"/>
  <c r="U348"/>
  <c r="U344"/>
  <c r="U340"/>
  <c r="U336"/>
  <c r="U332"/>
  <c r="U328"/>
  <c r="U324"/>
  <c r="U320"/>
  <c r="U316"/>
  <c r="U312"/>
  <c r="U308"/>
  <c r="U304"/>
  <c r="U300"/>
  <c r="U296"/>
  <c r="U292"/>
  <c r="U288"/>
  <c r="U284"/>
  <c r="U280"/>
  <c r="U276"/>
  <c r="U272"/>
  <c r="U268"/>
  <c r="U264"/>
  <c r="U260"/>
  <c r="U256"/>
  <c r="U252"/>
  <c r="U248"/>
  <c r="U244"/>
  <c r="U240"/>
  <c r="U236"/>
  <c r="U232"/>
  <c r="U228"/>
  <c r="U224"/>
  <c r="U220"/>
  <c r="U216"/>
  <c r="U212"/>
  <c r="U208"/>
  <c r="U204"/>
  <c r="U200"/>
  <c r="U196"/>
  <c r="U192"/>
  <c r="U188"/>
  <c r="U184"/>
  <c r="U180"/>
  <c r="U176"/>
  <c r="U172"/>
  <c r="U168"/>
  <c r="U164"/>
  <c r="U160"/>
  <c r="U156"/>
  <c r="U152"/>
  <c r="U148"/>
  <c r="U144"/>
  <c r="W44"/>
  <c r="U782"/>
  <c r="W140"/>
  <c r="U142"/>
  <c r="W144"/>
  <c r="U146"/>
  <c r="W148"/>
  <c r="U150"/>
  <c r="W152"/>
  <c r="U154"/>
  <c r="W156"/>
  <c r="U158"/>
  <c r="W160"/>
  <c r="U162"/>
  <c r="W164"/>
  <c r="U166"/>
  <c r="W168"/>
  <c r="U170"/>
  <c r="W172"/>
  <c r="U174"/>
  <c r="W176"/>
  <c r="U178"/>
  <c r="W180"/>
  <c r="U182"/>
  <c r="W184"/>
  <c r="U186"/>
  <c r="W188"/>
  <c r="U190"/>
  <c r="W192"/>
  <c r="U194"/>
  <c r="W196"/>
  <c r="U198"/>
  <c r="W200"/>
  <c r="U202"/>
  <c r="W204"/>
  <c r="U206"/>
  <c r="W208"/>
  <c r="U210"/>
  <c r="W212"/>
  <c r="U214"/>
  <c r="W216"/>
  <c r="U218"/>
  <c r="W220"/>
  <c r="U222"/>
  <c r="W224"/>
  <c r="U226"/>
  <c r="W228"/>
  <c r="U230"/>
  <c r="W232"/>
  <c r="U234"/>
  <c r="W236"/>
  <c r="U238"/>
  <c r="W240"/>
  <c r="U242"/>
  <c r="W244"/>
  <c r="U246"/>
  <c r="W248"/>
  <c r="U250"/>
  <c r="W252"/>
  <c r="U254"/>
  <c r="W256"/>
  <c r="U258"/>
  <c r="W260"/>
  <c r="U262"/>
  <c r="W264"/>
  <c r="U266"/>
  <c r="W268"/>
  <c r="U270"/>
  <c r="W272"/>
  <c r="U274"/>
  <c r="W276"/>
  <c r="U278"/>
  <c r="W280"/>
  <c r="U282"/>
  <c r="W284"/>
  <c r="U286"/>
  <c r="W288"/>
  <c r="U290"/>
  <c r="W292"/>
  <c r="U294"/>
  <c r="W296"/>
  <c r="U298"/>
  <c r="W300"/>
  <c r="U302"/>
  <c r="W304"/>
  <c r="U306"/>
  <c r="W308"/>
  <c r="U310"/>
  <c r="W312"/>
  <c r="U314"/>
  <c r="W316"/>
  <c r="U318"/>
  <c r="W320"/>
  <c r="U322"/>
  <c r="W324"/>
  <c r="U326"/>
  <c r="W328"/>
  <c r="U330"/>
  <c r="W332"/>
  <c r="U334"/>
  <c r="W336"/>
  <c r="U338"/>
  <c r="W340"/>
  <c r="U342"/>
  <c r="W344"/>
  <c r="U346"/>
  <c r="W348"/>
  <c r="U350"/>
  <c r="W352"/>
  <c r="U354"/>
  <c r="W356"/>
  <c r="U358"/>
  <c r="W360"/>
  <c r="U362"/>
  <c r="W364"/>
  <c r="U366"/>
  <c r="W368"/>
  <c r="U370"/>
  <c r="W372"/>
  <c r="U374"/>
  <c r="W376"/>
  <c r="U378"/>
  <c r="W380"/>
  <c r="U382"/>
  <c r="W384"/>
  <c r="U386"/>
  <c r="W388"/>
  <c r="U390"/>
  <c r="W392"/>
  <c r="U394"/>
  <c r="W396"/>
  <c r="U398"/>
  <c r="W400"/>
  <c r="U402"/>
  <c r="W404"/>
  <c r="U406"/>
  <c r="W408"/>
  <c r="U410"/>
  <c r="W412"/>
  <c r="U414"/>
  <c r="W416"/>
  <c r="U418"/>
  <c r="W420"/>
  <c r="U422"/>
  <c r="W424"/>
  <c r="U426"/>
  <c r="W428"/>
  <c r="U430"/>
  <c r="W432"/>
  <c r="U434"/>
  <c r="W436"/>
  <c r="U438"/>
  <c r="W440"/>
  <c r="U442"/>
  <c r="W444"/>
  <c r="U446"/>
  <c r="W448"/>
  <c r="U450"/>
  <c r="W452"/>
  <c r="U454"/>
  <c r="W456"/>
  <c r="U458"/>
  <c r="W460"/>
  <c r="U462"/>
  <c r="W464"/>
  <c r="U466"/>
  <c r="W468"/>
  <c r="U470"/>
  <c r="W472"/>
  <c r="U474"/>
  <c r="W476"/>
  <c r="U478"/>
  <c r="W480"/>
  <c r="U482"/>
  <c r="W781"/>
  <c r="U783"/>
  <c r="W141"/>
  <c r="U143"/>
  <c r="W145"/>
  <c r="U147"/>
  <c r="W149"/>
  <c r="U151"/>
  <c r="W153"/>
  <c r="U155"/>
  <c r="W157"/>
  <c r="U159"/>
  <c r="W161"/>
  <c r="U163"/>
  <c r="W165"/>
  <c r="U167"/>
  <c r="W169"/>
  <c r="U171"/>
  <c r="W173"/>
  <c r="U175"/>
  <c r="W177"/>
  <c r="U179"/>
  <c r="W181"/>
  <c r="U183"/>
  <c r="W185"/>
  <c r="U187"/>
  <c r="W189"/>
  <c r="U191"/>
  <c r="W193"/>
  <c r="U195"/>
  <c r="W197"/>
  <c r="U199"/>
  <c r="W201"/>
  <c r="U203"/>
  <c r="W205"/>
  <c r="U207"/>
  <c r="W209"/>
  <c r="U211"/>
  <c r="W213"/>
  <c r="U215"/>
  <c r="W217"/>
  <c r="U219"/>
  <c r="W221"/>
  <c r="U223"/>
  <c r="W225"/>
  <c r="U227"/>
  <c r="W229"/>
  <c r="U231"/>
  <c r="W233"/>
  <c r="U235"/>
  <c r="W237"/>
  <c r="U239"/>
  <c r="W241"/>
  <c r="U243"/>
  <c r="W245"/>
  <c r="U247"/>
  <c r="W249"/>
  <c r="U251"/>
  <c r="W253"/>
  <c r="U255"/>
  <c r="W257"/>
  <c r="U259"/>
  <c r="W261"/>
  <c r="U263"/>
  <c r="W265"/>
  <c r="U267"/>
  <c r="W269"/>
  <c r="U271"/>
  <c r="W273"/>
  <c r="U275"/>
  <c r="W277"/>
  <c r="U279"/>
  <c r="W281"/>
  <c r="U283"/>
  <c r="W285"/>
  <c r="U287"/>
  <c r="W289"/>
  <c r="U291"/>
  <c r="W293"/>
  <c r="U295"/>
  <c r="W297"/>
  <c r="U299"/>
  <c r="W301"/>
  <c r="U303"/>
  <c r="W305"/>
  <c r="U307"/>
  <c r="W309"/>
  <c r="U311"/>
  <c r="W313"/>
  <c r="U315"/>
  <c r="W317"/>
  <c r="U319"/>
  <c r="W321"/>
  <c r="U323"/>
  <c r="W325"/>
  <c r="U327"/>
  <c r="W329"/>
  <c r="U331"/>
  <c r="W333"/>
  <c r="U335"/>
  <c r="W337"/>
  <c r="U339"/>
  <c r="W341"/>
  <c r="U343"/>
  <c r="W345"/>
  <c r="U347"/>
  <c r="W349"/>
  <c r="U351"/>
  <c r="W353"/>
  <c r="U355"/>
  <c r="W357"/>
  <c r="U359"/>
  <c r="W361"/>
  <c r="U363"/>
  <c r="W365"/>
  <c r="U367"/>
  <c r="W369"/>
  <c r="U371"/>
  <c r="W373"/>
  <c r="U375"/>
  <c r="W377"/>
  <c r="U379"/>
  <c r="W381"/>
  <c r="U383"/>
  <c r="W385"/>
  <c r="U387"/>
  <c r="W389"/>
  <c r="U391"/>
  <c r="W393"/>
  <c r="U395"/>
  <c r="W397"/>
  <c r="U399"/>
  <c r="W401"/>
  <c r="U403"/>
  <c r="W405"/>
  <c r="U407"/>
  <c r="W409"/>
  <c r="U411"/>
  <c r="W413"/>
  <c r="U415"/>
  <c r="W417"/>
  <c r="U419"/>
  <c r="W421"/>
  <c r="U423"/>
  <c r="W425"/>
  <c r="U427"/>
  <c r="W429"/>
  <c r="U431"/>
  <c r="W433"/>
  <c r="U435"/>
  <c r="W437"/>
  <c r="U439"/>
  <c r="W441"/>
  <c r="U443"/>
  <c r="W445"/>
  <c r="U447"/>
  <c r="W449"/>
  <c r="U451"/>
  <c r="W453"/>
  <c r="U455"/>
  <c r="W457"/>
  <c r="U459"/>
  <c r="W461"/>
  <c r="U463"/>
  <c r="W465"/>
  <c r="U467"/>
  <c r="W469"/>
  <c r="U471"/>
  <c r="W473"/>
  <c r="U475"/>
  <c r="W477"/>
  <c r="U479"/>
  <c r="W481"/>
  <c r="U483"/>
  <c r="W485"/>
  <c r="U487"/>
  <c r="W489"/>
  <c r="U491"/>
  <c r="W493"/>
  <c r="U495"/>
  <c r="W497"/>
  <c r="U499"/>
  <c r="W501"/>
  <c r="U503"/>
  <c r="W505"/>
  <c r="U507"/>
  <c r="W509"/>
  <c r="U511"/>
  <c r="W513"/>
  <c r="U515"/>
  <c r="W517"/>
  <c r="U519"/>
  <c r="W521"/>
  <c r="U523"/>
  <c r="W525"/>
  <c r="U527"/>
  <c r="W529"/>
  <c r="U531"/>
  <c r="W533"/>
  <c r="U535"/>
  <c r="W537"/>
  <c r="U539"/>
  <c r="W541"/>
  <c r="U543"/>
  <c r="W545"/>
  <c r="U547"/>
  <c r="W549"/>
  <c r="U551"/>
  <c r="W553"/>
  <c r="U555"/>
  <c r="W557"/>
  <c r="U559"/>
  <c r="W561"/>
  <c r="U563"/>
  <c r="W565"/>
  <c r="U567"/>
  <c r="W569"/>
  <c r="U571"/>
  <c r="W573"/>
  <c r="U575"/>
  <c r="W577"/>
  <c r="U579"/>
  <c r="W581"/>
  <c r="U583"/>
  <c r="W585"/>
  <c r="U587"/>
  <c r="W589"/>
  <c r="U591"/>
  <c r="W593"/>
  <c r="U595"/>
  <c r="W597"/>
  <c r="U599"/>
  <c r="W601"/>
  <c r="U603"/>
  <c r="W605"/>
  <c r="U607"/>
  <c r="W609"/>
  <c r="U611"/>
  <c r="W613"/>
  <c r="U615"/>
  <c r="W617"/>
  <c r="U619"/>
  <c r="W621"/>
  <c r="U623"/>
  <c r="W625"/>
  <c r="U627"/>
  <c r="W629"/>
  <c r="U631"/>
  <c r="W633"/>
  <c r="U635"/>
  <c r="W637"/>
  <c r="U639"/>
  <c r="W641"/>
  <c r="U643"/>
  <c r="W645"/>
  <c r="U647"/>
  <c r="W78"/>
  <c r="W779"/>
  <c r="U777"/>
  <c r="W775"/>
  <c r="U773"/>
  <c r="W771"/>
  <c r="U769"/>
  <c r="W767"/>
  <c r="U765"/>
  <c r="W763"/>
  <c r="U761"/>
  <c r="W759"/>
  <c r="U757"/>
  <c r="W755"/>
  <c r="U753"/>
  <c r="W751"/>
  <c r="U749"/>
  <c r="W747"/>
  <c r="U745"/>
  <c r="W743"/>
  <c r="U741"/>
  <c r="W739"/>
  <c r="U737"/>
  <c r="W735"/>
  <c r="U733"/>
  <c r="W731"/>
  <c r="U729"/>
  <c r="W727"/>
  <c r="U725"/>
  <c r="W723"/>
  <c r="U721"/>
  <c r="W719"/>
  <c r="U717"/>
  <c r="W715"/>
  <c r="U713"/>
  <c r="W711"/>
  <c r="U709"/>
  <c r="W707"/>
  <c r="U705"/>
  <c r="W703"/>
  <c r="U701"/>
  <c r="W699"/>
  <c r="U697"/>
  <c r="W695"/>
  <c r="U693"/>
  <c r="W691"/>
  <c r="U689"/>
  <c r="W687"/>
  <c r="U685"/>
  <c r="W683"/>
  <c r="U681"/>
  <c r="W679"/>
  <c r="U677"/>
  <c r="W675"/>
  <c r="U673"/>
  <c r="W671"/>
  <c r="U669"/>
  <c r="W667"/>
  <c r="U665"/>
  <c r="W663"/>
  <c r="U661"/>
  <c r="W659"/>
  <c r="U657"/>
  <c r="W655"/>
  <c r="U653"/>
  <c r="W651"/>
  <c r="U649"/>
  <c r="W647"/>
  <c r="U646"/>
  <c r="W642"/>
  <c r="U641"/>
  <c r="W639"/>
  <c r="U638"/>
  <c r="W634"/>
  <c r="U633"/>
  <c r="W631"/>
  <c r="U630"/>
  <c r="W626"/>
  <c r="U625"/>
  <c r="W623"/>
  <c r="U622"/>
  <c r="W618"/>
  <c r="U617"/>
  <c r="W615"/>
  <c r="U614"/>
  <c r="W610"/>
  <c r="U609"/>
  <c r="W607"/>
  <c r="U606"/>
  <c r="W602"/>
  <c r="U601"/>
  <c r="W599"/>
  <c r="U598"/>
  <c r="W594"/>
  <c r="U593"/>
  <c r="W591"/>
  <c r="U590"/>
  <c r="W586"/>
  <c r="U585"/>
  <c r="W583"/>
  <c r="U582"/>
  <c r="W578"/>
  <c r="U577"/>
  <c r="W575"/>
  <c r="U574"/>
  <c r="W570"/>
  <c r="U569"/>
  <c r="W567"/>
  <c r="U566"/>
  <c r="W562"/>
  <c r="U561"/>
  <c r="W559"/>
  <c r="U558"/>
  <c r="W554"/>
  <c r="U553"/>
  <c r="W551"/>
  <c r="U550"/>
  <c r="W546"/>
  <c r="U545"/>
  <c r="W543"/>
  <c r="U542"/>
  <c r="W538"/>
  <c r="U537"/>
  <c r="W535"/>
  <c r="U534"/>
  <c r="W530"/>
  <c r="U529"/>
  <c r="W527"/>
  <c r="U526"/>
  <c r="W522"/>
  <c r="U521"/>
  <c r="W519"/>
  <c r="U518"/>
  <c r="W514"/>
  <c r="U513"/>
  <c r="W511"/>
  <c r="U510"/>
  <c r="W506"/>
  <c r="U505"/>
  <c r="W503"/>
  <c r="U502"/>
  <c r="W498"/>
  <c r="U497"/>
  <c r="W495"/>
  <c r="U494"/>
  <c r="W490"/>
  <c r="U489"/>
  <c r="W487"/>
  <c r="U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782"/>
  <c r="U57"/>
  <c r="U121"/>
  <c r="W54"/>
  <c r="U77"/>
  <c r="W98"/>
  <c r="U93"/>
  <c r="W114"/>
  <c r="V136"/>
  <c r="X136" s="1"/>
  <c r="V104"/>
  <c r="X104" s="1"/>
  <c r="V40"/>
  <c r="X40" s="1"/>
  <c r="V120"/>
  <c r="X120" s="1"/>
  <c r="V72"/>
  <c r="X72" s="1"/>
  <c r="V88"/>
  <c r="X88" s="1"/>
  <c r="U101"/>
  <c r="U53"/>
  <c r="W118"/>
  <c r="W70"/>
  <c r="U117"/>
  <c r="U73"/>
  <c r="V132"/>
  <c r="X132" s="1"/>
  <c r="V116"/>
  <c r="X116" s="1"/>
  <c r="V100"/>
  <c r="X100" s="1"/>
  <c r="V84"/>
  <c r="X84" s="1"/>
  <c r="V68"/>
  <c r="X68" s="1"/>
  <c r="W134"/>
  <c r="W94"/>
  <c r="W50"/>
  <c r="C26"/>
  <c r="AO10" s="1"/>
  <c r="V124"/>
  <c r="X124" s="1"/>
  <c r="V108"/>
  <c r="X108" s="1"/>
  <c r="V92"/>
  <c r="X92" s="1"/>
  <c r="V76"/>
  <c r="X76" s="1"/>
  <c r="V128"/>
  <c r="X128" s="1"/>
  <c r="V112"/>
  <c r="X112" s="1"/>
  <c r="V96"/>
  <c r="X96" s="1"/>
  <c r="V80"/>
  <c r="X80" s="1"/>
  <c r="V64"/>
  <c r="X64" s="1"/>
  <c r="U133"/>
  <c r="U109"/>
  <c r="U89"/>
  <c r="U69"/>
  <c r="U45"/>
  <c r="W130"/>
  <c r="W110"/>
  <c r="W86"/>
  <c r="W66"/>
  <c r="W46"/>
  <c r="U125"/>
  <c r="U105"/>
  <c r="U85"/>
  <c r="U61"/>
  <c r="U41"/>
  <c r="AF51" s="1"/>
  <c r="W126"/>
  <c r="W102"/>
  <c r="W82"/>
  <c r="W62"/>
  <c r="U129"/>
  <c r="U113"/>
  <c r="U97"/>
  <c r="U81"/>
  <c r="U65"/>
  <c r="U49"/>
  <c r="W138"/>
  <c r="W122"/>
  <c r="W106"/>
  <c r="W90"/>
  <c r="W74"/>
  <c r="W58"/>
  <c r="W42"/>
  <c r="U138"/>
  <c r="U130"/>
  <c r="U122"/>
  <c r="U114"/>
  <c r="U106"/>
  <c r="U98"/>
  <c r="U90"/>
  <c r="U82"/>
  <c r="U74"/>
  <c r="U66"/>
  <c r="U58"/>
  <c r="U50"/>
  <c r="U42"/>
  <c r="W139"/>
  <c r="W131"/>
  <c r="W123"/>
  <c r="W115"/>
  <c r="W107"/>
  <c r="W99"/>
  <c r="W91"/>
  <c r="W83"/>
  <c r="W75"/>
  <c r="W71"/>
  <c r="W67"/>
  <c r="W63"/>
  <c r="W59"/>
  <c r="W55"/>
  <c r="W51"/>
  <c r="W43"/>
  <c r="U40"/>
  <c r="U136"/>
  <c r="U132"/>
  <c r="U128"/>
  <c r="U124"/>
  <c r="U120"/>
  <c r="U116"/>
  <c r="U112"/>
  <c r="U108"/>
  <c r="U104"/>
  <c r="U100"/>
  <c r="U96"/>
  <c r="U92"/>
  <c r="U88"/>
  <c r="U84"/>
  <c r="U80"/>
  <c r="U76"/>
  <c r="U72"/>
  <c r="U68"/>
  <c r="U64"/>
  <c r="U60"/>
  <c r="U56"/>
  <c r="U52"/>
  <c r="U48"/>
  <c r="U44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U134"/>
  <c r="U126"/>
  <c r="U118"/>
  <c r="U110"/>
  <c r="U102"/>
  <c r="U94"/>
  <c r="U86"/>
  <c r="U78"/>
  <c r="U70"/>
  <c r="U62"/>
  <c r="U54"/>
  <c r="U46"/>
  <c r="W135"/>
  <c r="W127"/>
  <c r="W119"/>
  <c r="W111"/>
  <c r="W103"/>
  <c r="W95"/>
  <c r="W87"/>
  <c r="W79"/>
  <c r="W47"/>
  <c r="U139"/>
  <c r="U135"/>
  <c r="U131"/>
  <c r="U127"/>
  <c r="U123"/>
  <c r="U119"/>
  <c r="U115"/>
  <c r="U111"/>
  <c r="U107"/>
  <c r="U103"/>
  <c r="U99"/>
  <c r="U95"/>
  <c r="U91"/>
  <c r="U87"/>
  <c r="U83"/>
  <c r="U79"/>
  <c r="U75"/>
  <c r="U71"/>
  <c r="U67"/>
  <c r="U63"/>
  <c r="U59"/>
  <c r="U55"/>
  <c r="U51"/>
  <c r="U47"/>
  <c r="U43"/>
  <c r="W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V137"/>
  <c r="X137" s="1"/>
  <c r="V133"/>
  <c r="X133" s="1"/>
  <c r="V129"/>
  <c r="X129" s="1"/>
  <c r="V125"/>
  <c r="X125" s="1"/>
  <c r="V121"/>
  <c r="X121" s="1"/>
  <c r="V117"/>
  <c r="X117" s="1"/>
  <c r="V113"/>
  <c r="X113" s="1"/>
  <c r="V109"/>
  <c r="X109" s="1"/>
  <c r="V105"/>
  <c r="X105" s="1"/>
  <c r="V101"/>
  <c r="X101" s="1"/>
  <c r="V97"/>
  <c r="X97" s="1"/>
  <c r="V93"/>
  <c r="X93" s="1"/>
  <c r="V89"/>
  <c r="X89" s="1"/>
  <c r="V85"/>
  <c r="X85" s="1"/>
  <c r="V81"/>
  <c r="X81" s="1"/>
  <c r="V77"/>
  <c r="X77" s="1"/>
  <c r="V73"/>
  <c r="X73" s="1"/>
  <c r="V69"/>
  <c r="X69" s="1"/>
  <c r="V65"/>
  <c r="X65" s="1"/>
  <c r="V61"/>
  <c r="X61" s="1"/>
  <c r="V57"/>
  <c r="X57" s="1"/>
  <c r="V53"/>
  <c r="X53" s="1"/>
  <c r="V49"/>
  <c r="X49" s="1"/>
  <c r="V45"/>
  <c r="X45" s="1"/>
  <c r="V41"/>
  <c r="X41" s="1"/>
  <c r="V138"/>
  <c r="X138" s="1"/>
  <c r="V134"/>
  <c r="X134" s="1"/>
  <c r="V130"/>
  <c r="X130" s="1"/>
  <c r="V126"/>
  <c r="X126" s="1"/>
  <c r="V122"/>
  <c r="X122" s="1"/>
  <c r="V118"/>
  <c r="X118" s="1"/>
  <c r="V114"/>
  <c r="X114" s="1"/>
  <c r="V110"/>
  <c r="X110" s="1"/>
  <c r="V106"/>
  <c r="X106" s="1"/>
  <c r="V102"/>
  <c r="X102" s="1"/>
  <c r="V98"/>
  <c r="X98" s="1"/>
  <c r="V94"/>
  <c r="X94" s="1"/>
  <c r="V90"/>
  <c r="X90" s="1"/>
  <c r="V86"/>
  <c r="X86" s="1"/>
  <c r="V82"/>
  <c r="X82" s="1"/>
  <c r="V78"/>
  <c r="X78" s="1"/>
  <c r="V74"/>
  <c r="X74" s="1"/>
  <c r="V70"/>
  <c r="X70" s="1"/>
  <c r="V66"/>
  <c r="X66" s="1"/>
  <c r="V62"/>
  <c r="X62" s="1"/>
  <c r="V58"/>
  <c r="X58" s="1"/>
  <c r="V54"/>
  <c r="X54" s="1"/>
  <c r="V50"/>
  <c r="X50" s="1"/>
  <c r="V46"/>
  <c r="X46" s="1"/>
  <c r="V42"/>
  <c r="X42" s="1"/>
  <c r="V60"/>
  <c r="X60" s="1"/>
  <c r="V56"/>
  <c r="X56" s="1"/>
  <c r="V52"/>
  <c r="X52" s="1"/>
  <c r="V48"/>
  <c r="X48" s="1"/>
  <c r="V44"/>
  <c r="X44" s="1"/>
  <c r="V139"/>
  <c r="X139" s="1"/>
  <c r="V135"/>
  <c r="X135" s="1"/>
  <c r="V131"/>
  <c r="X131" s="1"/>
  <c r="V127"/>
  <c r="X127" s="1"/>
  <c r="V123"/>
  <c r="X123" s="1"/>
  <c r="V119"/>
  <c r="X119" s="1"/>
  <c r="V115"/>
  <c r="X115" s="1"/>
  <c r="V111"/>
  <c r="X111" s="1"/>
  <c r="V107"/>
  <c r="X107" s="1"/>
  <c r="V103"/>
  <c r="X103" s="1"/>
  <c r="V99"/>
  <c r="X99" s="1"/>
  <c r="V95"/>
  <c r="X95" s="1"/>
  <c r="V91"/>
  <c r="X91" s="1"/>
  <c r="V87"/>
  <c r="X87" s="1"/>
  <c r="V83"/>
  <c r="X83" s="1"/>
  <c r="V79"/>
  <c r="X79" s="1"/>
  <c r="V75"/>
  <c r="X75" s="1"/>
  <c r="V71"/>
  <c r="X71" s="1"/>
  <c r="V67"/>
  <c r="X67" s="1"/>
  <c r="V63"/>
  <c r="X63" s="1"/>
  <c r="V59"/>
  <c r="X59" s="1"/>
  <c r="V55"/>
  <c r="X55" s="1"/>
  <c r="V51"/>
  <c r="X51" s="1"/>
  <c r="V47"/>
  <c r="X47" s="1"/>
  <c r="S13"/>
  <c r="AA13"/>
  <c r="W22"/>
  <c r="AC27"/>
  <c r="AG27"/>
  <c r="U14"/>
  <c r="S19"/>
  <c r="W24"/>
  <c r="AA14"/>
  <c r="X14"/>
  <c r="V17"/>
  <c r="X18"/>
  <c r="X24"/>
  <c r="W21"/>
  <c r="W26"/>
  <c r="X19"/>
  <c r="X12"/>
  <c r="AD27"/>
  <c r="AH27"/>
  <c r="Y20"/>
  <c r="T16"/>
  <c r="T19"/>
  <c r="Y27"/>
  <c r="Y25"/>
  <c r="U23"/>
  <c r="Y21"/>
  <c r="U21"/>
  <c r="X17"/>
  <c r="T17"/>
  <c r="S25"/>
  <c r="S21"/>
  <c r="S17"/>
  <c r="U11"/>
  <c r="V27"/>
  <c r="X26"/>
  <c r="V25"/>
  <c r="T24"/>
  <c r="X22"/>
  <c r="V21"/>
  <c r="W18"/>
  <c r="U17"/>
  <c r="T14"/>
  <c r="S26"/>
  <c r="W20"/>
  <c r="W16"/>
  <c r="U12"/>
  <c r="X11"/>
  <c r="X27"/>
  <c r="T27"/>
  <c r="V26"/>
  <c r="X25"/>
  <c r="T25"/>
  <c r="V24"/>
  <c r="X23"/>
  <c r="T23"/>
  <c r="V22"/>
  <c r="X21"/>
  <c r="T21"/>
  <c r="W19"/>
  <c r="Y18"/>
  <c r="U18"/>
  <c r="W17"/>
  <c r="V14"/>
  <c r="V13"/>
  <c r="S11"/>
  <c r="S24"/>
  <c r="S20"/>
  <c r="S14"/>
  <c r="AE25"/>
  <c r="Y11"/>
  <c r="U27"/>
  <c r="U25"/>
  <c r="Y23"/>
  <c r="W13"/>
  <c r="V11"/>
  <c r="T26"/>
  <c r="V23"/>
  <c r="T22"/>
  <c r="Y19"/>
  <c r="U19"/>
  <c r="Y17"/>
  <c r="Y14"/>
  <c r="T12"/>
  <c r="S22"/>
  <c r="S18"/>
  <c r="G22"/>
  <c r="U15"/>
  <c r="T11"/>
  <c r="W11"/>
  <c r="W27"/>
  <c r="Y26"/>
  <c r="U26"/>
  <c r="W25"/>
  <c r="Y24"/>
  <c r="U24"/>
  <c r="W23"/>
  <c r="Y22"/>
  <c r="U22"/>
  <c r="V19"/>
  <c r="T18"/>
  <c r="S27"/>
  <c r="S23"/>
  <c r="AB26"/>
  <c r="AF27"/>
  <c r="AF11"/>
  <c r="AF12"/>
  <c r="AF13"/>
  <c r="AF14"/>
  <c r="AF15"/>
  <c r="AF16"/>
  <c r="AF17"/>
  <c r="AF18"/>
  <c r="AF19"/>
  <c r="AF20"/>
  <c r="AF21"/>
  <c r="AF22"/>
  <c r="AF23"/>
  <c r="AF24"/>
  <c r="AF25"/>
  <c r="AF26"/>
  <c r="AB27"/>
  <c r="AE11"/>
  <c r="AE18"/>
  <c r="AE22"/>
  <c r="AE23"/>
  <c r="AE24"/>
  <c r="AE26"/>
  <c r="AE27"/>
  <c r="AD11"/>
  <c r="AH11"/>
  <c r="AD12"/>
  <c r="AH12"/>
  <c r="AD13"/>
  <c r="AH13"/>
  <c r="AD14"/>
  <c r="AH14"/>
  <c r="AD15"/>
  <c r="AH15"/>
  <c r="AD16"/>
  <c r="AH16"/>
  <c r="AD17"/>
  <c r="AH17"/>
  <c r="AD18"/>
  <c r="AH18"/>
  <c r="AD19"/>
  <c r="AH19"/>
  <c r="AD20"/>
  <c r="AH20"/>
  <c r="AD21"/>
  <c r="AH21"/>
  <c r="AD22"/>
  <c r="AH22"/>
  <c r="AD23"/>
  <c r="AH23"/>
  <c r="AD24"/>
  <c r="AH24"/>
  <c r="AD25"/>
  <c r="AH25"/>
  <c r="AD26"/>
  <c r="AH26"/>
  <c r="AB11"/>
  <c r="AB12"/>
  <c r="AB13"/>
  <c r="AB14"/>
  <c r="AB15"/>
  <c r="AB16"/>
  <c r="AB17"/>
  <c r="AB18"/>
  <c r="AB19"/>
  <c r="AB20"/>
  <c r="AB21"/>
  <c r="AB22"/>
  <c r="AB23"/>
  <c r="AB24"/>
  <c r="AB25"/>
  <c r="AE12"/>
  <c r="AE13"/>
  <c r="AE14"/>
  <c r="AE15"/>
  <c r="AE16"/>
  <c r="AE17"/>
  <c r="AE19"/>
  <c r="AE20"/>
  <c r="AE21"/>
  <c r="AC11"/>
  <c r="AG11"/>
  <c r="AC12"/>
  <c r="AG12"/>
  <c r="AC13"/>
  <c r="AG13"/>
  <c r="AC14"/>
  <c r="AG14"/>
  <c r="AC15"/>
  <c r="AG15"/>
  <c r="AC16"/>
  <c r="AG16"/>
  <c r="AC17"/>
  <c r="AG17"/>
  <c r="AC18"/>
  <c r="AG18"/>
  <c r="AC19"/>
  <c r="AG19"/>
  <c r="AC20"/>
  <c r="AG20"/>
  <c r="AC21"/>
  <c r="AG21"/>
  <c r="AC22"/>
  <c r="AG22"/>
  <c r="AC23"/>
  <c r="AG23"/>
  <c r="AC24"/>
  <c r="AG24"/>
  <c r="AC25"/>
  <c r="AG25"/>
  <c r="AC26"/>
  <c r="AG26"/>
  <c r="V15"/>
  <c r="Y16"/>
  <c r="U16"/>
  <c r="W15"/>
  <c r="S15"/>
  <c r="V16"/>
  <c r="X15"/>
  <c r="T15"/>
  <c r="X13"/>
  <c r="T13"/>
  <c r="S16"/>
  <c r="Y15"/>
  <c r="Y13"/>
  <c r="U13"/>
  <c r="V12"/>
  <c r="S12"/>
  <c r="W12"/>
  <c r="Y12"/>
  <c r="U20"/>
  <c r="V20"/>
  <c r="X20"/>
  <c r="T20"/>
  <c r="C29"/>
  <c r="AO12" s="1"/>
  <c r="D22"/>
  <c r="AF47" l="1"/>
  <c r="AF52"/>
  <c r="AF55" s="1"/>
  <c r="AC48"/>
  <c r="AE48" s="1"/>
  <c r="AC55"/>
  <c r="AE55" s="1"/>
  <c r="X43"/>
  <c r="Y42"/>
  <c r="Y43" s="1"/>
  <c r="AC47"/>
  <c r="AE47" s="1"/>
  <c r="R45"/>
  <c r="AA41"/>
  <c r="AM10"/>
  <c r="E26" s="1"/>
  <c r="F26" s="1"/>
  <c r="AM12"/>
  <c r="E29" s="1"/>
  <c r="F29" s="1"/>
  <c r="AC52" l="1"/>
  <c r="AE52" s="1"/>
  <c r="AC51"/>
  <c r="AE51" s="1"/>
  <c r="AF48"/>
  <c r="AA42"/>
  <c r="AA43" s="1"/>
  <c r="AA40"/>
</calcChain>
</file>

<file path=xl/sharedStrings.xml><?xml version="1.0" encoding="utf-8"?>
<sst xmlns="http://schemas.openxmlformats.org/spreadsheetml/2006/main" count="103" uniqueCount="66">
  <si>
    <t>Project :</t>
  </si>
  <si>
    <t>Client :</t>
  </si>
  <si>
    <t>Engineer:</t>
  </si>
  <si>
    <t>Licencse :</t>
  </si>
  <si>
    <t>BEARING WALL</t>
  </si>
  <si>
    <t>Date:</t>
  </si>
  <si>
    <t>Name:</t>
  </si>
  <si>
    <t>Structural</t>
  </si>
  <si>
    <t>Material</t>
  </si>
  <si>
    <t xml:space="preserve">Comp. Stress of Concrete,fc' </t>
  </si>
  <si>
    <t>ksc</t>
  </si>
  <si>
    <t xml:space="preserve">Unitwight Concrete </t>
  </si>
  <si>
    <r>
      <t>kg/m</t>
    </r>
    <r>
      <rPr>
        <vertAlign val="superscript"/>
        <sz val="10"/>
        <color theme="1"/>
        <rFont val="Arial"/>
        <family val="2"/>
      </rPr>
      <t>3</t>
    </r>
  </si>
  <si>
    <t xml:space="preserve">Yeild Strength(Sv) (fy) </t>
  </si>
  <si>
    <t xml:space="preserve">Yeild Strength(Sh) (fy) </t>
  </si>
  <si>
    <t>Design Parameter</t>
  </si>
  <si>
    <t>f</t>
  </si>
  <si>
    <t>Dimension</t>
  </si>
  <si>
    <t>Concrete:</t>
  </si>
  <si>
    <t>Steel:</t>
  </si>
  <si>
    <t>m.</t>
  </si>
  <si>
    <t>k factor =</t>
  </si>
  <si>
    <t>Lc=</t>
  </si>
  <si>
    <t>h=</t>
  </si>
  <si>
    <t>Loading</t>
  </si>
  <si>
    <t>Pu=</t>
  </si>
  <si>
    <t>T/m.</t>
  </si>
  <si>
    <t>cm.</t>
  </si>
  <si>
    <t xml:space="preserve">Check Min thickness </t>
  </si>
  <si>
    <t>Lc/25=</t>
  </si>
  <si>
    <t>Calculation : Design  Reignforcement Bar</t>
  </si>
  <si>
    <t>DB</t>
  </si>
  <si>
    <t>Vertical Reignforcement Bar  Sv,max:</t>
  </si>
  <si>
    <t>Horizontal Reignforcement Bar: Sh,max:</t>
  </si>
  <si>
    <t>@</t>
  </si>
  <si>
    <t>select:</t>
  </si>
  <si>
    <t xml:space="preserve">Calculation :Check Bearing Strength </t>
  </si>
  <si>
    <r>
      <t>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/m.</t>
    </r>
  </si>
  <si>
    <t xml:space="preserve">VERTICAL </t>
  </si>
  <si>
    <t>Nos.</t>
  </si>
  <si>
    <t>HORIZONAL</t>
  </si>
  <si>
    <t>ตารางช่วยเลือกระยะห่างของเหล็กเสริม</t>
  </si>
  <si>
    <t>x</t>
  </si>
  <si>
    <t>y</t>
  </si>
  <si>
    <t>Steel h, 1</t>
  </si>
  <si>
    <t>Steel h, 2</t>
  </si>
  <si>
    <t>Case</t>
  </si>
  <si>
    <t>nos</t>
  </si>
  <si>
    <t>Steel V 1</t>
  </si>
  <si>
    <t>Steel V 2</t>
  </si>
  <si>
    <t>Size Wall</t>
  </si>
  <si>
    <t>Dimension x</t>
  </si>
  <si>
    <t>NAME</t>
  </si>
  <si>
    <t>DETAIL :</t>
  </si>
  <si>
    <t>W1</t>
  </si>
  <si>
    <t>Dimension Y</t>
  </si>
  <si>
    <t>Leader V1</t>
  </si>
  <si>
    <t>X</t>
  </si>
  <si>
    <t>Y</t>
  </si>
  <si>
    <t>Leader V2</t>
  </si>
  <si>
    <t>Leader H2</t>
  </si>
  <si>
    <t>Leader H1</t>
  </si>
  <si>
    <t>S.Preecha</t>
  </si>
  <si>
    <t>การป้อนข้อมูล</t>
  </si>
  <si>
    <r>
      <t xml:space="preserve"> </t>
    </r>
    <r>
      <rPr>
        <b/>
        <sz val="16"/>
        <color indexed="10"/>
        <rFont val="Browallia New"/>
        <family val="2"/>
      </rPr>
      <t xml:space="preserve">สีแดง </t>
    </r>
    <r>
      <rPr>
        <b/>
        <sz val="16"/>
        <color theme="1"/>
        <rFont val="Browallia New"/>
        <family val="2"/>
      </rPr>
      <t>จะเกิดขึ้นหากข้อมูลไม่ผ่าน</t>
    </r>
  </si>
  <si>
    <r>
      <t xml:space="preserve"> </t>
    </r>
    <r>
      <rPr>
        <b/>
        <sz val="16"/>
        <color indexed="12"/>
        <rFont val="Browallia New"/>
        <family val="2"/>
      </rPr>
      <t>สีน้ำเงิน</t>
    </r>
    <r>
      <rPr>
        <sz val="16"/>
        <color indexed="17"/>
        <rFont val="Browallia New"/>
        <family val="2"/>
      </rPr>
      <t xml:space="preserve"> </t>
    </r>
    <r>
      <rPr>
        <sz val="16"/>
        <color theme="1"/>
        <rFont val="Browallia New"/>
        <family val="2"/>
      </rPr>
      <t>สำหรับกรอกเท่านั้น</t>
    </r>
  </si>
</sst>
</file>

<file path=xl/styles.xml><?xml version="1.0" encoding="utf-8"?>
<styleSheet xmlns="http://schemas.openxmlformats.org/spreadsheetml/2006/main">
  <numFmts count="2">
    <numFmt numFmtId="187" formatCode="0&quot; mm.&quot;"/>
    <numFmt numFmtId="188" formatCode="0.000"/>
  </numFmts>
  <fonts count="28">
    <font>
      <sz val="11"/>
      <color theme="1"/>
      <name val="Tahoma"/>
      <family val="2"/>
      <charset val="22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Symbol"/>
      <family val="1"/>
      <charset val="2"/>
    </font>
    <font>
      <sz val="10"/>
      <color rgb="FF0033CC"/>
      <name val="Arial"/>
      <family val="2"/>
    </font>
    <font>
      <sz val="9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Tahoma"/>
      <family val="2"/>
      <charset val="222"/>
      <scheme val="minor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0033CC"/>
      <name val="Arial"/>
      <family val="2"/>
    </font>
    <font>
      <b/>
      <sz val="10"/>
      <color rgb="FFFF0000"/>
      <name val="Arial"/>
      <family val="2"/>
    </font>
    <font>
      <b/>
      <u/>
      <sz val="11"/>
      <color rgb="FFFF0000"/>
      <name val="Arial"/>
      <family val="2"/>
    </font>
    <font>
      <b/>
      <i/>
      <u/>
      <sz val="12"/>
      <color theme="1"/>
      <name val="Arial"/>
      <family val="2"/>
    </font>
    <font>
      <sz val="16"/>
      <color rgb="FFFF0000"/>
      <name val="Arial"/>
      <family val="2"/>
    </font>
    <font>
      <sz val="10"/>
      <color theme="0" tint="-0.249977111117893"/>
      <name val="Arial"/>
      <family val="2"/>
    </font>
    <font>
      <sz val="14"/>
      <name val="Cordia New"/>
      <family val="2"/>
    </font>
    <font>
      <sz val="16"/>
      <color indexed="17"/>
      <name val="Browallia New"/>
      <family val="2"/>
    </font>
    <font>
      <b/>
      <sz val="16"/>
      <color indexed="12"/>
      <name val="Browallia New"/>
      <family val="2"/>
    </font>
    <font>
      <b/>
      <sz val="16"/>
      <color indexed="10"/>
      <name val="Browallia New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sz val="18"/>
      <color theme="1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5" fillId="0" borderId="0"/>
  </cellStyleXfs>
  <cellXfs count="130">
    <xf numFmtId="0" fontId="0" fillId="0" borderId="0" xfId="0"/>
    <xf numFmtId="0" fontId="1" fillId="2" borderId="0" xfId="0" applyFont="1" applyFill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3" borderId="0" xfId="0" applyFont="1" applyFill="1" applyBorder="1" applyAlignment="1">
      <alignment vertical="center"/>
    </xf>
    <xf numFmtId="0" fontId="1" fillId="3" borderId="0" xfId="0" applyFont="1" applyFill="1"/>
    <xf numFmtId="0" fontId="5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 applyProtection="1">
      <alignment horizontal="center" vertical="center"/>
      <protection locked="0"/>
    </xf>
    <xf numFmtId="1" fontId="6" fillId="4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2" fontId="1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3" fillId="2" borderId="0" xfId="0" applyFont="1" applyFill="1"/>
    <xf numFmtId="2" fontId="1" fillId="3" borderId="0" xfId="0" applyNumberFormat="1" applyFont="1" applyFill="1" applyAlignment="1">
      <alignment horizontal="center" vertical="center"/>
    </xf>
    <xf numFmtId="2" fontId="1" fillId="2" borderId="0" xfId="0" applyNumberFormat="1" applyFont="1" applyFill="1"/>
    <xf numFmtId="0" fontId="1" fillId="2" borderId="29" xfId="0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 vertical="center"/>
    </xf>
    <xf numFmtId="188" fontId="1" fillId="2" borderId="29" xfId="0" applyNumberFormat="1" applyFont="1" applyFill="1" applyBorder="1" applyAlignment="1">
      <alignment horizontal="center" vertical="center"/>
    </xf>
    <xf numFmtId="188" fontId="1" fillId="2" borderId="0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188" fontId="1" fillId="2" borderId="33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2" fontId="2" fillId="2" borderId="0" xfId="0" applyNumberFormat="1" applyFont="1" applyFill="1"/>
    <xf numFmtId="0" fontId="17" fillId="2" borderId="0" xfId="0" applyFont="1" applyFill="1"/>
    <xf numFmtId="2" fontId="16" fillId="2" borderId="0" xfId="0" applyNumberFormat="1" applyFont="1" applyFill="1"/>
    <xf numFmtId="0" fontId="2" fillId="2" borderId="0" xfId="0" applyFont="1" applyFill="1" applyBorder="1" applyAlignment="1">
      <alignment horizontal="center" vertical="center"/>
    </xf>
    <xf numFmtId="188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45" xfId="0" applyFont="1" applyFill="1" applyBorder="1"/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2" fontId="11" fillId="2" borderId="0" xfId="0" applyNumberFormat="1" applyFont="1" applyFill="1"/>
    <xf numFmtId="0" fontId="11" fillId="2" borderId="0" xfId="0" applyFont="1" applyFill="1"/>
    <xf numFmtId="0" fontId="20" fillId="2" borderId="0" xfId="0" applyFont="1" applyFill="1" applyBorder="1"/>
    <xf numFmtId="2" fontId="20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2" fontId="11" fillId="2" borderId="0" xfId="0" applyNumberFormat="1" applyFont="1" applyFill="1" applyBorder="1"/>
    <xf numFmtId="2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0" fontId="1" fillId="3" borderId="0" xfId="0" applyFont="1" applyFill="1" applyBorder="1" applyProtection="1">
      <protection locked="0"/>
    </xf>
    <xf numFmtId="0" fontId="9" fillId="3" borderId="23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4" xfId="0" applyFont="1" applyFill="1" applyBorder="1" applyProtection="1">
      <protection locked="0"/>
    </xf>
    <xf numFmtId="187" fontId="9" fillId="3" borderId="0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2" fillId="6" borderId="14" xfId="0" applyFont="1" applyFill="1" applyBorder="1" applyAlignment="1">
      <alignment horizontal="right" vertical="center"/>
    </xf>
    <xf numFmtId="0" fontId="2" fillId="6" borderId="25" xfId="0" applyFont="1" applyFill="1" applyBorder="1" applyAlignment="1">
      <alignment horizontal="right" vertical="center"/>
    </xf>
    <xf numFmtId="0" fontId="15" fillId="3" borderId="15" xfId="0" applyFont="1" applyFill="1" applyBorder="1" applyAlignment="1" applyProtection="1">
      <alignment horizontal="left" vertical="center"/>
      <protection locked="0"/>
    </xf>
    <xf numFmtId="0" fontId="3" fillId="5" borderId="28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right" vertical="center"/>
    </xf>
    <xf numFmtId="0" fontId="2" fillId="6" borderId="26" xfId="0" applyFont="1" applyFill="1" applyBorder="1" applyAlignment="1">
      <alignment horizontal="right" vertical="center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47" xfId="0" applyFont="1" applyFill="1" applyBorder="1" applyAlignment="1" applyProtection="1">
      <alignment horizontal="left" vertical="center"/>
      <protection locked="0"/>
    </xf>
    <xf numFmtId="0" fontId="2" fillId="6" borderId="20" xfId="0" applyFont="1" applyFill="1" applyBorder="1" applyAlignment="1">
      <alignment horizontal="right" vertical="center"/>
    </xf>
    <xf numFmtId="0" fontId="2" fillId="6" borderId="27" xfId="0" applyFont="1" applyFill="1" applyBorder="1" applyAlignment="1">
      <alignment horizontal="right" vertical="center"/>
    </xf>
    <xf numFmtId="0" fontId="15" fillId="3" borderId="21" xfId="0" applyFont="1" applyFill="1" applyBorder="1" applyAlignment="1" applyProtection="1">
      <alignment horizontal="left" vertical="center"/>
      <protection locked="0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vertical="center"/>
    </xf>
    <xf numFmtId="0" fontId="12" fillId="6" borderId="43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2" fontId="27" fillId="8" borderId="0" xfId="1" applyNumberFormat="1" applyFont="1" applyFill="1" applyBorder="1" applyAlignment="1" applyProtection="1">
      <alignment horizontal="left" vertical="center"/>
      <protection hidden="1"/>
    </xf>
    <xf numFmtId="1" fontId="22" fillId="8" borderId="0" xfId="2" applyNumberFormat="1" applyFont="1" applyFill="1" applyBorder="1" applyAlignment="1" applyProtection="1">
      <alignment horizontal="left" vertical="center"/>
      <protection hidden="1"/>
    </xf>
    <xf numFmtId="0" fontId="2" fillId="3" borderId="23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  <xf numFmtId="0" fontId="3" fillId="7" borderId="32" xfId="0" applyFont="1" applyFill="1" applyBorder="1" applyAlignment="1">
      <alignment horizontal="center" vertical="center"/>
    </xf>
  </cellXfs>
  <cellStyles count="3">
    <cellStyle name="Normal" xfId="0" builtinId="0"/>
    <cellStyle name="Normal_QuickRC" xfId="1"/>
    <cellStyle name="ปกติ_bending" xfId="2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vertical/>
        <horizontal/>
      </border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8501774149946727E-2"/>
          <c:y val="0"/>
          <c:w val="0.83125555750133062"/>
          <c:h val="1"/>
        </c:manualLayout>
      </c:layout>
      <c:scatterChart>
        <c:scatterStyle val="lineMarker"/>
        <c:ser>
          <c:idx val="0"/>
          <c:order val="0"/>
          <c:tx>
            <c:v>Size Wall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'Bearing Wall (2)'!$R$40:$R$55</c:f>
              <c:numCache>
                <c:formatCode>0.00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1.2</c:v>
                </c:pt>
              </c:numCache>
            </c:numRef>
          </c:xVal>
          <c:yVal>
            <c:numRef>
              <c:f>'Bearing Wall (2)'!$S$40:$S$55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</c:ser>
        <c:ser>
          <c:idx val="1"/>
          <c:order val="1"/>
          <c:tx>
            <c:v>Steel h1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'Bearing Wall (2)'!$U$40:$U$783</c:f>
              <c:numCache>
                <c:formatCode>General</c:formatCode>
                <c:ptCount val="74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0.6</c:v>
                </c:pt>
                <c:pt idx="56">
                  <c:v>0.6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0.6</c:v>
                </c:pt>
                <c:pt idx="66">
                  <c:v>0.6</c:v>
                </c:pt>
                <c:pt idx="67">
                  <c:v>0.6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</c:v>
                </c:pt>
                <c:pt idx="82">
                  <c:v>0.6</c:v>
                </c:pt>
                <c:pt idx="83">
                  <c:v>0.6</c:v>
                </c:pt>
                <c:pt idx="84">
                  <c:v>0.6</c:v>
                </c:pt>
                <c:pt idx="85">
                  <c:v>0.6</c:v>
                </c:pt>
                <c:pt idx="86">
                  <c:v>0.6</c:v>
                </c:pt>
                <c:pt idx="87">
                  <c:v>0.6</c:v>
                </c:pt>
                <c:pt idx="88">
                  <c:v>0.6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0.6</c:v>
                </c:pt>
                <c:pt idx="100">
                  <c:v>0.6</c:v>
                </c:pt>
                <c:pt idx="101">
                  <c:v>0.6</c:v>
                </c:pt>
                <c:pt idx="102">
                  <c:v>0.6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0.6</c:v>
                </c:pt>
                <c:pt idx="109">
                  <c:v>0.6</c:v>
                </c:pt>
                <c:pt idx="110">
                  <c:v>0.6</c:v>
                </c:pt>
                <c:pt idx="111">
                  <c:v>0.6</c:v>
                </c:pt>
                <c:pt idx="112">
                  <c:v>0.6</c:v>
                </c:pt>
                <c:pt idx="113">
                  <c:v>0.6</c:v>
                </c:pt>
                <c:pt idx="114">
                  <c:v>0.6</c:v>
                </c:pt>
                <c:pt idx="115">
                  <c:v>0.6</c:v>
                </c:pt>
                <c:pt idx="116">
                  <c:v>0.6</c:v>
                </c:pt>
                <c:pt idx="117">
                  <c:v>0.6</c:v>
                </c:pt>
                <c:pt idx="118">
                  <c:v>0.6</c:v>
                </c:pt>
                <c:pt idx="119">
                  <c:v>0.6</c:v>
                </c:pt>
                <c:pt idx="120">
                  <c:v>0.6</c:v>
                </c:pt>
                <c:pt idx="121">
                  <c:v>0.6</c:v>
                </c:pt>
                <c:pt idx="122">
                  <c:v>0.6</c:v>
                </c:pt>
                <c:pt idx="123">
                  <c:v>0.6</c:v>
                </c:pt>
                <c:pt idx="124">
                  <c:v>0.6</c:v>
                </c:pt>
                <c:pt idx="125">
                  <c:v>0.6</c:v>
                </c:pt>
                <c:pt idx="126">
                  <c:v>0.6</c:v>
                </c:pt>
                <c:pt idx="127">
                  <c:v>0.6</c:v>
                </c:pt>
                <c:pt idx="128">
                  <c:v>0.6</c:v>
                </c:pt>
                <c:pt idx="129">
                  <c:v>0.6</c:v>
                </c:pt>
                <c:pt idx="130">
                  <c:v>0.6</c:v>
                </c:pt>
                <c:pt idx="131">
                  <c:v>0.6</c:v>
                </c:pt>
                <c:pt idx="132">
                  <c:v>0.6</c:v>
                </c:pt>
                <c:pt idx="133">
                  <c:v>0.6</c:v>
                </c:pt>
                <c:pt idx="134">
                  <c:v>0.6</c:v>
                </c:pt>
                <c:pt idx="135">
                  <c:v>0.6</c:v>
                </c:pt>
                <c:pt idx="136">
                  <c:v>0.6</c:v>
                </c:pt>
                <c:pt idx="137">
                  <c:v>0.6</c:v>
                </c:pt>
                <c:pt idx="138">
                  <c:v>0.6</c:v>
                </c:pt>
                <c:pt idx="139">
                  <c:v>0.6</c:v>
                </c:pt>
                <c:pt idx="140">
                  <c:v>0.6</c:v>
                </c:pt>
                <c:pt idx="141">
                  <c:v>0.6</c:v>
                </c:pt>
                <c:pt idx="142">
                  <c:v>0.6</c:v>
                </c:pt>
                <c:pt idx="143">
                  <c:v>0.6</c:v>
                </c:pt>
                <c:pt idx="144">
                  <c:v>0.6</c:v>
                </c:pt>
                <c:pt idx="145">
                  <c:v>0.6</c:v>
                </c:pt>
                <c:pt idx="146">
                  <c:v>0.6</c:v>
                </c:pt>
                <c:pt idx="147">
                  <c:v>0.6</c:v>
                </c:pt>
                <c:pt idx="148">
                  <c:v>0.6</c:v>
                </c:pt>
                <c:pt idx="149">
                  <c:v>0.6</c:v>
                </c:pt>
                <c:pt idx="150">
                  <c:v>0.6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</c:v>
                </c:pt>
                <c:pt idx="157">
                  <c:v>0.6</c:v>
                </c:pt>
                <c:pt idx="158">
                  <c:v>0.6</c:v>
                </c:pt>
                <c:pt idx="159">
                  <c:v>0.6</c:v>
                </c:pt>
                <c:pt idx="160">
                  <c:v>0.6</c:v>
                </c:pt>
                <c:pt idx="161">
                  <c:v>0.6</c:v>
                </c:pt>
                <c:pt idx="162">
                  <c:v>0.6</c:v>
                </c:pt>
                <c:pt idx="163">
                  <c:v>0.6</c:v>
                </c:pt>
                <c:pt idx="164">
                  <c:v>0.6</c:v>
                </c:pt>
                <c:pt idx="165">
                  <c:v>0.6</c:v>
                </c:pt>
                <c:pt idx="166">
                  <c:v>0.6</c:v>
                </c:pt>
                <c:pt idx="167">
                  <c:v>0.6</c:v>
                </c:pt>
                <c:pt idx="168">
                  <c:v>0.6</c:v>
                </c:pt>
                <c:pt idx="169">
                  <c:v>0.6</c:v>
                </c:pt>
                <c:pt idx="170">
                  <c:v>0.6</c:v>
                </c:pt>
                <c:pt idx="171">
                  <c:v>0.6</c:v>
                </c:pt>
                <c:pt idx="172">
                  <c:v>0.6</c:v>
                </c:pt>
                <c:pt idx="173">
                  <c:v>0.6</c:v>
                </c:pt>
                <c:pt idx="174">
                  <c:v>0.6</c:v>
                </c:pt>
                <c:pt idx="175">
                  <c:v>0.6</c:v>
                </c:pt>
                <c:pt idx="176">
                  <c:v>0.6</c:v>
                </c:pt>
                <c:pt idx="177">
                  <c:v>0.6</c:v>
                </c:pt>
                <c:pt idx="178">
                  <c:v>0.6</c:v>
                </c:pt>
                <c:pt idx="179">
                  <c:v>0.6</c:v>
                </c:pt>
                <c:pt idx="180">
                  <c:v>0.6</c:v>
                </c:pt>
                <c:pt idx="181">
                  <c:v>0.6</c:v>
                </c:pt>
                <c:pt idx="182">
                  <c:v>0.6</c:v>
                </c:pt>
                <c:pt idx="183">
                  <c:v>0.6</c:v>
                </c:pt>
                <c:pt idx="184">
                  <c:v>0.6</c:v>
                </c:pt>
                <c:pt idx="185">
                  <c:v>0.6</c:v>
                </c:pt>
                <c:pt idx="186">
                  <c:v>0.6</c:v>
                </c:pt>
                <c:pt idx="187">
                  <c:v>0.6</c:v>
                </c:pt>
                <c:pt idx="188">
                  <c:v>0.6</c:v>
                </c:pt>
                <c:pt idx="189">
                  <c:v>0.6</c:v>
                </c:pt>
                <c:pt idx="190">
                  <c:v>0.6</c:v>
                </c:pt>
                <c:pt idx="191">
                  <c:v>0.6</c:v>
                </c:pt>
                <c:pt idx="192">
                  <c:v>0.6</c:v>
                </c:pt>
                <c:pt idx="193">
                  <c:v>0.6</c:v>
                </c:pt>
                <c:pt idx="194">
                  <c:v>0.6</c:v>
                </c:pt>
                <c:pt idx="195">
                  <c:v>0.6</c:v>
                </c:pt>
                <c:pt idx="196">
                  <c:v>0.6</c:v>
                </c:pt>
                <c:pt idx="197">
                  <c:v>0.6</c:v>
                </c:pt>
                <c:pt idx="198">
                  <c:v>0.6</c:v>
                </c:pt>
                <c:pt idx="199">
                  <c:v>0.6</c:v>
                </c:pt>
                <c:pt idx="200">
                  <c:v>0.6</c:v>
                </c:pt>
                <c:pt idx="201">
                  <c:v>0.6</c:v>
                </c:pt>
                <c:pt idx="202">
                  <c:v>0.6</c:v>
                </c:pt>
                <c:pt idx="203">
                  <c:v>0.6</c:v>
                </c:pt>
                <c:pt idx="204">
                  <c:v>0.6</c:v>
                </c:pt>
                <c:pt idx="205">
                  <c:v>0.6</c:v>
                </c:pt>
                <c:pt idx="206">
                  <c:v>0.6</c:v>
                </c:pt>
                <c:pt idx="207">
                  <c:v>0.6</c:v>
                </c:pt>
                <c:pt idx="208">
                  <c:v>0.6</c:v>
                </c:pt>
                <c:pt idx="209">
                  <c:v>0.6</c:v>
                </c:pt>
                <c:pt idx="210">
                  <c:v>0.6</c:v>
                </c:pt>
                <c:pt idx="211">
                  <c:v>0.6</c:v>
                </c:pt>
                <c:pt idx="212">
                  <c:v>0.6</c:v>
                </c:pt>
                <c:pt idx="213">
                  <c:v>0.6</c:v>
                </c:pt>
                <c:pt idx="214">
                  <c:v>0.6</c:v>
                </c:pt>
                <c:pt idx="215">
                  <c:v>0.6</c:v>
                </c:pt>
                <c:pt idx="216">
                  <c:v>0.6</c:v>
                </c:pt>
                <c:pt idx="217">
                  <c:v>0.6</c:v>
                </c:pt>
                <c:pt idx="218">
                  <c:v>0.6</c:v>
                </c:pt>
                <c:pt idx="219">
                  <c:v>0.6</c:v>
                </c:pt>
                <c:pt idx="220">
                  <c:v>0.6</c:v>
                </c:pt>
                <c:pt idx="221">
                  <c:v>0.6</c:v>
                </c:pt>
                <c:pt idx="222">
                  <c:v>0.6</c:v>
                </c:pt>
                <c:pt idx="223">
                  <c:v>0.6</c:v>
                </c:pt>
                <c:pt idx="224">
                  <c:v>0.6</c:v>
                </c:pt>
                <c:pt idx="225">
                  <c:v>0.6</c:v>
                </c:pt>
                <c:pt idx="226">
                  <c:v>0.6</c:v>
                </c:pt>
                <c:pt idx="227">
                  <c:v>0.6</c:v>
                </c:pt>
                <c:pt idx="228">
                  <c:v>0.6</c:v>
                </c:pt>
                <c:pt idx="229">
                  <c:v>0.6</c:v>
                </c:pt>
                <c:pt idx="230">
                  <c:v>0.6</c:v>
                </c:pt>
                <c:pt idx="231">
                  <c:v>0.6</c:v>
                </c:pt>
                <c:pt idx="232">
                  <c:v>0.6</c:v>
                </c:pt>
                <c:pt idx="233">
                  <c:v>0.6</c:v>
                </c:pt>
                <c:pt idx="234">
                  <c:v>0.6</c:v>
                </c:pt>
                <c:pt idx="235">
                  <c:v>0.6</c:v>
                </c:pt>
                <c:pt idx="236">
                  <c:v>0.6</c:v>
                </c:pt>
                <c:pt idx="237">
                  <c:v>0.6</c:v>
                </c:pt>
                <c:pt idx="238">
                  <c:v>0.6</c:v>
                </c:pt>
                <c:pt idx="239">
                  <c:v>0.6</c:v>
                </c:pt>
                <c:pt idx="240">
                  <c:v>0.6</c:v>
                </c:pt>
                <c:pt idx="241">
                  <c:v>0.6</c:v>
                </c:pt>
                <c:pt idx="242">
                  <c:v>0.6</c:v>
                </c:pt>
                <c:pt idx="243">
                  <c:v>0.6</c:v>
                </c:pt>
                <c:pt idx="244">
                  <c:v>0.6</c:v>
                </c:pt>
                <c:pt idx="245">
                  <c:v>0.6</c:v>
                </c:pt>
                <c:pt idx="246">
                  <c:v>0.6</c:v>
                </c:pt>
                <c:pt idx="247">
                  <c:v>0.6</c:v>
                </c:pt>
                <c:pt idx="248">
                  <c:v>0.6</c:v>
                </c:pt>
                <c:pt idx="249">
                  <c:v>0.6</c:v>
                </c:pt>
                <c:pt idx="250">
                  <c:v>0.6</c:v>
                </c:pt>
                <c:pt idx="251">
                  <c:v>0.6</c:v>
                </c:pt>
                <c:pt idx="252">
                  <c:v>0.6</c:v>
                </c:pt>
                <c:pt idx="253">
                  <c:v>0.6</c:v>
                </c:pt>
                <c:pt idx="254">
                  <c:v>0.6</c:v>
                </c:pt>
                <c:pt idx="255">
                  <c:v>0.6</c:v>
                </c:pt>
                <c:pt idx="256">
                  <c:v>0.6</c:v>
                </c:pt>
                <c:pt idx="257">
                  <c:v>0.6</c:v>
                </c:pt>
                <c:pt idx="258">
                  <c:v>0.6</c:v>
                </c:pt>
                <c:pt idx="259">
                  <c:v>0.6</c:v>
                </c:pt>
                <c:pt idx="260">
                  <c:v>0.6</c:v>
                </c:pt>
                <c:pt idx="261">
                  <c:v>0.6</c:v>
                </c:pt>
                <c:pt idx="262">
                  <c:v>0.6</c:v>
                </c:pt>
                <c:pt idx="263">
                  <c:v>0.6</c:v>
                </c:pt>
                <c:pt idx="264">
                  <c:v>0.6</c:v>
                </c:pt>
                <c:pt idx="265">
                  <c:v>0.6</c:v>
                </c:pt>
                <c:pt idx="266">
                  <c:v>0.6</c:v>
                </c:pt>
                <c:pt idx="267">
                  <c:v>0.6</c:v>
                </c:pt>
                <c:pt idx="268">
                  <c:v>0.6</c:v>
                </c:pt>
                <c:pt idx="269">
                  <c:v>0.6</c:v>
                </c:pt>
                <c:pt idx="270">
                  <c:v>0.6</c:v>
                </c:pt>
                <c:pt idx="271">
                  <c:v>0.6</c:v>
                </c:pt>
                <c:pt idx="272">
                  <c:v>0.6</c:v>
                </c:pt>
                <c:pt idx="273">
                  <c:v>0.6</c:v>
                </c:pt>
                <c:pt idx="274">
                  <c:v>0.6</c:v>
                </c:pt>
                <c:pt idx="275">
                  <c:v>0.6</c:v>
                </c:pt>
                <c:pt idx="276">
                  <c:v>0.6</c:v>
                </c:pt>
                <c:pt idx="277">
                  <c:v>0.6</c:v>
                </c:pt>
                <c:pt idx="278">
                  <c:v>0.6</c:v>
                </c:pt>
                <c:pt idx="279">
                  <c:v>0.6</c:v>
                </c:pt>
                <c:pt idx="280">
                  <c:v>0.6</c:v>
                </c:pt>
                <c:pt idx="281">
                  <c:v>0.6</c:v>
                </c:pt>
                <c:pt idx="282">
                  <c:v>0.6</c:v>
                </c:pt>
                <c:pt idx="283">
                  <c:v>0.6</c:v>
                </c:pt>
                <c:pt idx="284">
                  <c:v>0.6</c:v>
                </c:pt>
                <c:pt idx="285">
                  <c:v>0.6</c:v>
                </c:pt>
                <c:pt idx="286">
                  <c:v>0.6</c:v>
                </c:pt>
                <c:pt idx="287">
                  <c:v>0.6</c:v>
                </c:pt>
                <c:pt idx="288">
                  <c:v>0.6</c:v>
                </c:pt>
                <c:pt idx="289">
                  <c:v>0.6</c:v>
                </c:pt>
                <c:pt idx="290">
                  <c:v>0.6</c:v>
                </c:pt>
                <c:pt idx="291">
                  <c:v>0.6</c:v>
                </c:pt>
                <c:pt idx="292">
                  <c:v>0.6</c:v>
                </c:pt>
                <c:pt idx="293">
                  <c:v>0.6</c:v>
                </c:pt>
                <c:pt idx="294">
                  <c:v>0.6</c:v>
                </c:pt>
                <c:pt idx="295">
                  <c:v>0.6</c:v>
                </c:pt>
                <c:pt idx="296">
                  <c:v>0.6</c:v>
                </c:pt>
                <c:pt idx="297">
                  <c:v>0.6</c:v>
                </c:pt>
                <c:pt idx="298">
                  <c:v>0.6</c:v>
                </c:pt>
                <c:pt idx="299">
                  <c:v>0.6</c:v>
                </c:pt>
                <c:pt idx="300">
                  <c:v>0.6</c:v>
                </c:pt>
                <c:pt idx="301">
                  <c:v>0.6</c:v>
                </c:pt>
                <c:pt idx="302">
                  <c:v>0.6</c:v>
                </c:pt>
                <c:pt idx="303">
                  <c:v>0.6</c:v>
                </c:pt>
                <c:pt idx="304">
                  <c:v>0.6</c:v>
                </c:pt>
                <c:pt idx="305">
                  <c:v>0.6</c:v>
                </c:pt>
                <c:pt idx="306">
                  <c:v>0.6</c:v>
                </c:pt>
                <c:pt idx="307">
                  <c:v>0.6</c:v>
                </c:pt>
                <c:pt idx="308">
                  <c:v>0.6</c:v>
                </c:pt>
                <c:pt idx="309">
                  <c:v>0.6</c:v>
                </c:pt>
                <c:pt idx="310">
                  <c:v>0.6</c:v>
                </c:pt>
                <c:pt idx="311">
                  <c:v>0.6</c:v>
                </c:pt>
                <c:pt idx="312">
                  <c:v>0.6</c:v>
                </c:pt>
                <c:pt idx="313">
                  <c:v>0.6</c:v>
                </c:pt>
                <c:pt idx="314">
                  <c:v>0.6</c:v>
                </c:pt>
                <c:pt idx="315">
                  <c:v>0.6</c:v>
                </c:pt>
                <c:pt idx="316">
                  <c:v>0.6</c:v>
                </c:pt>
                <c:pt idx="317">
                  <c:v>0.6</c:v>
                </c:pt>
                <c:pt idx="318">
                  <c:v>0.6</c:v>
                </c:pt>
                <c:pt idx="319">
                  <c:v>0.6</c:v>
                </c:pt>
                <c:pt idx="320">
                  <c:v>0.6</c:v>
                </c:pt>
                <c:pt idx="321">
                  <c:v>0.6</c:v>
                </c:pt>
                <c:pt idx="322">
                  <c:v>0.6</c:v>
                </c:pt>
                <c:pt idx="323">
                  <c:v>0.6</c:v>
                </c:pt>
                <c:pt idx="324">
                  <c:v>0.6</c:v>
                </c:pt>
                <c:pt idx="325">
                  <c:v>0.6</c:v>
                </c:pt>
                <c:pt idx="326">
                  <c:v>0.6</c:v>
                </c:pt>
                <c:pt idx="327">
                  <c:v>0.6</c:v>
                </c:pt>
                <c:pt idx="328">
                  <c:v>0.6</c:v>
                </c:pt>
                <c:pt idx="329">
                  <c:v>0.6</c:v>
                </c:pt>
                <c:pt idx="330">
                  <c:v>0.6</c:v>
                </c:pt>
                <c:pt idx="331">
                  <c:v>0.6</c:v>
                </c:pt>
                <c:pt idx="332">
                  <c:v>0.6</c:v>
                </c:pt>
                <c:pt idx="333">
                  <c:v>0.6</c:v>
                </c:pt>
                <c:pt idx="334">
                  <c:v>0.6</c:v>
                </c:pt>
                <c:pt idx="335">
                  <c:v>0.6</c:v>
                </c:pt>
                <c:pt idx="336">
                  <c:v>0.6</c:v>
                </c:pt>
                <c:pt idx="337">
                  <c:v>0.6</c:v>
                </c:pt>
                <c:pt idx="338">
                  <c:v>0.6</c:v>
                </c:pt>
                <c:pt idx="339">
                  <c:v>0.6</c:v>
                </c:pt>
                <c:pt idx="340">
                  <c:v>0.6</c:v>
                </c:pt>
                <c:pt idx="341">
                  <c:v>0.6</c:v>
                </c:pt>
                <c:pt idx="342">
                  <c:v>0.6</c:v>
                </c:pt>
                <c:pt idx="343">
                  <c:v>0.6</c:v>
                </c:pt>
                <c:pt idx="344">
                  <c:v>0.6</c:v>
                </c:pt>
                <c:pt idx="345">
                  <c:v>0.6</c:v>
                </c:pt>
                <c:pt idx="346">
                  <c:v>0.6</c:v>
                </c:pt>
                <c:pt idx="347">
                  <c:v>0.6</c:v>
                </c:pt>
                <c:pt idx="348">
                  <c:v>0.6</c:v>
                </c:pt>
                <c:pt idx="349">
                  <c:v>0.6</c:v>
                </c:pt>
                <c:pt idx="350">
                  <c:v>0.6</c:v>
                </c:pt>
                <c:pt idx="351">
                  <c:v>0.6</c:v>
                </c:pt>
                <c:pt idx="352">
                  <c:v>0.6</c:v>
                </c:pt>
                <c:pt idx="353">
                  <c:v>0.6</c:v>
                </c:pt>
                <c:pt idx="354">
                  <c:v>0.6</c:v>
                </c:pt>
                <c:pt idx="355">
                  <c:v>0.6</c:v>
                </c:pt>
                <c:pt idx="356">
                  <c:v>0.6</c:v>
                </c:pt>
                <c:pt idx="357">
                  <c:v>0.6</c:v>
                </c:pt>
                <c:pt idx="358">
                  <c:v>0.6</c:v>
                </c:pt>
                <c:pt idx="359">
                  <c:v>0.6</c:v>
                </c:pt>
                <c:pt idx="360">
                  <c:v>0.6</c:v>
                </c:pt>
                <c:pt idx="361">
                  <c:v>0.6</c:v>
                </c:pt>
                <c:pt idx="362">
                  <c:v>0.6</c:v>
                </c:pt>
                <c:pt idx="363">
                  <c:v>0.6</c:v>
                </c:pt>
                <c:pt idx="364">
                  <c:v>0.6</c:v>
                </c:pt>
                <c:pt idx="365">
                  <c:v>0.6</c:v>
                </c:pt>
                <c:pt idx="366">
                  <c:v>0.6</c:v>
                </c:pt>
                <c:pt idx="367">
                  <c:v>0.6</c:v>
                </c:pt>
                <c:pt idx="368">
                  <c:v>0.6</c:v>
                </c:pt>
                <c:pt idx="369">
                  <c:v>0.6</c:v>
                </c:pt>
                <c:pt idx="370">
                  <c:v>0.6</c:v>
                </c:pt>
                <c:pt idx="371">
                  <c:v>0.6</c:v>
                </c:pt>
                <c:pt idx="372">
                  <c:v>0.6</c:v>
                </c:pt>
                <c:pt idx="373">
                  <c:v>0.6</c:v>
                </c:pt>
                <c:pt idx="374">
                  <c:v>0.6</c:v>
                </c:pt>
                <c:pt idx="375">
                  <c:v>0.6</c:v>
                </c:pt>
                <c:pt idx="376">
                  <c:v>0.6</c:v>
                </c:pt>
                <c:pt idx="377">
                  <c:v>0.6</c:v>
                </c:pt>
                <c:pt idx="378">
                  <c:v>0.6</c:v>
                </c:pt>
                <c:pt idx="379">
                  <c:v>0.6</c:v>
                </c:pt>
                <c:pt idx="380">
                  <c:v>0.6</c:v>
                </c:pt>
                <c:pt idx="381">
                  <c:v>0.6</c:v>
                </c:pt>
                <c:pt idx="382">
                  <c:v>0.6</c:v>
                </c:pt>
                <c:pt idx="383">
                  <c:v>0.6</c:v>
                </c:pt>
                <c:pt idx="384">
                  <c:v>0.6</c:v>
                </c:pt>
                <c:pt idx="385">
                  <c:v>0.6</c:v>
                </c:pt>
                <c:pt idx="386">
                  <c:v>0.6</c:v>
                </c:pt>
                <c:pt idx="387">
                  <c:v>0.6</c:v>
                </c:pt>
                <c:pt idx="388">
                  <c:v>0.6</c:v>
                </c:pt>
                <c:pt idx="389">
                  <c:v>0.6</c:v>
                </c:pt>
                <c:pt idx="390">
                  <c:v>0.6</c:v>
                </c:pt>
                <c:pt idx="391">
                  <c:v>0.6</c:v>
                </c:pt>
                <c:pt idx="392">
                  <c:v>0.6</c:v>
                </c:pt>
                <c:pt idx="393">
                  <c:v>0.6</c:v>
                </c:pt>
                <c:pt idx="394">
                  <c:v>0.6</c:v>
                </c:pt>
                <c:pt idx="395">
                  <c:v>0.6</c:v>
                </c:pt>
                <c:pt idx="396">
                  <c:v>0.6</c:v>
                </c:pt>
                <c:pt idx="397">
                  <c:v>0.6</c:v>
                </c:pt>
                <c:pt idx="398">
                  <c:v>0.6</c:v>
                </c:pt>
                <c:pt idx="399">
                  <c:v>0.6</c:v>
                </c:pt>
                <c:pt idx="400">
                  <c:v>0.6</c:v>
                </c:pt>
                <c:pt idx="401">
                  <c:v>0.6</c:v>
                </c:pt>
                <c:pt idx="402">
                  <c:v>0.6</c:v>
                </c:pt>
                <c:pt idx="403">
                  <c:v>0.6</c:v>
                </c:pt>
                <c:pt idx="404">
                  <c:v>0.6</c:v>
                </c:pt>
                <c:pt idx="405">
                  <c:v>0.6</c:v>
                </c:pt>
                <c:pt idx="406">
                  <c:v>0.6</c:v>
                </c:pt>
                <c:pt idx="407">
                  <c:v>0.6</c:v>
                </c:pt>
                <c:pt idx="408">
                  <c:v>0.6</c:v>
                </c:pt>
                <c:pt idx="409">
                  <c:v>0.6</c:v>
                </c:pt>
                <c:pt idx="410">
                  <c:v>0.6</c:v>
                </c:pt>
                <c:pt idx="411">
                  <c:v>0.6</c:v>
                </c:pt>
                <c:pt idx="412">
                  <c:v>0.6</c:v>
                </c:pt>
                <c:pt idx="413">
                  <c:v>0.6</c:v>
                </c:pt>
                <c:pt idx="414">
                  <c:v>0.6</c:v>
                </c:pt>
                <c:pt idx="415">
                  <c:v>0.6</c:v>
                </c:pt>
                <c:pt idx="416">
                  <c:v>0.6</c:v>
                </c:pt>
                <c:pt idx="417">
                  <c:v>0.6</c:v>
                </c:pt>
                <c:pt idx="418">
                  <c:v>0.6</c:v>
                </c:pt>
                <c:pt idx="419">
                  <c:v>0.6</c:v>
                </c:pt>
                <c:pt idx="420">
                  <c:v>0.6</c:v>
                </c:pt>
                <c:pt idx="421">
                  <c:v>0.6</c:v>
                </c:pt>
                <c:pt idx="422">
                  <c:v>0.6</c:v>
                </c:pt>
                <c:pt idx="423">
                  <c:v>0.6</c:v>
                </c:pt>
                <c:pt idx="424">
                  <c:v>0.6</c:v>
                </c:pt>
                <c:pt idx="425">
                  <c:v>0.6</c:v>
                </c:pt>
                <c:pt idx="426">
                  <c:v>0.6</c:v>
                </c:pt>
                <c:pt idx="427">
                  <c:v>0.6</c:v>
                </c:pt>
                <c:pt idx="428">
                  <c:v>0.6</c:v>
                </c:pt>
                <c:pt idx="429">
                  <c:v>0.6</c:v>
                </c:pt>
                <c:pt idx="430">
                  <c:v>0.6</c:v>
                </c:pt>
                <c:pt idx="431">
                  <c:v>0.6</c:v>
                </c:pt>
                <c:pt idx="432">
                  <c:v>0.6</c:v>
                </c:pt>
                <c:pt idx="433">
                  <c:v>0.6</c:v>
                </c:pt>
                <c:pt idx="434">
                  <c:v>0.6</c:v>
                </c:pt>
                <c:pt idx="435">
                  <c:v>0.6</c:v>
                </c:pt>
                <c:pt idx="436">
                  <c:v>0.6</c:v>
                </c:pt>
                <c:pt idx="437">
                  <c:v>0.6</c:v>
                </c:pt>
                <c:pt idx="438">
                  <c:v>0.6</c:v>
                </c:pt>
                <c:pt idx="439">
                  <c:v>0.6</c:v>
                </c:pt>
                <c:pt idx="440">
                  <c:v>0.6</c:v>
                </c:pt>
                <c:pt idx="441">
                  <c:v>0.6</c:v>
                </c:pt>
                <c:pt idx="442">
                  <c:v>0.6</c:v>
                </c:pt>
                <c:pt idx="443">
                  <c:v>0.6</c:v>
                </c:pt>
                <c:pt idx="444">
                  <c:v>0.6</c:v>
                </c:pt>
                <c:pt idx="445">
                  <c:v>0.6</c:v>
                </c:pt>
                <c:pt idx="446">
                  <c:v>0.6</c:v>
                </c:pt>
                <c:pt idx="447">
                  <c:v>0.6</c:v>
                </c:pt>
                <c:pt idx="448">
                  <c:v>0.6</c:v>
                </c:pt>
                <c:pt idx="449">
                  <c:v>0.6</c:v>
                </c:pt>
                <c:pt idx="450">
                  <c:v>0.6</c:v>
                </c:pt>
                <c:pt idx="451">
                  <c:v>0.6</c:v>
                </c:pt>
                <c:pt idx="452">
                  <c:v>0.6</c:v>
                </c:pt>
                <c:pt idx="453">
                  <c:v>0.6</c:v>
                </c:pt>
                <c:pt idx="454">
                  <c:v>0.6</c:v>
                </c:pt>
                <c:pt idx="455">
                  <c:v>0.6</c:v>
                </c:pt>
                <c:pt idx="456">
                  <c:v>0.6</c:v>
                </c:pt>
                <c:pt idx="457">
                  <c:v>0.6</c:v>
                </c:pt>
                <c:pt idx="458">
                  <c:v>0.6</c:v>
                </c:pt>
                <c:pt idx="459">
                  <c:v>0.6</c:v>
                </c:pt>
                <c:pt idx="460">
                  <c:v>0.6</c:v>
                </c:pt>
                <c:pt idx="461">
                  <c:v>0.6</c:v>
                </c:pt>
                <c:pt idx="462">
                  <c:v>0.6</c:v>
                </c:pt>
                <c:pt idx="463">
                  <c:v>0.6</c:v>
                </c:pt>
                <c:pt idx="464">
                  <c:v>0.6</c:v>
                </c:pt>
                <c:pt idx="465">
                  <c:v>0.6</c:v>
                </c:pt>
                <c:pt idx="466">
                  <c:v>0.6</c:v>
                </c:pt>
                <c:pt idx="467">
                  <c:v>0.6</c:v>
                </c:pt>
                <c:pt idx="468">
                  <c:v>0.6</c:v>
                </c:pt>
                <c:pt idx="469">
                  <c:v>0.6</c:v>
                </c:pt>
                <c:pt idx="470">
                  <c:v>0.6</c:v>
                </c:pt>
                <c:pt idx="471">
                  <c:v>0.6</c:v>
                </c:pt>
                <c:pt idx="472">
                  <c:v>0.6</c:v>
                </c:pt>
                <c:pt idx="473">
                  <c:v>0.6</c:v>
                </c:pt>
                <c:pt idx="474">
                  <c:v>0.6</c:v>
                </c:pt>
                <c:pt idx="475">
                  <c:v>0.6</c:v>
                </c:pt>
                <c:pt idx="476">
                  <c:v>0.6</c:v>
                </c:pt>
                <c:pt idx="477">
                  <c:v>0.6</c:v>
                </c:pt>
                <c:pt idx="478">
                  <c:v>0.6</c:v>
                </c:pt>
                <c:pt idx="479">
                  <c:v>0.6</c:v>
                </c:pt>
                <c:pt idx="480">
                  <c:v>0.6</c:v>
                </c:pt>
                <c:pt idx="481">
                  <c:v>0.6</c:v>
                </c:pt>
                <c:pt idx="482">
                  <c:v>0.6</c:v>
                </c:pt>
                <c:pt idx="483">
                  <c:v>0.6</c:v>
                </c:pt>
                <c:pt idx="484">
                  <c:v>0.6</c:v>
                </c:pt>
                <c:pt idx="485">
                  <c:v>0.6</c:v>
                </c:pt>
                <c:pt idx="486">
                  <c:v>0.6</c:v>
                </c:pt>
                <c:pt idx="487">
                  <c:v>0.6</c:v>
                </c:pt>
                <c:pt idx="488">
                  <c:v>0.6</c:v>
                </c:pt>
                <c:pt idx="489">
                  <c:v>0.6</c:v>
                </c:pt>
                <c:pt idx="490">
                  <c:v>0.6</c:v>
                </c:pt>
                <c:pt idx="491">
                  <c:v>0.6</c:v>
                </c:pt>
                <c:pt idx="492">
                  <c:v>0.6</c:v>
                </c:pt>
                <c:pt idx="493">
                  <c:v>0.6</c:v>
                </c:pt>
                <c:pt idx="494">
                  <c:v>0.6</c:v>
                </c:pt>
                <c:pt idx="495">
                  <c:v>0.6</c:v>
                </c:pt>
                <c:pt idx="496">
                  <c:v>0.6</c:v>
                </c:pt>
                <c:pt idx="497">
                  <c:v>0.6</c:v>
                </c:pt>
                <c:pt idx="498">
                  <c:v>0.6</c:v>
                </c:pt>
                <c:pt idx="499">
                  <c:v>0.6</c:v>
                </c:pt>
                <c:pt idx="500">
                  <c:v>0.6</c:v>
                </c:pt>
                <c:pt idx="501">
                  <c:v>0.6</c:v>
                </c:pt>
                <c:pt idx="502">
                  <c:v>0.6</c:v>
                </c:pt>
                <c:pt idx="503">
                  <c:v>0.6</c:v>
                </c:pt>
                <c:pt idx="504">
                  <c:v>0.6</c:v>
                </c:pt>
                <c:pt idx="505">
                  <c:v>0.6</c:v>
                </c:pt>
                <c:pt idx="506">
                  <c:v>0.6</c:v>
                </c:pt>
                <c:pt idx="507">
                  <c:v>0.6</c:v>
                </c:pt>
                <c:pt idx="508">
                  <c:v>0.6</c:v>
                </c:pt>
                <c:pt idx="509">
                  <c:v>0.6</c:v>
                </c:pt>
                <c:pt idx="510">
                  <c:v>0.6</c:v>
                </c:pt>
                <c:pt idx="511">
                  <c:v>0.6</c:v>
                </c:pt>
                <c:pt idx="512">
                  <c:v>0.6</c:v>
                </c:pt>
                <c:pt idx="513">
                  <c:v>0.6</c:v>
                </c:pt>
                <c:pt idx="514">
                  <c:v>0.6</c:v>
                </c:pt>
                <c:pt idx="515">
                  <c:v>0.6</c:v>
                </c:pt>
                <c:pt idx="516">
                  <c:v>0.6</c:v>
                </c:pt>
                <c:pt idx="517">
                  <c:v>0.6</c:v>
                </c:pt>
                <c:pt idx="518">
                  <c:v>0.6</c:v>
                </c:pt>
                <c:pt idx="519">
                  <c:v>0.6</c:v>
                </c:pt>
                <c:pt idx="520">
                  <c:v>0.6</c:v>
                </c:pt>
                <c:pt idx="521">
                  <c:v>0.6</c:v>
                </c:pt>
                <c:pt idx="522">
                  <c:v>0.6</c:v>
                </c:pt>
                <c:pt idx="523">
                  <c:v>0.6</c:v>
                </c:pt>
                <c:pt idx="524">
                  <c:v>0.6</c:v>
                </c:pt>
                <c:pt idx="525">
                  <c:v>0.6</c:v>
                </c:pt>
                <c:pt idx="526">
                  <c:v>0.6</c:v>
                </c:pt>
                <c:pt idx="527">
                  <c:v>0.6</c:v>
                </c:pt>
                <c:pt idx="528">
                  <c:v>0.6</c:v>
                </c:pt>
                <c:pt idx="529">
                  <c:v>0.6</c:v>
                </c:pt>
                <c:pt idx="530">
                  <c:v>0.6</c:v>
                </c:pt>
                <c:pt idx="531">
                  <c:v>0.6</c:v>
                </c:pt>
                <c:pt idx="532">
                  <c:v>0.6</c:v>
                </c:pt>
                <c:pt idx="533">
                  <c:v>0.6</c:v>
                </c:pt>
                <c:pt idx="534">
                  <c:v>0.6</c:v>
                </c:pt>
                <c:pt idx="535">
                  <c:v>0.6</c:v>
                </c:pt>
                <c:pt idx="536">
                  <c:v>0.6</c:v>
                </c:pt>
                <c:pt idx="537">
                  <c:v>0.6</c:v>
                </c:pt>
                <c:pt idx="538">
                  <c:v>0.6</c:v>
                </c:pt>
                <c:pt idx="539">
                  <c:v>0.6</c:v>
                </c:pt>
                <c:pt idx="540">
                  <c:v>0.6</c:v>
                </c:pt>
                <c:pt idx="541">
                  <c:v>0.6</c:v>
                </c:pt>
                <c:pt idx="542">
                  <c:v>0.6</c:v>
                </c:pt>
                <c:pt idx="543">
                  <c:v>0.6</c:v>
                </c:pt>
                <c:pt idx="544">
                  <c:v>0.6</c:v>
                </c:pt>
                <c:pt idx="545">
                  <c:v>0.6</c:v>
                </c:pt>
                <c:pt idx="546">
                  <c:v>0.6</c:v>
                </c:pt>
                <c:pt idx="547">
                  <c:v>0.6</c:v>
                </c:pt>
                <c:pt idx="548">
                  <c:v>0.6</c:v>
                </c:pt>
                <c:pt idx="549">
                  <c:v>0.6</c:v>
                </c:pt>
                <c:pt idx="550">
                  <c:v>0.6</c:v>
                </c:pt>
                <c:pt idx="551">
                  <c:v>0.6</c:v>
                </c:pt>
                <c:pt idx="552">
                  <c:v>0.6</c:v>
                </c:pt>
                <c:pt idx="553">
                  <c:v>0.6</c:v>
                </c:pt>
                <c:pt idx="554">
                  <c:v>0.6</c:v>
                </c:pt>
                <c:pt idx="555">
                  <c:v>0.6</c:v>
                </c:pt>
                <c:pt idx="556">
                  <c:v>0.6</c:v>
                </c:pt>
                <c:pt idx="557">
                  <c:v>0.6</c:v>
                </c:pt>
                <c:pt idx="558">
                  <c:v>0.6</c:v>
                </c:pt>
                <c:pt idx="559">
                  <c:v>0.6</c:v>
                </c:pt>
                <c:pt idx="560">
                  <c:v>0.6</c:v>
                </c:pt>
                <c:pt idx="561">
                  <c:v>0.6</c:v>
                </c:pt>
                <c:pt idx="562">
                  <c:v>0.6</c:v>
                </c:pt>
                <c:pt idx="563">
                  <c:v>0.6</c:v>
                </c:pt>
                <c:pt idx="564">
                  <c:v>0.6</c:v>
                </c:pt>
                <c:pt idx="565">
                  <c:v>0.6</c:v>
                </c:pt>
                <c:pt idx="566">
                  <c:v>0.6</c:v>
                </c:pt>
                <c:pt idx="567">
                  <c:v>0.6</c:v>
                </c:pt>
                <c:pt idx="568">
                  <c:v>0.6</c:v>
                </c:pt>
                <c:pt idx="569">
                  <c:v>0.6</c:v>
                </c:pt>
                <c:pt idx="570">
                  <c:v>0.6</c:v>
                </c:pt>
                <c:pt idx="571">
                  <c:v>0.6</c:v>
                </c:pt>
                <c:pt idx="572">
                  <c:v>0.6</c:v>
                </c:pt>
                <c:pt idx="573">
                  <c:v>0.6</c:v>
                </c:pt>
                <c:pt idx="574">
                  <c:v>0.6</c:v>
                </c:pt>
                <c:pt idx="575">
                  <c:v>0.6</c:v>
                </c:pt>
                <c:pt idx="576">
                  <c:v>0.6</c:v>
                </c:pt>
                <c:pt idx="577">
                  <c:v>0.6</c:v>
                </c:pt>
                <c:pt idx="578">
                  <c:v>0.6</c:v>
                </c:pt>
                <c:pt idx="579">
                  <c:v>0.6</c:v>
                </c:pt>
                <c:pt idx="580">
                  <c:v>0.6</c:v>
                </c:pt>
                <c:pt idx="581">
                  <c:v>0.6</c:v>
                </c:pt>
                <c:pt idx="582">
                  <c:v>0.6</c:v>
                </c:pt>
                <c:pt idx="583">
                  <c:v>0.6</c:v>
                </c:pt>
                <c:pt idx="584">
                  <c:v>0.6</c:v>
                </c:pt>
                <c:pt idx="585">
                  <c:v>0.6</c:v>
                </c:pt>
                <c:pt idx="586">
                  <c:v>0.6</c:v>
                </c:pt>
                <c:pt idx="587">
                  <c:v>0.6</c:v>
                </c:pt>
                <c:pt idx="588">
                  <c:v>0.6</c:v>
                </c:pt>
                <c:pt idx="589">
                  <c:v>0.6</c:v>
                </c:pt>
                <c:pt idx="590">
                  <c:v>0.6</c:v>
                </c:pt>
                <c:pt idx="591">
                  <c:v>0.6</c:v>
                </c:pt>
                <c:pt idx="592">
                  <c:v>0.6</c:v>
                </c:pt>
                <c:pt idx="593">
                  <c:v>0.6</c:v>
                </c:pt>
                <c:pt idx="594">
                  <c:v>0.6</c:v>
                </c:pt>
                <c:pt idx="595">
                  <c:v>0.6</c:v>
                </c:pt>
                <c:pt idx="596">
                  <c:v>0.6</c:v>
                </c:pt>
                <c:pt idx="597">
                  <c:v>0.6</c:v>
                </c:pt>
                <c:pt idx="598">
                  <c:v>0.6</c:v>
                </c:pt>
                <c:pt idx="599">
                  <c:v>0.6</c:v>
                </c:pt>
                <c:pt idx="600">
                  <c:v>0.6</c:v>
                </c:pt>
                <c:pt idx="601">
                  <c:v>0.6</c:v>
                </c:pt>
                <c:pt idx="602">
                  <c:v>0.6</c:v>
                </c:pt>
                <c:pt idx="603">
                  <c:v>0.6</c:v>
                </c:pt>
                <c:pt idx="604">
                  <c:v>0.6</c:v>
                </c:pt>
                <c:pt idx="605">
                  <c:v>0.6</c:v>
                </c:pt>
                <c:pt idx="606">
                  <c:v>0.6</c:v>
                </c:pt>
                <c:pt idx="607">
                  <c:v>0.6</c:v>
                </c:pt>
                <c:pt idx="608">
                  <c:v>0.6</c:v>
                </c:pt>
                <c:pt idx="609">
                  <c:v>0.6</c:v>
                </c:pt>
                <c:pt idx="610">
                  <c:v>0.6</c:v>
                </c:pt>
                <c:pt idx="611">
                  <c:v>0.6</c:v>
                </c:pt>
                <c:pt idx="612">
                  <c:v>0.6</c:v>
                </c:pt>
                <c:pt idx="613">
                  <c:v>0.6</c:v>
                </c:pt>
                <c:pt idx="614">
                  <c:v>0.6</c:v>
                </c:pt>
                <c:pt idx="615">
                  <c:v>0.6</c:v>
                </c:pt>
                <c:pt idx="616">
                  <c:v>0.6</c:v>
                </c:pt>
                <c:pt idx="617">
                  <c:v>0.6</c:v>
                </c:pt>
                <c:pt idx="618">
                  <c:v>0.6</c:v>
                </c:pt>
                <c:pt idx="619">
                  <c:v>0.6</c:v>
                </c:pt>
                <c:pt idx="620">
                  <c:v>0.6</c:v>
                </c:pt>
                <c:pt idx="621">
                  <c:v>0.6</c:v>
                </c:pt>
                <c:pt idx="622">
                  <c:v>0.6</c:v>
                </c:pt>
                <c:pt idx="623">
                  <c:v>0.6</c:v>
                </c:pt>
                <c:pt idx="624">
                  <c:v>0.6</c:v>
                </c:pt>
                <c:pt idx="625">
                  <c:v>0.6</c:v>
                </c:pt>
                <c:pt idx="626">
                  <c:v>0.6</c:v>
                </c:pt>
                <c:pt idx="627">
                  <c:v>0.6</c:v>
                </c:pt>
                <c:pt idx="628">
                  <c:v>0.6</c:v>
                </c:pt>
                <c:pt idx="629">
                  <c:v>0.6</c:v>
                </c:pt>
                <c:pt idx="630">
                  <c:v>0.6</c:v>
                </c:pt>
                <c:pt idx="631">
                  <c:v>0.6</c:v>
                </c:pt>
                <c:pt idx="632">
                  <c:v>0.6</c:v>
                </c:pt>
                <c:pt idx="633">
                  <c:v>0.6</c:v>
                </c:pt>
                <c:pt idx="634">
                  <c:v>0.6</c:v>
                </c:pt>
                <c:pt idx="635">
                  <c:v>0.6</c:v>
                </c:pt>
                <c:pt idx="636">
                  <c:v>0.6</c:v>
                </c:pt>
                <c:pt idx="637">
                  <c:v>0.6</c:v>
                </c:pt>
                <c:pt idx="638">
                  <c:v>0.6</c:v>
                </c:pt>
                <c:pt idx="639">
                  <c:v>0.6</c:v>
                </c:pt>
                <c:pt idx="640">
                  <c:v>0.6</c:v>
                </c:pt>
                <c:pt idx="641">
                  <c:v>0.6</c:v>
                </c:pt>
                <c:pt idx="642">
                  <c:v>0.6</c:v>
                </c:pt>
                <c:pt idx="643">
                  <c:v>0.6</c:v>
                </c:pt>
                <c:pt idx="644">
                  <c:v>0.6</c:v>
                </c:pt>
                <c:pt idx="645">
                  <c:v>0.6</c:v>
                </c:pt>
                <c:pt idx="646">
                  <c:v>0.6</c:v>
                </c:pt>
                <c:pt idx="647">
                  <c:v>0.6</c:v>
                </c:pt>
                <c:pt idx="648">
                  <c:v>0.6</c:v>
                </c:pt>
                <c:pt idx="649">
                  <c:v>0.6</c:v>
                </c:pt>
                <c:pt idx="650">
                  <c:v>0.6</c:v>
                </c:pt>
                <c:pt idx="651">
                  <c:v>0.6</c:v>
                </c:pt>
                <c:pt idx="652">
                  <c:v>0.6</c:v>
                </c:pt>
                <c:pt idx="653">
                  <c:v>0.6</c:v>
                </c:pt>
                <c:pt idx="654">
                  <c:v>0.6</c:v>
                </c:pt>
                <c:pt idx="655">
                  <c:v>0.6</c:v>
                </c:pt>
                <c:pt idx="656">
                  <c:v>0.6</c:v>
                </c:pt>
                <c:pt idx="657">
                  <c:v>0.6</c:v>
                </c:pt>
                <c:pt idx="658">
                  <c:v>0.6</c:v>
                </c:pt>
                <c:pt idx="659">
                  <c:v>0.6</c:v>
                </c:pt>
                <c:pt idx="660">
                  <c:v>0.6</c:v>
                </c:pt>
                <c:pt idx="661">
                  <c:v>0.6</c:v>
                </c:pt>
                <c:pt idx="662">
                  <c:v>0.6</c:v>
                </c:pt>
                <c:pt idx="663">
                  <c:v>0.6</c:v>
                </c:pt>
                <c:pt idx="664">
                  <c:v>0.6</c:v>
                </c:pt>
                <c:pt idx="665">
                  <c:v>0.6</c:v>
                </c:pt>
                <c:pt idx="666">
                  <c:v>0.6</c:v>
                </c:pt>
                <c:pt idx="667">
                  <c:v>0.6</c:v>
                </c:pt>
                <c:pt idx="668">
                  <c:v>0.6</c:v>
                </c:pt>
                <c:pt idx="669">
                  <c:v>0.6</c:v>
                </c:pt>
                <c:pt idx="670">
                  <c:v>0.6</c:v>
                </c:pt>
                <c:pt idx="671">
                  <c:v>0.6</c:v>
                </c:pt>
                <c:pt idx="672">
                  <c:v>0.6</c:v>
                </c:pt>
                <c:pt idx="673">
                  <c:v>0.6</c:v>
                </c:pt>
                <c:pt idx="674">
                  <c:v>0.6</c:v>
                </c:pt>
                <c:pt idx="675">
                  <c:v>0.6</c:v>
                </c:pt>
                <c:pt idx="676">
                  <c:v>0.6</c:v>
                </c:pt>
                <c:pt idx="677">
                  <c:v>0.6</c:v>
                </c:pt>
                <c:pt idx="678">
                  <c:v>0.6</c:v>
                </c:pt>
                <c:pt idx="679">
                  <c:v>0.6</c:v>
                </c:pt>
                <c:pt idx="680">
                  <c:v>0.6</c:v>
                </c:pt>
                <c:pt idx="681">
                  <c:v>0.6</c:v>
                </c:pt>
                <c:pt idx="682">
                  <c:v>0.6</c:v>
                </c:pt>
                <c:pt idx="683">
                  <c:v>0.6</c:v>
                </c:pt>
                <c:pt idx="684">
                  <c:v>0.6</c:v>
                </c:pt>
                <c:pt idx="685">
                  <c:v>0.6</c:v>
                </c:pt>
                <c:pt idx="686">
                  <c:v>0.6</c:v>
                </c:pt>
                <c:pt idx="687">
                  <c:v>0.6</c:v>
                </c:pt>
                <c:pt idx="688">
                  <c:v>0.6</c:v>
                </c:pt>
                <c:pt idx="689">
                  <c:v>0.6</c:v>
                </c:pt>
                <c:pt idx="690">
                  <c:v>0.6</c:v>
                </c:pt>
                <c:pt idx="691">
                  <c:v>0.6</c:v>
                </c:pt>
                <c:pt idx="692">
                  <c:v>0.6</c:v>
                </c:pt>
                <c:pt idx="693">
                  <c:v>0.6</c:v>
                </c:pt>
                <c:pt idx="694">
                  <c:v>0.6</c:v>
                </c:pt>
                <c:pt idx="695">
                  <c:v>0.6</c:v>
                </c:pt>
                <c:pt idx="696">
                  <c:v>0.6</c:v>
                </c:pt>
                <c:pt idx="697">
                  <c:v>0.6</c:v>
                </c:pt>
                <c:pt idx="698">
                  <c:v>0.6</c:v>
                </c:pt>
                <c:pt idx="699">
                  <c:v>0.6</c:v>
                </c:pt>
                <c:pt idx="700">
                  <c:v>0.6</c:v>
                </c:pt>
                <c:pt idx="701">
                  <c:v>0.6</c:v>
                </c:pt>
                <c:pt idx="702">
                  <c:v>0.6</c:v>
                </c:pt>
                <c:pt idx="703">
                  <c:v>0.6</c:v>
                </c:pt>
                <c:pt idx="704">
                  <c:v>0.6</c:v>
                </c:pt>
                <c:pt idx="705">
                  <c:v>0.6</c:v>
                </c:pt>
                <c:pt idx="706">
                  <c:v>0.6</c:v>
                </c:pt>
                <c:pt idx="707">
                  <c:v>0.6</c:v>
                </c:pt>
                <c:pt idx="708">
                  <c:v>0.6</c:v>
                </c:pt>
                <c:pt idx="709">
                  <c:v>0.6</c:v>
                </c:pt>
                <c:pt idx="710">
                  <c:v>0.6</c:v>
                </c:pt>
                <c:pt idx="711">
                  <c:v>0.6</c:v>
                </c:pt>
                <c:pt idx="712">
                  <c:v>0.6</c:v>
                </c:pt>
                <c:pt idx="713">
                  <c:v>0.6</c:v>
                </c:pt>
                <c:pt idx="714">
                  <c:v>0.6</c:v>
                </c:pt>
                <c:pt idx="715">
                  <c:v>0.6</c:v>
                </c:pt>
                <c:pt idx="716">
                  <c:v>0.6</c:v>
                </c:pt>
                <c:pt idx="717">
                  <c:v>0.6</c:v>
                </c:pt>
                <c:pt idx="718">
                  <c:v>0.6</c:v>
                </c:pt>
                <c:pt idx="719">
                  <c:v>0.6</c:v>
                </c:pt>
                <c:pt idx="720">
                  <c:v>0.6</c:v>
                </c:pt>
                <c:pt idx="721">
                  <c:v>0.6</c:v>
                </c:pt>
                <c:pt idx="722">
                  <c:v>0.6</c:v>
                </c:pt>
                <c:pt idx="723">
                  <c:v>0.6</c:v>
                </c:pt>
                <c:pt idx="724">
                  <c:v>0.6</c:v>
                </c:pt>
                <c:pt idx="725">
                  <c:v>0.6</c:v>
                </c:pt>
                <c:pt idx="726">
                  <c:v>0.6</c:v>
                </c:pt>
                <c:pt idx="727">
                  <c:v>0.6</c:v>
                </c:pt>
                <c:pt idx="728">
                  <c:v>0.6</c:v>
                </c:pt>
                <c:pt idx="729">
                  <c:v>0.6</c:v>
                </c:pt>
                <c:pt idx="730">
                  <c:v>0.6</c:v>
                </c:pt>
                <c:pt idx="731">
                  <c:v>0.6</c:v>
                </c:pt>
                <c:pt idx="732">
                  <c:v>0.6</c:v>
                </c:pt>
                <c:pt idx="733">
                  <c:v>0.6</c:v>
                </c:pt>
                <c:pt idx="734">
                  <c:v>0.6</c:v>
                </c:pt>
                <c:pt idx="735">
                  <c:v>0.6</c:v>
                </c:pt>
                <c:pt idx="736">
                  <c:v>0.6</c:v>
                </c:pt>
                <c:pt idx="737">
                  <c:v>0.6</c:v>
                </c:pt>
                <c:pt idx="738">
                  <c:v>0.6</c:v>
                </c:pt>
                <c:pt idx="739">
                  <c:v>0.6</c:v>
                </c:pt>
                <c:pt idx="740">
                  <c:v>0.6</c:v>
                </c:pt>
                <c:pt idx="741">
                  <c:v>0.6</c:v>
                </c:pt>
                <c:pt idx="742">
                  <c:v>0.6</c:v>
                </c:pt>
                <c:pt idx="743">
                  <c:v>0.6</c:v>
                </c:pt>
              </c:numCache>
            </c:numRef>
          </c:xVal>
          <c:yVal>
            <c:numRef>
              <c:f>'Bearing Wall (2)'!$V$40:$V$783</c:f>
              <c:numCache>
                <c:formatCode>General</c:formatCode>
                <c:ptCount val="744"/>
                <c:pt idx="0">
                  <c:v>0.27500000000000002</c:v>
                </c:pt>
                <c:pt idx="1">
                  <c:v>0.55000000000000004</c:v>
                </c:pt>
                <c:pt idx="2">
                  <c:v>0.82500000000000007</c:v>
                </c:pt>
                <c:pt idx="3">
                  <c:v>1.1000000000000001</c:v>
                </c:pt>
                <c:pt idx="4">
                  <c:v>1.375</c:v>
                </c:pt>
                <c:pt idx="5">
                  <c:v>1.6500000000000001</c:v>
                </c:pt>
                <c:pt idx="6">
                  <c:v>1.9250000000000003</c:v>
                </c:pt>
                <c:pt idx="7">
                  <c:v>2.2000000000000002</c:v>
                </c:pt>
                <c:pt idx="8">
                  <c:v>2.4750000000000001</c:v>
                </c:pt>
                <c:pt idx="9">
                  <c:v>2.75</c:v>
                </c:pt>
                <c:pt idx="10">
                  <c:v>3.0250000000000004</c:v>
                </c:pt>
                <c:pt idx="11">
                  <c:v>3.3000000000000003</c:v>
                </c:pt>
                <c:pt idx="12">
                  <c:v>3.5750000000000002</c:v>
                </c:pt>
                <c:pt idx="13">
                  <c:v>3.8500000000000005</c:v>
                </c:pt>
                <c:pt idx="14">
                  <c:v>4.125</c:v>
                </c:pt>
                <c:pt idx="15">
                  <c:v>4.4000000000000004</c:v>
                </c:pt>
                <c:pt idx="16">
                  <c:v>4.6750000000000007</c:v>
                </c:pt>
                <c:pt idx="17">
                  <c:v>4.95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</c:ser>
        <c:ser>
          <c:idx val="2"/>
          <c:order val="2"/>
          <c:tx>
            <c:v>Steel h2</c:v>
          </c:tx>
          <c:spPr>
            <a:ln w="3175">
              <a:noFill/>
            </a:ln>
          </c:spPr>
          <c:marker>
            <c:symbol val="circle"/>
            <c:size val="2"/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'Bearing Wall (2)'!$W$40:$W$783</c:f>
              <c:numCache>
                <c:formatCode>General</c:formatCode>
                <c:ptCount val="74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0.6</c:v>
                </c:pt>
                <c:pt idx="56">
                  <c:v>0.6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0.6</c:v>
                </c:pt>
                <c:pt idx="66">
                  <c:v>0.6</c:v>
                </c:pt>
                <c:pt idx="67">
                  <c:v>0.6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</c:v>
                </c:pt>
                <c:pt idx="82">
                  <c:v>0.6</c:v>
                </c:pt>
                <c:pt idx="83">
                  <c:v>0.6</c:v>
                </c:pt>
                <c:pt idx="84">
                  <c:v>0.6</c:v>
                </c:pt>
                <c:pt idx="85">
                  <c:v>0.6</c:v>
                </c:pt>
                <c:pt idx="86">
                  <c:v>0.6</c:v>
                </c:pt>
                <c:pt idx="87">
                  <c:v>0.6</c:v>
                </c:pt>
                <c:pt idx="88">
                  <c:v>0.6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0.6</c:v>
                </c:pt>
                <c:pt idx="100">
                  <c:v>0.6</c:v>
                </c:pt>
                <c:pt idx="101">
                  <c:v>0.6</c:v>
                </c:pt>
                <c:pt idx="102">
                  <c:v>0.6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0.6</c:v>
                </c:pt>
                <c:pt idx="109">
                  <c:v>0.6</c:v>
                </c:pt>
                <c:pt idx="110">
                  <c:v>0.6</c:v>
                </c:pt>
                <c:pt idx="111">
                  <c:v>0.6</c:v>
                </c:pt>
                <c:pt idx="112">
                  <c:v>0.6</c:v>
                </c:pt>
                <c:pt idx="113">
                  <c:v>0.6</c:v>
                </c:pt>
                <c:pt idx="114">
                  <c:v>0.6</c:v>
                </c:pt>
                <c:pt idx="115">
                  <c:v>0.6</c:v>
                </c:pt>
                <c:pt idx="116">
                  <c:v>0.6</c:v>
                </c:pt>
                <c:pt idx="117">
                  <c:v>0.6</c:v>
                </c:pt>
                <c:pt idx="118">
                  <c:v>0.6</c:v>
                </c:pt>
                <c:pt idx="119">
                  <c:v>0.6</c:v>
                </c:pt>
                <c:pt idx="120">
                  <c:v>0.6</c:v>
                </c:pt>
                <c:pt idx="121">
                  <c:v>0.6</c:v>
                </c:pt>
                <c:pt idx="122">
                  <c:v>0.6</c:v>
                </c:pt>
                <c:pt idx="123">
                  <c:v>0.6</c:v>
                </c:pt>
                <c:pt idx="124">
                  <c:v>0.6</c:v>
                </c:pt>
                <c:pt idx="125">
                  <c:v>0.6</c:v>
                </c:pt>
                <c:pt idx="126">
                  <c:v>0.6</c:v>
                </c:pt>
                <c:pt idx="127">
                  <c:v>0.6</c:v>
                </c:pt>
                <c:pt idx="128">
                  <c:v>0.6</c:v>
                </c:pt>
                <c:pt idx="129">
                  <c:v>0.6</c:v>
                </c:pt>
                <c:pt idx="130">
                  <c:v>0.6</c:v>
                </c:pt>
                <c:pt idx="131">
                  <c:v>0.6</c:v>
                </c:pt>
                <c:pt idx="132">
                  <c:v>0.6</c:v>
                </c:pt>
                <c:pt idx="133">
                  <c:v>0.6</c:v>
                </c:pt>
                <c:pt idx="134">
                  <c:v>0.6</c:v>
                </c:pt>
                <c:pt idx="135">
                  <c:v>0.6</c:v>
                </c:pt>
                <c:pt idx="136">
                  <c:v>0.6</c:v>
                </c:pt>
                <c:pt idx="137">
                  <c:v>0.6</c:v>
                </c:pt>
                <c:pt idx="138">
                  <c:v>0.6</c:v>
                </c:pt>
                <c:pt idx="139">
                  <c:v>0.6</c:v>
                </c:pt>
                <c:pt idx="140">
                  <c:v>0.6</c:v>
                </c:pt>
                <c:pt idx="141">
                  <c:v>0.6</c:v>
                </c:pt>
                <c:pt idx="142">
                  <c:v>0.6</c:v>
                </c:pt>
                <c:pt idx="143">
                  <c:v>0.6</c:v>
                </c:pt>
                <c:pt idx="144">
                  <c:v>0.6</c:v>
                </c:pt>
                <c:pt idx="145">
                  <c:v>0.6</c:v>
                </c:pt>
                <c:pt idx="146">
                  <c:v>0.6</c:v>
                </c:pt>
                <c:pt idx="147">
                  <c:v>0.6</c:v>
                </c:pt>
                <c:pt idx="148">
                  <c:v>0.6</c:v>
                </c:pt>
                <c:pt idx="149">
                  <c:v>0.6</c:v>
                </c:pt>
                <c:pt idx="150">
                  <c:v>0.6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</c:v>
                </c:pt>
                <c:pt idx="157">
                  <c:v>0.6</c:v>
                </c:pt>
                <c:pt idx="158">
                  <c:v>0.6</c:v>
                </c:pt>
                <c:pt idx="159">
                  <c:v>0.6</c:v>
                </c:pt>
                <c:pt idx="160">
                  <c:v>0.6</c:v>
                </c:pt>
                <c:pt idx="161">
                  <c:v>0.6</c:v>
                </c:pt>
                <c:pt idx="162">
                  <c:v>0.6</c:v>
                </c:pt>
                <c:pt idx="163">
                  <c:v>0.6</c:v>
                </c:pt>
                <c:pt idx="164">
                  <c:v>0.6</c:v>
                </c:pt>
                <c:pt idx="165">
                  <c:v>0.6</c:v>
                </c:pt>
                <c:pt idx="166">
                  <c:v>0.6</c:v>
                </c:pt>
                <c:pt idx="167">
                  <c:v>0.6</c:v>
                </c:pt>
                <c:pt idx="168">
                  <c:v>0.6</c:v>
                </c:pt>
                <c:pt idx="169">
                  <c:v>0.6</c:v>
                </c:pt>
                <c:pt idx="170">
                  <c:v>0.6</c:v>
                </c:pt>
                <c:pt idx="171">
                  <c:v>0.6</c:v>
                </c:pt>
                <c:pt idx="172">
                  <c:v>0.6</c:v>
                </c:pt>
                <c:pt idx="173">
                  <c:v>0.6</c:v>
                </c:pt>
                <c:pt idx="174">
                  <c:v>0.6</c:v>
                </c:pt>
                <c:pt idx="175">
                  <c:v>0.6</c:v>
                </c:pt>
                <c:pt idx="176">
                  <c:v>0.6</c:v>
                </c:pt>
                <c:pt idx="177">
                  <c:v>0.6</c:v>
                </c:pt>
                <c:pt idx="178">
                  <c:v>0.6</c:v>
                </c:pt>
                <c:pt idx="179">
                  <c:v>0.6</c:v>
                </c:pt>
                <c:pt idx="180">
                  <c:v>0.6</c:v>
                </c:pt>
                <c:pt idx="181">
                  <c:v>0.6</c:v>
                </c:pt>
                <c:pt idx="182">
                  <c:v>0.6</c:v>
                </c:pt>
                <c:pt idx="183">
                  <c:v>0.6</c:v>
                </c:pt>
                <c:pt idx="184">
                  <c:v>0.6</c:v>
                </c:pt>
                <c:pt idx="185">
                  <c:v>0.6</c:v>
                </c:pt>
                <c:pt idx="186">
                  <c:v>0.6</c:v>
                </c:pt>
                <c:pt idx="187">
                  <c:v>0.6</c:v>
                </c:pt>
                <c:pt idx="188">
                  <c:v>0.6</c:v>
                </c:pt>
                <c:pt idx="189">
                  <c:v>0.6</c:v>
                </c:pt>
                <c:pt idx="190">
                  <c:v>0.6</c:v>
                </c:pt>
                <c:pt idx="191">
                  <c:v>0.6</c:v>
                </c:pt>
                <c:pt idx="192">
                  <c:v>0.6</c:v>
                </c:pt>
                <c:pt idx="193">
                  <c:v>0.6</c:v>
                </c:pt>
                <c:pt idx="194">
                  <c:v>0.6</c:v>
                </c:pt>
                <c:pt idx="195">
                  <c:v>0.6</c:v>
                </c:pt>
                <c:pt idx="196">
                  <c:v>0.6</c:v>
                </c:pt>
                <c:pt idx="197">
                  <c:v>0.6</c:v>
                </c:pt>
                <c:pt idx="198">
                  <c:v>0.6</c:v>
                </c:pt>
                <c:pt idx="199">
                  <c:v>0.6</c:v>
                </c:pt>
                <c:pt idx="200">
                  <c:v>0.6</c:v>
                </c:pt>
                <c:pt idx="201">
                  <c:v>0.6</c:v>
                </c:pt>
                <c:pt idx="202">
                  <c:v>0.6</c:v>
                </c:pt>
                <c:pt idx="203">
                  <c:v>0.6</c:v>
                </c:pt>
                <c:pt idx="204">
                  <c:v>0.6</c:v>
                </c:pt>
                <c:pt idx="205">
                  <c:v>0.6</c:v>
                </c:pt>
                <c:pt idx="206">
                  <c:v>0.6</c:v>
                </c:pt>
                <c:pt idx="207">
                  <c:v>0.6</c:v>
                </c:pt>
                <c:pt idx="208">
                  <c:v>0.6</c:v>
                </c:pt>
                <c:pt idx="209">
                  <c:v>0.6</c:v>
                </c:pt>
                <c:pt idx="210">
                  <c:v>0.6</c:v>
                </c:pt>
                <c:pt idx="211">
                  <c:v>0.6</c:v>
                </c:pt>
                <c:pt idx="212">
                  <c:v>0.6</c:v>
                </c:pt>
                <c:pt idx="213">
                  <c:v>0.6</c:v>
                </c:pt>
                <c:pt idx="214">
                  <c:v>0.6</c:v>
                </c:pt>
                <c:pt idx="215">
                  <c:v>0.6</c:v>
                </c:pt>
                <c:pt idx="216">
                  <c:v>0.6</c:v>
                </c:pt>
                <c:pt idx="217">
                  <c:v>0.6</c:v>
                </c:pt>
                <c:pt idx="218">
                  <c:v>0.6</c:v>
                </c:pt>
                <c:pt idx="219">
                  <c:v>0.6</c:v>
                </c:pt>
                <c:pt idx="220">
                  <c:v>0.6</c:v>
                </c:pt>
                <c:pt idx="221">
                  <c:v>0.6</c:v>
                </c:pt>
                <c:pt idx="222">
                  <c:v>0.6</c:v>
                </c:pt>
                <c:pt idx="223">
                  <c:v>0.6</c:v>
                </c:pt>
                <c:pt idx="224">
                  <c:v>0.6</c:v>
                </c:pt>
                <c:pt idx="225">
                  <c:v>0.6</c:v>
                </c:pt>
                <c:pt idx="226">
                  <c:v>0.6</c:v>
                </c:pt>
                <c:pt idx="227">
                  <c:v>0.6</c:v>
                </c:pt>
                <c:pt idx="228">
                  <c:v>0.6</c:v>
                </c:pt>
                <c:pt idx="229">
                  <c:v>0.6</c:v>
                </c:pt>
                <c:pt idx="230">
                  <c:v>0.6</c:v>
                </c:pt>
                <c:pt idx="231">
                  <c:v>0.6</c:v>
                </c:pt>
                <c:pt idx="232">
                  <c:v>0.6</c:v>
                </c:pt>
                <c:pt idx="233">
                  <c:v>0.6</c:v>
                </c:pt>
                <c:pt idx="234">
                  <c:v>0.6</c:v>
                </c:pt>
                <c:pt idx="235">
                  <c:v>0.6</c:v>
                </c:pt>
                <c:pt idx="236">
                  <c:v>0.6</c:v>
                </c:pt>
                <c:pt idx="237">
                  <c:v>0.6</c:v>
                </c:pt>
                <c:pt idx="238">
                  <c:v>0.6</c:v>
                </c:pt>
                <c:pt idx="239">
                  <c:v>0.6</c:v>
                </c:pt>
                <c:pt idx="240">
                  <c:v>0.6</c:v>
                </c:pt>
                <c:pt idx="241">
                  <c:v>0.6</c:v>
                </c:pt>
                <c:pt idx="242">
                  <c:v>0.6</c:v>
                </c:pt>
                <c:pt idx="243">
                  <c:v>0.6</c:v>
                </c:pt>
                <c:pt idx="244">
                  <c:v>0.6</c:v>
                </c:pt>
                <c:pt idx="245">
                  <c:v>0.6</c:v>
                </c:pt>
                <c:pt idx="246">
                  <c:v>0.6</c:v>
                </c:pt>
                <c:pt idx="247">
                  <c:v>0.6</c:v>
                </c:pt>
                <c:pt idx="248">
                  <c:v>0.6</c:v>
                </c:pt>
                <c:pt idx="249">
                  <c:v>0.6</c:v>
                </c:pt>
                <c:pt idx="250">
                  <c:v>0.6</c:v>
                </c:pt>
                <c:pt idx="251">
                  <c:v>0.6</c:v>
                </c:pt>
                <c:pt idx="252">
                  <c:v>0.6</c:v>
                </c:pt>
                <c:pt idx="253">
                  <c:v>0.6</c:v>
                </c:pt>
                <c:pt idx="254">
                  <c:v>0.6</c:v>
                </c:pt>
                <c:pt idx="255">
                  <c:v>0.6</c:v>
                </c:pt>
                <c:pt idx="256">
                  <c:v>0.6</c:v>
                </c:pt>
                <c:pt idx="257">
                  <c:v>0.6</c:v>
                </c:pt>
                <c:pt idx="258">
                  <c:v>0.6</c:v>
                </c:pt>
                <c:pt idx="259">
                  <c:v>0.6</c:v>
                </c:pt>
                <c:pt idx="260">
                  <c:v>0.6</c:v>
                </c:pt>
                <c:pt idx="261">
                  <c:v>0.6</c:v>
                </c:pt>
                <c:pt idx="262">
                  <c:v>0.6</c:v>
                </c:pt>
                <c:pt idx="263">
                  <c:v>0.6</c:v>
                </c:pt>
                <c:pt idx="264">
                  <c:v>0.6</c:v>
                </c:pt>
                <c:pt idx="265">
                  <c:v>0.6</c:v>
                </c:pt>
                <c:pt idx="266">
                  <c:v>0.6</c:v>
                </c:pt>
                <c:pt idx="267">
                  <c:v>0.6</c:v>
                </c:pt>
                <c:pt idx="268">
                  <c:v>0.6</c:v>
                </c:pt>
                <c:pt idx="269">
                  <c:v>0.6</c:v>
                </c:pt>
                <c:pt idx="270">
                  <c:v>0.6</c:v>
                </c:pt>
                <c:pt idx="271">
                  <c:v>0.6</c:v>
                </c:pt>
                <c:pt idx="272">
                  <c:v>0.6</c:v>
                </c:pt>
                <c:pt idx="273">
                  <c:v>0.6</c:v>
                </c:pt>
                <c:pt idx="274">
                  <c:v>0.6</c:v>
                </c:pt>
                <c:pt idx="275">
                  <c:v>0.6</c:v>
                </c:pt>
                <c:pt idx="276">
                  <c:v>0.6</c:v>
                </c:pt>
                <c:pt idx="277">
                  <c:v>0.6</c:v>
                </c:pt>
                <c:pt idx="278">
                  <c:v>0.6</c:v>
                </c:pt>
                <c:pt idx="279">
                  <c:v>0.6</c:v>
                </c:pt>
                <c:pt idx="280">
                  <c:v>0.6</c:v>
                </c:pt>
                <c:pt idx="281">
                  <c:v>0.6</c:v>
                </c:pt>
                <c:pt idx="282">
                  <c:v>0.6</c:v>
                </c:pt>
                <c:pt idx="283">
                  <c:v>0.6</c:v>
                </c:pt>
                <c:pt idx="284">
                  <c:v>0.6</c:v>
                </c:pt>
                <c:pt idx="285">
                  <c:v>0.6</c:v>
                </c:pt>
                <c:pt idx="286">
                  <c:v>0.6</c:v>
                </c:pt>
                <c:pt idx="287">
                  <c:v>0.6</c:v>
                </c:pt>
                <c:pt idx="288">
                  <c:v>0.6</c:v>
                </c:pt>
                <c:pt idx="289">
                  <c:v>0.6</c:v>
                </c:pt>
                <c:pt idx="290">
                  <c:v>0.6</c:v>
                </c:pt>
                <c:pt idx="291">
                  <c:v>0.6</c:v>
                </c:pt>
                <c:pt idx="292">
                  <c:v>0.6</c:v>
                </c:pt>
                <c:pt idx="293">
                  <c:v>0.6</c:v>
                </c:pt>
                <c:pt idx="294">
                  <c:v>0.6</c:v>
                </c:pt>
                <c:pt idx="295">
                  <c:v>0.6</c:v>
                </c:pt>
                <c:pt idx="296">
                  <c:v>0.6</c:v>
                </c:pt>
                <c:pt idx="297">
                  <c:v>0.6</c:v>
                </c:pt>
                <c:pt idx="298">
                  <c:v>0.6</c:v>
                </c:pt>
                <c:pt idx="299">
                  <c:v>0.6</c:v>
                </c:pt>
                <c:pt idx="300">
                  <c:v>0.6</c:v>
                </c:pt>
                <c:pt idx="301">
                  <c:v>0.6</c:v>
                </c:pt>
                <c:pt idx="302">
                  <c:v>0.6</c:v>
                </c:pt>
                <c:pt idx="303">
                  <c:v>0.6</c:v>
                </c:pt>
                <c:pt idx="304">
                  <c:v>0.6</c:v>
                </c:pt>
                <c:pt idx="305">
                  <c:v>0.6</c:v>
                </c:pt>
                <c:pt idx="306">
                  <c:v>0.6</c:v>
                </c:pt>
                <c:pt idx="307">
                  <c:v>0.6</c:v>
                </c:pt>
                <c:pt idx="308">
                  <c:v>0.6</c:v>
                </c:pt>
                <c:pt idx="309">
                  <c:v>0.6</c:v>
                </c:pt>
                <c:pt idx="310">
                  <c:v>0.6</c:v>
                </c:pt>
                <c:pt idx="311">
                  <c:v>0.6</c:v>
                </c:pt>
                <c:pt idx="312">
                  <c:v>0.6</c:v>
                </c:pt>
                <c:pt idx="313">
                  <c:v>0.6</c:v>
                </c:pt>
                <c:pt idx="314">
                  <c:v>0.6</c:v>
                </c:pt>
                <c:pt idx="315">
                  <c:v>0.6</c:v>
                </c:pt>
                <c:pt idx="316">
                  <c:v>0.6</c:v>
                </c:pt>
                <c:pt idx="317">
                  <c:v>0.6</c:v>
                </c:pt>
                <c:pt idx="318">
                  <c:v>0.6</c:v>
                </c:pt>
                <c:pt idx="319">
                  <c:v>0.6</c:v>
                </c:pt>
                <c:pt idx="320">
                  <c:v>0.6</c:v>
                </c:pt>
                <c:pt idx="321">
                  <c:v>0.6</c:v>
                </c:pt>
                <c:pt idx="322">
                  <c:v>0.6</c:v>
                </c:pt>
                <c:pt idx="323">
                  <c:v>0.6</c:v>
                </c:pt>
                <c:pt idx="324">
                  <c:v>0.6</c:v>
                </c:pt>
                <c:pt idx="325">
                  <c:v>0.6</c:v>
                </c:pt>
                <c:pt idx="326">
                  <c:v>0.6</c:v>
                </c:pt>
                <c:pt idx="327">
                  <c:v>0.6</c:v>
                </c:pt>
                <c:pt idx="328">
                  <c:v>0.6</c:v>
                </c:pt>
                <c:pt idx="329">
                  <c:v>0.6</c:v>
                </c:pt>
                <c:pt idx="330">
                  <c:v>0.6</c:v>
                </c:pt>
                <c:pt idx="331">
                  <c:v>0.6</c:v>
                </c:pt>
                <c:pt idx="332">
                  <c:v>0.6</c:v>
                </c:pt>
                <c:pt idx="333">
                  <c:v>0.6</c:v>
                </c:pt>
                <c:pt idx="334">
                  <c:v>0.6</c:v>
                </c:pt>
                <c:pt idx="335">
                  <c:v>0.6</c:v>
                </c:pt>
                <c:pt idx="336">
                  <c:v>0.6</c:v>
                </c:pt>
                <c:pt idx="337">
                  <c:v>0.6</c:v>
                </c:pt>
                <c:pt idx="338">
                  <c:v>0.6</c:v>
                </c:pt>
                <c:pt idx="339">
                  <c:v>0.6</c:v>
                </c:pt>
                <c:pt idx="340">
                  <c:v>0.6</c:v>
                </c:pt>
                <c:pt idx="341">
                  <c:v>0.6</c:v>
                </c:pt>
                <c:pt idx="342">
                  <c:v>0.6</c:v>
                </c:pt>
                <c:pt idx="343">
                  <c:v>0.6</c:v>
                </c:pt>
                <c:pt idx="344">
                  <c:v>0.6</c:v>
                </c:pt>
                <c:pt idx="345">
                  <c:v>0.6</c:v>
                </c:pt>
                <c:pt idx="346">
                  <c:v>0.6</c:v>
                </c:pt>
                <c:pt idx="347">
                  <c:v>0.6</c:v>
                </c:pt>
                <c:pt idx="348">
                  <c:v>0.6</c:v>
                </c:pt>
                <c:pt idx="349">
                  <c:v>0.6</c:v>
                </c:pt>
                <c:pt idx="350">
                  <c:v>0.6</c:v>
                </c:pt>
                <c:pt idx="351">
                  <c:v>0.6</c:v>
                </c:pt>
                <c:pt idx="352">
                  <c:v>0.6</c:v>
                </c:pt>
                <c:pt idx="353">
                  <c:v>0.6</c:v>
                </c:pt>
                <c:pt idx="354">
                  <c:v>0.6</c:v>
                </c:pt>
                <c:pt idx="355">
                  <c:v>0.6</c:v>
                </c:pt>
                <c:pt idx="356">
                  <c:v>0.6</c:v>
                </c:pt>
                <c:pt idx="357">
                  <c:v>0.6</c:v>
                </c:pt>
                <c:pt idx="358">
                  <c:v>0.6</c:v>
                </c:pt>
                <c:pt idx="359">
                  <c:v>0.6</c:v>
                </c:pt>
                <c:pt idx="360">
                  <c:v>0.6</c:v>
                </c:pt>
                <c:pt idx="361">
                  <c:v>0.6</c:v>
                </c:pt>
                <c:pt idx="362">
                  <c:v>0.6</c:v>
                </c:pt>
                <c:pt idx="363">
                  <c:v>0.6</c:v>
                </c:pt>
                <c:pt idx="364">
                  <c:v>0.6</c:v>
                </c:pt>
                <c:pt idx="365">
                  <c:v>0.6</c:v>
                </c:pt>
                <c:pt idx="366">
                  <c:v>0.6</c:v>
                </c:pt>
                <c:pt idx="367">
                  <c:v>0.6</c:v>
                </c:pt>
                <c:pt idx="368">
                  <c:v>0.6</c:v>
                </c:pt>
                <c:pt idx="369">
                  <c:v>0.6</c:v>
                </c:pt>
                <c:pt idx="370">
                  <c:v>0.6</c:v>
                </c:pt>
                <c:pt idx="371">
                  <c:v>0.6</c:v>
                </c:pt>
                <c:pt idx="372">
                  <c:v>0.6</c:v>
                </c:pt>
                <c:pt idx="373">
                  <c:v>0.6</c:v>
                </c:pt>
                <c:pt idx="374">
                  <c:v>0.6</c:v>
                </c:pt>
                <c:pt idx="375">
                  <c:v>0.6</c:v>
                </c:pt>
                <c:pt idx="376">
                  <c:v>0.6</c:v>
                </c:pt>
                <c:pt idx="377">
                  <c:v>0.6</c:v>
                </c:pt>
                <c:pt idx="378">
                  <c:v>0.6</c:v>
                </c:pt>
                <c:pt idx="379">
                  <c:v>0.6</c:v>
                </c:pt>
                <c:pt idx="380">
                  <c:v>0.6</c:v>
                </c:pt>
                <c:pt idx="381">
                  <c:v>0.6</c:v>
                </c:pt>
                <c:pt idx="382">
                  <c:v>0.6</c:v>
                </c:pt>
                <c:pt idx="383">
                  <c:v>0.6</c:v>
                </c:pt>
                <c:pt idx="384">
                  <c:v>0.6</c:v>
                </c:pt>
                <c:pt idx="385">
                  <c:v>0.6</c:v>
                </c:pt>
                <c:pt idx="386">
                  <c:v>0.6</c:v>
                </c:pt>
                <c:pt idx="387">
                  <c:v>0.6</c:v>
                </c:pt>
                <c:pt idx="388">
                  <c:v>0.6</c:v>
                </c:pt>
                <c:pt idx="389">
                  <c:v>0.6</c:v>
                </c:pt>
                <c:pt idx="390">
                  <c:v>0.6</c:v>
                </c:pt>
                <c:pt idx="391">
                  <c:v>0.6</c:v>
                </c:pt>
                <c:pt idx="392">
                  <c:v>0.6</c:v>
                </c:pt>
                <c:pt idx="393">
                  <c:v>0.6</c:v>
                </c:pt>
                <c:pt idx="394">
                  <c:v>0.6</c:v>
                </c:pt>
                <c:pt idx="395">
                  <c:v>0.6</c:v>
                </c:pt>
                <c:pt idx="396">
                  <c:v>0.6</c:v>
                </c:pt>
                <c:pt idx="397">
                  <c:v>0.6</c:v>
                </c:pt>
                <c:pt idx="398">
                  <c:v>0.6</c:v>
                </c:pt>
                <c:pt idx="399">
                  <c:v>0.6</c:v>
                </c:pt>
                <c:pt idx="400">
                  <c:v>0.6</c:v>
                </c:pt>
                <c:pt idx="401">
                  <c:v>0.6</c:v>
                </c:pt>
                <c:pt idx="402">
                  <c:v>0.6</c:v>
                </c:pt>
                <c:pt idx="403">
                  <c:v>0.6</c:v>
                </c:pt>
                <c:pt idx="404">
                  <c:v>0.6</c:v>
                </c:pt>
                <c:pt idx="405">
                  <c:v>0.6</c:v>
                </c:pt>
                <c:pt idx="406">
                  <c:v>0.6</c:v>
                </c:pt>
                <c:pt idx="407">
                  <c:v>0.6</c:v>
                </c:pt>
                <c:pt idx="408">
                  <c:v>0.6</c:v>
                </c:pt>
                <c:pt idx="409">
                  <c:v>0.6</c:v>
                </c:pt>
                <c:pt idx="410">
                  <c:v>0.6</c:v>
                </c:pt>
                <c:pt idx="411">
                  <c:v>0.6</c:v>
                </c:pt>
                <c:pt idx="412">
                  <c:v>0.6</c:v>
                </c:pt>
                <c:pt idx="413">
                  <c:v>0.6</c:v>
                </c:pt>
                <c:pt idx="414">
                  <c:v>0.6</c:v>
                </c:pt>
                <c:pt idx="415">
                  <c:v>0.6</c:v>
                </c:pt>
                <c:pt idx="416">
                  <c:v>0.6</c:v>
                </c:pt>
                <c:pt idx="417">
                  <c:v>0.6</c:v>
                </c:pt>
                <c:pt idx="418">
                  <c:v>0.6</c:v>
                </c:pt>
                <c:pt idx="419">
                  <c:v>0.6</c:v>
                </c:pt>
                <c:pt idx="420">
                  <c:v>0.6</c:v>
                </c:pt>
                <c:pt idx="421">
                  <c:v>0.6</c:v>
                </c:pt>
                <c:pt idx="422">
                  <c:v>0.6</c:v>
                </c:pt>
                <c:pt idx="423">
                  <c:v>0.6</c:v>
                </c:pt>
                <c:pt idx="424">
                  <c:v>0.6</c:v>
                </c:pt>
                <c:pt idx="425">
                  <c:v>0.6</c:v>
                </c:pt>
                <c:pt idx="426">
                  <c:v>0.6</c:v>
                </c:pt>
                <c:pt idx="427">
                  <c:v>0.6</c:v>
                </c:pt>
                <c:pt idx="428">
                  <c:v>0.6</c:v>
                </c:pt>
                <c:pt idx="429">
                  <c:v>0.6</c:v>
                </c:pt>
                <c:pt idx="430">
                  <c:v>0.6</c:v>
                </c:pt>
                <c:pt idx="431">
                  <c:v>0.6</c:v>
                </c:pt>
                <c:pt idx="432">
                  <c:v>0.6</c:v>
                </c:pt>
                <c:pt idx="433">
                  <c:v>0.6</c:v>
                </c:pt>
                <c:pt idx="434">
                  <c:v>0.6</c:v>
                </c:pt>
                <c:pt idx="435">
                  <c:v>0.6</c:v>
                </c:pt>
                <c:pt idx="436">
                  <c:v>0.6</c:v>
                </c:pt>
                <c:pt idx="437">
                  <c:v>0.6</c:v>
                </c:pt>
                <c:pt idx="438">
                  <c:v>0.6</c:v>
                </c:pt>
                <c:pt idx="439">
                  <c:v>0.6</c:v>
                </c:pt>
                <c:pt idx="440">
                  <c:v>0.6</c:v>
                </c:pt>
                <c:pt idx="441">
                  <c:v>0.6</c:v>
                </c:pt>
                <c:pt idx="442">
                  <c:v>0.6</c:v>
                </c:pt>
                <c:pt idx="443">
                  <c:v>0.6</c:v>
                </c:pt>
                <c:pt idx="444">
                  <c:v>0.6</c:v>
                </c:pt>
                <c:pt idx="445">
                  <c:v>0.6</c:v>
                </c:pt>
                <c:pt idx="446">
                  <c:v>0.6</c:v>
                </c:pt>
                <c:pt idx="447">
                  <c:v>0.6</c:v>
                </c:pt>
                <c:pt idx="448">
                  <c:v>0.6</c:v>
                </c:pt>
                <c:pt idx="449">
                  <c:v>0.6</c:v>
                </c:pt>
                <c:pt idx="450">
                  <c:v>0.6</c:v>
                </c:pt>
                <c:pt idx="451">
                  <c:v>0.6</c:v>
                </c:pt>
                <c:pt idx="452">
                  <c:v>0.6</c:v>
                </c:pt>
                <c:pt idx="453">
                  <c:v>0.6</c:v>
                </c:pt>
                <c:pt idx="454">
                  <c:v>0.6</c:v>
                </c:pt>
                <c:pt idx="455">
                  <c:v>0.6</c:v>
                </c:pt>
                <c:pt idx="456">
                  <c:v>0.6</c:v>
                </c:pt>
                <c:pt idx="457">
                  <c:v>0.6</c:v>
                </c:pt>
                <c:pt idx="458">
                  <c:v>0.6</c:v>
                </c:pt>
                <c:pt idx="459">
                  <c:v>0.6</c:v>
                </c:pt>
                <c:pt idx="460">
                  <c:v>0.6</c:v>
                </c:pt>
                <c:pt idx="461">
                  <c:v>0.6</c:v>
                </c:pt>
                <c:pt idx="462">
                  <c:v>0.6</c:v>
                </c:pt>
                <c:pt idx="463">
                  <c:v>0.6</c:v>
                </c:pt>
                <c:pt idx="464">
                  <c:v>0.6</c:v>
                </c:pt>
                <c:pt idx="465">
                  <c:v>0.6</c:v>
                </c:pt>
                <c:pt idx="466">
                  <c:v>0.6</c:v>
                </c:pt>
                <c:pt idx="467">
                  <c:v>0.6</c:v>
                </c:pt>
                <c:pt idx="468">
                  <c:v>0.6</c:v>
                </c:pt>
                <c:pt idx="469">
                  <c:v>0.6</c:v>
                </c:pt>
                <c:pt idx="470">
                  <c:v>0.6</c:v>
                </c:pt>
                <c:pt idx="471">
                  <c:v>0.6</c:v>
                </c:pt>
                <c:pt idx="472">
                  <c:v>0.6</c:v>
                </c:pt>
                <c:pt idx="473">
                  <c:v>0.6</c:v>
                </c:pt>
                <c:pt idx="474">
                  <c:v>0.6</c:v>
                </c:pt>
                <c:pt idx="475">
                  <c:v>0.6</c:v>
                </c:pt>
                <c:pt idx="476">
                  <c:v>0.6</c:v>
                </c:pt>
                <c:pt idx="477">
                  <c:v>0.6</c:v>
                </c:pt>
                <c:pt idx="478">
                  <c:v>0.6</c:v>
                </c:pt>
                <c:pt idx="479">
                  <c:v>0.6</c:v>
                </c:pt>
                <c:pt idx="480">
                  <c:v>0.6</c:v>
                </c:pt>
                <c:pt idx="481">
                  <c:v>0.6</c:v>
                </c:pt>
                <c:pt idx="482">
                  <c:v>0.6</c:v>
                </c:pt>
                <c:pt idx="483">
                  <c:v>0.6</c:v>
                </c:pt>
                <c:pt idx="484">
                  <c:v>0.6</c:v>
                </c:pt>
                <c:pt idx="485">
                  <c:v>0.6</c:v>
                </c:pt>
                <c:pt idx="486">
                  <c:v>0.6</c:v>
                </c:pt>
                <c:pt idx="487">
                  <c:v>0.6</c:v>
                </c:pt>
                <c:pt idx="488">
                  <c:v>0.6</c:v>
                </c:pt>
                <c:pt idx="489">
                  <c:v>0.6</c:v>
                </c:pt>
                <c:pt idx="490">
                  <c:v>0.6</c:v>
                </c:pt>
                <c:pt idx="491">
                  <c:v>0.6</c:v>
                </c:pt>
                <c:pt idx="492">
                  <c:v>0.6</c:v>
                </c:pt>
                <c:pt idx="493">
                  <c:v>0.6</c:v>
                </c:pt>
                <c:pt idx="494">
                  <c:v>0.6</c:v>
                </c:pt>
                <c:pt idx="495">
                  <c:v>0.6</c:v>
                </c:pt>
                <c:pt idx="496">
                  <c:v>0.6</c:v>
                </c:pt>
                <c:pt idx="497">
                  <c:v>0.6</c:v>
                </c:pt>
                <c:pt idx="498">
                  <c:v>0.6</c:v>
                </c:pt>
                <c:pt idx="499">
                  <c:v>0.6</c:v>
                </c:pt>
                <c:pt idx="500">
                  <c:v>0.6</c:v>
                </c:pt>
                <c:pt idx="501">
                  <c:v>0.6</c:v>
                </c:pt>
                <c:pt idx="502">
                  <c:v>0.6</c:v>
                </c:pt>
                <c:pt idx="503">
                  <c:v>0.6</c:v>
                </c:pt>
                <c:pt idx="504">
                  <c:v>0.6</c:v>
                </c:pt>
                <c:pt idx="505">
                  <c:v>0.6</c:v>
                </c:pt>
                <c:pt idx="506">
                  <c:v>0.6</c:v>
                </c:pt>
                <c:pt idx="507">
                  <c:v>0.6</c:v>
                </c:pt>
                <c:pt idx="508">
                  <c:v>0.6</c:v>
                </c:pt>
                <c:pt idx="509">
                  <c:v>0.6</c:v>
                </c:pt>
                <c:pt idx="510">
                  <c:v>0.6</c:v>
                </c:pt>
                <c:pt idx="511">
                  <c:v>0.6</c:v>
                </c:pt>
                <c:pt idx="512">
                  <c:v>0.6</c:v>
                </c:pt>
                <c:pt idx="513">
                  <c:v>0.6</c:v>
                </c:pt>
                <c:pt idx="514">
                  <c:v>0.6</c:v>
                </c:pt>
                <c:pt idx="515">
                  <c:v>0.6</c:v>
                </c:pt>
                <c:pt idx="516">
                  <c:v>0.6</c:v>
                </c:pt>
                <c:pt idx="517">
                  <c:v>0.6</c:v>
                </c:pt>
                <c:pt idx="518">
                  <c:v>0.6</c:v>
                </c:pt>
                <c:pt idx="519">
                  <c:v>0.6</c:v>
                </c:pt>
                <c:pt idx="520">
                  <c:v>0.6</c:v>
                </c:pt>
                <c:pt idx="521">
                  <c:v>0.6</c:v>
                </c:pt>
                <c:pt idx="522">
                  <c:v>0.6</c:v>
                </c:pt>
                <c:pt idx="523">
                  <c:v>0.6</c:v>
                </c:pt>
                <c:pt idx="524">
                  <c:v>0.6</c:v>
                </c:pt>
                <c:pt idx="525">
                  <c:v>0.6</c:v>
                </c:pt>
                <c:pt idx="526">
                  <c:v>0.6</c:v>
                </c:pt>
                <c:pt idx="527">
                  <c:v>0.6</c:v>
                </c:pt>
                <c:pt idx="528">
                  <c:v>0.6</c:v>
                </c:pt>
                <c:pt idx="529">
                  <c:v>0.6</c:v>
                </c:pt>
                <c:pt idx="530">
                  <c:v>0.6</c:v>
                </c:pt>
                <c:pt idx="531">
                  <c:v>0.6</c:v>
                </c:pt>
                <c:pt idx="532">
                  <c:v>0.6</c:v>
                </c:pt>
                <c:pt idx="533">
                  <c:v>0.6</c:v>
                </c:pt>
                <c:pt idx="534">
                  <c:v>0.6</c:v>
                </c:pt>
                <c:pt idx="535">
                  <c:v>0.6</c:v>
                </c:pt>
                <c:pt idx="536">
                  <c:v>0.6</c:v>
                </c:pt>
                <c:pt idx="537">
                  <c:v>0.6</c:v>
                </c:pt>
                <c:pt idx="538">
                  <c:v>0.6</c:v>
                </c:pt>
                <c:pt idx="539">
                  <c:v>0.6</c:v>
                </c:pt>
                <c:pt idx="540">
                  <c:v>0.6</c:v>
                </c:pt>
                <c:pt idx="541">
                  <c:v>0.6</c:v>
                </c:pt>
                <c:pt idx="542">
                  <c:v>0.6</c:v>
                </c:pt>
                <c:pt idx="543">
                  <c:v>0.6</c:v>
                </c:pt>
                <c:pt idx="544">
                  <c:v>0.6</c:v>
                </c:pt>
                <c:pt idx="545">
                  <c:v>0.6</c:v>
                </c:pt>
                <c:pt idx="546">
                  <c:v>0.6</c:v>
                </c:pt>
                <c:pt idx="547">
                  <c:v>0.6</c:v>
                </c:pt>
                <c:pt idx="548">
                  <c:v>0.6</c:v>
                </c:pt>
                <c:pt idx="549">
                  <c:v>0.6</c:v>
                </c:pt>
                <c:pt idx="550">
                  <c:v>0.6</c:v>
                </c:pt>
                <c:pt idx="551">
                  <c:v>0.6</c:v>
                </c:pt>
                <c:pt idx="552">
                  <c:v>0.6</c:v>
                </c:pt>
                <c:pt idx="553">
                  <c:v>0.6</c:v>
                </c:pt>
                <c:pt idx="554">
                  <c:v>0.6</c:v>
                </c:pt>
                <c:pt idx="555">
                  <c:v>0.6</c:v>
                </c:pt>
                <c:pt idx="556">
                  <c:v>0.6</c:v>
                </c:pt>
                <c:pt idx="557">
                  <c:v>0.6</c:v>
                </c:pt>
                <c:pt idx="558">
                  <c:v>0.6</c:v>
                </c:pt>
                <c:pt idx="559">
                  <c:v>0.6</c:v>
                </c:pt>
                <c:pt idx="560">
                  <c:v>0.6</c:v>
                </c:pt>
                <c:pt idx="561">
                  <c:v>0.6</c:v>
                </c:pt>
                <c:pt idx="562">
                  <c:v>0.6</c:v>
                </c:pt>
                <c:pt idx="563">
                  <c:v>0.6</c:v>
                </c:pt>
                <c:pt idx="564">
                  <c:v>0.6</c:v>
                </c:pt>
                <c:pt idx="565">
                  <c:v>0.6</c:v>
                </c:pt>
                <c:pt idx="566">
                  <c:v>0.6</c:v>
                </c:pt>
                <c:pt idx="567">
                  <c:v>0.6</c:v>
                </c:pt>
                <c:pt idx="568">
                  <c:v>0.6</c:v>
                </c:pt>
                <c:pt idx="569">
                  <c:v>0.6</c:v>
                </c:pt>
                <c:pt idx="570">
                  <c:v>0.6</c:v>
                </c:pt>
                <c:pt idx="571">
                  <c:v>0.6</c:v>
                </c:pt>
                <c:pt idx="572">
                  <c:v>0.6</c:v>
                </c:pt>
                <c:pt idx="573">
                  <c:v>0.6</c:v>
                </c:pt>
                <c:pt idx="574">
                  <c:v>0.6</c:v>
                </c:pt>
                <c:pt idx="575">
                  <c:v>0.6</c:v>
                </c:pt>
                <c:pt idx="576">
                  <c:v>0.6</c:v>
                </c:pt>
                <c:pt idx="577">
                  <c:v>0.6</c:v>
                </c:pt>
                <c:pt idx="578">
                  <c:v>0.6</c:v>
                </c:pt>
                <c:pt idx="579">
                  <c:v>0.6</c:v>
                </c:pt>
                <c:pt idx="580">
                  <c:v>0.6</c:v>
                </c:pt>
                <c:pt idx="581">
                  <c:v>0.6</c:v>
                </c:pt>
                <c:pt idx="582">
                  <c:v>0.6</c:v>
                </c:pt>
                <c:pt idx="583">
                  <c:v>0.6</c:v>
                </c:pt>
                <c:pt idx="584">
                  <c:v>0.6</c:v>
                </c:pt>
                <c:pt idx="585">
                  <c:v>0.6</c:v>
                </c:pt>
                <c:pt idx="586">
                  <c:v>0.6</c:v>
                </c:pt>
                <c:pt idx="587">
                  <c:v>0.6</c:v>
                </c:pt>
                <c:pt idx="588">
                  <c:v>0.6</c:v>
                </c:pt>
                <c:pt idx="589">
                  <c:v>0.6</c:v>
                </c:pt>
                <c:pt idx="590">
                  <c:v>0.6</c:v>
                </c:pt>
                <c:pt idx="591">
                  <c:v>0.6</c:v>
                </c:pt>
                <c:pt idx="592">
                  <c:v>0.6</c:v>
                </c:pt>
                <c:pt idx="593">
                  <c:v>0.6</c:v>
                </c:pt>
                <c:pt idx="594">
                  <c:v>0.6</c:v>
                </c:pt>
                <c:pt idx="595">
                  <c:v>0.6</c:v>
                </c:pt>
                <c:pt idx="596">
                  <c:v>0.6</c:v>
                </c:pt>
                <c:pt idx="597">
                  <c:v>0.6</c:v>
                </c:pt>
                <c:pt idx="598">
                  <c:v>0.6</c:v>
                </c:pt>
                <c:pt idx="599">
                  <c:v>0.6</c:v>
                </c:pt>
                <c:pt idx="600">
                  <c:v>0.6</c:v>
                </c:pt>
                <c:pt idx="601">
                  <c:v>0.6</c:v>
                </c:pt>
                <c:pt idx="602">
                  <c:v>0.6</c:v>
                </c:pt>
                <c:pt idx="603">
                  <c:v>0.6</c:v>
                </c:pt>
                <c:pt idx="604">
                  <c:v>0.6</c:v>
                </c:pt>
                <c:pt idx="605">
                  <c:v>0.6</c:v>
                </c:pt>
                <c:pt idx="606">
                  <c:v>0.6</c:v>
                </c:pt>
                <c:pt idx="607">
                  <c:v>0.6</c:v>
                </c:pt>
                <c:pt idx="608">
                  <c:v>0.6</c:v>
                </c:pt>
                <c:pt idx="609">
                  <c:v>0.6</c:v>
                </c:pt>
                <c:pt idx="610">
                  <c:v>0.6</c:v>
                </c:pt>
                <c:pt idx="611">
                  <c:v>0.6</c:v>
                </c:pt>
                <c:pt idx="612">
                  <c:v>0.6</c:v>
                </c:pt>
                <c:pt idx="613">
                  <c:v>0.6</c:v>
                </c:pt>
                <c:pt idx="614">
                  <c:v>0.6</c:v>
                </c:pt>
                <c:pt idx="615">
                  <c:v>0.6</c:v>
                </c:pt>
                <c:pt idx="616">
                  <c:v>0.6</c:v>
                </c:pt>
                <c:pt idx="617">
                  <c:v>0.6</c:v>
                </c:pt>
                <c:pt idx="618">
                  <c:v>0.6</c:v>
                </c:pt>
                <c:pt idx="619">
                  <c:v>0.6</c:v>
                </c:pt>
                <c:pt idx="620">
                  <c:v>0.6</c:v>
                </c:pt>
                <c:pt idx="621">
                  <c:v>0.6</c:v>
                </c:pt>
                <c:pt idx="622">
                  <c:v>0.6</c:v>
                </c:pt>
                <c:pt idx="623">
                  <c:v>0.6</c:v>
                </c:pt>
                <c:pt idx="624">
                  <c:v>0.6</c:v>
                </c:pt>
                <c:pt idx="625">
                  <c:v>0.6</c:v>
                </c:pt>
                <c:pt idx="626">
                  <c:v>0.6</c:v>
                </c:pt>
                <c:pt idx="627">
                  <c:v>0.6</c:v>
                </c:pt>
                <c:pt idx="628">
                  <c:v>0.6</c:v>
                </c:pt>
                <c:pt idx="629">
                  <c:v>0.6</c:v>
                </c:pt>
                <c:pt idx="630">
                  <c:v>0.6</c:v>
                </c:pt>
                <c:pt idx="631">
                  <c:v>0.6</c:v>
                </c:pt>
                <c:pt idx="632">
                  <c:v>0.6</c:v>
                </c:pt>
                <c:pt idx="633">
                  <c:v>0.6</c:v>
                </c:pt>
                <c:pt idx="634">
                  <c:v>0.6</c:v>
                </c:pt>
                <c:pt idx="635">
                  <c:v>0.6</c:v>
                </c:pt>
                <c:pt idx="636">
                  <c:v>0.6</c:v>
                </c:pt>
                <c:pt idx="637">
                  <c:v>0.6</c:v>
                </c:pt>
                <c:pt idx="638">
                  <c:v>0.6</c:v>
                </c:pt>
                <c:pt idx="639">
                  <c:v>0.6</c:v>
                </c:pt>
                <c:pt idx="640">
                  <c:v>0.6</c:v>
                </c:pt>
                <c:pt idx="641">
                  <c:v>0.6</c:v>
                </c:pt>
                <c:pt idx="642">
                  <c:v>0.6</c:v>
                </c:pt>
                <c:pt idx="643">
                  <c:v>0.6</c:v>
                </c:pt>
                <c:pt idx="644">
                  <c:v>0.6</c:v>
                </c:pt>
                <c:pt idx="645">
                  <c:v>0.6</c:v>
                </c:pt>
                <c:pt idx="646">
                  <c:v>0.6</c:v>
                </c:pt>
                <c:pt idx="647">
                  <c:v>0.6</c:v>
                </c:pt>
                <c:pt idx="648">
                  <c:v>0.6</c:v>
                </c:pt>
                <c:pt idx="649">
                  <c:v>0.6</c:v>
                </c:pt>
                <c:pt idx="650">
                  <c:v>0.6</c:v>
                </c:pt>
                <c:pt idx="651">
                  <c:v>0.6</c:v>
                </c:pt>
                <c:pt idx="652">
                  <c:v>0.6</c:v>
                </c:pt>
                <c:pt idx="653">
                  <c:v>0.6</c:v>
                </c:pt>
                <c:pt idx="654">
                  <c:v>0.6</c:v>
                </c:pt>
                <c:pt idx="655">
                  <c:v>0.6</c:v>
                </c:pt>
                <c:pt idx="656">
                  <c:v>0.6</c:v>
                </c:pt>
                <c:pt idx="657">
                  <c:v>0.6</c:v>
                </c:pt>
                <c:pt idx="658">
                  <c:v>0.6</c:v>
                </c:pt>
                <c:pt idx="659">
                  <c:v>0.6</c:v>
                </c:pt>
                <c:pt idx="660">
                  <c:v>0.6</c:v>
                </c:pt>
                <c:pt idx="661">
                  <c:v>0.6</c:v>
                </c:pt>
                <c:pt idx="662">
                  <c:v>0.6</c:v>
                </c:pt>
                <c:pt idx="663">
                  <c:v>0.6</c:v>
                </c:pt>
                <c:pt idx="664">
                  <c:v>0.6</c:v>
                </c:pt>
                <c:pt idx="665">
                  <c:v>0.6</c:v>
                </c:pt>
                <c:pt idx="666">
                  <c:v>0.6</c:v>
                </c:pt>
                <c:pt idx="667">
                  <c:v>0.6</c:v>
                </c:pt>
                <c:pt idx="668">
                  <c:v>0.6</c:v>
                </c:pt>
                <c:pt idx="669">
                  <c:v>0.6</c:v>
                </c:pt>
                <c:pt idx="670">
                  <c:v>0.6</c:v>
                </c:pt>
                <c:pt idx="671">
                  <c:v>0.6</c:v>
                </c:pt>
                <c:pt idx="672">
                  <c:v>0.6</c:v>
                </c:pt>
                <c:pt idx="673">
                  <c:v>0.6</c:v>
                </c:pt>
                <c:pt idx="674">
                  <c:v>0.6</c:v>
                </c:pt>
                <c:pt idx="675">
                  <c:v>0.6</c:v>
                </c:pt>
                <c:pt idx="676">
                  <c:v>0.6</c:v>
                </c:pt>
                <c:pt idx="677">
                  <c:v>0.6</c:v>
                </c:pt>
                <c:pt idx="678">
                  <c:v>0.6</c:v>
                </c:pt>
                <c:pt idx="679">
                  <c:v>0.6</c:v>
                </c:pt>
                <c:pt idx="680">
                  <c:v>0.6</c:v>
                </c:pt>
                <c:pt idx="681">
                  <c:v>0.6</c:v>
                </c:pt>
                <c:pt idx="682">
                  <c:v>0.6</c:v>
                </c:pt>
                <c:pt idx="683">
                  <c:v>0.6</c:v>
                </c:pt>
                <c:pt idx="684">
                  <c:v>0.6</c:v>
                </c:pt>
                <c:pt idx="685">
                  <c:v>0.6</c:v>
                </c:pt>
                <c:pt idx="686">
                  <c:v>0.6</c:v>
                </c:pt>
                <c:pt idx="687">
                  <c:v>0.6</c:v>
                </c:pt>
                <c:pt idx="688">
                  <c:v>0.6</c:v>
                </c:pt>
                <c:pt idx="689">
                  <c:v>0.6</c:v>
                </c:pt>
                <c:pt idx="690">
                  <c:v>0.6</c:v>
                </c:pt>
                <c:pt idx="691">
                  <c:v>0.6</c:v>
                </c:pt>
                <c:pt idx="692">
                  <c:v>0.6</c:v>
                </c:pt>
                <c:pt idx="693">
                  <c:v>0.6</c:v>
                </c:pt>
                <c:pt idx="694">
                  <c:v>0.6</c:v>
                </c:pt>
                <c:pt idx="695">
                  <c:v>0.6</c:v>
                </c:pt>
                <c:pt idx="696">
                  <c:v>0.6</c:v>
                </c:pt>
                <c:pt idx="697">
                  <c:v>0.6</c:v>
                </c:pt>
                <c:pt idx="698">
                  <c:v>0.6</c:v>
                </c:pt>
                <c:pt idx="699">
                  <c:v>0.6</c:v>
                </c:pt>
                <c:pt idx="700">
                  <c:v>0.6</c:v>
                </c:pt>
                <c:pt idx="701">
                  <c:v>0.6</c:v>
                </c:pt>
                <c:pt idx="702">
                  <c:v>0.6</c:v>
                </c:pt>
                <c:pt idx="703">
                  <c:v>0.6</c:v>
                </c:pt>
                <c:pt idx="704">
                  <c:v>0.6</c:v>
                </c:pt>
                <c:pt idx="705">
                  <c:v>0.6</c:v>
                </c:pt>
                <c:pt idx="706">
                  <c:v>0.6</c:v>
                </c:pt>
                <c:pt idx="707">
                  <c:v>0.6</c:v>
                </c:pt>
                <c:pt idx="708">
                  <c:v>0.6</c:v>
                </c:pt>
                <c:pt idx="709">
                  <c:v>0.6</c:v>
                </c:pt>
                <c:pt idx="710">
                  <c:v>0.6</c:v>
                </c:pt>
                <c:pt idx="711">
                  <c:v>0.6</c:v>
                </c:pt>
                <c:pt idx="712">
                  <c:v>0.6</c:v>
                </c:pt>
                <c:pt idx="713">
                  <c:v>0.6</c:v>
                </c:pt>
                <c:pt idx="714">
                  <c:v>0.6</c:v>
                </c:pt>
                <c:pt idx="715">
                  <c:v>0.6</c:v>
                </c:pt>
                <c:pt idx="716">
                  <c:v>0.6</c:v>
                </c:pt>
                <c:pt idx="717">
                  <c:v>0.6</c:v>
                </c:pt>
                <c:pt idx="718">
                  <c:v>0.6</c:v>
                </c:pt>
                <c:pt idx="719">
                  <c:v>0.6</c:v>
                </c:pt>
                <c:pt idx="720">
                  <c:v>0.6</c:v>
                </c:pt>
                <c:pt idx="721">
                  <c:v>0.6</c:v>
                </c:pt>
                <c:pt idx="722">
                  <c:v>0.6</c:v>
                </c:pt>
                <c:pt idx="723">
                  <c:v>0.6</c:v>
                </c:pt>
                <c:pt idx="724">
                  <c:v>0.6</c:v>
                </c:pt>
                <c:pt idx="725">
                  <c:v>0.6</c:v>
                </c:pt>
                <c:pt idx="726">
                  <c:v>0.6</c:v>
                </c:pt>
                <c:pt idx="727">
                  <c:v>0.6</c:v>
                </c:pt>
                <c:pt idx="728">
                  <c:v>0.6</c:v>
                </c:pt>
                <c:pt idx="729">
                  <c:v>0.6</c:v>
                </c:pt>
                <c:pt idx="730">
                  <c:v>0.6</c:v>
                </c:pt>
                <c:pt idx="731">
                  <c:v>0.6</c:v>
                </c:pt>
                <c:pt idx="732">
                  <c:v>0.6</c:v>
                </c:pt>
                <c:pt idx="733">
                  <c:v>0.6</c:v>
                </c:pt>
                <c:pt idx="734">
                  <c:v>0.6</c:v>
                </c:pt>
                <c:pt idx="735">
                  <c:v>0.6</c:v>
                </c:pt>
                <c:pt idx="736">
                  <c:v>0.6</c:v>
                </c:pt>
                <c:pt idx="737">
                  <c:v>0.6</c:v>
                </c:pt>
                <c:pt idx="738">
                  <c:v>0.6</c:v>
                </c:pt>
                <c:pt idx="739">
                  <c:v>0.6</c:v>
                </c:pt>
                <c:pt idx="740">
                  <c:v>0.6</c:v>
                </c:pt>
                <c:pt idx="741">
                  <c:v>0.6</c:v>
                </c:pt>
                <c:pt idx="742">
                  <c:v>0.6</c:v>
                </c:pt>
                <c:pt idx="743">
                  <c:v>0.6</c:v>
                </c:pt>
              </c:numCache>
            </c:numRef>
          </c:xVal>
          <c:yVal>
            <c:numRef>
              <c:f>'Bearing Wall (2)'!$X$40:$X$783</c:f>
              <c:numCache>
                <c:formatCode>General</c:formatCode>
                <c:ptCount val="744"/>
                <c:pt idx="0">
                  <c:v>0.27500000000000002</c:v>
                </c:pt>
                <c:pt idx="1">
                  <c:v>0.55000000000000004</c:v>
                </c:pt>
                <c:pt idx="2">
                  <c:v>0.82500000000000007</c:v>
                </c:pt>
                <c:pt idx="3">
                  <c:v>1.1000000000000001</c:v>
                </c:pt>
                <c:pt idx="4">
                  <c:v>1.375</c:v>
                </c:pt>
                <c:pt idx="5">
                  <c:v>1.6500000000000001</c:v>
                </c:pt>
                <c:pt idx="6">
                  <c:v>1.9250000000000003</c:v>
                </c:pt>
                <c:pt idx="7">
                  <c:v>2.2000000000000002</c:v>
                </c:pt>
                <c:pt idx="8">
                  <c:v>2.4750000000000001</c:v>
                </c:pt>
                <c:pt idx="9">
                  <c:v>2.75</c:v>
                </c:pt>
                <c:pt idx="10">
                  <c:v>3.0250000000000004</c:v>
                </c:pt>
                <c:pt idx="11">
                  <c:v>3.3000000000000003</c:v>
                </c:pt>
                <c:pt idx="12">
                  <c:v>3.5750000000000002</c:v>
                </c:pt>
                <c:pt idx="13">
                  <c:v>3.8500000000000005</c:v>
                </c:pt>
                <c:pt idx="14">
                  <c:v>4.125</c:v>
                </c:pt>
                <c:pt idx="15">
                  <c:v>4.4000000000000004</c:v>
                </c:pt>
                <c:pt idx="16">
                  <c:v>4.6750000000000007</c:v>
                </c:pt>
                <c:pt idx="17">
                  <c:v>4.95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</c:ser>
        <c:ser>
          <c:idx val="3"/>
          <c:order val="3"/>
          <c:tx>
            <c:v>STEELV1</c:v>
          </c:tx>
          <c:spPr>
            <a:ln w="19050">
              <a:solidFill>
                <a:srgbClr val="0033CC"/>
              </a:solidFill>
            </a:ln>
          </c:spPr>
          <c:marker>
            <c:symbol val="none"/>
          </c:marker>
          <c:xVal>
            <c:numRef>
              <c:f>'Bearing Wall (2)'!$Y$40:$Y$43</c:f>
              <c:numCache>
                <c:formatCode>General</c:formatCode>
                <c:ptCount val="4"/>
                <c:pt idx="0">
                  <c:v>0.2</c:v>
                </c:pt>
                <c:pt idx="1">
                  <c:v>0.57999999999999996</c:v>
                </c:pt>
                <c:pt idx="2">
                  <c:v>0.57999999999999996</c:v>
                </c:pt>
                <c:pt idx="3">
                  <c:v>0.62999999999999989</c:v>
                </c:pt>
              </c:numCache>
            </c:numRef>
          </c:xVal>
          <c:yVal>
            <c:numRef>
              <c:f>'Bearing Wall (2)'!$Z$40:$Z$43</c:f>
              <c:numCache>
                <c:formatCode>General</c:formatCode>
                <c:ptCount val="4"/>
                <c:pt idx="0">
                  <c:v>-0.5</c:v>
                </c:pt>
                <c:pt idx="1">
                  <c:v>-0.5</c:v>
                </c:pt>
                <c:pt idx="2" formatCode="0.00">
                  <c:v>4.95</c:v>
                </c:pt>
                <c:pt idx="3" formatCode="0.00">
                  <c:v>4.95</c:v>
                </c:pt>
              </c:numCache>
            </c:numRef>
          </c:yVal>
        </c:ser>
        <c:ser>
          <c:idx val="4"/>
          <c:order val="4"/>
          <c:tx>
            <c:v>Steel V2</c:v>
          </c:tx>
          <c:spPr>
            <a:ln w="22225">
              <a:solidFill>
                <a:srgbClr val="0033CC"/>
              </a:solidFill>
            </a:ln>
          </c:spPr>
          <c:marker>
            <c:symbol val="none"/>
          </c:marker>
          <c:xVal>
            <c:numRef>
              <c:f>'Bearing Wall (2)'!$AA$40:$AA$43</c:f>
              <c:numCache>
                <c:formatCode>General</c:formatCode>
                <c:ptCount val="4"/>
                <c:pt idx="0">
                  <c:v>0.2</c:v>
                </c:pt>
                <c:pt idx="1">
                  <c:v>0.57999999999999996</c:v>
                </c:pt>
                <c:pt idx="2">
                  <c:v>0.57999999999999996</c:v>
                </c:pt>
                <c:pt idx="3">
                  <c:v>0.62999999999999989</c:v>
                </c:pt>
              </c:numCache>
            </c:numRef>
          </c:xVal>
          <c:yVal>
            <c:numRef>
              <c:f>'Bearing Wall (2)'!$AB$40:$AB$43</c:f>
              <c:numCache>
                <c:formatCode>General</c:formatCode>
                <c:ptCount val="4"/>
                <c:pt idx="0">
                  <c:v>-0.5</c:v>
                </c:pt>
                <c:pt idx="1">
                  <c:v>-0.5</c:v>
                </c:pt>
                <c:pt idx="2" formatCode="0.00">
                  <c:v>4.95</c:v>
                </c:pt>
                <c:pt idx="3" formatCode="0.00">
                  <c:v>4.95</c:v>
                </c:pt>
              </c:numCache>
            </c:numRef>
          </c:yVal>
        </c:ser>
        <c:ser>
          <c:idx val="5"/>
          <c:order val="5"/>
          <c:tx>
            <c:v>DIMENSION x</c:v>
          </c:tx>
          <c:spPr>
            <a:ln w="9525">
              <a:solidFill>
                <a:srgbClr val="FF0000"/>
              </a:solidFill>
              <a:headEnd type="none"/>
              <a:tailEnd type="none"/>
            </a:ln>
          </c:spPr>
          <c:marker>
            <c:symbol val="plus"/>
            <c:size val="1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'Bearing Wall (2)'!$AC$40:$AC$41</c:f>
              <c:numCache>
                <c:formatCode>0.00</c:formatCode>
                <c:ptCount val="2"/>
                <c:pt idx="0">
                  <c:v>0.5</c:v>
                </c:pt>
                <c:pt idx="1">
                  <c:v>0.7</c:v>
                </c:pt>
              </c:numCache>
            </c:numRef>
          </c:xVal>
          <c:yVal>
            <c:numRef>
              <c:f>'Bearing Wall (2)'!$AD$40:$AD$41</c:f>
              <c:numCache>
                <c:formatCode>0.00</c:formatCode>
                <c:ptCount val="2"/>
                <c:pt idx="0">
                  <c:v>5.2</c:v>
                </c:pt>
                <c:pt idx="1">
                  <c:v>5.2</c:v>
                </c:pt>
              </c:numCache>
            </c:numRef>
          </c:yVal>
        </c:ser>
        <c:ser>
          <c:idx val="6"/>
          <c:order val="6"/>
          <c:tx>
            <c:strRef>
              <c:f>'Bearing Wall (2)'!$G$14</c:f>
              <c:strCache>
                <c:ptCount val="1"/>
                <c:pt idx="0">
                  <c:v>0.20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900" b="0">
                    <a:solidFill>
                      <a:schemeClr val="tx1"/>
                    </a:solidFill>
                  </a:defRPr>
                </a:pPr>
                <a:endParaRPr lang="th-TH"/>
              </a:p>
            </c:txPr>
            <c:dLblPos val="ctr"/>
            <c:showSerName val="1"/>
          </c:dLbls>
          <c:xVal>
            <c:numRef>
              <c:f>'Bearing Wall (2)'!$AC$43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'Bearing Wall (2)'!$AD$43</c:f>
              <c:numCache>
                <c:formatCode>0.00</c:formatCode>
                <c:ptCount val="1"/>
                <c:pt idx="0">
                  <c:v>5.3</c:v>
                </c:pt>
              </c:numCache>
            </c:numRef>
          </c:yVal>
        </c:ser>
        <c:ser>
          <c:idx val="7"/>
          <c:order val="7"/>
          <c:tx>
            <c:v>DIMY</c:v>
          </c:tx>
          <c:spPr>
            <a:ln w="12700">
              <a:solidFill>
                <a:srgbClr val="FF0000"/>
              </a:solidFill>
            </a:ln>
          </c:spPr>
          <c:marker>
            <c:symbol val="plus"/>
            <c:size val="20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'Bearing Wall (2)'!$AE$40:$AE$41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'Bearing Wall (2)'!$AF$40:$AF$41</c:f>
              <c:numCache>
                <c:formatCode>0.00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</c:ser>
        <c:ser>
          <c:idx val="8"/>
          <c:order val="8"/>
          <c:tx>
            <c:strRef>
              <c:f>'Bearing Wall (2)'!$D$14</c:f>
              <c:strCache>
                <c:ptCount val="1"/>
                <c:pt idx="0">
                  <c:v>5.00</c:v>
                </c:pt>
              </c:strCache>
            </c:strRef>
          </c:tx>
          <c:marker>
            <c:symbol val="none"/>
          </c:marker>
          <c:dLbls>
            <c:txPr>
              <a:bodyPr rot="-5400000" vert="horz"/>
              <a:lstStyle/>
              <a:p>
                <a:pPr>
                  <a:defRPr sz="900" b="0">
                    <a:solidFill>
                      <a:schemeClr val="tx1"/>
                    </a:solidFill>
                  </a:defRPr>
                </a:pPr>
                <a:endParaRPr lang="th-TH"/>
              </a:p>
            </c:txPr>
            <c:dLblPos val="ctr"/>
            <c:showSerName val="1"/>
          </c:dLbls>
          <c:trendline>
            <c:trendlineType val="log"/>
          </c:trendline>
          <c:xVal>
            <c:numRef>
              <c:f>'Bearing Wall (2)'!$AE$43</c:f>
              <c:numCache>
                <c:formatCode>General</c:formatCode>
                <c:ptCount val="1"/>
                <c:pt idx="0">
                  <c:v>-0.1</c:v>
                </c:pt>
              </c:numCache>
            </c:numRef>
          </c:xVal>
          <c:yVal>
            <c:numRef>
              <c:f>'Bearing Wall (2)'!$AF$43</c:f>
              <c:numCache>
                <c:formatCode>0.00</c:formatCode>
                <c:ptCount val="1"/>
                <c:pt idx="0">
                  <c:v>2.5</c:v>
                </c:pt>
              </c:numCache>
            </c:numRef>
          </c:yVal>
        </c:ser>
        <c:ser>
          <c:idx val="9"/>
          <c:order val="9"/>
          <c:tx>
            <c:v>Leader V</c:v>
          </c:tx>
          <c:spPr>
            <a:ln w="9525">
              <a:solidFill>
                <a:srgbClr val="FF0000"/>
              </a:solidFill>
              <a:headEnd type="arrow"/>
            </a:ln>
          </c:spPr>
          <c:marker>
            <c:symbol val="none"/>
          </c:marker>
          <c:xVal>
            <c:numRef>
              <c:f>'Bearing Wall (2)'!$AC$47:$AC$48</c:f>
              <c:numCache>
                <c:formatCode>0.00</c:formatCode>
                <c:ptCount val="2"/>
                <c:pt idx="0" formatCode="General">
                  <c:v>0.57999999999999996</c:v>
                </c:pt>
                <c:pt idx="1">
                  <c:v>0.89999999999999991</c:v>
                </c:pt>
              </c:numCache>
            </c:numRef>
          </c:xVal>
          <c:yVal>
            <c:numRef>
              <c:f>'Bearing Wall (2)'!$AD$47:$AD$48</c:f>
              <c:numCache>
                <c:formatCode>General</c:formatCode>
                <c:ptCount val="2"/>
                <c:pt idx="0">
                  <c:v>1.6666666666666667</c:v>
                </c:pt>
                <c:pt idx="1">
                  <c:v>1.6666666666666667</c:v>
                </c:pt>
              </c:numCache>
            </c:numRef>
          </c:yVal>
        </c:ser>
        <c:ser>
          <c:idx val="10"/>
          <c:order val="10"/>
          <c:tx>
            <c:v>Steel v2</c:v>
          </c:tx>
          <c:spPr>
            <a:ln w="0">
              <a:solidFill>
                <a:srgbClr val="FF0000"/>
              </a:solidFill>
              <a:headEnd type="arrow"/>
            </a:ln>
          </c:spPr>
          <c:marker>
            <c:symbol val="none"/>
          </c:marker>
          <c:xVal>
            <c:numRef>
              <c:f>'Bearing Wall (2)'!$AC$51:$AC$52</c:f>
              <c:numCache>
                <c:formatCode>0.00</c:formatCode>
                <c:ptCount val="2"/>
                <c:pt idx="0" formatCode="General">
                  <c:v>0.57999999999999996</c:v>
                </c:pt>
                <c:pt idx="1">
                  <c:v>0.89999999999999991</c:v>
                </c:pt>
              </c:numCache>
            </c:numRef>
          </c:xVal>
          <c:yVal>
            <c:numRef>
              <c:f>'Bearing Wall (2)'!$AD$51:$AD$52</c:f>
              <c:numCache>
                <c:formatCode>General</c:formatCode>
                <c:ptCount val="2"/>
                <c:pt idx="0">
                  <c:v>1.6666666666666667</c:v>
                </c:pt>
                <c:pt idx="1">
                  <c:v>1.6666666666666667</c:v>
                </c:pt>
              </c:numCache>
            </c:numRef>
          </c:yVal>
        </c:ser>
        <c:ser>
          <c:idx val="11"/>
          <c:order val="11"/>
          <c:tx>
            <c:strRef>
              <c:f>'Bearing Wall (2)'!$AC$53</c:f>
              <c:strCache>
                <c:ptCount val="1"/>
                <c:pt idx="0">
                  <c:v>DB12@0.35m.</c:v>
                </c:pt>
              </c:strCache>
            </c:strRef>
          </c:tx>
          <c:marker>
            <c:symbol val="none"/>
          </c:marker>
          <c:dLbls>
            <c:numFmt formatCode="General" sourceLinked="0"/>
            <c:txPr>
              <a:bodyPr anchor="ctr" anchorCtr="0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dLblPos val="r"/>
            <c:showSerName val="1"/>
            <c:separator>, </c:separator>
          </c:dLbls>
          <c:xVal>
            <c:numRef>
              <c:f>'Bearing Wall (2)'!$AC$55</c:f>
              <c:numCache>
                <c:formatCode>0.00</c:formatCode>
                <c:ptCount val="1"/>
                <c:pt idx="0">
                  <c:v>0.89999999999999991</c:v>
                </c:pt>
              </c:numCache>
            </c:numRef>
          </c:xVal>
          <c:yVal>
            <c:numRef>
              <c:f>'Bearing Wall (2)'!$AD$55</c:f>
              <c:numCache>
                <c:formatCode>General</c:formatCode>
                <c:ptCount val="1"/>
                <c:pt idx="0">
                  <c:v>1.6666666666666667</c:v>
                </c:pt>
              </c:numCache>
            </c:numRef>
          </c:yVal>
        </c:ser>
        <c:ser>
          <c:idx val="12"/>
          <c:order val="12"/>
          <c:tx>
            <c:v>Leader h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spPr>
              <a:ln w="3175">
                <a:solidFill>
                  <a:srgbClr val="FF0000"/>
                </a:solidFill>
                <a:headEnd type="oval"/>
              </a:ln>
            </c:spPr>
          </c:dPt>
          <c:xVal>
            <c:numRef>
              <c:f>'Bearing Wall (2)'!$AE$51:$AE$52</c:f>
              <c:numCache>
                <c:formatCode>0.00</c:formatCode>
                <c:ptCount val="2"/>
                <c:pt idx="0" formatCode="General">
                  <c:v>0.57999999999999996</c:v>
                </c:pt>
                <c:pt idx="1">
                  <c:v>0.89999999999999991</c:v>
                </c:pt>
              </c:numCache>
            </c:numRef>
          </c:xVal>
          <c:yVal>
            <c:numRef>
              <c:f>'Bearing Wall (2)'!$AF$51:$AF$52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</c:ser>
        <c:ser>
          <c:idx val="13"/>
          <c:order val="13"/>
          <c:tx>
            <c:v>leader h1</c:v>
          </c:tx>
          <c:spPr>
            <a:ln w="12700">
              <a:solidFill>
                <a:srgbClr val="FF0000"/>
              </a:solidFill>
              <a:headEnd type="oval"/>
            </a:ln>
          </c:spPr>
          <c:marker>
            <c:symbol val="none"/>
          </c:marker>
          <c:dPt>
            <c:idx val="1"/>
            <c:spPr>
              <a:ln w="3175">
                <a:solidFill>
                  <a:srgbClr val="FF0000"/>
                </a:solidFill>
                <a:headEnd type="oval"/>
              </a:ln>
            </c:spPr>
          </c:dPt>
          <c:xVal>
            <c:numRef>
              <c:f>'Bearing Wall (2)'!$AE$47:$AE$48</c:f>
              <c:numCache>
                <c:formatCode>0.00</c:formatCode>
                <c:ptCount val="2"/>
                <c:pt idx="0" formatCode="General">
                  <c:v>0.57999999999999996</c:v>
                </c:pt>
                <c:pt idx="1">
                  <c:v>0.89999999999999991</c:v>
                </c:pt>
              </c:numCache>
            </c:numRef>
          </c:xVal>
          <c:yVal>
            <c:numRef>
              <c:f>'Bearing Wall (2)'!$AF$47:$AF$48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</c:ser>
        <c:ser>
          <c:idx val="14"/>
          <c:order val="14"/>
          <c:tx>
            <c:strRef>
              <c:f>'Bearing Wall (2)'!$AE$53</c:f>
              <c:strCache>
                <c:ptCount val="1"/>
                <c:pt idx="0">
                  <c:v>DB12@0.275m.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SerName val="1"/>
          </c:dLbls>
          <c:xVal>
            <c:numRef>
              <c:f>'Bearing Wall (2)'!$AE$55</c:f>
              <c:numCache>
                <c:formatCode>0.00</c:formatCode>
                <c:ptCount val="1"/>
                <c:pt idx="0">
                  <c:v>0.89999999999999991</c:v>
                </c:pt>
              </c:numCache>
            </c:numRef>
          </c:xVal>
          <c:yVal>
            <c:numRef>
              <c:f>'Bearing Wall (2)'!$AF$55</c:f>
              <c:numCache>
                <c:formatCode>General</c:formatCode>
                <c:ptCount val="1"/>
                <c:pt idx="0">
                  <c:v>0.6</c:v>
                </c:pt>
              </c:numCache>
            </c:numRef>
          </c:yVal>
        </c:ser>
        <c:axId val="91337472"/>
        <c:axId val="91339008"/>
      </c:scatterChart>
      <c:valAx>
        <c:axId val="91337472"/>
        <c:scaling>
          <c:orientation val="minMax"/>
          <c:min val="-0.1"/>
        </c:scaling>
        <c:delete val="1"/>
        <c:axPos val="b"/>
        <c:numFmt formatCode="0.00" sourceLinked="1"/>
        <c:tickLblPos val="nextTo"/>
        <c:crossAx val="91339008"/>
        <c:crosses val="autoZero"/>
        <c:crossBetween val="midCat"/>
      </c:valAx>
      <c:valAx>
        <c:axId val="91339008"/>
        <c:scaling>
          <c:orientation val="minMax"/>
        </c:scaling>
        <c:delete val="1"/>
        <c:axPos val="l"/>
        <c:numFmt formatCode="0.00" sourceLinked="1"/>
        <c:tickLblPos val="nextTo"/>
        <c:crossAx val="91337472"/>
        <c:crosses val="autoZero"/>
        <c:crossBetween val="midCat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19</xdr:row>
      <xdr:rowOff>104776</xdr:rowOff>
    </xdr:from>
    <xdr:to>
      <xdr:col>6</xdr:col>
      <xdr:colOff>285749</xdr:colOff>
      <xdr:row>21</xdr:row>
      <xdr:rowOff>38100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7408" t="-5797" r="27409" b="13043"/>
        <a:stretch>
          <a:fillRect/>
        </a:stretch>
      </xdr:blipFill>
      <xdr:spPr bwMode="auto">
        <a:xfrm>
          <a:off x="447674" y="4714876"/>
          <a:ext cx="2409825" cy="42862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180976</xdr:colOff>
      <xdr:row>10</xdr:row>
      <xdr:rowOff>209551</xdr:rowOff>
    </xdr:from>
    <xdr:to>
      <xdr:col>12</xdr:col>
      <xdr:colOff>133350</xdr:colOff>
      <xdr:row>17</xdr:row>
      <xdr:rowOff>19051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5664" t="40289" r="40619" b="21074"/>
        <a:stretch>
          <a:fillRect/>
        </a:stretch>
      </xdr:blipFill>
      <xdr:spPr bwMode="auto">
        <a:xfrm>
          <a:off x="3257551" y="2590801"/>
          <a:ext cx="2524124" cy="15430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38100</xdr:colOff>
      <xdr:row>18</xdr:row>
      <xdr:rowOff>219074</xdr:rowOff>
    </xdr:from>
    <xdr:to>
      <xdr:col>12</xdr:col>
      <xdr:colOff>323850</xdr:colOff>
      <xdr:row>33</xdr:row>
      <xdr:rowOff>219075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AQ789"/>
  <sheetViews>
    <sheetView tabSelected="1" zoomScaleNormal="100" workbookViewId="0">
      <selection activeCell="G10" sqref="G10"/>
    </sheetView>
  </sheetViews>
  <sheetFormatPr defaultColWidth="6.625" defaultRowHeight="20.100000000000001" customHeight="1"/>
  <cols>
    <col min="1" max="1" width="2.625" style="1" customWidth="1"/>
    <col min="2" max="2" width="4.625" style="1" customWidth="1"/>
    <col min="3" max="8" width="6.625" style="1"/>
    <col min="9" max="11" width="7.5" style="1" bestFit="1" customWidth="1"/>
    <col min="12" max="13" width="4.625" style="1" customWidth="1"/>
    <col min="14" max="17" width="6.625" style="1"/>
    <col min="18" max="18" width="6.625" style="39"/>
    <col min="19" max="19" width="7.5" style="39" bestFit="1" customWidth="1"/>
    <col min="20" max="16384" width="6.625" style="1"/>
  </cols>
  <sheetData>
    <row r="1" spans="2:43" ht="12" customHeight="1" thickBot="1"/>
    <row r="2" spans="2:43" ht="20.100000000000001" customHeight="1">
      <c r="B2" s="92" t="s">
        <v>0</v>
      </c>
      <c r="C2" s="93"/>
      <c r="D2" s="94"/>
      <c r="E2" s="94"/>
      <c r="F2" s="94"/>
      <c r="G2" s="94"/>
      <c r="H2" s="94"/>
      <c r="I2" s="95" t="s">
        <v>7</v>
      </c>
      <c r="J2" s="96"/>
      <c r="K2" s="96"/>
      <c r="L2" s="96"/>
      <c r="M2" s="97"/>
      <c r="O2" s="125" t="s">
        <v>63</v>
      </c>
      <c r="P2" s="125"/>
      <c r="Q2" s="125"/>
      <c r="R2" s="125"/>
      <c r="S2" s="125"/>
    </row>
    <row r="3" spans="2:43" ht="20.100000000000001" customHeight="1">
      <c r="B3" s="98" t="s">
        <v>1</v>
      </c>
      <c r="C3" s="99"/>
      <c r="D3" s="100"/>
      <c r="E3" s="100"/>
      <c r="F3" s="100"/>
      <c r="G3" s="100"/>
      <c r="H3" s="101"/>
      <c r="I3" s="102" t="s">
        <v>4</v>
      </c>
      <c r="J3" s="103"/>
      <c r="K3" s="106" t="s">
        <v>6</v>
      </c>
      <c r="L3" s="108" t="s">
        <v>54</v>
      </c>
      <c r="M3" s="109"/>
      <c r="O3" s="126" t="s">
        <v>65</v>
      </c>
      <c r="P3" s="126"/>
      <c r="Q3" s="126"/>
      <c r="R3" s="126"/>
      <c r="S3" s="126"/>
      <c r="T3" s="80"/>
      <c r="U3" s="80"/>
      <c r="V3" s="80"/>
      <c r="W3" s="80"/>
    </row>
    <row r="4" spans="2:43" ht="20.100000000000001" customHeight="1">
      <c r="B4" s="98" t="s">
        <v>2</v>
      </c>
      <c r="C4" s="99"/>
      <c r="D4" s="112" t="s">
        <v>62</v>
      </c>
      <c r="E4" s="100"/>
      <c r="F4" s="100"/>
      <c r="G4" s="100"/>
      <c r="H4" s="101"/>
      <c r="I4" s="104"/>
      <c r="J4" s="105"/>
      <c r="K4" s="107"/>
      <c r="L4" s="110"/>
      <c r="M4" s="111"/>
      <c r="O4" s="126" t="s">
        <v>64</v>
      </c>
      <c r="P4" s="126"/>
      <c r="Q4" s="126"/>
      <c r="R4" s="126"/>
      <c r="S4" s="126"/>
    </row>
    <row r="5" spans="2:43" ht="20.100000000000001" customHeight="1" thickBot="1">
      <c r="B5" s="113" t="s">
        <v>3</v>
      </c>
      <c r="C5" s="114"/>
      <c r="D5" s="115"/>
      <c r="E5" s="115"/>
      <c r="F5" s="115"/>
      <c r="G5" s="115"/>
      <c r="H5" s="116"/>
      <c r="I5" s="127" t="s">
        <v>5</v>
      </c>
      <c r="J5" s="128"/>
      <c r="K5" s="82"/>
      <c r="L5" s="83"/>
      <c r="M5" s="84"/>
      <c r="R5" s="55"/>
    </row>
    <row r="6" spans="2:43" ht="20.100000000000001" customHeight="1" thickBot="1">
      <c r="B6" s="3"/>
      <c r="C6" s="2"/>
      <c r="D6" s="2"/>
      <c r="E6" s="2"/>
      <c r="F6" s="2"/>
      <c r="G6" s="2"/>
      <c r="H6" s="2"/>
      <c r="I6" s="81"/>
      <c r="J6" s="2"/>
      <c r="K6" s="2"/>
      <c r="L6" s="2"/>
      <c r="M6" s="4"/>
    </row>
    <row r="7" spans="2:43" ht="20.100000000000001" customHeight="1" thickBot="1">
      <c r="B7" s="9"/>
      <c r="C7" s="18" t="s">
        <v>8</v>
      </c>
      <c r="D7" s="8"/>
      <c r="E7" s="5"/>
      <c r="F7" s="8"/>
      <c r="G7" s="8"/>
      <c r="H7" s="8"/>
      <c r="I7" s="5"/>
      <c r="J7" s="10"/>
      <c r="K7" s="8"/>
      <c r="L7" s="8"/>
      <c r="M7" s="11"/>
      <c r="Q7" s="129" t="s">
        <v>41</v>
      </c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</row>
    <row r="8" spans="2:43" ht="20.100000000000001" customHeight="1" thickBot="1">
      <c r="B8" s="9"/>
      <c r="C8" s="5" t="s">
        <v>18</v>
      </c>
      <c r="D8" s="8"/>
      <c r="E8" s="5"/>
      <c r="F8" s="8"/>
      <c r="G8" s="8"/>
      <c r="H8" s="8"/>
      <c r="I8" s="5" t="s">
        <v>19</v>
      </c>
      <c r="J8" s="5"/>
      <c r="K8" s="8"/>
      <c r="L8" s="8"/>
      <c r="M8" s="11"/>
      <c r="Q8" s="121" t="s">
        <v>38</v>
      </c>
      <c r="R8" s="122"/>
      <c r="S8" s="122"/>
      <c r="T8" s="122"/>
      <c r="U8" s="122"/>
      <c r="V8" s="122"/>
      <c r="W8" s="122"/>
      <c r="X8" s="122"/>
      <c r="Y8" s="123"/>
      <c r="Z8" s="121" t="s">
        <v>40</v>
      </c>
      <c r="AA8" s="122"/>
      <c r="AB8" s="122"/>
      <c r="AC8" s="122"/>
      <c r="AD8" s="122"/>
      <c r="AE8" s="122"/>
      <c r="AF8" s="122"/>
      <c r="AG8" s="122"/>
      <c r="AH8" s="123"/>
    </row>
    <row r="9" spans="2:43" ht="20.100000000000001" customHeight="1">
      <c r="B9" s="9"/>
      <c r="C9" s="8" t="s">
        <v>9</v>
      </c>
      <c r="D9" s="8"/>
      <c r="E9" s="8"/>
      <c r="F9" s="10"/>
      <c r="G9" s="14">
        <v>240</v>
      </c>
      <c r="H9" s="27" t="s">
        <v>10</v>
      </c>
      <c r="I9" s="7" t="s">
        <v>13</v>
      </c>
      <c r="J9" s="8"/>
      <c r="K9" s="8"/>
      <c r="L9" s="14">
        <v>4000</v>
      </c>
      <c r="M9" s="36" t="s">
        <v>10</v>
      </c>
      <c r="N9" s="16"/>
      <c r="Q9" s="117" t="s">
        <v>34</v>
      </c>
      <c r="R9" s="119" t="s">
        <v>39</v>
      </c>
      <c r="S9" s="52">
        <v>9</v>
      </c>
      <c r="T9" s="53">
        <v>12</v>
      </c>
      <c r="U9" s="53">
        <v>16</v>
      </c>
      <c r="V9" s="53">
        <v>18</v>
      </c>
      <c r="W9" s="53">
        <v>20</v>
      </c>
      <c r="X9" s="53">
        <v>25</v>
      </c>
      <c r="Y9" s="54">
        <v>25</v>
      </c>
      <c r="Z9" s="124" t="s">
        <v>34</v>
      </c>
      <c r="AA9" s="119" t="s">
        <v>39</v>
      </c>
      <c r="AB9" s="52">
        <v>9</v>
      </c>
      <c r="AC9" s="53">
        <v>12</v>
      </c>
      <c r="AD9" s="53">
        <v>16</v>
      </c>
      <c r="AE9" s="53">
        <v>18</v>
      </c>
      <c r="AF9" s="53">
        <v>20</v>
      </c>
      <c r="AG9" s="53">
        <v>25</v>
      </c>
      <c r="AH9" s="54">
        <v>25</v>
      </c>
      <c r="AI9" s="58"/>
      <c r="AJ9" s="58"/>
      <c r="AK9" s="58"/>
      <c r="AM9" s="68" t="str">
        <f>IF(AND(E25&lt;=16,L9&gt;=4000),"0.0012bh =","0.0015bh =")</f>
        <v>0.0012bh =</v>
      </c>
      <c r="AN9" s="68"/>
      <c r="AO9" s="68" t="str">
        <f>IF(AND(E25&lt;=16,L9&gt;=4000),"(2/3)0.0012bh =","(2/3)0.0015bh =")</f>
        <v>(2/3)0.0012bh =</v>
      </c>
      <c r="AP9" s="68"/>
      <c r="AQ9" s="68"/>
    </row>
    <row r="10" spans="2:43" ht="20.100000000000001" customHeight="1">
      <c r="B10" s="9"/>
      <c r="C10" s="8" t="s">
        <v>11</v>
      </c>
      <c r="D10" s="8"/>
      <c r="E10" s="8"/>
      <c r="F10" s="10"/>
      <c r="G10" s="14">
        <v>2400</v>
      </c>
      <c r="H10" s="27" t="s">
        <v>12</v>
      </c>
      <c r="I10" s="7" t="s">
        <v>14</v>
      </c>
      <c r="J10" s="8"/>
      <c r="K10" s="8"/>
      <c r="L10" s="14">
        <v>4000</v>
      </c>
      <c r="M10" s="36" t="s">
        <v>10</v>
      </c>
      <c r="N10" s="16"/>
      <c r="Q10" s="118"/>
      <c r="R10" s="120"/>
      <c r="S10" s="42">
        <f>PI()*S9^2/400</f>
        <v>0.63617251235193306</v>
      </c>
      <c r="T10" s="42">
        <f>PI()*T9^2/400</f>
        <v>1.1309733552923256</v>
      </c>
      <c r="U10" s="42">
        <f t="shared" ref="U10:Y10" si="0">PI()*U9^2/400</f>
        <v>2.0106192982974678</v>
      </c>
      <c r="V10" s="42">
        <f t="shared" si="0"/>
        <v>2.5446900494077322</v>
      </c>
      <c r="W10" s="42">
        <f t="shared" si="0"/>
        <v>3.1415926535897931</v>
      </c>
      <c r="X10" s="42">
        <f t="shared" si="0"/>
        <v>4.908738521234052</v>
      </c>
      <c r="Y10" s="45">
        <f t="shared" si="0"/>
        <v>4.908738521234052</v>
      </c>
      <c r="Z10" s="117"/>
      <c r="AA10" s="120"/>
      <c r="AB10" s="42">
        <f>PI()*AB9^2/400</f>
        <v>0.63617251235193306</v>
      </c>
      <c r="AC10" s="42">
        <f>PI()*AC9^2/400</f>
        <v>1.1309733552923256</v>
      </c>
      <c r="AD10" s="42">
        <f t="shared" ref="AD10" si="1">PI()*AD9^2/400</f>
        <v>2.0106192982974678</v>
      </c>
      <c r="AE10" s="42">
        <f t="shared" ref="AE10" si="2">PI()*AE9^2/400</f>
        <v>2.5446900494077322</v>
      </c>
      <c r="AF10" s="42">
        <f t="shared" ref="AF10" si="3">PI()*AF9^2/400</f>
        <v>3.1415926535897931</v>
      </c>
      <c r="AG10" s="42">
        <f t="shared" ref="AG10" si="4">PI()*AG9^2/400</f>
        <v>4.908738521234052</v>
      </c>
      <c r="AH10" s="45">
        <f t="shared" ref="AH10" si="5">PI()*AH9^2/400</f>
        <v>4.908738521234052</v>
      </c>
      <c r="AI10" s="43"/>
      <c r="AJ10" s="43"/>
      <c r="AK10" s="43"/>
      <c r="AM10" s="67">
        <f>IF(C26="0.0012bh =",0.0012*100*$G$14*100,0.0015*100*$G$14*100)</f>
        <v>2.4</v>
      </c>
      <c r="AN10" s="68"/>
      <c r="AO10" s="67">
        <f>IF(C26="(2/3)0.0012bh =",(2/3)*0.0012*100*$G$14*100,(2/3)*0.0015*100*$G$14*100)</f>
        <v>2.0000000000000004</v>
      </c>
      <c r="AP10" s="68"/>
      <c r="AQ10" s="68"/>
    </row>
    <row r="11" spans="2:43" ht="20.100000000000001" customHeight="1">
      <c r="B11" s="9"/>
      <c r="C11" s="17" t="s">
        <v>15</v>
      </c>
      <c r="D11" s="8"/>
      <c r="E11" s="8"/>
      <c r="F11" s="8"/>
      <c r="G11" s="15"/>
      <c r="H11" s="12"/>
      <c r="I11" s="8"/>
      <c r="J11" s="8"/>
      <c r="K11" s="8"/>
      <c r="L11" s="8"/>
      <c r="M11" s="11"/>
      <c r="Q11" s="46">
        <v>0.1</v>
      </c>
      <c r="R11" s="41">
        <f>1/Q11</f>
        <v>10</v>
      </c>
      <c r="S11" s="40">
        <f>S$10*$R11</f>
        <v>6.3617251235193306</v>
      </c>
      <c r="T11" s="40">
        <f>T$10*$R11</f>
        <v>11.309733552923255</v>
      </c>
      <c r="U11" s="40">
        <f>U$10*$R11</f>
        <v>20.106192982974676</v>
      </c>
      <c r="V11" s="40">
        <f t="shared" ref="V11:Y26" si="6">V$10*$R11</f>
        <v>25.446900494077322</v>
      </c>
      <c r="W11" s="40">
        <f t="shared" si="6"/>
        <v>31.415926535897931</v>
      </c>
      <c r="X11" s="40">
        <f t="shared" si="6"/>
        <v>49.087385212340521</v>
      </c>
      <c r="Y11" s="44">
        <f t="shared" si="6"/>
        <v>49.087385212340521</v>
      </c>
      <c r="Z11" s="46">
        <v>0.1</v>
      </c>
      <c r="AA11" s="41">
        <f>R11</f>
        <v>10</v>
      </c>
      <c r="AB11" s="40">
        <f>AB$10*$R11</f>
        <v>6.3617251235193306</v>
      </c>
      <c r="AC11" s="40">
        <f>AC$10*$R11</f>
        <v>11.309733552923255</v>
      </c>
      <c r="AD11" s="40">
        <f>AD$10*$R11</f>
        <v>20.106192982974676</v>
      </c>
      <c r="AE11" s="40">
        <f t="shared" ref="AE11:AH26" si="7">AE$10*$R11</f>
        <v>25.446900494077322</v>
      </c>
      <c r="AF11" s="40">
        <f t="shared" si="7"/>
        <v>31.415926535897931</v>
      </c>
      <c r="AG11" s="40">
        <f t="shared" si="7"/>
        <v>49.087385212340521</v>
      </c>
      <c r="AH11" s="44">
        <f t="shared" si="7"/>
        <v>49.087385212340521</v>
      </c>
      <c r="AI11" s="16"/>
      <c r="AJ11" s="16"/>
      <c r="AK11" s="16"/>
      <c r="AM11" s="68" t="str">
        <f>IF(AND(E28&lt;=16,L10&gt;=4000),"0.0020bh =","0.0025bh =")</f>
        <v>0.0020bh =</v>
      </c>
      <c r="AN11" s="68"/>
      <c r="AO11" s="68" t="str">
        <f>IF(AND(E28&lt;=16,L10&gt;=4000),"(2/3)0.0020bh =","(2/3)0.0025bh =")</f>
        <v>(2/3)0.0020bh =</v>
      </c>
      <c r="AP11" s="68"/>
      <c r="AQ11" s="68"/>
    </row>
    <row r="12" spans="2:43" ht="20.100000000000001" customHeight="1">
      <c r="B12" s="9"/>
      <c r="C12" s="26" t="s">
        <v>16</v>
      </c>
      <c r="D12" s="13">
        <v>0.7</v>
      </c>
      <c r="E12" s="8"/>
      <c r="F12" s="25" t="s">
        <v>21</v>
      </c>
      <c r="G12" s="28">
        <v>1</v>
      </c>
      <c r="H12" s="8"/>
      <c r="I12" s="6"/>
      <c r="J12" s="8"/>
      <c r="K12" s="8"/>
      <c r="L12" s="8"/>
      <c r="M12" s="11"/>
      <c r="Q12" s="47">
        <v>0.125</v>
      </c>
      <c r="R12" s="41">
        <f t="shared" ref="R12:R27" si="8">1/Q12</f>
        <v>8</v>
      </c>
      <c r="S12" s="40">
        <f t="shared" ref="S12:S27" si="9">S$10*$R12</f>
        <v>5.0893800988154645</v>
      </c>
      <c r="T12" s="40">
        <f t="shared" ref="T12:Y27" si="10">T$10*$R12</f>
        <v>9.0477868423386045</v>
      </c>
      <c r="U12" s="40">
        <f t="shared" si="10"/>
        <v>16.084954386379742</v>
      </c>
      <c r="V12" s="40">
        <f t="shared" si="6"/>
        <v>20.357520395261858</v>
      </c>
      <c r="W12" s="40">
        <f t="shared" si="6"/>
        <v>25.132741228718345</v>
      </c>
      <c r="X12" s="40">
        <f t="shared" si="6"/>
        <v>39.269908169872416</v>
      </c>
      <c r="Y12" s="44">
        <f t="shared" si="6"/>
        <v>39.269908169872416</v>
      </c>
      <c r="Z12" s="47">
        <v>0.125</v>
      </c>
      <c r="AA12" s="41">
        <f t="shared" ref="AA12:AA27" si="11">R12</f>
        <v>8</v>
      </c>
      <c r="AB12" s="40">
        <f t="shared" ref="AB12:AH27" si="12">AB$10*$R12</f>
        <v>5.0893800988154645</v>
      </c>
      <c r="AC12" s="40">
        <f t="shared" si="12"/>
        <v>9.0477868423386045</v>
      </c>
      <c r="AD12" s="40">
        <f t="shared" si="12"/>
        <v>16.084954386379742</v>
      </c>
      <c r="AE12" s="40">
        <f t="shared" si="7"/>
        <v>20.357520395261858</v>
      </c>
      <c r="AF12" s="40">
        <f t="shared" si="7"/>
        <v>25.132741228718345</v>
      </c>
      <c r="AG12" s="40">
        <f t="shared" si="7"/>
        <v>39.269908169872416</v>
      </c>
      <c r="AH12" s="44">
        <f t="shared" si="7"/>
        <v>39.269908169872416</v>
      </c>
      <c r="AI12" s="16"/>
      <c r="AJ12" s="16"/>
      <c r="AK12" s="16"/>
      <c r="AM12" s="67">
        <f>IF(C29="0.0020bh =",0.002*100*$G$14*100,0.0025*100*$G$14*100)</f>
        <v>4.0000000000000009</v>
      </c>
      <c r="AN12" s="68"/>
      <c r="AO12" s="67">
        <f>IF(C29="(2/3)0.0020bh =",(2/3)*0.002*100*$G$14*100,(2/3)*0.0025*100*$G$14*100)</f>
        <v>3.3333333333333335</v>
      </c>
      <c r="AP12" s="67"/>
      <c r="AQ12" s="68"/>
    </row>
    <row r="13" spans="2:43" ht="20.100000000000001" customHeight="1">
      <c r="B13" s="9"/>
      <c r="C13" s="5" t="s">
        <v>17</v>
      </c>
      <c r="D13" s="8"/>
      <c r="E13" s="8"/>
      <c r="F13" s="8"/>
      <c r="G13" s="10"/>
      <c r="H13" s="8"/>
      <c r="I13" s="6"/>
      <c r="J13" s="8"/>
      <c r="K13" s="8"/>
      <c r="L13" s="8"/>
      <c r="M13" s="11"/>
      <c r="Q13" s="46">
        <v>0.15</v>
      </c>
      <c r="R13" s="41">
        <f t="shared" si="8"/>
        <v>6.666666666666667</v>
      </c>
      <c r="S13" s="40">
        <f t="shared" si="9"/>
        <v>4.2411500823462207</v>
      </c>
      <c r="T13" s="40">
        <f t="shared" si="10"/>
        <v>7.5398223686155044</v>
      </c>
      <c r="U13" s="40">
        <f t="shared" si="10"/>
        <v>13.404128655316452</v>
      </c>
      <c r="V13" s="40">
        <f t="shared" si="6"/>
        <v>16.964600329384883</v>
      </c>
      <c r="W13" s="40">
        <f t="shared" si="6"/>
        <v>20.943951023931955</v>
      </c>
      <c r="X13" s="40">
        <f t="shared" si="6"/>
        <v>32.724923474893679</v>
      </c>
      <c r="Y13" s="44">
        <f t="shared" si="6"/>
        <v>32.724923474893679</v>
      </c>
      <c r="Z13" s="46">
        <v>0.15</v>
      </c>
      <c r="AA13" s="41">
        <f t="shared" si="11"/>
        <v>6.666666666666667</v>
      </c>
      <c r="AB13" s="40">
        <f t="shared" si="12"/>
        <v>4.2411500823462207</v>
      </c>
      <c r="AC13" s="40">
        <f t="shared" si="12"/>
        <v>7.5398223686155044</v>
      </c>
      <c r="AD13" s="40">
        <f t="shared" si="12"/>
        <v>13.404128655316452</v>
      </c>
      <c r="AE13" s="40">
        <f t="shared" si="7"/>
        <v>16.964600329384883</v>
      </c>
      <c r="AF13" s="40">
        <f t="shared" si="7"/>
        <v>20.943951023931955</v>
      </c>
      <c r="AG13" s="40">
        <f t="shared" si="7"/>
        <v>32.724923474893679</v>
      </c>
      <c r="AH13" s="44">
        <f t="shared" si="7"/>
        <v>32.724923474893679</v>
      </c>
      <c r="AI13" s="16"/>
      <c r="AJ13" s="16"/>
      <c r="AK13" s="16"/>
      <c r="AM13" s="67"/>
      <c r="AN13" s="68"/>
      <c r="AO13" s="68"/>
      <c r="AP13" s="68"/>
      <c r="AQ13" s="68"/>
    </row>
    <row r="14" spans="2:43" ht="20.100000000000001" customHeight="1">
      <c r="B14" s="9"/>
      <c r="C14" s="25" t="s">
        <v>22</v>
      </c>
      <c r="D14" s="13">
        <v>5</v>
      </c>
      <c r="E14" s="27" t="s">
        <v>20</v>
      </c>
      <c r="F14" s="25" t="s">
        <v>23</v>
      </c>
      <c r="G14" s="28">
        <v>0.2</v>
      </c>
      <c r="H14" s="10" t="s">
        <v>20</v>
      </c>
      <c r="I14" s="6"/>
      <c r="J14" s="8"/>
      <c r="K14" s="8"/>
      <c r="L14" s="8"/>
      <c r="M14" s="11"/>
      <c r="Q14" s="47">
        <v>0.17499999999999999</v>
      </c>
      <c r="R14" s="41">
        <f t="shared" si="8"/>
        <v>5.7142857142857144</v>
      </c>
      <c r="S14" s="40">
        <f t="shared" si="9"/>
        <v>3.6352714991539035</v>
      </c>
      <c r="T14" s="40">
        <f t="shared" si="10"/>
        <v>6.4627048873847173</v>
      </c>
      <c r="U14" s="40">
        <f t="shared" si="10"/>
        <v>11.489253133128388</v>
      </c>
      <c r="V14" s="40">
        <f t="shared" si="6"/>
        <v>14.541085996615614</v>
      </c>
      <c r="W14" s="40">
        <f t="shared" si="6"/>
        <v>17.951958020513104</v>
      </c>
      <c r="X14" s="40">
        <f t="shared" si="6"/>
        <v>28.049934407051726</v>
      </c>
      <c r="Y14" s="44">
        <f t="shared" si="6"/>
        <v>28.049934407051726</v>
      </c>
      <c r="Z14" s="47">
        <v>0.17499999999999999</v>
      </c>
      <c r="AA14" s="41">
        <f t="shared" si="11"/>
        <v>5.7142857142857144</v>
      </c>
      <c r="AB14" s="40">
        <f t="shared" si="12"/>
        <v>3.6352714991539035</v>
      </c>
      <c r="AC14" s="40">
        <f t="shared" si="12"/>
        <v>6.4627048873847173</v>
      </c>
      <c r="AD14" s="40">
        <f t="shared" si="12"/>
        <v>11.489253133128388</v>
      </c>
      <c r="AE14" s="40">
        <f t="shared" si="7"/>
        <v>14.541085996615614</v>
      </c>
      <c r="AF14" s="40">
        <f t="shared" si="7"/>
        <v>17.951958020513104</v>
      </c>
      <c r="AG14" s="40">
        <f t="shared" si="7"/>
        <v>28.049934407051726</v>
      </c>
      <c r="AH14" s="44">
        <f t="shared" si="7"/>
        <v>28.049934407051726</v>
      </c>
      <c r="AI14" s="16"/>
      <c r="AJ14" s="16"/>
      <c r="AK14" s="16"/>
      <c r="AM14" s="68"/>
      <c r="AN14" s="68"/>
      <c r="AO14" s="68"/>
      <c r="AP14" s="68"/>
      <c r="AQ14" s="68"/>
    </row>
    <row r="15" spans="2:43" ht="20.100000000000001" customHeight="1">
      <c r="B15" s="19"/>
      <c r="C15" s="32" t="s">
        <v>24</v>
      </c>
      <c r="D15" s="6"/>
      <c r="E15" s="29"/>
      <c r="F15" s="6"/>
      <c r="G15" s="6"/>
      <c r="H15" s="6"/>
      <c r="I15" s="6"/>
      <c r="J15" s="20"/>
      <c r="K15" s="12"/>
      <c r="L15" s="12"/>
      <c r="M15" s="21"/>
      <c r="Q15" s="46">
        <v>0.2</v>
      </c>
      <c r="R15" s="41">
        <f t="shared" si="8"/>
        <v>5</v>
      </c>
      <c r="S15" s="40">
        <f t="shared" si="9"/>
        <v>3.1808625617596653</v>
      </c>
      <c r="T15" s="40">
        <f t="shared" si="10"/>
        <v>5.6548667764616276</v>
      </c>
      <c r="U15" s="40">
        <f t="shared" si="10"/>
        <v>10.053096491487338</v>
      </c>
      <c r="V15" s="40">
        <f t="shared" si="6"/>
        <v>12.723450247038661</v>
      </c>
      <c r="W15" s="40">
        <f t="shared" si="6"/>
        <v>15.707963267948966</v>
      </c>
      <c r="X15" s="40">
        <f t="shared" si="6"/>
        <v>24.543692606170261</v>
      </c>
      <c r="Y15" s="44">
        <f t="shared" si="6"/>
        <v>24.543692606170261</v>
      </c>
      <c r="Z15" s="46">
        <v>0.2</v>
      </c>
      <c r="AA15" s="41">
        <f t="shared" si="11"/>
        <v>5</v>
      </c>
      <c r="AB15" s="40">
        <f t="shared" si="12"/>
        <v>3.1808625617596653</v>
      </c>
      <c r="AC15" s="40">
        <f t="shared" si="12"/>
        <v>5.6548667764616276</v>
      </c>
      <c r="AD15" s="40">
        <f t="shared" si="12"/>
        <v>10.053096491487338</v>
      </c>
      <c r="AE15" s="40">
        <f t="shared" si="7"/>
        <v>12.723450247038661</v>
      </c>
      <c r="AF15" s="40">
        <f t="shared" si="7"/>
        <v>15.707963267948966</v>
      </c>
      <c r="AG15" s="40">
        <f t="shared" si="7"/>
        <v>24.543692606170261</v>
      </c>
      <c r="AH15" s="44">
        <f t="shared" si="7"/>
        <v>24.543692606170261</v>
      </c>
      <c r="AI15" s="16"/>
      <c r="AJ15" s="16"/>
      <c r="AK15" s="16"/>
    </row>
    <row r="16" spans="2:43" ht="20.100000000000001" customHeight="1">
      <c r="B16" s="19"/>
      <c r="C16" s="25" t="s">
        <v>25</v>
      </c>
      <c r="D16" s="13">
        <v>60</v>
      </c>
      <c r="E16" s="30" t="s">
        <v>26</v>
      </c>
      <c r="F16" s="12"/>
      <c r="G16" s="12"/>
      <c r="H16" s="20"/>
      <c r="I16" s="12"/>
      <c r="J16" s="12"/>
      <c r="K16" s="12"/>
      <c r="L16" s="12"/>
      <c r="M16" s="21"/>
      <c r="Q16" s="47">
        <v>0.22500000000000001</v>
      </c>
      <c r="R16" s="41">
        <f t="shared" si="8"/>
        <v>4.4444444444444446</v>
      </c>
      <c r="S16" s="40">
        <f t="shared" si="9"/>
        <v>2.8274333882308138</v>
      </c>
      <c r="T16" s="40">
        <f t="shared" si="10"/>
        <v>5.026548245743669</v>
      </c>
      <c r="U16" s="40">
        <f t="shared" si="10"/>
        <v>8.9360857702109691</v>
      </c>
      <c r="V16" s="40">
        <f t="shared" si="6"/>
        <v>11.309733552923255</v>
      </c>
      <c r="W16" s="40">
        <f t="shared" si="6"/>
        <v>13.962634015954636</v>
      </c>
      <c r="X16" s="40">
        <f t="shared" si="6"/>
        <v>21.816615649929119</v>
      </c>
      <c r="Y16" s="44">
        <f t="shared" si="6"/>
        <v>21.816615649929119</v>
      </c>
      <c r="Z16" s="47">
        <v>0.22500000000000001</v>
      </c>
      <c r="AA16" s="41">
        <f t="shared" si="11"/>
        <v>4.4444444444444446</v>
      </c>
      <c r="AB16" s="40">
        <f t="shared" si="12"/>
        <v>2.8274333882308138</v>
      </c>
      <c r="AC16" s="40">
        <f t="shared" si="12"/>
        <v>5.026548245743669</v>
      </c>
      <c r="AD16" s="40">
        <f t="shared" si="12"/>
        <v>8.9360857702109691</v>
      </c>
      <c r="AE16" s="40">
        <f t="shared" si="7"/>
        <v>11.309733552923255</v>
      </c>
      <c r="AF16" s="40">
        <f t="shared" si="7"/>
        <v>13.962634015954636</v>
      </c>
      <c r="AG16" s="40">
        <f t="shared" si="7"/>
        <v>21.816615649929119</v>
      </c>
      <c r="AH16" s="44">
        <f t="shared" si="7"/>
        <v>21.816615649929119</v>
      </c>
      <c r="AI16" s="16"/>
      <c r="AJ16" s="16"/>
      <c r="AK16" s="16"/>
    </row>
    <row r="17" spans="2:41" ht="20.100000000000001" customHeight="1">
      <c r="B17" s="19"/>
      <c r="C17" s="33" t="s">
        <v>28</v>
      </c>
      <c r="D17" s="12"/>
      <c r="E17" s="12"/>
      <c r="F17" s="25"/>
      <c r="G17" s="31"/>
      <c r="H17" s="27"/>
      <c r="I17" s="12"/>
      <c r="J17" s="12"/>
      <c r="K17" s="12"/>
      <c r="L17" s="12"/>
      <c r="M17" s="21"/>
      <c r="Q17" s="47">
        <v>0.25</v>
      </c>
      <c r="R17" s="41">
        <f t="shared" si="8"/>
        <v>4</v>
      </c>
      <c r="S17" s="40">
        <f t="shared" si="9"/>
        <v>2.5446900494077322</v>
      </c>
      <c r="T17" s="40">
        <f t="shared" si="10"/>
        <v>4.5238934211693023</v>
      </c>
      <c r="U17" s="40">
        <f t="shared" si="10"/>
        <v>8.0424771931898711</v>
      </c>
      <c r="V17" s="40">
        <f t="shared" si="6"/>
        <v>10.178760197630929</v>
      </c>
      <c r="W17" s="40">
        <f t="shared" si="6"/>
        <v>12.566370614359172</v>
      </c>
      <c r="X17" s="40">
        <f t="shared" si="6"/>
        <v>19.634954084936208</v>
      </c>
      <c r="Y17" s="44">
        <f t="shared" si="6"/>
        <v>19.634954084936208</v>
      </c>
      <c r="Z17" s="47">
        <v>0.25</v>
      </c>
      <c r="AA17" s="41">
        <f t="shared" si="11"/>
        <v>4</v>
      </c>
      <c r="AB17" s="40">
        <f t="shared" si="12"/>
        <v>2.5446900494077322</v>
      </c>
      <c r="AC17" s="40">
        <f t="shared" si="12"/>
        <v>4.5238934211693023</v>
      </c>
      <c r="AD17" s="40">
        <f t="shared" si="12"/>
        <v>8.0424771931898711</v>
      </c>
      <c r="AE17" s="40">
        <f t="shared" si="7"/>
        <v>10.178760197630929</v>
      </c>
      <c r="AF17" s="40">
        <f t="shared" si="7"/>
        <v>12.566370614359172</v>
      </c>
      <c r="AG17" s="40">
        <f t="shared" si="7"/>
        <v>19.634954084936208</v>
      </c>
      <c r="AH17" s="44">
        <f t="shared" si="7"/>
        <v>19.634954084936208</v>
      </c>
      <c r="AI17" s="16"/>
      <c r="AJ17" s="16"/>
      <c r="AK17" s="16"/>
      <c r="AN17" s="37"/>
      <c r="AO17" s="37"/>
    </row>
    <row r="18" spans="2:41" ht="20.100000000000001" customHeight="1">
      <c r="B18" s="19"/>
      <c r="C18" s="25" t="s">
        <v>29</v>
      </c>
      <c r="D18" s="31">
        <f>D14*100/25</f>
        <v>20</v>
      </c>
      <c r="E18" s="12" t="s">
        <v>27</v>
      </c>
      <c r="F18" s="6"/>
      <c r="G18" s="6"/>
      <c r="H18" s="6"/>
      <c r="I18" s="12"/>
      <c r="J18" s="12"/>
      <c r="K18" s="12"/>
      <c r="L18" s="12"/>
      <c r="M18" s="21"/>
      <c r="Q18" s="47">
        <v>0.27500000000000002</v>
      </c>
      <c r="R18" s="41">
        <f t="shared" si="8"/>
        <v>3.6363636363636362</v>
      </c>
      <c r="S18" s="40">
        <f t="shared" si="9"/>
        <v>2.3133545903706656</v>
      </c>
      <c r="T18" s="40">
        <f t="shared" si="10"/>
        <v>4.1126303828811839</v>
      </c>
      <c r="U18" s="40">
        <f t="shared" si="10"/>
        <v>7.3113429028998826</v>
      </c>
      <c r="V18" s="40">
        <f t="shared" si="6"/>
        <v>9.2534183614826624</v>
      </c>
      <c r="W18" s="40">
        <f t="shared" si="6"/>
        <v>11.423973285781065</v>
      </c>
      <c r="X18" s="40">
        <f t="shared" si="6"/>
        <v>17.849958259032917</v>
      </c>
      <c r="Y18" s="44">
        <f t="shared" si="6"/>
        <v>17.849958259032917</v>
      </c>
      <c r="Z18" s="47">
        <v>0.27500000000000002</v>
      </c>
      <c r="AA18" s="41">
        <f t="shared" si="11"/>
        <v>3.6363636363636362</v>
      </c>
      <c r="AB18" s="40">
        <f t="shared" si="12"/>
        <v>2.3133545903706656</v>
      </c>
      <c r="AC18" s="40">
        <f t="shared" si="12"/>
        <v>4.1126303828811839</v>
      </c>
      <c r="AD18" s="40">
        <f t="shared" si="12"/>
        <v>7.3113429028998826</v>
      </c>
      <c r="AE18" s="40">
        <f t="shared" si="7"/>
        <v>9.2534183614826624</v>
      </c>
      <c r="AF18" s="40">
        <f t="shared" si="7"/>
        <v>11.423973285781065</v>
      </c>
      <c r="AG18" s="40">
        <f t="shared" si="7"/>
        <v>17.849958259032917</v>
      </c>
      <c r="AH18" s="44">
        <f t="shared" si="7"/>
        <v>17.849958259032917</v>
      </c>
      <c r="AI18" s="16"/>
      <c r="AJ18" s="16"/>
      <c r="AK18" s="16"/>
      <c r="AN18" s="37"/>
      <c r="AO18" s="37"/>
    </row>
    <row r="19" spans="2:41" ht="20.100000000000001" customHeight="1" thickBot="1">
      <c r="B19" s="19"/>
      <c r="C19" s="35" t="s">
        <v>36</v>
      </c>
      <c r="D19" s="12"/>
      <c r="E19" s="12"/>
      <c r="F19" s="12"/>
      <c r="G19" s="12"/>
      <c r="H19" s="12"/>
      <c r="I19" s="6"/>
      <c r="J19" s="6"/>
      <c r="K19" s="12"/>
      <c r="L19" s="12"/>
      <c r="M19" s="21"/>
      <c r="Q19" s="47">
        <v>0.3</v>
      </c>
      <c r="R19" s="41">
        <f t="shared" si="8"/>
        <v>3.3333333333333335</v>
      </c>
      <c r="S19" s="40">
        <f t="shared" si="9"/>
        <v>2.1205750411731104</v>
      </c>
      <c r="T19" s="40">
        <f t="shared" si="10"/>
        <v>3.7699111843077522</v>
      </c>
      <c r="U19" s="40">
        <f t="shared" si="10"/>
        <v>6.7020643276582259</v>
      </c>
      <c r="V19" s="40">
        <f t="shared" si="6"/>
        <v>8.4823001646924414</v>
      </c>
      <c r="W19" s="40">
        <f t="shared" si="6"/>
        <v>10.471975511965978</v>
      </c>
      <c r="X19" s="40">
        <f t="shared" si="6"/>
        <v>16.362461737446839</v>
      </c>
      <c r="Y19" s="44">
        <f t="shared" si="6"/>
        <v>16.362461737446839</v>
      </c>
      <c r="Z19" s="47">
        <v>0.3</v>
      </c>
      <c r="AA19" s="41">
        <f t="shared" si="11"/>
        <v>3.3333333333333335</v>
      </c>
      <c r="AB19" s="40">
        <f t="shared" si="12"/>
        <v>2.1205750411731104</v>
      </c>
      <c r="AC19" s="40">
        <f t="shared" si="12"/>
        <v>3.7699111843077522</v>
      </c>
      <c r="AD19" s="40">
        <f t="shared" si="12"/>
        <v>6.7020643276582259</v>
      </c>
      <c r="AE19" s="40">
        <f t="shared" si="7"/>
        <v>8.4823001646924414</v>
      </c>
      <c r="AF19" s="40">
        <f t="shared" si="7"/>
        <v>10.471975511965978</v>
      </c>
      <c r="AG19" s="40">
        <f t="shared" si="7"/>
        <v>16.362461737446839</v>
      </c>
      <c r="AH19" s="44">
        <f t="shared" si="7"/>
        <v>16.362461737446839</v>
      </c>
      <c r="AI19" s="16"/>
      <c r="AJ19" s="16"/>
      <c r="AK19" s="16"/>
    </row>
    <row r="20" spans="2:41" ht="20.100000000000001" customHeight="1" thickTop="1">
      <c r="B20" s="19"/>
      <c r="C20" s="17"/>
      <c r="D20" s="12"/>
      <c r="E20" s="12"/>
      <c r="F20" s="12"/>
      <c r="G20" s="12"/>
      <c r="H20" s="12"/>
      <c r="I20" s="65" t="s">
        <v>53</v>
      </c>
      <c r="J20" s="60"/>
      <c r="K20" s="61"/>
      <c r="L20" s="61"/>
      <c r="M20" s="62"/>
      <c r="P20" s="37"/>
      <c r="Q20" s="47">
        <v>0.32500000000000001</v>
      </c>
      <c r="R20" s="41">
        <f t="shared" si="8"/>
        <v>3.0769230769230766</v>
      </c>
      <c r="S20" s="40">
        <f t="shared" si="9"/>
        <v>1.9574538841597939</v>
      </c>
      <c r="T20" s="40">
        <f t="shared" si="10"/>
        <v>3.4799180162840782</v>
      </c>
      <c r="U20" s="40">
        <f t="shared" si="10"/>
        <v>6.1865209178383616</v>
      </c>
      <c r="V20" s="40">
        <f t="shared" si="6"/>
        <v>7.8298155366391757</v>
      </c>
      <c r="W20" s="40">
        <f t="shared" si="6"/>
        <v>9.6664389341224393</v>
      </c>
      <c r="X20" s="40">
        <f t="shared" si="6"/>
        <v>15.103810834566312</v>
      </c>
      <c r="Y20" s="44">
        <f t="shared" si="6"/>
        <v>15.103810834566312</v>
      </c>
      <c r="Z20" s="47">
        <v>0.32500000000000001</v>
      </c>
      <c r="AA20" s="41">
        <f t="shared" si="11"/>
        <v>3.0769230769230766</v>
      </c>
      <c r="AB20" s="40">
        <f t="shared" si="12"/>
        <v>1.9574538841597939</v>
      </c>
      <c r="AC20" s="40">
        <f t="shared" si="12"/>
        <v>3.4799180162840782</v>
      </c>
      <c r="AD20" s="40">
        <f t="shared" si="12"/>
        <v>6.1865209178383616</v>
      </c>
      <c r="AE20" s="40">
        <f t="shared" si="7"/>
        <v>7.8298155366391757</v>
      </c>
      <c r="AF20" s="40">
        <f t="shared" si="7"/>
        <v>9.6664389341224393</v>
      </c>
      <c r="AG20" s="40">
        <f t="shared" si="7"/>
        <v>15.103810834566312</v>
      </c>
      <c r="AH20" s="44">
        <f t="shared" si="7"/>
        <v>15.103810834566312</v>
      </c>
      <c r="AI20" s="16"/>
      <c r="AJ20" s="16"/>
      <c r="AK20" s="16"/>
    </row>
    <row r="21" spans="2:41" ht="20.100000000000001" customHeight="1">
      <c r="B21" s="19"/>
      <c r="C21" s="12"/>
      <c r="D21" s="12"/>
      <c r="E21" s="12"/>
      <c r="F21" s="12"/>
      <c r="G21" s="6"/>
      <c r="H21" s="6"/>
      <c r="I21" s="3"/>
      <c r="J21" s="2"/>
      <c r="K21" s="2"/>
      <c r="L21" s="2"/>
      <c r="M21" s="4"/>
      <c r="P21" s="37"/>
      <c r="Q21" s="47">
        <v>0.35</v>
      </c>
      <c r="R21" s="41">
        <f t="shared" si="8"/>
        <v>2.8571428571428572</v>
      </c>
      <c r="S21" s="40">
        <f t="shared" si="9"/>
        <v>1.8176357495769517</v>
      </c>
      <c r="T21" s="40">
        <f t="shared" si="10"/>
        <v>3.2313524436923586</v>
      </c>
      <c r="U21" s="40">
        <f t="shared" si="10"/>
        <v>5.744626566564194</v>
      </c>
      <c r="V21" s="40">
        <f t="shared" si="6"/>
        <v>7.2705429983078069</v>
      </c>
      <c r="W21" s="40">
        <f t="shared" si="6"/>
        <v>8.9759790102565518</v>
      </c>
      <c r="X21" s="40">
        <f t="shared" si="6"/>
        <v>14.024967203525863</v>
      </c>
      <c r="Y21" s="44">
        <f t="shared" si="6"/>
        <v>14.024967203525863</v>
      </c>
      <c r="Z21" s="47">
        <v>0.35</v>
      </c>
      <c r="AA21" s="41">
        <f t="shared" si="11"/>
        <v>2.8571428571428572</v>
      </c>
      <c r="AB21" s="40">
        <f t="shared" si="12"/>
        <v>1.8176357495769517</v>
      </c>
      <c r="AC21" s="40">
        <f t="shared" si="12"/>
        <v>3.2313524436923586</v>
      </c>
      <c r="AD21" s="40">
        <f t="shared" si="12"/>
        <v>5.744626566564194</v>
      </c>
      <c r="AE21" s="40">
        <f t="shared" si="7"/>
        <v>7.2705429983078069</v>
      </c>
      <c r="AF21" s="40">
        <f t="shared" si="7"/>
        <v>8.9759790102565518</v>
      </c>
      <c r="AG21" s="40">
        <f t="shared" si="7"/>
        <v>14.024967203525863</v>
      </c>
      <c r="AH21" s="44">
        <f t="shared" si="7"/>
        <v>14.024967203525863</v>
      </c>
      <c r="AI21" s="16"/>
      <c r="AJ21" s="16"/>
      <c r="AK21" s="16"/>
    </row>
    <row r="22" spans="2:41" ht="20.100000000000001" customHeight="1">
      <c r="B22" s="19"/>
      <c r="C22" s="12">
        <f>(0.55*D12*G9*(G14*100*100)*(1-((G12*D14*100)/(32*G14*100))^2))/1000</f>
        <v>72.007031249999997</v>
      </c>
      <c r="D22" s="12" t="str">
        <f>IF(C22&gt;E22,"&gt;","&lt;")</f>
        <v>&gt;</v>
      </c>
      <c r="E22" s="31">
        <f>D16</f>
        <v>60</v>
      </c>
      <c r="F22" s="34" t="s">
        <v>26</v>
      </c>
      <c r="G22" s="66" t="str">
        <f>IF(C22&gt;E22,"OK","NK")</f>
        <v>OK</v>
      </c>
      <c r="H22" s="6"/>
      <c r="I22" s="19"/>
      <c r="J22" s="12"/>
      <c r="K22" s="12"/>
      <c r="L22" s="12"/>
      <c r="M22" s="21"/>
      <c r="P22" s="37"/>
      <c r="Q22" s="47">
        <v>0.375</v>
      </c>
      <c r="R22" s="41">
        <f t="shared" si="8"/>
        <v>2.6666666666666665</v>
      </c>
      <c r="S22" s="40">
        <f t="shared" si="9"/>
        <v>1.696460032938488</v>
      </c>
      <c r="T22" s="40">
        <f t="shared" si="10"/>
        <v>3.0159289474462012</v>
      </c>
      <c r="U22" s="40">
        <f t="shared" si="10"/>
        <v>5.3616514621265807</v>
      </c>
      <c r="V22" s="40">
        <f t="shared" si="6"/>
        <v>6.7858401317539521</v>
      </c>
      <c r="W22" s="40">
        <f t="shared" si="6"/>
        <v>8.3775804095727811</v>
      </c>
      <c r="X22" s="40">
        <f t="shared" si="6"/>
        <v>13.089969389957471</v>
      </c>
      <c r="Y22" s="44">
        <f t="shared" si="6"/>
        <v>13.089969389957471</v>
      </c>
      <c r="Z22" s="47">
        <v>0.375</v>
      </c>
      <c r="AA22" s="41">
        <f t="shared" si="11"/>
        <v>2.6666666666666665</v>
      </c>
      <c r="AB22" s="40">
        <f t="shared" si="12"/>
        <v>1.696460032938488</v>
      </c>
      <c r="AC22" s="40">
        <f t="shared" si="12"/>
        <v>3.0159289474462012</v>
      </c>
      <c r="AD22" s="40">
        <f t="shared" si="12"/>
        <v>5.3616514621265807</v>
      </c>
      <c r="AE22" s="40">
        <f t="shared" si="7"/>
        <v>6.7858401317539521</v>
      </c>
      <c r="AF22" s="40">
        <f t="shared" si="7"/>
        <v>8.3775804095727811</v>
      </c>
      <c r="AG22" s="40">
        <f t="shared" si="7"/>
        <v>13.089969389957471</v>
      </c>
      <c r="AH22" s="44">
        <f t="shared" si="7"/>
        <v>13.089969389957471</v>
      </c>
      <c r="AI22" s="16"/>
      <c r="AJ22" s="16"/>
      <c r="AK22" s="16"/>
    </row>
    <row r="23" spans="2:41" ht="20.100000000000001" customHeight="1">
      <c r="B23" s="19"/>
      <c r="C23" s="17" t="s">
        <v>30</v>
      </c>
      <c r="D23" s="12"/>
      <c r="E23" s="12"/>
      <c r="F23" s="12"/>
      <c r="G23" s="12"/>
      <c r="H23" s="12"/>
      <c r="I23" s="3"/>
      <c r="J23" s="2"/>
      <c r="K23" s="2"/>
      <c r="L23" s="12"/>
      <c r="M23" s="21"/>
      <c r="P23" s="37"/>
      <c r="Q23" s="47">
        <v>0.4</v>
      </c>
      <c r="R23" s="41">
        <f t="shared" si="8"/>
        <v>2.5</v>
      </c>
      <c r="S23" s="40">
        <f t="shared" si="9"/>
        <v>1.5904312808798327</v>
      </c>
      <c r="T23" s="40">
        <f t="shared" si="10"/>
        <v>2.8274333882308138</v>
      </c>
      <c r="U23" s="40">
        <f t="shared" si="10"/>
        <v>5.026548245743669</v>
      </c>
      <c r="V23" s="40">
        <f t="shared" si="6"/>
        <v>6.3617251235193306</v>
      </c>
      <c r="W23" s="40">
        <f t="shared" si="6"/>
        <v>7.8539816339744828</v>
      </c>
      <c r="X23" s="40">
        <f t="shared" si="6"/>
        <v>12.27184630308513</v>
      </c>
      <c r="Y23" s="44">
        <f t="shared" si="6"/>
        <v>12.27184630308513</v>
      </c>
      <c r="Z23" s="47">
        <v>0.4</v>
      </c>
      <c r="AA23" s="41">
        <f t="shared" si="11"/>
        <v>2.5</v>
      </c>
      <c r="AB23" s="40">
        <f t="shared" si="12"/>
        <v>1.5904312808798327</v>
      </c>
      <c r="AC23" s="40">
        <f t="shared" si="12"/>
        <v>2.8274333882308138</v>
      </c>
      <c r="AD23" s="40">
        <f t="shared" si="12"/>
        <v>5.026548245743669</v>
      </c>
      <c r="AE23" s="40">
        <f t="shared" si="7"/>
        <v>6.3617251235193306</v>
      </c>
      <c r="AF23" s="40">
        <f t="shared" si="7"/>
        <v>7.8539816339744828</v>
      </c>
      <c r="AG23" s="40">
        <f t="shared" si="7"/>
        <v>12.27184630308513</v>
      </c>
      <c r="AH23" s="44">
        <f t="shared" si="7"/>
        <v>12.27184630308513</v>
      </c>
      <c r="AI23" s="16"/>
      <c r="AJ23" s="16"/>
      <c r="AK23" s="16"/>
    </row>
    <row r="24" spans="2:41" ht="20.100000000000001" customHeight="1">
      <c r="B24" s="19"/>
      <c r="C24" s="8" t="s">
        <v>32</v>
      </c>
      <c r="D24" s="8"/>
      <c r="E24" s="8"/>
      <c r="F24" s="8"/>
      <c r="G24" s="6"/>
      <c r="H24" s="6"/>
      <c r="I24" s="3"/>
      <c r="J24" s="2"/>
      <c r="K24" s="2"/>
      <c r="L24" s="27"/>
      <c r="M24" s="21"/>
      <c r="P24" s="37"/>
      <c r="Q24" s="47">
        <v>0.42499999999999999</v>
      </c>
      <c r="R24" s="41">
        <f t="shared" si="8"/>
        <v>2.3529411764705883</v>
      </c>
      <c r="S24" s="40">
        <f t="shared" si="9"/>
        <v>1.4968764996516073</v>
      </c>
      <c r="T24" s="40">
        <f t="shared" si="10"/>
        <v>2.661113777158413</v>
      </c>
      <c r="U24" s="40">
        <f t="shared" si="10"/>
        <v>4.7308689371705128</v>
      </c>
      <c r="V24" s="40">
        <f t="shared" si="6"/>
        <v>5.9875059986064292</v>
      </c>
      <c r="W24" s="40">
        <f t="shared" si="6"/>
        <v>7.3919827143289254</v>
      </c>
      <c r="X24" s="40">
        <f t="shared" si="6"/>
        <v>11.549972991138945</v>
      </c>
      <c r="Y24" s="44">
        <f t="shared" si="6"/>
        <v>11.549972991138945</v>
      </c>
      <c r="Z24" s="47">
        <v>0.42499999999999999</v>
      </c>
      <c r="AA24" s="41">
        <f t="shared" si="11"/>
        <v>2.3529411764705883</v>
      </c>
      <c r="AB24" s="40">
        <f t="shared" si="12"/>
        <v>1.4968764996516073</v>
      </c>
      <c r="AC24" s="40">
        <f t="shared" si="12"/>
        <v>2.661113777158413</v>
      </c>
      <c r="AD24" s="40">
        <f t="shared" si="12"/>
        <v>4.7308689371705128</v>
      </c>
      <c r="AE24" s="40">
        <f t="shared" si="7"/>
        <v>5.9875059986064292</v>
      </c>
      <c r="AF24" s="40">
        <f t="shared" si="7"/>
        <v>7.3919827143289254</v>
      </c>
      <c r="AG24" s="40">
        <f t="shared" si="7"/>
        <v>11.549972991138945</v>
      </c>
      <c r="AH24" s="44">
        <f t="shared" si="7"/>
        <v>11.549972991138945</v>
      </c>
      <c r="AI24" s="16"/>
      <c r="AJ24" s="16"/>
      <c r="AK24" s="16"/>
    </row>
    <row r="25" spans="2:41" ht="20.100000000000001" customHeight="1">
      <c r="B25" s="19"/>
      <c r="C25" s="27" t="s">
        <v>35</v>
      </c>
      <c r="D25" s="86" t="s">
        <v>31</v>
      </c>
      <c r="E25" s="85">
        <v>12</v>
      </c>
      <c r="F25" s="20" t="s">
        <v>34</v>
      </c>
      <c r="G25" s="59">
        <v>0.35</v>
      </c>
      <c r="H25" s="12" t="s">
        <v>20</v>
      </c>
      <c r="I25" s="3"/>
      <c r="J25" s="2"/>
      <c r="K25" s="2"/>
      <c r="L25" s="12"/>
      <c r="M25" s="21"/>
      <c r="P25" s="37"/>
      <c r="Q25" s="47">
        <v>0.45</v>
      </c>
      <c r="R25" s="41">
        <f t="shared" si="8"/>
        <v>2.2222222222222223</v>
      </c>
      <c r="S25" s="40">
        <f t="shared" si="9"/>
        <v>1.4137166941154069</v>
      </c>
      <c r="T25" s="40">
        <f t="shared" si="10"/>
        <v>2.5132741228718345</v>
      </c>
      <c r="U25" s="40">
        <f t="shared" si="10"/>
        <v>4.4680428851054845</v>
      </c>
      <c r="V25" s="40">
        <f t="shared" si="6"/>
        <v>5.6548667764616276</v>
      </c>
      <c r="W25" s="40">
        <f t="shared" si="6"/>
        <v>6.9813170079773181</v>
      </c>
      <c r="X25" s="40">
        <f t="shared" si="6"/>
        <v>10.90830782496456</v>
      </c>
      <c r="Y25" s="44">
        <f t="shared" si="6"/>
        <v>10.90830782496456</v>
      </c>
      <c r="Z25" s="47">
        <v>0.45</v>
      </c>
      <c r="AA25" s="41">
        <f t="shared" si="11"/>
        <v>2.2222222222222223</v>
      </c>
      <c r="AB25" s="40">
        <f t="shared" si="12"/>
        <v>1.4137166941154069</v>
      </c>
      <c r="AC25" s="40">
        <f t="shared" si="12"/>
        <v>2.5132741228718345</v>
      </c>
      <c r="AD25" s="40">
        <f t="shared" si="12"/>
        <v>4.4680428851054845</v>
      </c>
      <c r="AE25" s="40">
        <f t="shared" si="7"/>
        <v>5.6548667764616276</v>
      </c>
      <c r="AF25" s="40">
        <f t="shared" si="7"/>
        <v>6.9813170079773181</v>
      </c>
      <c r="AG25" s="40">
        <f t="shared" si="7"/>
        <v>10.90830782496456</v>
      </c>
      <c r="AH25" s="44">
        <f t="shared" si="7"/>
        <v>10.90830782496456</v>
      </c>
      <c r="AI25" s="16"/>
      <c r="AJ25" s="16"/>
      <c r="AK25" s="16"/>
    </row>
    <row r="26" spans="2:41" ht="20.100000000000001" customHeight="1">
      <c r="B26" s="19"/>
      <c r="C26" s="64" t="str">
        <f>IF($G$14&gt;0.25,AO9,AM9)</f>
        <v>0.0012bh =</v>
      </c>
      <c r="D26" s="64"/>
      <c r="E26" s="31">
        <f>IF($G$14&gt;0.25,AO10,AM10)</f>
        <v>2.4</v>
      </c>
      <c r="F26" s="12" t="str">
        <f>IF(E26&gt;G26,"&gt;","&lt;")</f>
        <v>&lt;</v>
      </c>
      <c r="G26" s="38">
        <f>PI()*E25^2/400*(1/G25)</f>
        <v>3.2313524436923586</v>
      </c>
      <c r="H26" s="12" t="s">
        <v>37</v>
      </c>
      <c r="I26" s="3"/>
      <c r="J26" s="2"/>
      <c r="K26" s="2"/>
      <c r="L26" s="12"/>
      <c r="M26" s="21"/>
      <c r="P26" s="37"/>
      <c r="Q26" s="47">
        <v>0.47499999999999998</v>
      </c>
      <c r="R26" s="41">
        <f t="shared" si="8"/>
        <v>2.1052631578947367</v>
      </c>
      <c r="S26" s="40">
        <f t="shared" si="9"/>
        <v>1.339310552319859</v>
      </c>
      <c r="T26" s="40">
        <f t="shared" si="10"/>
        <v>2.3809965374575275</v>
      </c>
      <c r="U26" s="40">
        <f t="shared" si="10"/>
        <v>4.2328827332578269</v>
      </c>
      <c r="V26" s="40">
        <f t="shared" si="6"/>
        <v>5.3572422092794358</v>
      </c>
      <c r="W26" s="40">
        <f t="shared" si="6"/>
        <v>6.613879270715354</v>
      </c>
      <c r="X26" s="40">
        <f t="shared" si="6"/>
        <v>10.33418636049274</v>
      </c>
      <c r="Y26" s="44">
        <f t="shared" si="6"/>
        <v>10.33418636049274</v>
      </c>
      <c r="Z26" s="47">
        <v>0.47499999999999998</v>
      </c>
      <c r="AA26" s="41">
        <f t="shared" si="11"/>
        <v>2.1052631578947367</v>
      </c>
      <c r="AB26" s="40">
        <f t="shared" si="12"/>
        <v>1.339310552319859</v>
      </c>
      <c r="AC26" s="40">
        <f t="shared" si="12"/>
        <v>2.3809965374575275</v>
      </c>
      <c r="AD26" s="40">
        <f t="shared" si="12"/>
        <v>4.2328827332578269</v>
      </c>
      <c r="AE26" s="40">
        <f t="shared" si="7"/>
        <v>5.3572422092794358</v>
      </c>
      <c r="AF26" s="40">
        <f t="shared" si="7"/>
        <v>6.613879270715354</v>
      </c>
      <c r="AG26" s="40">
        <f t="shared" si="7"/>
        <v>10.33418636049274</v>
      </c>
      <c r="AH26" s="44">
        <f t="shared" si="7"/>
        <v>10.33418636049274</v>
      </c>
      <c r="AI26" s="16"/>
      <c r="AJ26" s="16"/>
      <c r="AK26" s="16"/>
    </row>
    <row r="27" spans="2:41" ht="20.100000000000001" customHeight="1" thickBot="1">
      <c r="B27" s="19"/>
      <c r="C27" s="27" t="s">
        <v>33</v>
      </c>
      <c r="D27" s="27"/>
      <c r="E27" s="12"/>
      <c r="F27" s="12"/>
      <c r="G27" s="12"/>
      <c r="H27" s="6"/>
      <c r="I27" s="19"/>
      <c r="J27" s="31"/>
      <c r="K27" s="12"/>
      <c r="L27" s="12"/>
      <c r="M27" s="21"/>
      <c r="P27" s="37"/>
      <c r="Q27" s="48">
        <v>0.5</v>
      </c>
      <c r="R27" s="49">
        <f t="shared" si="8"/>
        <v>2</v>
      </c>
      <c r="S27" s="50">
        <f t="shared" si="9"/>
        <v>1.2723450247038661</v>
      </c>
      <c r="T27" s="50">
        <f t="shared" si="10"/>
        <v>2.2619467105846511</v>
      </c>
      <c r="U27" s="50">
        <f t="shared" si="10"/>
        <v>4.0212385965949355</v>
      </c>
      <c r="V27" s="50">
        <f t="shared" si="10"/>
        <v>5.0893800988154645</v>
      </c>
      <c r="W27" s="50">
        <f t="shared" si="10"/>
        <v>6.2831853071795862</v>
      </c>
      <c r="X27" s="50">
        <f t="shared" si="10"/>
        <v>9.8174770424681039</v>
      </c>
      <c r="Y27" s="51">
        <f t="shared" si="10"/>
        <v>9.8174770424681039</v>
      </c>
      <c r="Z27" s="48">
        <v>0.5</v>
      </c>
      <c r="AA27" s="49">
        <f t="shared" si="11"/>
        <v>2</v>
      </c>
      <c r="AB27" s="50">
        <f t="shared" si="12"/>
        <v>1.2723450247038661</v>
      </c>
      <c r="AC27" s="50">
        <f t="shared" si="12"/>
        <v>2.2619467105846511</v>
      </c>
      <c r="AD27" s="50">
        <f t="shared" si="12"/>
        <v>4.0212385965949355</v>
      </c>
      <c r="AE27" s="50">
        <f t="shared" si="12"/>
        <v>5.0893800988154645</v>
      </c>
      <c r="AF27" s="50">
        <f t="shared" si="12"/>
        <v>6.2831853071795862</v>
      </c>
      <c r="AG27" s="50">
        <f t="shared" si="12"/>
        <v>9.8174770424681039</v>
      </c>
      <c r="AH27" s="51">
        <f t="shared" si="12"/>
        <v>9.8174770424681039</v>
      </c>
      <c r="AI27" s="16"/>
      <c r="AJ27" s="16"/>
      <c r="AK27" s="16"/>
    </row>
    <row r="28" spans="2:41" ht="20.100000000000001" customHeight="1">
      <c r="B28" s="19"/>
      <c r="C28" s="27" t="s">
        <v>35</v>
      </c>
      <c r="D28" s="86" t="s">
        <v>31</v>
      </c>
      <c r="E28" s="85">
        <v>12</v>
      </c>
      <c r="F28" s="20" t="s">
        <v>34</v>
      </c>
      <c r="G28" s="59">
        <v>0.27500000000000002</v>
      </c>
      <c r="H28" s="12" t="s">
        <v>20</v>
      </c>
      <c r="I28" s="19"/>
      <c r="J28" s="12"/>
      <c r="K28" s="12"/>
      <c r="L28" s="12"/>
      <c r="M28" s="21"/>
    </row>
    <row r="29" spans="2:41" ht="20.100000000000001" customHeight="1">
      <c r="B29" s="19"/>
      <c r="C29" s="91" t="str">
        <f>IF($G$14&gt;0.25,AO11,AM11)</f>
        <v>0.0020bh =</v>
      </c>
      <c r="D29" s="91"/>
      <c r="E29" s="31">
        <f>IF($G$14&gt;0.25,AO12,AM12)</f>
        <v>4.0000000000000009</v>
      </c>
      <c r="F29" s="12" t="str">
        <f>IF(E29&gt;G29,"&gt;","&lt;")</f>
        <v>&lt;</v>
      </c>
      <c r="G29" s="38">
        <f>PI()*E28^2/400*(1/G28)</f>
        <v>4.1126303828811839</v>
      </c>
      <c r="H29" s="12" t="s">
        <v>37</v>
      </c>
      <c r="I29" s="3"/>
      <c r="J29" s="2"/>
      <c r="K29" s="2"/>
      <c r="L29" s="12"/>
      <c r="M29" s="21"/>
      <c r="Q29" s="56"/>
      <c r="S29" s="57"/>
    </row>
    <row r="30" spans="2:41" ht="20.100000000000001" customHeight="1">
      <c r="B30" s="19"/>
      <c r="C30" s="6"/>
      <c r="D30" s="6"/>
      <c r="E30" s="6"/>
      <c r="F30" s="6"/>
      <c r="G30" s="6"/>
      <c r="H30" s="6"/>
      <c r="I30" s="63"/>
      <c r="J30" s="2"/>
      <c r="K30" s="2"/>
      <c r="L30" s="12"/>
      <c r="M30" s="21"/>
    </row>
    <row r="31" spans="2:41" ht="20.100000000000001" customHeight="1">
      <c r="B31" s="19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21"/>
    </row>
    <row r="32" spans="2:41" ht="20.100000000000001" customHeight="1">
      <c r="B32" s="19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21"/>
    </row>
    <row r="33" spans="2:32" ht="20.100000000000001" customHeight="1">
      <c r="B33" s="19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21"/>
    </row>
    <row r="34" spans="2:32" ht="20.100000000000001" customHeight="1">
      <c r="B34" s="19"/>
      <c r="C34" s="12"/>
      <c r="D34" s="12"/>
      <c r="E34" s="12"/>
      <c r="F34" s="12"/>
      <c r="G34" s="12"/>
      <c r="H34" s="12"/>
      <c r="I34" s="88" t="str">
        <f>L3</f>
        <v>W1</v>
      </c>
      <c r="J34" s="89"/>
      <c r="K34" s="89"/>
      <c r="L34" s="89"/>
      <c r="M34" s="90"/>
    </row>
    <row r="35" spans="2:32" ht="20.100000000000001" customHeight="1" thickBot="1">
      <c r="B35" s="22"/>
      <c r="C35" s="23"/>
      <c r="D35" s="23"/>
      <c r="E35" s="23"/>
      <c r="F35" s="23"/>
      <c r="G35" s="23"/>
      <c r="H35" s="23"/>
      <c r="I35" s="22"/>
      <c r="J35" s="23"/>
      <c r="K35" s="23"/>
      <c r="L35" s="23"/>
      <c r="M35" s="24"/>
    </row>
    <row r="36" spans="2:32" ht="20.100000000000001" customHeight="1" thickTop="1">
      <c r="O36" s="69"/>
      <c r="P36" s="69"/>
      <c r="Q36" s="69"/>
      <c r="R36" s="70"/>
      <c r="S36" s="70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2:32" ht="20.100000000000001" customHeight="1">
      <c r="O37" s="69"/>
      <c r="P37" s="69"/>
      <c r="Q37" s="69"/>
      <c r="R37" s="70"/>
      <c r="S37" s="70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2:32" ht="20.100000000000001" customHeight="1">
      <c r="O38" s="71" t="s">
        <v>46</v>
      </c>
      <c r="P38" s="71" t="s">
        <v>47</v>
      </c>
      <c r="Q38" s="72"/>
      <c r="R38" s="73" t="s">
        <v>50</v>
      </c>
      <c r="S38" s="73"/>
      <c r="T38" s="73"/>
      <c r="U38" s="72" t="s">
        <v>44</v>
      </c>
      <c r="V38" s="72"/>
      <c r="W38" s="72" t="s">
        <v>45</v>
      </c>
      <c r="X38" s="72"/>
      <c r="Y38" s="72" t="s">
        <v>48</v>
      </c>
      <c r="Z38" s="72"/>
      <c r="AA38" s="72" t="s">
        <v>49</v>
      </c>
      <c r="AB38" s="72"/>
      <c r="AC38" s="72" t="s">
        <v>51</v>
      </c>
      <c r="AD38" s="72"/>
      <c r="AE38" s="72" t="s">
        <v>55</v>
      </c>
      <c r="AF38" s="72"/>
    </row>
    <row r="39" spans="2:32" ht="20.100000000000001" customHeight="1">
      <c r="O39" s="71">
        <f>IF(G14&gt;0.25,1,2)</f>
        <v>2</v>
      </c>
      <c r="P39" s="71">
        <f>ROUNDUP(D14/G28,0)-1</f>
        <v>18</v>
      </c>
      <c r="Q39" s="72"/>
      <c r="R39" s="74" t="s">
        <v>42</v>
      </c>
      <c r="S39" s="74" t="s">
        <v>43</v>
      </c>
      <c r="T39" s="74" t="s">
        <v>39</v>
      </c>
      <c r="U39" s="75" t="s">
        <v>42</v>
      </c>
      <c r="V39" s="75" t="s">
        <v>43</v>
      </c>
      <c r="W39" s="75" t="s">
        <v>42</v>
      </c>
      <c r="X39" s="75" t="s">
        <v>43</v>
      </c>
      <c r="Y39" s="75" t="s">
        <v>42</v>
      </c>
      <c r="Z39" s="75" t="s">
        <v>43</v>
      </c>
      <c r="AA39" s="75" t="s">
        <v>42</v>
      </c>
      <c r="AB39" s="75" t="s">
        <v>43</v>
      </c>
      <c r="AC39" s="75" t="s">
        <v>42</v>
      </c>
      <c r="AD39" s="75" t="s">
        <v>43</v>
      </c>
      <c r="AE39" s="75" t="s">
        <v>42</v>
      </c>
      <c r="AF39" s="75" t="s">
        <v>43</v>
      </c>
    </row>
    <row r="40" spans="2:32" ht="20.100000000000001" customHeight="1">
      <c r="O40" s="72"/>
      <c r="P40" s="72"/>
      <c r="Q40" s="72"/>
      <c r="R40" s="74">
        <v>0</v>
      </c>
      <c r="S40" s="74">
        <v>0</v>
      </c>
      <c r="T40" s="76">
        <v>1</v>
      </c>
      <c r="U40" s="75">
        <f t="shared" ref="U40:U103" si="13">IF($O$39=2,$R$41+$G$14/2,$R$41+0.05)</f>
        <v>0.6</v>
      </c>
      <c r="V40" s="75">
        <f t="shared" ref="V40:V103" si="14">IF(T40&gt;$P$39,0,T40*$G$28)</f>
        <v>0.27500000000000002</v>
      </c>
      <c r="W40" s="75">
        <f t="shared" ref="W40:W103" si="15">IF($O$39=2,$R$41+$G$14/2,$R$41+$G$14-0.05)</f>
        <v>0.6</v>
      </c>
      <c r="X40" s="75">
        <f>V40</f>
        <v>0.27500000000000002</v>
      </c>
      <c r="Y40" s="75">
        <v>0.2</v>
      </c>
      <c r="Z40" s="75">
        <v>-0.5</v>
      </c>
      <c r="AA40" s="75">
        <f>IF(O39=1,AA41+0.34,Y40)</f>
        <v>0.2</v>
      </c>
      <c r="AB40" s="75">
        <v>-0.5</v>
      </c>
      <c r="AC40" s="77">
        <f>R41</f>
        <v>0.5</v>
      </c>
      <c r="AD40" s="77">
        <f>D14+0.2</f>
        <v>5.2</v>
      </c>
      <c r="AE40" s="77">
        <v>0</v>
      </c>
      <c r="AF40" s="77">
        <v>0</v>
      </c>
    </row>
    <row r="41" spans="2:32" ht="20.100000000000001" customHeight="1">
      <c r="O41" s="72"/>
      <c r="P41" s="72"/>
      <c r="Q41" s="72"/>
      <c r="R41" s="74">
        <v>0.5</v>
      </c>
      <c r="S41" s="74">
        <v>0</v>
      </c>
      <c r="T41" s="76">
        <v>2</v>
      </c>
      <c r="U41" s="75">
        <f t="shared" si="13"/>
        <v>0.6</v>
      </c>
      <c r="V41" s="75">
        <f t="shared" si="14"/>
        <v>0.55000000000000004</v>
      </c>
      <c r="W41" s="75">
        <f t="shared" si="15"/>
        <v>0.6</v>
      </c>
      <c r="X41" s="75">
        <f t="shared" ref="X41:X104" si="16">V41</f>
        <v>0.55000000000000004</v>
      </c>
      <c r="Y41" s="75">
        <f>IF($O$39=2,$R$41+$G$14/2-0.02,$R$41+0.07)</f>
        <v>0.57999999999999996</v>
      </c>
      <c r="Z41" s="75">
        <v>-0.5</v>
      </c>
      <c r="AA41" s="75">
        <f>IF($O$39=1,$R$41+$G$14-0.07,Y41)</f>
        <v>0.57999999999999996</v>
      </c>
      <c r="AB41" s="75">
        <v>-0.5</v>
      </c>
      <c r="AC41" s="77">
        <f>R43</f>
        <v>0.7</v>
      </c>
      <c r="AD41" s="77">
        <f>AD40</f>
        <v>5.2</v>
      </c>
      <c r="AE41" s="77">
        <v>0</v>
      </c>
      <c r="AF41" s="77">
        <f>D14</f>
        <v>5</v>
      </c>
    </row>
    <row r="42" spans="2:32" ht="20.100000000000001" customHeight="1">
      <c r="O42" s="72"/>
      <c r="P42" s="72"/>
      <c r="Q42" s="72"/>
      <c r="R42" s="74">
        <v>0.5</v>
      </c>
      <c r="S42" s="74">
        <f>D14</f>
        <v>5</v>
      </c>
      <c r="T42" s="76">
        <v>3</v>
      </c>
      <c r="U42" s="75">
        <f t="shared" si="13"/>
        <v>0.6</v>
      </c>
      <c r="V42" s="75">
        <f t="shared" si="14"/>
        <v>0.82500000000000007</v>
      </c>
      <c r="W42" s="75">
        <f t="shared" si="15"/>
        <v>0.6</v>
      </c>
      <c r="X42" s="75">
        <f t="shared" si="16"/>
        <v>0.82500000000000007</v>
      </c>
      <c r="Y42" s="75">
        <f>Y41</f>
        <v>0.57999999999999996</v>
      </c>
      <c r="Z42" s="74">
        <f>D14-0.05</f>
        <v>4.95</v>
      </c>
      <c r="AA42" s="75">
        <f>AA41</f>
        <v>0.57999999999999996</v>
      </c>
      <c r="AB42" s="74">
        <f>D14-0.05</f>
        <v>4.95</v>
      </c>
      <c r="AC42" s="87" t="s">
        <v>52</v>
      </c>
      <c r="AD42" s="87"/>
      <c r="AE42" s="87" t="s">
        <v>52</v>
      </c>
      <c r="AF42" s="87"/>
    </row>
    <row r="43" spans="2:32" ht="20.100000000000001" customHeight="1">
      <c r="O43" s="72"/>
      <c r="P43" s="72"/>
      <c r="Q43" s="72"/>
      <c r="R43" s="74">
        <f>R41+G14</f>
        <v>0.7</v>
      </c>
      <c r="S43" s="74">
        <f>S42</f>
        <v>5</v>
      </c>
      <c r="T43" s="76">
        <v>4</v>
      </c>
      <c r="U43" s="75">
        <f t="shared" si="13"/>
        <v>0.6</v>
      </c>
      <c r="V43" s="75">
        <f t="shared" si="14"/>
        <v>1.1000000000000001</v>
      </c>
      <c r="W43" s="75">
        <f t="shared" si="15"/>
        <v>0.6</v>
      </c>
      <c r="X43" s="75">
        <f t="shared" si="16"/>
        <v>1.1000000000000001</v>
      </c>
      <c r="Y43" s="71">
        <f>Y42+G14/2-0.05</f>
        <v>0.62999999999999989</v>
      </c>
      <c r="Z43" s="77">
        <f>Z42</f>
        <v>4.95</v>
      </c>
      <c r="AA43" s="75">
        <f>IF($O$39=1,AA42-(G14/2),Y43)</f>
        <v>0.62999999999999989</v>
      </c>
      <c r="AB43" s="77">
        <f>AB42</f>
        <v>4.95</v>
      </c>
      <c r="AC43" s="71">
        <f>R42+G14/2</f>
        <v>0.6</v>
      </c>
      <c r="AD43" s="77">
        <f>AD41+0.1</f>
        <v>5.3</v>
      </c>
      <c r="AE43" s="71">
        <v>-0.1</v>
      </c>
      <c r="AF43" s="77">
        <f>AF41/2</f>
        <v>2.5</v>
      </c>
    </row>
    <row r="44" spans="2:32" ht="20.100000000000001" customHeight="1">
      <c r="O44" s="72"/>
      <c r="P44" s="72"/>
      <c r="Q44" s="72"/>
      <c r="R44" s="74">
        <f>R43</f>
        <v>0.7</v>
      </c>
      <c r="S44" s="74">
        <v>0</v>
      </c>
      <c r="T44" s="76">
        <v>5</v>
      </c>
      <c r="U44" s="75">
        <f t="shared" si="13"/>
        <v>0.6</v>
      </c>
      <c r="V44" s="75">
        <f t="shared" si="14"/>
        <v>1.375</v>
      </c>
      <c r="W44" s="75">
        <f t="shared" si="15"/>
        <v>0.6</v>
      </c>
      <c r="X44" s="75">
        <f t="shared" si="16"/>
        <v>1.375</v>
      </c>
      <c r="Y44" s="72"/>
      <c r="Z44" s="72"/>
      <c r="AA44" s="72"/>
      <c r="AB44" s="72"/>
      <c r="AC44" s="72"/>
      <c r="AD44" s="72"/>
      <c r="AE44" s="72"/>
      <c r="AF44" s="72"/>
    </row>
    <row r="45" spans="2:32" ht="20.100000000000001" customHeight="1">
      <c r="O45" s="72"/>
      <c r="P45" s="72"/>
      <c r="Q45" s="72"/>
      <c r="R45" s="74">
        <f>R44+R42</f>
        <v>1.2</v>
      </c>
      <c r="S45" s="74">
        <v>0</v>
      </c>
      <c r="T45" s="76">
        <v>6</v>
      </c>
      <c r="U45" s="75">
        <f t="shared" si="13"/>
        <v>0.6</v>
      </c>
      <c r="V45" s="75">
        <f t="shared" si="14"/>
        <v>1.6500000000000001</v>
      </c>
      <c r="W45" s="75">
        <f t="shared" si="15"/>
        <v>0.6</v>
      </c>
      <c r="X45" s="75">
        <f t="shared" si="16"/>
        <v>1.6500000000000001</v>
      </c>
      <c r="Y45" s="72"/>
      <c r="Z45" s="72"/>
      <c r="AA45" s="72"/>
      <c r="AB45" s="72"/>
      <c r="AC45" s="72" t="s">
        <v>56</v>
      </c>
      <c r="AD45" s="72"/>
      <c r="AE45" s="72" t="s">
        <v>61</v>
      </c>
      <c r="AF45" s="72"/>
    </row>
    <row r="46" spans="2:32" ht="20.100000000000001" customHeight="1">
      <c r="O46" s="72"/>
      <c r="P46" s="72"/>
      <c r="Q46" s="72"/>
      <c r="R46" s="74"/>
      <c r="S46" s="74"/>
      <c r="T46" s="76">
        <v>7</v>
      </c>
      <c r="U46" s="75">
        <f t="shared" si="13"/>
        <v>0.6</v>
      </c>
      <c r="V46" s="75">
        <f t="shared" si="14"/>
        <v>1.9250000000000003</v>
      </c>
      <c r="W46" s="75">
        <f t="shared" si="15"/>
        <v>0.6</v>
      </c>
      <c r="X46" s="75">
        <f t="shared" si="16"/>
        <v>1.9250000000000003</v>
      </c>
      <c r="Y46" s="72"/>
      <c r="Z46" s="72"/>
      <c r="AA46" s="72"/>
      <c r="AB46" s="72"/>
      <c r="AC46" s="71" t="s">
        <v>57</v>
      </c>
      <c r="AD46" s="71" t="s">
        <v>58</v>
      </c>
      <c r="AE46" s="71" t="s">
        <v>57</v>
      </c>
      <c r="AF46" s="71" t="s">
        <v>58</v>
      </c>
    </row>
    <row r="47" spans="2:32" ht="20.100000000000001" customHeight="1">
      <c r="O47" s="72"/>
      <c r="P47" s="72"/>
      <c r="Q47" s="72"/>
      <c r="R47" s="74"/>
      <c r="S47" s="74"/>
      <c r="T47" s="76">
        <v>8</v>
      </c>
      <c r="U47" s="75">
        <f t="shared" si="13"/>
        <v>0.6</v>
      </c>
      <c r="V47" s="75">
        <f t="shared" si="14"/>
        <v>2.2000000000000002</v>
      </c>
      <c r="W47" s="75">
        <f t="shared" si="15"/>
        <v>0.6</v>
      </c>
      <c r="X47" s="75">
        <f t="shared" si="16"/>
        <v>2.2000000000000002</v>
      </c>
      <c r="Y47" s="72"/>
      <c r="Z47" s="72"/>
      <c r="AA47" s="72"/>
      <c r="AB47" s="72"/>
      <c r="AC47" s="71">
        <f>$Y$41</f>
        <v>0.57999999999999996</v>
      </c>
      <c r="AD47" s="71">
        <f>$D$14/3</f>
        <v>1.6666666666666667</v>
      </c>
      <c r="AE47" s="71">
        <f>AC47</f>
        <v>0.57999999999999996</v>
      </c>
      <c r="AF47" s="71">
        <f>AF51</f>
        <v>0.6</v>
      </c>
    </row>
    <row r="48" spans="2:32" ht="20.100000000000001" customHeight="1">
      <c r="O48" s="72"/>
      <c r="P48" s="72"/>
      <c r="Q48" s="72"/>
      <c r="R48" s="74"/>
      <c r="S48" s="74"/>
      <c r="T48" s="76">
        <v>9</v>
      </c>
      <c r="U48" s="75">
        <f t="shared" si="13"/>
        <v>0.6</v>
      </c>
      <c r="V48" s="75">
        <f t="shared" si="14"/>
        <v>2.4750000000000001</v>
      </c>
      <c r="W48" s="75">
        <f t="shared" si="15"/>
        <v>0.6</v>
      </c>
      <c r="X48" s="75">
        <f t="shared" si="16"/>
        <v>2.4750000000000001</v>
      </c>
      <c r="Y48" s="72"/>
      <c r="Z48" s="72"/>
      <c r="AA48" s="72"/>
      <c r="AB48" s="72"/>
      <c r="AC48" s="77">
        <f>$R$44+0.2</f>
        <v>0.89999999999999991</v>
      </c>
      <c r="AD48" s="71">
        <f>AD47</f>
        <v>1.6666666666666667</v>
      </c>
      <c r="AE48" s="77">
        <f>AC48</f>
        <v>0.89999999999999991</v>
      </c>
      <c r="AF48" s="71">
        <f>AF47</f>
        <v>0.6</v>
      </c>
    </row>
    <row r="49" spans="15:32" ht="20.100000000000001" customHeight="1">
      <c r="O49" s="72"/>
      <c r="P49" s="72"/>
      <c r="Q49" s="72"/>
      <c r="R49" s="74"/>
      <c r="S49" s="74"/>
      <c r="T49" s="76">
        <v>10</v>
      </c>
      <c r="U49" s="75">
        <f t="shared" si="13"/>
        <v>0.6</v>
      </c>
      <c r="V49" s="75">
        <f t="shared" si="14"/>
        <v>2.75</v>
      </c>
      <c r="W49" s="75">
        <f t="shared" si="15"/>
        <v>0.6</v>
      </c>
      <c r="X49" s="75">
        <f t="shared" si="16"/>
        <v>2.75</v>
      </c>
      <c r="Y49" s="72"/>
      <c r="Z49" s="72"/>
      <c r="AA49" s="72"/>
      <c r="AB49" s="72"/>
      <c r="AC49" s="71" t="s">
        <v>59</v>
      </c>
      <c r="AD49" s="71"/>
      <c r="AE49" s="71" t="s">
        <v>60</v>
      </c>
      <c r="AF49" s="71"/>
    </row>
    <row r="50" spans="15:32" ht="20.100000000000001" customHeight="1">
      <c r="O50" s="72"/>
      <c r="P50" s="72"/>
      <c r="Q50" s="72"/>
      <c r="R50" s="74"/>
      <c r="S50" s="74"/>
      <c r="T50" s="76">
        <v>11</v>
      </c>
      <c r="U50" s="75">
        <f t="shared" si="13"/>
        <v>0.6</v>
      </c>
      <c r="V50" s="75">
        <f t="shared" si="14"/>
        <v>3.0250000000000004</v>
      </c>
      <c r="W50" s="75">
        <f t="shared" si="15"/>
        <v>0.6</v>
      </c>
      <c r="X50" s="75">
        <f t="shared" si="16"/>
        <v>3.0250000000000004</v>
      </c>
      <c r="Y50" s="72"/>
      <c r="Z50" s="72"/>
      <c r="AA50" s="72"/>
      <c r="AB50" s="72"/>
      <c r="AC50" s="71" t="s">
        <v>57</v>
      </c>
      <c r="AD50" s="71" t="s">
        <v>58</v>
      </c>
      <c r="AE50" s="71" t="s">
        <v>57</v>
      </c>
      <c r="AF50" s="71" t="s">
        <v>58</v>
      </c>
    </row>
    <row r="51" spans="15:32" ht="20.100000000000001" customHeight="1">
      <c r="O51" s="72"/>
      <c r="P51" s="72"/>
      <c r="Q51" s="72"/>
      <c r="R51" s="74"/>
      <c r="S51" s="74"/>
      <c r="T51" s="76">
        <v>12</v>
      </c>
      <c r="U51" s="75">
        <f t="shared" si="13"/>
        <v>0.6</v>
      </c>
      <c r="V51" s="75">
        <f t="shared" si="14"/>
        <v>3.3000000000000003</v>
      </c>
      <c r="W51" s="75">
        <f t="shared" si="15"/>
        <v>0.6</v>
      </c>
      <c r="X51" s="75">
        <f t="shared" si="16"/>
        <v>3.3000000000000003</v>
      </c>
      <c r="Y51" s="72"/>
      <c r="Z51" s="72"/>
      <c r="AA51" s="72"/>
      <c r="AB51" s="72"/>
      <c r="AC51" s="71">
        <f>IF($O$39=2,AC47,$AA$41)</f>
        <v>0.57999999999999996</v>
      </c>
      <c r="AD51" s="71">
        <f>AD47</f>
        <v>1.6666666666666667</v>
      </c>
      <c r="AE51" s="72">
        <f>AC51</f>
        <v>0.57999999999999996</v>
      </c>
      <c r="AF51" s="71">
        <f>U41</f>
        <v>0.6</v>
      </c>
    </row>
    <row r="52" spans="15:32" ht="20.100000000000001" customHeight="1">
      <c r="O52" s="72"/>
      <c r="P52" s="72"/>
      <c r="Q52" s="72"/>
      <c r="R52" s="74"/>
      <c r="S52" s="74"/>
      <c r="T52" s="76">
        <v>13</v>
      </c>
      <c r="U52" s="75">
        <f t="shared" si="13"/>
        <v>0.6</v>
      </c>
      <c r="V52" s="75">
        <f t="shared" si="14"/>
        <v>3.5750000000000002</v>
      </c>
      <c r="W52" s="75">
        <f t="shared" si="15"/>
        <v>0.6</v>
      </c>
      <c r="X52" s="75">
        <f t="shared" si="16"/>
        <v>3.5750000000000002</v>
      </c>
      <c r="Y52" s="72"/>
      <c r="Z52" s="72"/>
      <c r="AA52" s="72"/>
      <c r="AB52" s="72"/>
      <c r="AC52" s="77">
        <f>AC48</f>
        <v>0.89999999999999991</v>
      </c>
      <c r="AD52" s="71">
        <f>AD47</f>
        <v>1.6666666666666667</v>
      </c>
      <c r="AE52" s="73">
        <f>AC52</f>
        <v>0.89999999999999991</v>
      </c>
      <c r="AF52" s="71">
        <f>AF51</f>
        <v>0.6</v>
      </c>
    </row>
    <row r="53" spans="15:32" ht="20.100000000000001" customHeight="1">
      <c r="O53" s="72"/>
      <c r="P53" s="72"/>
      <c r="Q53" s="72"/>
      <c r="R53" s="74"/>
      <c r="S53" s="74"/>
      <c r="T53" s="76">
        <v>14</v>
      </c>
      <c r="U53" s="75">
        <f t="shared" si="13"/>
        <v>0.6</v>
      </c>
      <c r="V53" s="75">
        <f t="shared" si="14"/>
        <v>3.8500000000000005</v>
      </c>
      <c r="W53" s="75">
        <f t="shared" si="15"/>
        <v>0.6</v>
      </c>
      <c r="X53" s="75">
        <f t="shared" si="16"/>
        <v>3.8500000000000005</v>
      </c>
      <c r="Y53" s="72"/>
      <c r="Z53" s="72"/>
      <c r="AA53" s="72"/>
      <c r="AB53" s="72"/>
      <c r="AC53" s="78" t="str">
        <f>D25&amp;E25 &amp;"@"&amp;G25&amp;"m."</f>
        <v>DB12@0.35m.</v>
      </c>
      <c r="AD53" s="72"/>
      <c r="AE53" s="79" t="str">
        <f>D28&amp;E28&amp;"@"&amp;G28&amp;"m."</f>
        <v>DB12@0.275m.</v>
      </c>
      <c r="AF53" s="79"/>
    </row>
    <row r="54" spans="15:32" ht="20.100000000000001" customHeight="1">
      <c r="O54" s="72"/>
      <c r="P54" s="72"/>
      <c r="Q54" s="72"/>
      <c r="R54" s="74"/>
      <c r="S54" s="74"/>
      <c r="T54" s="76">
        <v>15</v>
      </c>
      <c r="U54" s="75">
        <f t="shared" si="13"/>
        <v>0.6</v>
      </c>
      <c r="V54" s="75">
        <f t="shared" si="14"/>
        <v>4.125</v>
      </c>
      <c r="W54" s="75">
        <f t="shared" si="15"/>
        <v>0.6</v>
      </c>
      <c r="X54" s="75">
        <f t="shared" si="16"/>
        <v>4.125</v>
      </c>
      <c r="Y54" s="72"/>
      <c r="Z54" s="72"/>
      <c r="AA54" s="72"/>
      <c r="AB54" s="72"/>
      <c r="AC54" s="71" t="s">
        <v>42</v>
      </c>
      <c r="AD54" s="71" t="s">
        <v>43</v>
      </c>
      <c r="AE54" s="71" t="s">
        <v>57</v>
      </c>
      <c r="AF54" s="71" t="s">
        <v>58</v>
      </c>
    </row>
    <row r="55" spans="15:32" ht="20.100000000000001" customHeight="1">
      <c r="O55" s="72"/>
      <c r="P55" s="72"/>
      <c r="Q55" s="72"/>
      <c r="R55" s="74"/>
      <c r="S55" s="74"/>
      <c r="T55" s="76">
        <v>16</v>
      </c>
      <c r="U55" s="75">
        <f t="shared" si="13"/>
        <v>0.6</v>
      </c>
      <c r="V55" s="75">
        <f t="shared" si="14"/>
        <v>4.4000000000000004</v>
      </c>
      <c r="W55" s="75">
        <f t="shared" si="15"/>
        <v>0.6</v>
      </c>
      <c r="X55" s="75">
        <f t="shared" si="16"/>
        <v>4.4000000000000004</v>
      </c>
      <c r="Y55" s="72"/>
      <c r="Z55" s="72"/>
      <c r="AA55" s="72"/>
      <c r="AB55" s="72"/>
      <c r="AC55" s="77">
        <f>$R$44+0.2</f>
        <v>0.89999999999999991</v>
      </c>
      <c r="AD55" s="71">
        <f>AD47</f>
        <v>1.6666666666666667</v>
      </c>
      <c r="AE55" s="77">
        <f>AC55</f>
        <v>0.89999999999999991</v>
      </c>
      <c r="AF55" s="71">
        <f>AF52</f>
        <v>0.6</v>
      </c>
    </row>
    <row r="56" spans="15:32" ht="20.100000000000001" customHeight="1">
      <c r="O56" s="72"/>
      <c r="P56" s="72"/>
      <c r="Q56" s="72"/>
      <c r="R56" s="73"/>
      <c r="S56" s="73"/>
      <c r="T56" s="76">
        <v>17</v>
      </c>
      <c r="U56" s="75">
        <f t="shared" si="13"/>
        <v>0.6</v>
      </c>
      <c r="V56" s="75">
        <f t="shared" si="14"/>
        <v>4.6750000000000007</v>
      </c>
      <c r="W56" s="75">
        <f t="shared" si="15"/>
        <v>0.6</v>
      </c>
      <c r="X56" s="75">
        <f t="shared" si="16"/>
        <v>4.6750000000000007</v>
      </c>
      <c r="Y56" s="72"/>
      <c r="Z56" s="72"/>
      <c r="AA56" s="72"/>
      <c r="AB56" s="72"/>
      <c r="AC56" s="72"/>
      <c r="AD56" s="72"/>
      <c r="AE56" s="72"/>
      <c r="AF56" s="72"/>
    </row>
    <row r="57" spans="15:32" ht="20.100000000000001" customHeight="1">
      <c r="O57" s="72"/>
      <c r="P57" s="72"/>
      <c r="Q57" s="72"/>
      <c r="R57" s="73"/>
      <c r="S57" s="73"/>
      <c r="T57" s="76">
        <v>18</v>
      </c>
      <c r="U57" s="75">
        <f t="shared" si="13"/>
        <v>0.6</v>
      </c>
      <c r="V57" s="75">
        <f t="shared" si="14"/>
        <v>4.95</v>
      </c>
      <c r="W57" s="75">
        <f t="shared" si="15"/>
        <v>0.6</v>
      </c>
      <c r="X57" s="75">
        <f t="shared" si="16"/>
        <v>4.95</v>
      </c>
      <c r="Y57" s="72"/>
      <c r="Z57" s="72"/>
      <c r="AA57" s="72"/>
      <c r="AB57" s="72"/>
      <c r="AC57" s="72"/>
      <c r="AD57" s="72"/>
      <c r="AE57" s="72"/>
      <c r="AF57" s="72"/>
    </row>
    <row r="58" spans="15:32" ht="20.100000000000001" customHeight="1">
      <c r="O58" s="72"/>
      <c r="P58" s="72"/>
      <c r="Q58" s="72"/>
      <c r="R58" s="73"/>
      <c r="S58" s="73"/>
      <c r="T58" s="76">
        <v>19</v>
      </c>
      <c r="U58" s="75">
        <f t="shared" si="13"/>
        <v>0.6</v>
      </c>
      <c r="V58" s="75">
        <f t="shared" si="14"/>
        <v>0</v>
      </c>
      <c r="W58" s="75">
        <f t="shared" si="15"/>
        <v>0.6</v>
      </c>
      <c r="X58" s="75">
        <f t="shared" si="16"/>
        <v>0</v>
      </c>
      <c r="Y58" s="72"/>
      <c r="Z58" s="72"/>
      <c r="AA58" s="72"/>
      <c r="AB58" s="72"/>
      <c r="AC58" s="72"/>
      <c r="AD58" s="72"/>
      <c r="AE58" s="72"/>
      <c r="AF58" s="72"/>
    </row>
    <row r="59" spans="15:32" ht="20.100000000000001" customHeight="1">
      <c r="O59" s="72"/>
      <c r="P59" s="72"/>
      <c r="Q59" s="72"/>
      <c r="R59" s="73"/>
      <c r="S59" s="73"/>
      <c r="T59" s="76">
        <v>20</v>
      </c>
      <c r="U59" s="75">
        <f t="shared" si="13"/>
        <v>0.6</v>
      </c>
      <c r="V59" s="75">
        <f t="shared" si="14"/>
        <v>0</v>
      </c>
      <c r="W59" s="75">
        <f t="shared" si="15"/>
        <v>0.6</v>
      </c>
      <c r="X59" s="75">
        <f t="shared" si="16"/>
        <v>0</v>
      </c>
      <c r="Y59" s="72"/>
      <c r="Z59" s="72"/>
      <c r="AA59" s="72"/>
      <c r="AB59" s="72"/>
      <c r="AC59" s="72"/>
      <c r="AD59" s="72"/>
      <c r="AE59" s="72"/>
      <c r="AF59" s="72"/>
    </row>
    <row r="60" spans="15:32" ht="20.100000000000001" customHeight="1">
      <c r="O60" s="72"/>
      <c r="P60" s="72"/>
      <c r="Q60" s="72"/>
      <c r="R60" s="73"/>
      <c r="S60" s="73"/>
      <c r="T60" s="76">
        <v>21</v>
      </c>
      <c r="U60" s="75">
        <f t="shared" si="13"/>
        <v>0.6</v>
      </c>
      <c r="V60" s="75">
        <f t="shared" si="14"/>
        <v>0</v>
      </c>
      <c r="W60" s="75">
        <f t="shared" si="15"/>
        <v>0.6</v>
      </c>
      <c r="X60" s="75">
        <f t="shared" si="16"/>
        <v>0</v>
      </c>
      <c r="Y60" s="72"/>
      <c r="Z60" s="72"/>
      <c r="AA60" s="72"/>
      <c r="AB60" s="72"/>
      <c r="AC60" s="72"/>
      <c r="AD60" s="72"/>
      <c r="AE60" s="72"/>
      <c r="AF60" s="72"/>
    </row>
    <row r="61" spans="15:32" ht="20.100000000000001" customHeight="1">
      <c r="O61" s="72"/>
      <c r="P61" s="72"/>
      <c r="Q61" s="72"/>
      <c r="R61" s="73"/>
      <c r="S61" s="73"/>
      <c r="T61" s="76">
        <v>22</v>
      </c>
      <c r="U61" s="75">
        <f t="shared" si="13"/>
        <v>0.6</v>
      </c>
      <c r="V61" s="75">
        <f t="shared" si="14"/>
        <v>0</v>
      </c>
      <c r="W61" s="75">
        <f t="shared" si="15"/>
        <v>0.6</v>
      </c>
      <c r="X61" s="75">
        <f t="shared" si="16"/>
        <v>0</v>
      </c>
      <c r="Y61" s="72"/>
      <c r="Z61" s="72"/>
      <c r="AA61" s="72"/>
      <c r="AB61" s="72"/>
      <c r="AC61" s="72"/>
      <c r="AD61" s="72"/>
      <c r="AE61" s="72"/>
      <c r="AF61" s="72"/>
    </row>
    <row r="62" spans="15:32" ht="20.100000000000001" customHeight="1">
      <c r="O62" s="72"/>
      <c r="P62" s="72"/>
      <c r="Q62" s="72"/>
      <c r="R62" s="73"/>
      <c r="S62" s="73"/>
      <c r="T62" s="76">
        <v>23</v>
      </c>
      <c r="U62" s="75">
        <f t="shared" si="13"/>
        <v>0.6</v>
      </c>
      <c r="V62" s="75">
        <f t="shared" si="14"/>
        <v>0</v>
      </c>
      <c r="W62" s="75">
        <f t="shared" si="15"/>
        <v>0.6</v>
      </c>
      <c r="X62" s="75">
        <f t="shared" si="16"/>
        <v>0</v>
      </c>
      <c r="Y62" s="72"/>
      <c r="Z62" s="72"/>
      <c r="AA62" s="72"/>
      <c r="AB62" s="72"/>
      <c r="AC62" s="72"/>
      <c r="AD62" s="72"/>
      <c r="AE62" s="72"/>
      <c r="AF62" s="72"/>
    </row>
    <row r="63" spans="15:32" ht="20.100000000000001" customHeight="1">
      <c r="O63" s="72"/>
      <c r="P63" s="72"/>
      <c r="Q63" s="72"/>
      <c r="R63" s="73"/>
      <c r="S63" s="73"/>
      <c r="T63" s="76">
        <v>24</v>
      </c>
      <c r="U63" s="75">
        <f t="shared" si="13"/>
        <v>0.6</v>
      </c>
      <c r="V63" s="75">
        <f t="shared" si="14"/>
        <v>0</v>
      </c>
      <c r="W63" s="75">
        <f t="shared" si="15"/>
        <v>0.6</v>
      </c>
      <c r="X63" s="75">
        <f t="shared" si="16"/>
        <v>0</v>
      </c>
      <c r="Y63" s="72"/>
      <c r="Z63" s="72"/>
      <c r="AA63" s="72"/>
      <c r="AB63" s="72"/>
      <c r="AC63" s="72"/>
      <c r="AD63" s="72"/>
      <c r="AE63" s="72"/>
      <c r="AF63" s="72"/>
    </row>
    <row r="64" spans="15:32" ht="20.100000000000001" customHeight="1">
      <c r="O64" s="72"/>
      <c r="P64" s="72"/>
      <c r="Q64" s="72"/>
      <c r="R64" s="73"/>
      <c r="S64" s="73"/>
      <c r="T64" s="76">
        <v>25</v>
      </c>
      <c r="U64" s="75">
        <f t="shared" si="13"/>
        <v>0.6</v>
      </c>
      <c r="V64" s="75">
        <f t="shared" si="14"/>
        <v>0</v>
      </c>
      <c r="W64" s="75">
        <f t="shared" si="15"/>
        <v>0.6</v>
      </c>
      <c r="X64" s="75">
        <f t="shared" si="16"/>
        <v>0</v>
      </c>
      <c r="Y64" s="72"/>
      <c r="Z64" s="72"/>
      <c r="AA64" s="72"/>
      <c r="AB64" s="72"/>
      <c r="AC64" s="72"/>
      <c r="AD64" s="72"/>
      <c r="AE64" s="72"/>
      <c r="AF64" s="72"/>
    </row>
    <row r="65" spans="15:32" ht="20.100000000000001" customHeight="1">
      <c r="O65" s="72"/>
      <c r="P65" s="72"/>
      <c r="Q65" s="72"/>
      <c r="R65" s="73"/>
      <c r="S65" s="73"/>
      <c r="T65" s="76">
        <v>26</v>
      </c>
      <c r="U65" s="75">
        <f t="shared" si="13"/>
        <v>0.6</v>
      </c>
      <c r="V65" s="75">
        <f t="shared" si="14"/>
        <v>0</v>
      </c>
      <c r="W65" s="75">
        <f t="shared" si="15"/>
        <v>0.6</v>
      </c>
      <c r="X65" s="75">
        <f t="shared" si="16"/>
        <v>0</v>
      </c>
      <c r="Y65" s="72"/>
      <c r="Z65" s="72"/>
      <c r="AA65" s="72"/>
      <c r="AB65" s="72"/>
      <c r="AC65" s="72"/>
      <c r="AD65" s="72"/>
      <c r="AE65" s="72"/>
      <c r="AF65" s="72"/>
    </row>
    <row r="66" spans="15:32" ht="20.100000000000001" customHeight="1">
      <c r="O66" s="72"/>
      <c r="P66" s="72"/>
      <c r="Q66" s="72"/>
      <c r="R66" s="73"/>
      <c r="S66" s="73"/>
      <c r="T66" s="76">
        <v>27</v>
      </c>
      <c r="U66" s="75">
        <f t="shared" si="13"/>
        <v>0.6</v>
      </c>
      <c r="V66" s="75">
        <f t="shared" si="14"/>
        <v>0</v>
      </c>
      <c r="W66" s="75">
        <f t="shared" si="15"/>
        <v>0.6</v>
      </c>
      <c r="X66" s="75">
        <f t="shared" si="16"/>
        <v>0</v>
      </c>
      <c r="Y66" s="72"/>
      <c r="Z66" s="72"/>
      <c r="AA66" s="72"/>
      <c r="AB66" s="72"/>
      <c r="AC66" s="72"/>
      <c r="AD66" s="72"/>
      <c r="AE66" s="72"/>
      <c r="AF66" s="72"/>
    </row>
    <row r="67" spans="15:32" ht="20.100000000000001" customHeight="1">
      <c r="O67" s="72"/>
      <c r="P67" s="72"/>
      <c r="Q67" s="72"/>
      <c r="R67" s="73"/>
      <c r="S67" s="73"/>
      <c r="T67" s="76">
        <v>28</v>
      </c>
      <c r="U67" s="75">
        <f t="shared" si="13"/>
        <v>0.6</v>
      </c>
      <c r="V67" s="75">
        <f t="shared" si="14"/>
        <v>0</v>
      </c>
      <c r="W67" s="75">
        <f t="shared" si="15"/>
        <v>0.6</v>
      </c>
      <c r="X67" s="75">
        <f t="shared" si="16"/>
        <v>0</v>
      </c>
      <c r="Y67" s="72"/>
      <c r="Z67" s="72"/>
      <c r="AA67" s="72"/>
      <c r="AB67" s="72"/>
      <c r="AC67" s="72"/>
      <c r="AD67" s="72"/>
      <c r="AE67" s="72"/>
      <c r="AF67" s="72"/>
    </row>
    <row r="68" spans="15:32" ht="20.100000000000001" customHeight="1">
      <c r="O68" s="72"/>
      <c r="P68" s="72"/>
      <c r="Q68" s="72"/>
      <c r="R68" s="73"/>
      <c r="S68" s="73"/>
      <c r="T68" s="76">
        <v>29</v>
      </c>
      <c r="U68" s="75">
        <f t="shared" si="13"/>
        <v>0.6</v>
      </c>
      <c r="V68" s="75">
        <f t="shared" si="14"/>
        <v>0</v>
      </c>
      <c r="W68" s="75">
        <f t="shared" si="15"/>
        <v>0.6</v>
      </c>
      <c r="X68" s="75">
        <f t="shared" si="16"/>
        <v>0</v>
      </c>
      <c r="Y68" s="72"/>
      <c r="Z68" s="72"/>
      <c r="AA68" s="72"/>
      <c r="AB68" s="72"/>
      <c r="AC68" s="72"/>
      <c r="AD68" s="72"/>
      <c r="AE68" s="72"/>
      <c r="AF68" s="72"/>
    </row>
    <row r="69" spans="15:32" ht="20.100000000000001" customHeight="1">
      <c r="O69" s="72"/>
      <c r="P69" s="72"/>
      <c r="Q69" s="72"/>
      <c r="R69" s="73"/>
      <c r="S69" s="73"/>
      <c r="T69" s="76">
        <v>30</v>
      </c>
      <c r="U69" s="75">
        <f t="shared" si="13"/>
        <v>0.6</v>
      </c>
      <c r="V69" s="75">
        <f t="shared" si="14"/>
        <v>0</v>
      </c>
      <c r="W69" s="75">
        <f t="shared" si="15"/>
        <v>0.6</v>
      </c>
      <c r="X69" s="75">
        <f t="shared" si="16"/>
        <v>0</v>
      </c>
      <c r="Y69" s="72"/>
      <c r="Z69" s="72"/>
      <c r="AA69" s="72"/>
      <c r="AB69" s="72"/>
      <c r="AC69" s="72"/>
      <c r="AD69" s="72"/>
      <c r="AE69" s="72"/>
      <c r="AF69" s="72"/>
    </row>
    <row r="70" spans="15:32" ht="20.100000000000001" customHeight="1">
      <c r="O70" s="72"/>
      <c r="P70" s="72"/>
      <c r="Q70" s="72"/>
      <c r="R70" s="73"/>
      <c r="S70" s="73"/>
      <c r="T70" s="76">
        <v>31</v>
      </c>
      <c r="U70" s="75">
        <f t="shared" si="13"/>
        <v>0.6</v>
      </c>
      <c r="V70" s="75">
        <f t="shared" si="14"/>
        <v>0</v>
      </c>
      <c r="W70" s="75">
        <f t="shared" si="15"/>
        <v>0.6</v>
      </c>
      <c r="X70" s="75">
        <f t="shared" si="16"/>
        <v>0</v>
      </c>
      <c r="Y70" s="72"/>
      <c r="Z70" s="72"/>
      <c r="AA70" s="72"/>
      <c r="AB70" s="72"/>
      <c r="AC70" s="72"/>
      <c r="AD70" s="72"/>
      <c r="AE70" s="72"/>
      <c r="AF70" s="72"/>
    </row>
    <row r="71" spans="15:32" ht="20.100000000000001" customHeight="1">
      <c r="O71" s="72"/>
      <c r="P71" s="72"/>
      <c r="Q71" s="72"/>
      <c r="R71" s="73"/>
      <c r="S71" s="73"/>
      <c r="T71" s="76">
        <v>32</v>
      </c>
      <c r="U71" s="75">
        <f t="shared" si="13"/>
        <v>0.6</v>
      </c>
      <c r="V71" s="75">
        <f t="shared" si="14"/>
        <v>0</v>
      </c>
      <c r="W71" s="75">
        <f t="shared" si="15"/>
        <v>0.6</v>
      </c>
      <c r="X71" s="75">
        <f t="shared" si="16"/>
        <v>0</v>
      </c>
      <c r="Y71" s="72"/>
      <c r="Z71" s="72"/>
      <c r="AA71" s="72"/>
      <c r="AB71" s="72"/>
      <c r="AC71" s="72"/>
      <c r="AD71" s="72"/>
      <c r="AE71" s="72"/>
      <c r="AF71" s="72"/>
    </row>
    <row r="72" spans="15:32" ht="20.100000000000001" customHeight="1">
      <c r="O72" s="72"/>
      <c r="P72" s="72"/>
      <c r="Q72" s="72"/>
      <c r="R72" s="73"/>
      <c r="S72" s="73"/>
      <c r="T72" s="76">
        <v>33</v>
      </c>
      <c r="U72" s="75">
        <f t="shared" si="13"/>
        <v>0.6</v>
      </c>
      <c r="V72" s="75">
        <f t="shared" si="14"/>
        <v>0</v>
      </c>
      <c r="W72" s="75">
        <f t="shared" si="15"/>
        <v>0.6</v>
      </c>
      <c r="X72" s="75">
        <f t="shared" si="16"/>
        <v>0</v>
      </c>
      <c r="Y72" s="72"/>
      <c r="Z72" s="72"/>
      <c r="AA72" s="72"/>
      <c r="AB72" s="72"/>
      <c r="AC72" s="72"/>
      <c r="AD72" s="72"/>
      <c r="AE72" s="72"/>
      <c r="AF72" s="72"/>
    </row>
    <row r="73" spans="15:32" ht="20.100000000000001" customHeight="1">
      <c r="O73" s="72"/>
      <c r="P73" s="72"/>
      <c r="Q73" s="72"/>
      <c r="R73" s="73"/>
      <c r="S73" s="73"/>
      <c r="T73" s="76">
        <v>34</v>
      </c>
      <c r="U73" s="75">
        <f t="shared" si="13"/>
        <v>0.6</v>
      </c>
      <c r="V73" s="75">
        <f t="shared" si="14"/>
        <v>0</v>
      </c>
      <c r="W73" s="75">
        <f t="shared" si="15"/>
        <v>0.6</v>
      </c>
      <c r="X73" s="75">
        <f t="shared" si="16"/>
        <v>0</v>
      </c>
      <c r="Y73" s="72"/>
      <c r="Z73" s="72"/>
      <c r="AA73" s="72"/>
      <c r="AB73" s="72"/>
      <c r="AC73" s="72"/>
      <c r="AD73" s="72"/>
      <c r="AE73" s="72"/>
      <c r="AF73" s="72"/>
    </row>
    <row r="74" spans="15:32" ht="20.100000000000001" customHeight="1">
      <c r="O74" s="72"/>
      <c r="P74" s="72"/>
      <c r="Q74" s="72"/>
      <c r="R74" s="73"/>
      <c r="S74" s="73"/>
      <c r="T74" s="76">
        <v>35</v>
      </c>
      <c r="U74" s="75">
        <f t="shared" si="13"/>
        <v>0.6</v>
      </c>
      <c r="V74" s="75">
        <f t="shared" si="14"/>
        <v>0</v>
      </c>
      <c r="W74" s="75">
        <f t="shared" si="15"/>
        <v>0.6</v>
      </c>
      <c r="X74" s="75">
        <f t="shared" si="16"/>
        <v>0</v>
      </c>
      <c r="Y74" s="72"/>
      <c r="Z74" s="72"/>
      <c r="AA74" s="72"/>
      <c r="AB74" s="72"/>
      <c r="AC74" s="72"/>
      <c r="AD74" s="72"/>
      <c r="AE74" s="72"/>
      <c r="AF74" s="72"/>
    </row>
    <row r="75" spans="15:32" ht="20.100000000000001" customHeight="1">
      <c r="O75" s="72"/>
      <c r="P75" s="72"/>
      <c r="Q75" s="72"/>
      <c r="R75" s="73"/>
      <c r="S75" s="73"/>
      <c r="T75" s="76">
        <v>36</v>
      </c>
      <c r="U75" s="75">
        <f t="shared" si="13"/>
        <v>0.6</v>
      </c>
      <c r="V75" s="75">
        <f t="shared" si="14"/>
        <v>0</v>
      </c>
      <c r="W75" s="75">
        <f t="shared" si="15"/>
        <v>0.6</v>
      </c>
      <c r="X75" s="75">
        <f t="shared" si="16"/>
        <v>0</v>
      </c>
      <c r="Y75" s="72"/>
      <c r="Z75" s="72"/>
      <c r="AA75" s="72"/>
      <c r="AB75" s="72"/>
      <c r="AC75" s="72"/>
      <c r="AD75" s="72"/>
      <c r="AE75" s="72"/>
      <c r="AF75" s="72"/>
    </row>
    <row r="76" spans="15:32" ht="20.100000000000001" customHeight="1">
      <c r="O76" s="72"/>
      <c r="P76" s="72"/>
      <c r="Q76" s="72"/>
      <c r="R76" s="73"/>
      <c r="S76" s="73"/>
      <c r="T76" s="76">
        <v>37</v>
      </c>
      <c r="U76" s="75">
        <f t="shared" si="13"/>
        <v>0.6</v>
      </c>
      <c r="V76" s="75">
        <f t="shared" si="14"/>
        <v>0</v>
      </c>
      <c r="W76" s="75">
        <f t="shared" si="15"/>
        <v>0.6</v>
      </c>
      <c r="X76" s="75">
        <f t="shared" si="16"/>
        <v>0</v>
      </c>
      <c r="Y76" s="72"/>
      <c r="Z76" s="72"/>
      <c r="AA76" s="72"/>
      <c r="AB76" s="72"/>
      <c r="AC76" s="72"/>
      <c r="AD76" s="72"/>
      <c r="AE76" s="72"/>
      <c r="AF76" s="72"/>
    </row>
    <row r="77" spans="15:32" ht="20.100000000000001" customHeight="1">
      <c r="O77" s="72"/>
      <c r="P77" s="72"/>
      <c r="Q77" s="72"/>
      <c r="R77" s="73"/>
      <c r="S77" s="73"/>
      <c r="T77" s="76">
        <v>38</v>
      </c>
      <c r="U77" s="75">
        <f t="shared" si="13"/>
        <v>0.6</v>
      </c>
      <c r="V77" s="75">
        <f t="shared" si="14"/>
        <v>0</v>
      </c>
      <c r="W77" s="75">
        <f t="shared" si="15"/>
        <v>0.6</v>
      </c>
      <c r="X77" s="75">
        <f t="shared" si="16"/>
        <v>0</v>
      </c>
      <c r="Y77" s="72"/>
      <c r="Z77" s="72"/>
      <c r="AA77" s="72"/>
      <c r="AB77" s="72"/>
      <c r="AC77" s="72"/>
      <c r="AD77" s="72"/>
      <c r="AE77" s="72"/>
      <c r="AF77" s="72"/>
    </row>
    <row r="78" spans="15:32" ht="20.100000000000001" customHeight="1">
      <c r="O78" s="72"/>
      <c r="P78" s="72"/>
      <c r="Q78" s="72"/>
      <c r="R78" s="73"/>
      <c r="S78" s="73"/>
      <c r="T78" s="76">
        <v>39</v>
      </c>
      <c r="U78" s="75">
        <f t="shared" si="13"/>
        <v>0.6</v>
      </c>
      <c r="V78" s="75">
        <f t="shared" si="14"/>
        <v>0</v>
      </c>
      <c r="W78" s="75">
        <f t="shared" si="15"/>
        <v>0.6</v>
      </c>
      <c r="X78" s="75">
        <f t="shared" si="16"/>
        <v>0</v>
      </c>
      <c r="Y78" s="72"/>
      <c r="Z78" s="72"/>
      <c r="AA78" s="72"/>
      <c r="AB78" s="72"/>
      <c r="AC78" s="72"/>
      <c r="AD78" s="72"/>
      <c r="AE78" s="72"/>
      <c r="AF78" s="72"/>
    </row>
    <row r="79" spans="15:32" ht="20.100000000000001" customHeight="1">
      <c r="O79" s="72"/>
      <c r="P79" s="72"/>
      <c r="Q79" s="72"/>
      <c r="R79" s="73"/>
      <c r="S79" s="73"/>
      <c r="T79" s="76">
        <v>40</v>
      </c>
      <c r="U79" s="75">
        <f t="shared" si="13"/>
        <v>0.6</v>
      </c>
      <c r="V79" s="75">
        <f t="shared" si="14"/>
        <v>0</v>
      </c>
      <c r="W79" s="75">
        <f t="shared" si="15"/>
        <v>0.6</v>
      </c>
      <c r="X79" s="75">
        <f t="shared" si="16"/>
        <v>0</v>
      </c>
      <c r="Y79" s="72"/>
      <c r="Z79" s="72"/>
      <c r="AA79" s="72"/>
      <c r="AB79" s="72"/>
      <c r="AC79" s="72"/>
      <c r="AD79" s="72"/>
      <c r="AE79" s="72"/>
      <c r="AF79" s="72"/>
    </row>
    <row r="80" spans="15:32" ht="20.100000000000001" customHeight="1">
      <c r="O80" s="72"/>
      <c r="P80" s="72"/>
      <c r="Q80" s="72"/>
      <c r="R80" s="73"/>
      <c r="S80" s="73"/>
      <c r="T80" s="76">
        <v>41</v>
      </c>
      <c r="U80" s="75">
        <f t="shared" si="13"/>
        <v>0.6</v>
      </c>
      <c r="V80" s="75">
        <f t="shared" si="14"/>
        <v>0</v>
      </c>
      <c r="W80" s="75">
        <f t="shared" si="15"/>
        <v>0.6</v>
      </c>
      <c r="X80" s="75">
        <f t="shared" si="16"/>
        <v>0</v>
      </c>
      <c r="Y80" s="72"/>
      <c r="Z80" s="72"/>
      <c r="AA80" s="72"/>
      <c r="AB80" s="72"/>
      <c r="AC80" s="72"/>
      <c r="AD80" s="72"/>
      <c r="AE80" s="72"/>
      <c r="AF80" s="72"/>
    </row>
    <row r="81" spans="15:32" ht="20.100000000000001" customHeight="1">
      <c r="O81" s="72"/>
      <c r="P81" s="72"/>
      <c r="Q81" s="72"/>
      <c r="R81" s="73"/>
      <c r="S81" s="73"/>
      <c r="T81" s="76">
        <v>42</v>
      </c>
      <c r="U81" s="75">
        <f t="shared" si="13"/>
        <v>0.6</v>
      </c>
      <c r="V81" s="75">
        <f t="shared" si="14"/>
        <v>0</v>
      </c>
      <c r="W81" s="75">
        <f t="shared" si="15"/>
        <v>0.6</v>
      </c>
      <c r="X81" s="75">
        <f t="shared" si="16"/>
        <v>0</v>
      </c>
      <c r="Y81" s="72"/>
      <c r="Z81" s="72"/>
      <c r="AA81" s="72"/>
      <c r="AB81" s="72"/>
      <c r="AC81" s="72"/>
      <c r="AD81" s="72"/>
      <c r="AE81" s="72"/>
      <c r="AF81" s="72"/>
    </row>
    <row r="82" spans="15:32" ht="20.100000000000001" customHeight="1">
      <c r="O82" s="72"/>
      <c r="P82" s="72"/>
      <c r="Q82" s="72"/>
      <c r="R82" s="73"/>
      <c r="S82" s="73"/>
      <c r="T82" s="76">
        <v>43</v>
      </c>
      <c r="U82" s="75">
        <f t="shared" si="13"/>
        <v>0.6</v>
      </c>
      <c r="V82" s="75">
        <f t="shared" si="14"/>
        <v>0</v>
      </c>
      <c r="W82" s="75">
        <f t="shared" si="15"/>
        <v>0.6</v>
      </c>
      <c r="X82" s="75">
        <f t="shared" si="16"/>
        <v>0</v>
      </c>
      <c r="Y82" s="72"/>
      <c r="Z82" s="72"/>
      <c r="AA82" s="72"/>
      <c r="AB82" s="72"/>
      <c r="AC82" s="72"/>
      <c r="AD82" s="72"/>
      <c r="AE82" s="72"/>
      <c r="AF82" s="72"/>
    </row>
    <row r="83" spans="15:32" ht="20.100000000000001" customHeight="1">
      <c r="O83" s="72"/>
      <c r="P83" s="72"/>
      <c r="Q83" s="72"/>
      <c r="R83" s="73"/>
      <c r="S83" s="73"/>
      <c r="T83" s="76">
        <v>44</v>
      </c>
      <c r="U83" s="75">
        <f t="shared" si="13"/>
        <v>0.6</v>
      </c>
      <c r="V83" s="75">
        <f t="shared" si="14"/>
        <v>0</v>
      </c>
      <c r="W83" s="75">
        <f t="shared" si="15"/>
        <v>0.6</v>
      </c>
      <c r="X83" s="75">
        <f t="shared" si="16"/>
        <v>0</v>
      </c>
      <c r="Y83" s="72"/>
      <c r="Z83" s="72"/>
      <c r="AA83" s="72"/>
      <c r="AB83" s="72"/>
      <c r="AC83" s="72"/>
      <c r="AD83" s="72"/>
      <c r="AE83" s="72"/>
      <c r="AF83" s="72"/>
    </row>
    <row r="84" spans="15:32" ht="20.100000000000001" customHeight="1">
      <c r="O84" s="72"/>
      <c r="P84" s="72"/>
      <c r="Q84" s="72"/>
      <c r="R84" s="73"/>
      <c r="S84" s="73"/>
      <c r="T84" s="76">
        <v>45</v>
      </c>
      <c r="U84" s="75">
        <f t="shared" si="13"/>
        <v>0.6</v>
      </c>
      <c r="V84" s="75">
        <f t="shared" si="14"/>
        <v>0</v>
      </c>
      <c r="W84" s="75">
        <f t="shared" si="15"/>
        <v>0.6</v>
      </c>
      <c r="X84" s="75">
        <f t="shared" si="16"/>
        <v>0</v>
      </c>
      <c r="Y84" s="72"/>
      <c r="Z84" s="72"/>
      <c r="AA84" s="72"/>
      <c r="AB84" s="72"/>
      <c r="AC84" s="72"/>
      <c r="AD84" s="72"/>
      <c r="AE84" s="72"/>
      <c r="AF84" s="72"/>
    </row>
    <row r="85" spans="15:32" ht="20.100000000000001" customHeight="1">
      <c r="O85" s="72"/>
      <c r="P85" s="72"/>
      <c r="Q85" s="72"/>
      <c r="R85" s="73"/>
      <c r="S85" s="73"/>
      <c r="T85" s="76">
        <v>46</v>
      </c>
      <c r="U85" s="75">
        <f t="shared" si="13"/>
        <v>0.6</v>
      </c>
      <c r="V85" s="75">
        <f t="shared" si="14"/>
        <v>0</v>
      </c>
      <c r="W85" s="75">
        <f t="shared" si="15"/>
        <v>0.6</v>
      </c>
      <c r="X85" s="75">
        <f t="shared" si="16"/>
        <v>0</v>
      </c>
      <c r="Y85" s="72"/>
      <c r="Z85" s="72"/>
      <c r="AA85" s="72"/>
      <c r="AB85" s="72"/>
      <c r="AC85" s="72"/>
      <c r="AD85" s="72"/>
      <c r="AE85" s="72"/>
      <c r="AF85" s="72"/>
    </row>
    <row r="86" spans="15:32" ht="20.100000000000001" customHeight="1">
      <c r="O86" s="72"/>
      <c r="P86" s="72"/>
      <c r="Q86" s="72"/>
      <c r="R86" s="73"/>
      <c r="S86" s="73"/>
      <c r="T86" s="76">
        <v>47</v>
      </c>
      <c r="U86" s="75">
        <f t="shared" si="13"/>
        <v>0.6</v>
      </c>
      <c r="V86" s="75">
        <f t="shared" si="14"/>
        <v>0</v>
      </c>
      <c r="W86" s="75">
        <f t="shared" si="15"/>
        <v>0.6</v>
      </c>
      <c r="X86" s="75">
        <f t="shared" si="16"/>
        <v>0</v>
      </c>
      <c r="Y86" s="72"/>
      <c r="Z86" s="72"/>
      <c r="AA86" s="72"/>
      <c r="AB86" s="72"/>
      <c r="AC86" s="72"/>
      <c r="AD86" s="72"/>
      <c r="AE86" s="72"/>
      <c r="AF86" s="72"/>
    </row>
    <row r="87" spans="15:32" ht="20.100000000000001" customHeight="1">
      <c r="O87" s="72"/>
      <c r="P87" s="72"/>
      <c r="Q87" s="72"/>
      <c r="R87" s="73"/>
      <c r="S87" s="73"/>
      <c r="T87" s="76">
        <v>48</v>
      </c>
      <c r="U87" s="75">
        <f t="shared" si="13"/>
        <v>0.6</v>
      </c>
      <c r="V87" s="75">
        <f t="shared" si="14"/>
        <v>0</v>
      </c>
      <c r="W87" s="75">
        <f t="shared" si="15"/>
        <v>0.6</v>
      </c>
      <c r="X87" s="75">
        <f t="shared" si="16"/>
        <v>0</v>
      </c>
      <c r="Y87" s="72"/>
      <c r="Z87" s="72"/>
      <c r="AA87" s="72"/>
      <c r="AB87" s="72"/>
      <c r="AC87" s="72"/>
      <c r="AD87" s="72"/>
      <c r="AE87" s="72"/>
      <c r="AF87" s="72"/>
    </row>
    <row r="88" spans="15:32" ht="20.100000000000001" customHeight="1">
      <c r="O88" s="72"/>
      <c r="P88" s="72"/>
      <c r="Q88" s="72"/>
      <c r="R88" s="73"/>
      <c r="S88" s="73"/>
      <c r="T88" s="76">
        <v>49</v>
      </c>
      <c r="U88" s="75">
        <f t="shared" si="13"/>
        <v>0.6</v>
      </c>
      <c r="V88" s="75">
        <f t="shared" si="14"/>
        <v>0</v>
      </c>
      <c r="W88" s="75">
        <f t="shared" si="15"/>
        <v>0.6</v>
      </c>
      <c r="X88" s="75">
        <f t="shared" si="16"/>
        <v>0</v>
      </c>
      <c r="Y88" s="72"/>
      <c r="Z88" s="72"/>
      <c r="AA88" s="72"/>
      <c r="AB88" s="72"/>
      <c r="AC88" s="72"/>
      <c r="AD88" s="72"/>
      <c r="AE88" s="72"/>
      <c r="AF88" s="72"/>
    </row>
    <row r="89" spans="15:32" ht="20.100000000000001" customHeight="1">
      <c r="O89" s="72"/>
      <c r="P89" s="72"/>
      <c r="Q89" s="72"/>
      <c r="R89" s="73"/>
      <c r="S89" s="73"/>
      <c r="T89" s="76">
        <v>50</v>
      </c>
      <c r="U89" s="75">
        <f t="shared" si="13"/>
        <v>0.6</v>
      </c>
      <c r="V89" s="75">
        <f t="shared" si="14"/>
        <v>0</v>
      </c>
      <c r="W89" s="75">
        <f t="shared" si="15"/>
        <v>0.6</v>
      </c>
      <c r="X89" s="75">
        <f t="shared" si="16"/>
        <v>0</v>
      </c>
      <c r="Y89" s="72"/>
      <c r="Z89" s="72"/>
      <c r="AA89" s="72"/>
      <c r="AB89" s="72"/>
      <c r="AC89" s="72"/>
      <c r="AD89" s="72"/>
      <c r="AE89" s="72"/>
      <c r="AF89" s="72"/>
    </row>
    <row r="90" spans="15:32" ht="20.100000000000001" customHeight="1">
      <c r="O90" s="72"/>
      <c r="P90" s="72"/>
      <c r="Q90" s="72"/>
      <c r="R90" s="73"/>
      <c r="S90" s="73"/>
      <c r="T90" s="76">
        <v>51</v>
      </c>
      <c r="U90" s="75">
        <f t="shared" si="13"/>
        <v>0.6</v>
      </c>
      <c r="V90" s="75">
        <f t="shared" si="14"/>
        <v>0</v>
      </c>
      <c r="W90" s="75">
        <f t="shared" si="15"/>
        <v>0.6</v>
      </c>
      <c r="X90" s="75">
        <f t="shared" si="16"/>
        <v>0</v>
      </c>
      <c r="Y90" s="72"/>
      <c r="Z90" s="72"/>
      <c r="AA90" s="72"/>
      <c r="AB90" s="72"/>
      <c r="AC90" s="72"/>
      <c r="AD90" s="72"/>
      <c r="AE90" s="72"/>
      <c r="AF90" s="72"/>
    </row>
    <row r="91" spans="15:32" ht="20.100000000000001" customHeight="1">
      <c r="O91" s="72"/>
      <c r="P91" s="72"/>
      <c r="Q91" s="72"/>
      <c r="R91" s="73"/>
      <c r="S91" s="73"/>
      <c r="T91" s="76">
        <v>52</v>
      </c>
      <c r="U91" s="75">
        <f t="shared" si="13"/>
        <v>0.6</v>
      </c>
      <c r="V91" s="75">
        <f t="shared" si="14"/>
        <v>0</v>
      </c>
      <c r="W91" s="75">
        <f t="shared" si="15"/>
        <v>0.6</v>
      </c>
      <c r="X91" s="75">
        <f t="shared" si="16"/>
        <v>0</v>
      </c>
      <c r="Y91" s="72"/>
      <c r="Z91" s="72"/>
      <c r="AA91" s="72"/>
      <c r="AB91" s="72"/>
      <c r="AC91" s="72"/>
      <c r="AD91" s="72"/>
      <c r="AE91" s="72"/>
      <c r="AF91" s="72"/>
    </row>
    <row r="92" spans="15:32" ht="20.100000000000001" customHeight="1">
      <c r="O92" s="72"/>
      <c r="P92" s="72"/>
      <c r="Q92" s="72"/>
      <c r="R92" s="73"/>
      <c r="S92" s="73"/>
      <c r="T92" s="76">
        <v>53</v>
      </c>
      <c r="U92" s="75">
        <f t="shared" si="13"/>
        <v>0.6</v>
      </c>
      <c r="V92" s="75">
        <f t="shared" si="14"/>
        <v>0</v>
      </c>
      <c r="W92" s="75">
        <f t="shared" si="15"/>
        <v>0.6</v>
      </c>
      <c r="X92" s="75">
        <f t="shared" si="16"/>
        <v>0</v>
      </c>
      <c r="Y92" s="72"/>
      <c r="Z92" s="72"/>
      <c r="AA92" s="72"/>
      <c r="AB92" s="72"/>
      <c r="AC92" s="72"/>
      <c r="AD92" s="72"/>
      <c r="AE92" s="72"/>
      <c r="AF92" s="72"/>
    </row>
    <row r="93" spans="15:32" ht="20.100000000000001" customHeight="1">
      <c r="O93" s="72"/>
      <c r="P93" s="72"/>
      <c r="Q93" s="72"/>
      <c r="R93" s="73"/>
      <c r="S93" s="73"/>
      <c r="T93" s="76">
        <v>54</v>
      </c>
      <c r="U93" s="75">
        <f t="shared" si="13"/>
        <v>0.6</v>
      </c>
      <c r="V93" s="75">
        <f t="shared" si="14"/>
        <v>0</v>
      </c>
      <c r="W93" s="75">
        <f t="shared" si="15"/>
        <v>0.6</v>
      </c>
      <c r="X93" s="75">
        <f t="shared" si="16"/>
        <v>0</v>
      </c>
      <c r="Y93" s="72"/>
      <c r="Z93" s="72"/>
      <c r="AA93" s="72"/>
      <c r="AB93" s="72"/>
      <c r="AC93" s="72"/>
      <c r="AD93" s="72"/>
      <c r="AE93" s="72"/>
      <c r="AF93" s="72"/>
    </row>
    <row r="94" spans="15:32" ht="20.100000000000001" customHeight="1">
      <c r="O94" s="72"/>
      <c r="P94" s="72"/>
      <c r="Q94" s="72"/>
      <c r="R94" s="73"/>
      <c r="S94" s="73"/>
      <c r="T94" s="76">
        <v>55</v>
      </c>
      <c r="U94" s="75">
        <f t="shared" si="13"/>
        <v>0.6</v>
      </c>
      <c r="V94" s="75">
        <f t="shared" si="14"/>
        <v>0</v>
      </c>
      <c r="W94" s="75">
        <f t="shared" si="15"/>
        <v>0.6</v>
      </c>
      <c r="X94" s="75">
        <f t="shared" si="16"/>
        <v>0</v>
      </c>
      <c r="Y94" s="72"/>
      <c r="Z94" s="72"/>
      <c r="AA94" s="72"/>
      <c r="AB94" s="72"/>
      <c r="AC94" s="72"/>
      <c r="AD94" s="72"/>
      <c r="AE94" s="72"/>
      <c r="AF94" s="72"/>
    </row>
    <row r="95" spans="15:32" ht="20.100000000000001" customHeight="1">
      <c r="O95" s="72"/>
      <c r="P95" s="72"/>
      <c r="Q95" s="72"/>
      <c r="R95" s="73"/>
      <c r="S95" s="73"/>
      <c r="T95" s="76">
        <v>56</v>
      </c>
      <c r="U95" s="75">
        <f t="shared" si="13"/>
        <v>0.6</v>
      </c>
      <c r="V95" s="75">
        <f t="shared" si="14"/>
        <v>0</v>
      </c>
      <c r="W95" s="75">
        <f t="shared" si="15"/>
        <v>0.6</v>
      </c>
      <c r="X95" s="75">
        <f t="shared" si="16"/>
        <v>0</v>
      </c>
      <c r="Y95" s="72"/>
      <c r="Z95" s="72"/>
      <c r="AA95" s="72"/>
      <c r="AB95" s="72"/>
      <c r="AC95" s="72"/>
      <c r="AD95" s="72"/>
      <c r="AE95" s="72"/>
      <c r="AF95" s="72"/>
    </row>
    <row r="96" spans="15:32" ht="20.100000000000001" customHeight="1">
      <c r="O96" s="72"/>
      <c r="P96" s="72"/>
      <c r="Q96" s="72"/>
      <c r="R96" s="73"/>
      <c r="S96" s="73"/>
      <c r="T96" s="76">
        <v>57</v>
      </c>
      <c r="U96" s="75">
        <f t="shared" si="13"/>
        <v>0.6</v>
      </c>
      <c r="V96" s="75">
        <f t="shared" si="14"/>
        <v>0</v>
      </c>
      <c r="W96" s="75">
        <f t="shared" si="15"/>
        <v>0.6</v>
      </c>
      <c r="X96" s="75">
        <f t="shared" si="16"/>
        <v>0</v>
      </c>
      <c r="Y96" s="72"/>
      <c r="Z96" s="72"/>
      <c r="AA96" s="72"/>
      <c r="AB96" s="72"/>
      <c r="AC96" s="72"/>
      <c r="AD96" s="72"/>
      <c r="AE96" s="72"/>
      <c r="AF96" s="72"/>
    </row>
    <row r="97" spans="15:32" ht="20.100000000000001" customHeight="1">
      <c r="O97" s="72"/>
      <c r="P97" s="72"/>
      <c r="Q97" s="72"/>
      <c r="R97" s="73"/>
      <c r="S97" s="73"/>
      <c r="T97" s="76">
        <v>58</v>
      </c>
      <c r="U97" s="75">
        <f t="shared" si="13"/>
        <v>0.6</v>
      </c>
      <c r="V97" s="75">
        <f t="shared" si="14"/>
        <v>0</v>
      </c>
      <c r="W97" s="75">
        <f t="shared" si="15"/>
        <v>0.6</v>
      </c>
      <c r="X97" s="75">
        <f t="shared" si="16"/>
        <v>0</v>
      </c>
      <c r="Y97" s="72"/>
      <c r="Z97" s="72"/>
      <c r="AA97" s="72"/>
      <c r="AB97" s="72"/>
      <c r="AC97" s="72"/>
      <c r="AD97" s="72"/>
      <c r="AE97" s="72"/>
      <c r="AF97" s="72"/>
    </row>
    <row r="98" spans="15:32" ht="20.100000000000001" customHeight="1">
      <c r="O98" s="72"/>
      <c r="P98" s="72"/>
      <c r="Q98" s="72"/>
      <c r="R98" s="73"/>
      <c r="S98" s="73"/>
      <c r="T98" s="76">
        <v>59</v>
      </c>
      <c r="U98" s="75">
        <f t="shared" si="13"/>
        <v>0.6</v>
      </c>
      <c r="V98" s="75">
        <f t="shared" si="14"/>
        <v>0</v>
      </c>
      <c r="W98" s="75">
        <f t="shared" si="15"/>
        <v>0.6</v>
      </c>
      <c r="X98" s="75">
        <f t="shared" si="16"/>
        <v>0</v>
      </c>
      <c r="Y98" s="72"/>
      <c r="Z98" s="72"/>
      <c r="AA98" s="72"/>
      <c r="AB98" s="72"/>
      <c r="AC98" s="72"/>
      <c r="AD98" s="72"/>
      <c r="AE98" s="72"/>
      <c r="AF98" s="72"/>
    </row>
    <row r="99" spans="15:32" ht="20.100000000000001" customHeight="1">
      <c r="O99" s="72"/>
      <c r="P99" s="72"/>
      <c r="Q99" s="72"/>
      <c r="R99" s="73"/>
      <c r="S99" s="73"/>
      <c r="T99" s="76">
        <v>60</v>
      </c>
      <c r="U99" s="75">
        <f t="shared" si="13"/>
        <v>0.6</v>
      </c>
      <c r="V99" s="75">
        <f t="shared" si="14"/>
        <v>0</v>
      </c>
      <c r="W99" s="75">
        <f t="shared" si="15"/>
        <v>0.6</v>
      </c>
      <c r="X99" s="75">
        <f t="shared" si="16"/>
        <v>0</v>
      </c>
      <c r="Y99" s="72"/>
      <c r="Z99" s="72"/>
      <c r="AA99" s="72"/>
      <c r="AB99" s="72"/>
      <c r="AC99" s="72"/>
      <c r="AD99" s="72"/>
      <c r="AE99" s="72"/>
      <c r="AF99" s="72"/>
    </row>
    <row r="100" spans="15:32" ht="20.100000000000001" customHeight="1">
      <c r="O100" s="72"/>
      <c r="P100" s="72"/>
      <c r="Q100" s="72"/>
      <c r="R100" s="73"/>
      <c r="S100" s="73"/>
      <c r="T100" s="76">
        <v>61</v>
      </c>
      <c r="U100" s="75">
        <f t="shared" si="13"/>
        <v>0.6</v>
      </c>
      <c r="V100" s="75">
        <f t="shared" si="14"/>
        <v>0</v>
      </c>
      <c r="W100" s="75">
        <f t="shared" si="15"/>
        <v>0.6</v>
      </c>
      <c r="X100" s="75">
        <f t="shared" si="16"/>
        <v>0</v>
      </c>
      <c r="Y100" s="72"/>
      <c r="Z100" s="72"/>
      <c r="AA100" s="72"/>
      <c r="AB100" s="72"/>
      <c r="AC100" s="72"/>
      <c r="AD100" s="72"/>
      <c r="AE100" s="72"/>
      <c r="AF100" s="72"/>
    </row>
    <row r="101" spans="15:32" ht="20.100000000000001" customHeight="1">
      <c r="O101" s="72"/>
      <c r="P101" s="72"/>
      <c r="Q101" s="72"/>
      <c r="R101" s="73"/>
      <c r="S101" s="73"/>
      <c r="T101" s="76">
        <v>62</v>
      </c>
      <c r="U101" s="75">
        <f t="shared" si="13"/>
        <v>0.6</v>
      </c>
      <c r="V101" s="75">
        <f t="shared" si="14"/>
        <v>0</v>
      </c>
      <c r="W101" s="75">
        <f t="shared" si="15"/>
        <v>0.6</v>
      </c>
      <c r="X101" s="75">
        <f t="shared" si="16"/>
        <v>0</v>
      </c>
      <c r="Y101" s="72"/>
      <c r="Z101" s="72"/>
      <c r="AA101" s="72"/>
      <c r="AB101" s="72"/>
      <c r="AC101" s="72"/>
      <c r="AD101" s="72"/>
      <c r="AE101" s="72"/>
      <c r="AF101" s="72"/>
    </row>
    <row r="102" spans="15:32" ht="20.100000000000001" customHeight="1">
      <c r="O102" s="72"/>
      <c r="P102" s="72"/>
      <c r="Q102" s="72"/>
      <c r="R102" s="73"/>
      <c r="S102" s="73"/>
      <c r="T102" s="76">
        <v>63</v>
      </c>
      <c r="U102" s="75">
        <f t="shared" si="13"/>
        <v>0.6</v>
      </c>
      <c r="V102" s="75">
        <f t="shared" si="14"/>
        <v>0</v>
      </c>
      <c r="W102" s="75">
        <f t="shared" si="15"/>
        <v>0.6</v>
      </c>
      <c r="X102" s="75">
        <f t="shared" si="16"/>
        <v>0</v>
      </c>
      <c r="Y102" s="72"/>
      <c r="Z102" s="72"/>
      <c r="AA102" s="72"/>
      <c r="AB102" s="72"/>
      <c r="AC102" s="72"/>
      <c r="AD102" s="72"/>
      <c r="AE102" s="72"/>
      <c r="AF102" s="72"/>
    </row>
    <row r="103" spans="15:32" ht="20.100000000000001" customHeight="1">
      <c r="O103" s="72"/>
      <c r="P103" s="72"/>
      <c r="Q103" s="72"/>
      <c r="R103" s="73"/>
      <c r="S103" s="73"/>
      <c r="T103" s="76">
        <v>64</v>
      </c>
      <c r="U103" s="75">
        <f t="shared" si="13"/>
        <v>0.6</v>
      </c>
      <c r="V103" s="75">
        <f t="shared" si="14"/>
        <v>0</v>
      </c>
      <c r="W103" s="75">
        <f t="shared" si="15"/>
        <v>0.6</v>
      </c>
      <c r="X103" s="75">
        <f t="shared" si="16"/>
        <v>0</v>
      </c>
      <c r="Y103" s="72"/>
      <c r="Z103" s="72"/>
      <c r="AA103" s="72"/>
      <c r="AB103" s="72"/>
      <c r="AC103" s="72"/>
      <c r="AD103" s="72"/>
      <c r="AE103" s="72"/>
      <c r="AF103" s="72"/>
    </row>
    <row r="104" spans="15:32" ht="20.100000000000001" customHeight="1">
      <c r="O104" s="72"/>
      <c r="P104" s="72"/>
      <c r="Q104" s="72"/>
      <c r="R104" s="73"/>
      <c r="S104" s="73"/>
      <c r="T104" s="76">
        <v>65</v>
      </c>
      <c r="U104" s="75">
        <f t="shared" ref="U104:U167" si="17">IF($O$39=2,$R$41+$G$14/2,$R$41+0.05)</f>
        <v>0.6</v>
      </c>
      <c r="V104" s="75">
        <f t="shared" ref="V104:V167" si="18">IF(T104&gt;$P$39,0,T104*$G$28)</f>
        <v>0</v>
      </c>
      <c r="W104" s="75">
        <f t="shared" ref="W104:W167" si="19">IF($O$39=2,$R$41+$G$14/2,$R$41+$G$14-0.05)</f>
        <v>0.6</v>
      </c>
      <c r="X104" s="75">
        <f t="shared" si="16"/>
        <v>0</v>
      </c>
      <c r="Y104" s="72"/>
      <c r="Z104" s="72"/>
      <c r="AA104" s="72"/>
      <c r="AB104" s="72"/>
      <c r="AC104" s="72"/>
      <c r="AD104" s="72"/>
      <c r="AE104" s="72"/>
      <c r="AF104" s="72"/>
    </row>
    <row r="105" spans="15:32" ht="20.100000000000001" customHeight="1">
      <c r="O105" s="72"/>
      <c r="P105" s="72"/>
      <c r="Q105" s="72"/>
      <c r="R105" s="73"/>
      <c r="S105" s="73"/>
      <c r="T105" s="76">
        <v>66</v>
      </c>
      <c r="U105" s="75">
        <f t="shared" si="17"/>
        <v>0.6</v>
      </c>
      <c r="V105" s="75">
        <f t="shared" si="18"/>
        <v>0</v>
      </c>
      <c r="W105" s="75">
        <f t="shared" si="19"/>
        <v>0.6</v>
      </c>
      <c r="X105" s="75">
        <f t="shared" ref="X105:X139" si="20">V105</f>
        <v>0</v>
      </c>
      <c r="Y105" s="72"/>
      <c r="Z105" s="72"/>
      <c r="AA105" s="72"/>
      <c r="AB105" s="72"/>
      <c r="AC105" s="72"/>
      <c r="AD105" s="72"/>
      <c r="AE105" s="72"/>
      <c r="AF105" s="72"/>
    </row>
    <row r="106" spans="15:32" ht="20.100000000000001" customHeight="1">
      <c r="O106" s="72"/>
      <c r="P106" s="72"/>
      <c r="Q106" s="72"/>
      <c r="R106" s="73"/>
      <c r="S106" s="73"/>
      <c r="T106" s="76">
        <v>67</v>
      </c>
      <c r="U106" s="75">
        <f t="shared" si="17"/>
        <v>0.6</v>
      </c>
      <c r="V106" s="75">
        <f t="shared" si="18"/>
        <v>0</v>
      </c>
      <c r="W106" s="75">
        <f t="shared" si="19"/>
        <v>0.6</v>
      </c>
      <c r="X106" s="75">
        <f t="shared" si="20"/>
        <v>0</v>
      </c>
      <c r="Y106" s="72"/>
      <c r="Z106" s="72"/>
      <c r="AA106" s="72"/>
      <c r="AB106" s="72"/>
      <c r="AC106" s="72"/>
      <c r="AD106" s="72"/>
      <c r="AE106" s="72"/>
      <c r="AF106" s="72"/>
    </row>
    <row r="107" spans="15:32" ht="20.100000000000001" customHeight="1">
      <c r="O107" s="72"/>
      <c r="P107" s="72"/>
      <c r="Q107" s="72"/>
      <c r="R107" s="73"/>
      <c r="S107" s="73"/>
      <c r="T107" s="76">
        <v>68</v>
      </c>
      <c r="U107" s="75">
        <f t="shared" si="17"/>
        <v>0.6</v>
      </c>
      <c r="V107" s="75">
        <f t="shared" si="18"/>
        <v>0</v>
      </c>
      <c r="W107" s="75">
        <f t="shared" si="19"/>
        <v>0.6</v>
      </c>
      <c r="X107" s="75">
        <f t="shared" si="20"/>
        <v>0</v>
      </c>
      <c r="Y107" s="72"/>
      <c r="Z107" s="72"/>
      <c r="AA107" s="72"/>
      <c r="AB107" s="72"/>
      <c r="AC107" s="72"/>
      <c r="AD107" s="72"/>
      <c r="AE107" s="72"/>
      <c r="AF107" s="72"/>
    </row>
    <row r="108" spans="15:32" ht="20.100000000000001" customHeight="1">
      <c r="O108" s="72"/>
      <c r="P108" s="72"/>
      <c r="Q108" s="72"/>
      <c r="R108" s="73"/>
      <c r="S108" s="73"/>
      <c r="T108" s="76">
        <v>69</v>
      </c>
      <c r="U108" s="75">
        <f t="shared" si="17"/>
        <v>0.6</v>
      </c>
      <c r="V108" s="75">
        <f t="shared" si="18"/>
        <v>0</v>
      </c>
      <c r="W108" s="75">
        <f t="shared" si="19"/>
        <v>0.6</v>
      </c>
      <c r="X108" s="75">
        <f t="shared" si="20"/>
        <v>0</v>
      </c>
      <c r="Y108" s="72"/>
      <c r="Z108" s="72"/>
      <c r="AA108" s="72"/>
      <c r="AB108" s="72"/>
      <c r="AC108" s="72"/>
      <c r="AD108" s="72"/>
      <c r="AE108" s="72"/>
      <c r="AF108" s="72"/>
    </row>
    <row r="109" spans="15:32" ht="20.100000000000001" customHeight="1">
      <c r="O109" s="72"/>
      <c r="P109" s="72"/>
      <c r="Q109" s="72"/>
      <c r="R109" s="73"/>
      <c r="S109" s="73"/>
      <c r="T109" s="76">
        <v>70</v>
      </c>
      <c r="U109" s="75">
        <f t="shared" si="17"/>
        <v>0.6</v>
      </c>
      <c r="V109" s="75">
        <f t="shared" si="18"/>
        <v>0</v>
      </c>
      <c r="W109" s="75">
        <f t="shared" si="19"/>
        <v>0.6</v>
      </c>
      <c r="X109" s="75">
        <f t="shared" si="20"/>
        <v>0</v>
      </c>
      <c r="Y109" s="72"/>
      <c r="Z109" s="72"/>
      <c r="AA109" s="72"/>
      <c r="AB109" s="72"/>
      <c r="AC109" s="72"/>
      <c r="AD109" s="72"/>
      <c r="AE109" s="72"/>
      <c r="AF109" s="72"/>
    </row>
    <row r="110" spans="15:32" ht="20.100000000000001" customHeight="1">
      <c r="O110" s="72"/>
      <c r="P110" s="72"/>
      <c r="Q110" s="72"/>
      <c r="R110" s="73"/>
      <c r="S110" s="73"/>
      <c r="T110" s="76">
        <v>71</v>
      </c>
      <c r="U110" s="75">
        <f t="shared" si="17"/>
        <v>0.6</v>
      </c>
      <c r="V110" s="75">
        <f t="shared" si="18"/>
        <v>0</v>
      </c>
      <c r="W110" s="75">
        <f t="shared" si="19"/>
        <v>0.6</v>
      </c>
      <c r="X110" s="75">
        <f t="shared" si="20"/>
        <v>0</v>
      </c>
      <c r="Y110" s="72"/>
      <c r="Z110" s="72"/>
      <c r="AA110" s="72"/>
      <c r="AB110" s="72"/>
      <c r="AC110" s="72"/>
      <c r="AD110" s="72"/>
      <c r="AE110" s="72"/>
      <c r="AF110" s="72"/>
    </row>
    <row r="111" spans="15:32" ht="20.100000000000001" customHeight="1">
      <c r="O111" s="72"/>
      <c r="P111" s="72"/>
      <c r="Q111" s="72"/>
      <c r="R111" s="73"/>
      <c r="S111" s="73"/>
      <c r="T111" s="76">
        <v>72</v>
      </c>
      <c r="U111" s="75">
        <f t="shared" si="17"/>
        <v>0.6</v>
      </c>
      <c r="V111" s="75">
        <f t="shared" si="18"/>
        <v>0</v>
      </c>
      <c r="W111" s="75">
        <f t="shared" si="19"/>
        <v>0.6</v>
      </c>
      <c r="X111" s="75">
        <f t="shared" si="20"/>
        <v>0</v>
      </c>
      <c r="Y111" s="72"/>
      <c r="Z111" s="72"/>
      <c r="AA111" s="72"/>
      <c r="AB111" s="72"/>
      <c r="AC111" s="72"/>
      <c r="AD111" s="72"/>
      <c r="AE111" s="72"/>
      <c r="AF111" s="72"/>
    </row>
    <row r="112" spans="15:32" ht="20.100000000000001" customHeight="1">
      <c r="O112" s="72"/>
      <c r="P112" s="72"/>
      <c r="Q112" s="72"/>
      <c r="R112" s="73"/>
      <c r="S112" s="73"/>
      <c r="T112" s="76">
        <v>73</v>
      </c>
      <c r="U112" s="75">
        <f t="shared" si="17"/>
        <v>0.6</v>
      </c>
      <c r="V112" s="75">
        <f t="shared" si="18"/>
        <v>0</v>
      </c>
      <c r="W112" s="75">
        <f t="shared" si="19"/>
        <v>0.6</v>
      </c>
      <c r="X112" s="75">
        <f t="shared" si="20"/>
        <v>0</v>
      </c>
      <c r="Y112" s="72"/>
      <c r="Z112" s="72"/>
      <c r="AA112" s="72"/>
      <c r="AB112" s="72"/>
      <c r="AC112" s="72"/>
      <c r="AD112" s="72"/>
      <c r="AE112" s="72"/>
      <c r="AF112" s="72"/>
    </row>
    <row r="113" spans="15:32" ht="20.100000000000001" customHeight="1">
      <c r="O113" s="72"/>
      <c r="P113" s="72"/>
      <c r="Q113" s="72"/>
      <c r="R113" s="73"/>
      <c r="S113" s="73"/>
      <c r="T113" s="76">
        <v>74</v>
      </c>
      <c r="U113" s="75">
        <f t="shared" si="17"/>
        <v>0.6</v>
      </c>
      <c r="V113" s="75">
        <f t="shared" si="18"/>
        <v>0</v>
      </c>
      <c r="W113" s="75">
        <f t="shared" si="19"/>
        <v>0.6</v>
      </c>
      <c r="X113" s="75">
        <f t="shared" si="20"/>
        <v>0</v>
      </c>
      <c r="Y113" s="72"/>
      <c r="Z113" s="72"/>
      <c r="AA113" s="72"/>
      <c r="AB113" s="72"/>
      <c r="AC113" s="72"/>
      <c r="AD113" s="72"/>
      <c r="AE113" s="72"/>
      <c r="AF113" s="72"/>
    </row>
    <row r="114" spans="15:32" ht="20.100000000000001" customHeight="1">
      <c r="O114" s="72"/>
      <c r="P114" s="72"/>
      <c r="Q114" s="72"/>
      <c r="R114" s="73"/>
      <c r="S114" s="73"/>
      <c r="T114" s="76">
        <v>75</v>
      </c>
      <c r="U114" s="75">
        <f t="shared" si="17"/>
        <v>0.6</v>
      </c>
      <c r="V114" s="75">
        <f t="shared" si="18"/>
        <v>0</v>
      </c>
      <c r="W114" s="75">
        <f t="shared" si="19"/>
        <v>0.6</v>
      </c>
      <c r="X114" s="75">
        <f t="shared" si="20"/>
        <v>0</v>
      </c>
      <c r="Y114" s="72"/>
      <c r="Z114" s="72"/>
      <c r="AA114" s="72"/>
      <c r="AB114" s="72"/>
      <c r="AC114" s="72"/>
      <c r="AD114" s="72"/>
      <c r="AE114" s="72"/>
      <c r="AF114" s="72"/>
    </row>
    <row r="115" spans="15:32" ht="20.100000000000001" customHeight="1">
      <c r="O115" s="72"/>
      <c r="P115" s="72"/>
      <c r="Q115" s="72"/>
      <c r="R115" s="73"/>
      <c r="S115" s="73"/>
      <c r="T115" s="76">
        <v>76</v>
      </c>
      <c r="U115" s="75">
        <f t="shared" si="17"/>
        <v>0.6</v>
      </c>
      <c r="V115" s="75">
        <f t="shared" si="18"/>
        <v>0</v>
      </c>
      <c r="W115" s="75">
        <f t="shared" si="19"/>
        <v>0.6</v>
      </c>
      <c r="X115" s="75">
        <f t="shared" si="20"/>
        <v>0</v>
      </c>
      <c r="Y115" s="72"/>
      <c r="Z115" s="72"/>
      <c r="AA115" s="72"/>
      <c r="AB115" s="72"/>
      <c r="AC115" s="72"/>
      <c r="AD115" s="72"/>
      <c r="AE115" s="72"/>
      <c r="AF115" s="72"/>
    </row>
    <row r="116" spans="15:32" ht="20.100000000000001" customHeight="1">
      <c r="O116" s="72"/>
      <c r="P116" s="72"/>
      <c r="Q116" s="72"/>
      <c r="R116" s="73"/>
      <c r="S116" s="73"/>
      <c r="T116" s="76">
        <v>77</v>
      </c>
      <c r="U116" s="75">
        <f t="shared" si="17"/>
        <v>0.6</v>
      </c>
      <c r="V116" s="75">
        <f t="shared" si="18"/>
        <v>0</v>
      </c>
      <c r="W116" s="75">
        <f t="shared" si="19"/>
        <v>0.6</v>
      </c>
      <c r="X116" s="75">
        <f t="shared" si="20"/>
        <v>0</v>
      </c>
      <c r="Y116" s="72"/>
      <c r="Z116" s="72"/>
      <c r="AA116" s="72"/>
      <c r="AB116" s="72"/>
      <c r="AC116" s="72"/>
      <c r="AD116" s="72"/>
      <c r="AE116" s="72"/>
      <c r="AF116" s="72"/>
    </row>
    <row r="117" spans="15:32" ht="20.100000000000001" customHeight="1">
      <c r="O117" s="72"/>
      <c r="P117" s="72"/>
      <c r="Q117" s="72"/>
      <c r="R117" s="73"/>
      <c r="S117" s="73"/>
      <c r="T117" s="76">
        <v>78</v>
      </c>
      <c r="U117" s="75">
        <f t="shared" si="17"/>
        <v>0.6</v>
      </c>
      <c r="V117" s="75">
        <f t="shared" si="18"/>
        <v>0</v>
      </c>
      <c r="W117" s="75">
        <f t="shared" si="19"/>
        <v>0.6</v>
      </c>
      <c r="X117" s="75">
        <f t="shared" si="20"/>
        <v>0</v>
      </c>
      <c r="Y117" s="72"/>
      <c r="Z117" s="72"/>
      <c r="AA117" s="72"/>
      <c r="AB117" s="72"/>
      <c r="AC117" s="72"/>
      <c r="AD117" s="72"/>
      <c r="AE117" s="72"/>
      <c r="AF117" s="72"/>
    </row>
    <row r="118" spans="15:32" ht="20.100000000000001" customHeight="1">
      <c r="O118" s="72"/>
      <c r="P118" s="72"/>
      <c r="Q118" s="72"/>
      <c r="R118" s="73"/>
      <c r="S118" s="73"/>
      <c r="T118" s="76">
        <v>79</v>
      </c>
      <c r="U118" s="75">
        <f t="shared" si="17"/>
        <v>0.6</v>
      </c>
      <c r="V118" s="75">
        <f t="shared" si="18"/>
        <v>0</v>
      </c>
      <c r="W118" s="75">
        <f t="shared" si="19"/>
        <v>0.6</v>
      </c>
      <c r="X118" s="75">
        <f t="shared" si="20"/>
        <v>0</v>
      </c>
      <c r="Y118" s="72"/>
      <c r="Z118" s="72"/>
      <c r="AA118" s="72"/>
      <c r="AB118" s="72"/>
      <c r="AC118" s="72"/>
      <c r="AD118" s="72"/>
      <c r="AE118" s="72"/>
      <c r="AF118" s="72"/>
    </row>
    <row r="119" spans="15:32" ht="20.100000000000001" customHeight="1">
      <c r="O119" s="72"/>
      <c r="P119" s="72"/>
      <c r="Q119" s="72"/>
      <c r="R119" s="73"/>
      <c r="S119" s="73"/>
      <c r="T119" s="76">
        <v>80</v>
      </c>
      <c r="U119" s="75">
        <f t="shared" si="17"/>
        <v>0.6</v>
      </c>
      <c r="V119" s="75">
        <f t="shared" si="18"/>
        <v>0</v>
      </c>
      <c r="W119" s="75">
        <f t="shared" si="19"/>
        <v>0.6</v>
      </c>
      <c r="X119" s="75">
        <f t="shared" si="20"/>
        <v>0</v>
      </c>
      <c r="Y119" s="72"/>
      <c r="Z119" s="72"/>
      <c r="AA119" s="72"/>
      <c r="AB119" s="72"/>
      <c r="AC119" s="72"/>
      <c r="AD119" s="72"/>
      <c r="AE119" s="72"/>
      <c r="AF119" s="72"/>
    </row>
    <row r="120" spans="15:32" ht="20.100000000000001" customHeight="1">
      <c r="O120" s="72"/>
      <c r="P120" s="72"/>
      <c r="Q120" s="72"/>
      <c r="R120" s="73"/>
      <c r="S120" s="73"/>
      <c r="T120" s="76">
        <v>81</v>
      </c>
      <c r="U120" s="75">
        <f t="shared" si="17"/>
        <v>0.6</v>
      </c>
      <c r="V120" s="75">
        <f t="shared" si="18"/>
        <v>0</v>
      </c>
      <c r="W120" s="75">
        <f t="shared" si="19"/>
        <v>0.6</v>
      </c>
      <c r="X120" s="75">
        <f t="shared" si="20"/>
        <v>0</v>
      </c>
      <c r="Y120" s="72"/>
      <c r="Z120" s="72"/>
      <c r="AA120" s="72"/>
      <c r="AB120" s="72"/>
      <c r="AC120" s="72"/>
      <c r="AD120" s="72"/>
      <c r="AE120" s="72"/>
      <c r="AF120" s="72"/>
    </row>
    <row r="121" spans="15:32" ht="20.100000000000001" customHeight="1">
      <c r="O121" s="72"/>
      <c r="P121" s="72"/>
      <c r="Q121" s="72"/>
      <c r="R121" s="73"/>
      <c r="S121" s="73"/>
      <c r="T121" s="76">
        <v>82</v>
      </c>
      <c r="U121" s="75">
        <f t="shared" si="17"/>
        <v>0.6</v>
      </c>
      <c r="V121" s="75">
        <f t="shared" si="18"/>
        <v>0</v>
      </c>
      <c r="W121" s="75">
        <f t="shared" si="19"/>
        <v>0.6</v>
      </c>
      <c r="X121" s="75">
        <f t="shared" si="20"/>
        <v>0</v>
      </c>
      <c r="Y121" s="72"/>
      <c r="Z121" s="72"/>
      <c r="AA121" s="72"/>
      <c r="AB121" s="72"/>
      <c r="AC121" s="72"/>
      <c r="AD121" s="72"/>
      <c r="AE121" s="72"/>
      <c r="AF121" s="72"/>
    </row>
    <row r="122" spans="15:32" ht="20.100000000000001" customHeight="1">
      <c r="O122" s="72"/>
      <c r="P122" s="72"/>
      <c r="Q122" s="72"/>
      <c r="R122" s="73"/>
      <c r="S122" s="73"/>
      <c r="T122" s="76">
        <v>83</v>
      </c>
      <c r="U122" s="75">
        <f t="shared" si="17"/>
        <v>0.6</v>
      </c>
      <c r="V122" s="75">
        <f t="shared" si="18"/>
        <v>0</v>
      </c>
      <c r="W122" s="75">
        <f t="shared" si="19"/>
        <v>0.6</v>
      </c>
      <c r="X122" s="75">
        <f t="shared" si="20"/>
        <v>0</v>
      </c>
      <c r="Y122" s="72"/>
      <c r="Z122" s="72"/>
      <c r="AA122" s="72"/>
      <c r="AB122" s="72"/>
      <c r="AC122" s="72"/>
      <c r="AD122" s="72"/>
      <c r="AE122" s="72"/>
      <c r="AF122" s="72"/>
    </row>
    <row r="123" spans="15:32" ht="20.100000000000001" customHeight="1">
      <c r="O123" s="72"/>
      <c r="P123" s="72"/>
      <c r="Q123" s="72"/>
      <c r="R123" s="73"/>
      <c r="S123" s="73"/>
      <c r="T123" s="76">
        <v>84</v>
      </c>
      <c r="U123" s="75">
        <f t="shared" si="17"/>
        <v>0.6</v>
      </c>
      <c r="V123" s="75">
        <f t="shared" si="18"/>
        <v>0</v>
      </c>
      <c r="W123" s="75">
        <f t="shared" si="19"/>
        <v>0.6</v>
      </c>
      <c r="X123" s="75">
        <f t="shared" si="20"/>
        <v>0</v>
      </c>
      <c r="Y123" s="72"/>
      <c r="Z123" s="72"/>
      <c r="AA123" s="72"/>
      <c r="AB123" s="72"/>
      <c r="AC123" s="72"/>
      <c r="AD123" s="72"/>
      <c r="AE123" s="72"/>
      <c r="AF123" s="72"/>
    </row>
    <row r="124" spans="15:32" ht="20.100000000000001" customHeight="1">
      <c r="O124" s="72"/>
      <c r="P124" s="72"/>
      <c r="Q124" s="72"/>
      <c r="R124" s="73"/>
      <c r="S124" s="73"/>
      <c r="T124" s="76">
        <v>85</v>
      </c>
      <c r="U124" s="75">
        <f t="shared" si="17"/>
        <v>0.6</v>
      </c>
      <c r="V124" s="75">
        <f t="shared" si="18"/>
        <v>0</v>
      </c>
      <c r="W124" s="75">
        <f t="shared" si="19"/>
        <v>0.6</v>
      </c>
      <c r="X124" s="75">
        <f t="shared" si="20"/>
        <v>0</v>
      </c>
      <c r="Y124" s="72"/>
      <c r="Z124" s="72"/>
      <c r="AA124" s="72"/>
      <c r="AB124" s="72"/>
      <c r="AC124" s="72"/>
      <c r="AD124" s="72"/>
      <c r="AE124" s="72"/>
      <c r="AF124" s="72"/>
    </row>
    <row r="125" spans="15:32" ht="20.100000000000001" customHeight="1">
      <c r="O125" s="72"/>
      <c r="P125" s="72"/>
      <c r="Q125" s="72"/>
      <c r="R125" s="73"/>
      <c r="S125" s="73"/>
      <c r="T125" s="76">
        <v>86</v>
      </c>
      <c r="U125" s="75">
        <f t="shared" si="17"/>
        <v>0.6</v>
      </c>
      <c r="V125" s="75">
        <f t="shared" si="18"/>
        <v>0</v>
      </c>
      <c r="W125" s="75">
        <f t="shared" si="19"/>
        <v>0.6</v>
      </c>
      <c r="X125" s="75">
        <f t="shared" si="20"/>
        <v>0</v>
      </c>
      <c r="Y125" s="72"/>
      <c r="Z125" s="72"/>
      <c r="AA125" s="72"/>
      <c r="AB125" s="72"/>
      <c r="AC125" s="72"/>
      <c r="AD125" s="72"/>
      <c r="AE125" s="72"/>
      <c r="AF125" s="72"/>
    </row>
    <row r="126" spans="15:32" ht="20.100000000000001" customHeight="1">
      <c r="O126" s="72"/>
      <c r="P126" s="72"/>
      <c r="Q126" s="72"/>
      <c r="R126" s="73"/>
      <c r="S126" s="73"/>
      <c r="T126" s="76">
        <v>87</v>
      </c>
      <c r="U126" s="75">
        <f t="shared" si="17"/>
        <v>0.6</v>
      </c>
      <c r="V126" s="75">
        <f t="shared" si="18"/>
        <v>0</v>
      </c>
      <c r="W126" s="75">
        <f t="shared" si="19"/>
        <v>0.6</v>
      </c>
      <c r="X126" s="75">
        <f t="shared" si="20"/>
        <v>0</v>
      </c>
      <c r="Y126" s="72"/>
      <c r="Z126" s="72"/>
      <c r="AA126" s="72"/>
      <c r="AB126" s="72"/>
      <c r="AC126" s="72"/>
      <c r="AD126" s="72"/>
      <c r="AE126" s="72"/>
      <c r="AF126" s="72"/>
    </row>
    <row r="127" spans="15:32" ht="20.100000000000001" customHeight="1">
      <c r="O127" s="72"/>
      <c r="P127" s="72"/>
      <c r="Q127" s="72"/>
      <c r="R127" s="73"/>
      <c r="S127" s="73"/>
      <c r="T127" s="76">
        <v>88</v>
      </c>
      <c r="U127" s="75">
        <f t="shared" si="17"/>
        <v>0.6</v>
      </c>
      <c r="V127" s="75">
        <f t="shared" si="18"/>
        <v>0</v>
      </c>
      <c r="W127" s="75">
        <f t="shared" si="19"/>
        <v>0.6</v>
      </c>
      <c r="X127" s="75">
        <f t="shared" si="20"/>
        <v>0</v>
      </c>
      <c r="Y127" s="72"/>
      <c r="Z127" s="72"/>
      <c r="AA127" s="72"/>
      <c r="AB127" s="72"/>
      <c r="AC127" s="72"/>
      <c r="AD127" s="72"/>
      <c r="AE127" s="72"/>
      <c r="AF127" s="72"/>
    </row>
    <row r="128" spans="15:32" ht="20.100000000000001" customHeight="1">
      <c r="O128" s="72"/>
      <c r="P128" s="72"/>
      <c r="Q128" s="72"/>
      <c r="R128" s="73"/>
      <c r="S128" s="73"/>
      <c r="T128" s="76">
        <v>89</v>
      </c>
      <c r="U128" s="75">
        <f t="shared" si="17"/>
        <v>0.6</v>
      </c>
      <c r="V128" s="75">
        <f t="shared" si="18"/>
        <v>0</v>
      </c>
      <c r="W128" s="75">
        <f t="shared" si="19"/>
        <v>0.6</v>
      </c>
      <c r="X128" s="75">
        <f t="shared" si="20"/>
        <v>0</v>
      </c>
      <c r="Y128" s="72"/>
      <c r="Z128" s="72"/>
      <c r="AA128" s="72"/>
      <c r="AB128" s="72"/>
      <c r="AC128" s="72"/>
      <c r="AD128" s="72"/>
      <c r="AE128" s="72"/>
      <c r="AF128" s="72"/>
    </row>
    <row r="129" spans="15:32" ht="20.100000000000001" customHeight="1">
      <c r="O129" s="72"/>
      <c r="P129" s="72"/>
      <c r="Q129" s="72"/>
      <c r="R129" s="73"/>
      <c r="S129" s="73"/>
      <c r="T129" s="76">
        <v>90</v>
      </c>
      <c r="U129" s="75">
        <f t="shared" si="17"/>
        <v>0.6</v>
      </c>
      <c r="V129" s="75">
        <f t="shared" si="18"/>
        <v>0</v>
      </c>
      <c r="W129" s="75">
        <f t="shared" si="19"/>
        <v>0.6</v>
      </c>
      <c r="X129" s="75">
        <f t="shared" si="20"/>
        <v>0</v>
      </c>
      <c r="Y129" s="72"/>
      <c r="Z129" s="72"/>
      <c r="AA129" s="72"/>
      <c r="AB129" s="72"/>
      <c r="AC129" s="72"/>
      <c r="AD129" s="72"/>
      <c r="AE129" s="72"/>
      <c r="AF129" s="72"/>
    </row>
    <row r="130" spans="15:32" ht="20.100000000000001" customHeight="1">
      <c r="O130" s="72"/>
      <c r="P130" s="72"/>
      <c r="Q130" s="72"/>
      <c r="R130" s="73"/>
      <c r="S130" s="73"/>
      <c r="T130" s="76">
        <v>91</v>
      </c>
      <c r="U130" s="75">
        <f t="shared" si="17"/>
        <v>0.6</v>
      </c>
      <c r="V130" s="75">
        <f t="shared" si="18"/>
        <v>0</v>
      </c>
      <c r="W130" s="75">
        <f t="shared" si="19"/>
        <v>0.6</v>
      </c>
      <c r="X130" s="75">
        <f t="shared" si="20"/>
        <v>0</v>
      </c>
      <c r="Y130" s="72"/>
      <c r="Z130" s="72"/>
      <c r="AA130" s="72"/>
      <c r="AB130" s="72"/>
      <c r="AC130" s="72"/>
      <c r="AD130" s="72"/>
      <c r="AE130" s="72"/>
      <c r="AF130" s="72"/>
    </row>
    <row r="131" spans="15:32" ht="20.100000000000001" customHeight="1">
      <c r="O131" s="72"/>
      <c r="P131" s="72"/>
      <c r="Q131" s="72"/>
      <c r="R131" s="73"/>
      <c r="S131" s="73"/>
      <c r="T131" s="76">
        <v>92</v>
      </c>
      <c r="U131" s="75">
        <f t="shared" si="17"/>
        <v>0.6</v>
      </c>
      <c r="V131" s="75">
        <f t="shared" si="18"/>
        <v>0</v>
      </c>
      <c r="W131" s="75">
        <f t="shared" si="19"/>
        <v>0.6</v>
      </c>
      <c r="X131" s="75">
        <f t="shared" si="20"/>
        <v>0</v>
      </c>
      <c r="Y131" s="72"/>
      <c r="Z131" s="72"/>
      <c r="AA131" s="72"/>
      <c r="AB131" s="72"/>
      <c r="AC131" s="72"/>
      <c r="AD131" s="72"/>
      <c r="AE131" s="72"/>
      <c r="AF131" s="72"/>
    </row>
    <row r="132" spans="15:32" ht="20.100000000000001" customHeight="1">
      <c r="O132" s="72"/>
      <c r="P132" s="72"/>
      <c r="Q132" s="72"/>
      <c r="R132" s="73"/>
      <c r="S132" s="73"/>
      <c r="T132" s="76">
        <v>93</v>
      </c>
      <c r="U132" s="75">
        <f t="shared" si="17"/>
        <v>0.6</v>
      </c>
      <c r="V132" s="75">
        <f t="shared" si="18"/>
        <v>0</v>
      </c>
      <c r="W132" s="75">
        <f t="shared" si="19"/>
        <v>0.6</v>
      </c>
      <c r="X132" s="75">
        <f t="shared" si="20"/>
        <v>0</v>
      </c>
      <c r="Y132" s="72"/>
      <c r="Z132" s="72"/>
      <c r="AA132" s="72"/>
      <c r="AB132" s="72"/>
      <c r="AC132" s="72"/>
      <c r="AD132" s="72"/>
      <c r="AE132" s="72"/>
      <c r="AF132" s="72"/>
    </row>
    <row r="133" spans="15:32" ht="20.100000000000001" customHeight="1">
      <c r="O133" s="72"/>
      <c r="P133" s="72"/>
      <c r="Q133" s="72"/>
      <c r="R133" s="73"/>
      <c r="S133" s="73"/>
      <c r="T133" s="76">
        <v>94</v>
      </c>
      <c r="U133" s="75">
        <f t="shared" si="17"/>
        <v>0.6</v>
      </c>
      <c r="V133" s="75">
        <f t="shared" si="18"/>
        <v>0</v>
      </c>
      <c r="W133" s="75">
        <f t="shared" si="19"/>
        <v>0.6</v>
      </c>
      <c r="X133" s="75">
        <f t="shared" si="20"/>
        <v>0</v>
      </c>
      <c r="Y133" s="72"/>
      <c r="Z133" s="72"/>
      <c r="AA133" s="72"/>
      <c r="AB133" s="72"/>
      <c r="AC133" s="72"/>
      <c r="AD133" s="72"/>
      <c r="AE133" s="72"/>
      <c r="AF133" s="72"/>
    </row>
    <row r="134" spans="15:32" ht="20.100000000000001" customHeight="1">
      <c r="O134" s="72"/>
      <c r="P134" s="72"/>
      <c r="Q134" s="72"/>
      <c r="R134" s="73"/>
      <c r="S134" s="73"/>
      <c r="T134" s="76">
        <v>95</v>
      </c>
      <c r="U134" s="75">
        <f t="shared" si="17"/>
        <v>0.6</v>
      </c>
      <c r="V134" s="75">
        <f t="shared" si="18"/>
        <v>0</v>
      </c>
      <c r="W134" s="75">
        <f t="shared" si="19"/>
        <v>0.6</v>
      </c>
      <c r="X134" s="75">
        <f t="shared" si="20"/>
        <v>0</v>
      </c>
      <c r="Y134" s="72"/>
      <c r="Z134" s="72"/>
      <c r="AA134" s="72"/>
      <c r="AB134" s="72"/>
      <c r="AC134" s="72"/>
      <c r="AD134" s="72"/>
      <c r="AE134" s="72"/>
      <c r="AF134" s="72"/>
    </row>
    <row r="135" spans="15:32" ht="20.100000000000001" customHeight="1">
      <c r="O135" s="72"/>
      <c r="P135" s="72"/>
      <c r="Q135" s="72"/>
      <c r="R135" s="73"/>
      <c r="S135" s="73"/>
      <c r="T135" s="76">
        <v>96</v>
      </c>
      <c r="U135" s="75">
        <f t="shared" si="17"/>
        <v>0.6</v>
      </c>
      <c r="V135" s="75">
        <f t="shared" si="18"/>
        <v>0</v>
      </c>
      <c r="W135" s="75">
        <f t="shared" si="19"/>
        <v>0.6</v>
      </c>
      <c r="X135" s="75">
        <f t="shared" si="20"/>
        <v>0</v>
      </c>
      <c r="Y135" s="72"/>
      <c r="Z135" s="72"/>
      <c r="AA135" s="72"/>
      <c r="AB135" s="72"/>
      <c r="AC135" s="72"/>
      <c r="AD135" s="72"/>
      <c r="AE135" s="72"/>
      <c r="AF135" s="72"/>
    </row>
    <row r="136" spans="15:32" ht="20.100000000000001" customHeight="1">
      <c r="O136" s="72"/>
      <c r="P136" s="72"/>
      <c r="Q136" s="72"/>
      <c r="R136" s="73"/>
      <c r="S136" s="73"/>
      <c r="T136" s="76">
        <v>97</v>
      </c>
      <c r="U136" s="75">
        <f t="shared" si="17"/>
        <v>0.6</v>
      </c>
      <c r="V136" s="75">
        <f t="shared" si="18"/>
        <v>0</v>
      </c>
      <c r="W136" s="75">
        <f t="shared" si="19"/>
        <v>0.6</v>
      </c>
      <c r="X136" s="75">
        <f t="shared" si="20"/>
        <v>0</v>
      </c>
      <c r="Y136" s="72"/>
      <c r="Z136" s="72"/>
      <c r="AA136" s="72"/>
      <c r="AB136" s="72"/>
      <c r="AC136" s="72"/>
      <c r="AD136" s="72"/>
      <c r="AE136" s="72"/>
      <c r="AF136" s="72"/>
    </row>
    <row r="137" spans="15:32" ht="20.100000000000001" customHeight="1">
      <c r="O137" s="72"/>
      <c r="P137" s="72"/>
      <c r="Q137" s="72"/>
      <c r="R137" s="73"/>
      <c r="S137" s="73"/>
      <c r="T137" s="76">
        <v>98</v>
      </c>
      <c r="U137" s="75">
        <f t="shared" si="17"/>
        <v>0.6</v>
      </c>
      <c r="V137" s="75">
        <f t="shared" si="18"/>
        <v>0</v>
      </c>
      <c r="W137" s="75">
        <f t="shared" si="19"/>
        <v>0.6</v>
      </c>
      <c r="X137" s="75">
        <f t="shared" si="20"/>
        <v>0</v>
      </c>
      <c r="Y137" s="72"/>
      <c r="Z137" s="72"/>
      <c r="AA137" s="72"/>
      <c r="AB137" s="72"/>
      <c r="AC137" s="72"/>
      <c r="AD137" s="72"/>
      <c r="AE137" s="72"/>
      <c r="AF137" s="72"/>
    </row>
    <row r="138" spans="15:32" ht="20.100000000000001" customHeight="1">
      <c r="O138" s="72"/>
      <c r="P138" s="72"/>
      <c r="Q138" s="72"/>
      <c r="R138" s="73"/>
      <c r="S138" s="73"/>
      <c r="T138" s="76">
        <v>99</v>
      </c>
      <c r="U138" s="75">
        <f t="shared" si="17"/>
        <v>0.6</v>
      </c>
      <c r="V138" s="75">
        <f t="shared" si="18"/>
        <v>0</v>
      </c>
      <c r="W138" s="75">
        <f t="shared" si="19"/>
        <v>0.6</v>
      </c>
      <c r="X138" s="75">
        <f t="shared" si="20"/>
        <v>0</v>
      </c>
      <c r="Y138" s="72"/>
      <c r="Z138" s="72"/>
      <c r="AA138" s="72"/>
      <c r="AB138" s="72"/>
      <c r="AC138" s="72"/>
      <c r="AD138" s="72"/>
      <c r="AE138" s="72"/>
      <c r="AF138" s="72"/>
    </row>
    <row r="139" spans="15:32" ht="20.100000000000001" customHeight="1">
      <c r="O139" s="72"/>
      <c r="P139" s="72"/>
      <c r="Q139" s="72"/>
      <c r="R139" s="73"/>
      <c r="S139" s="73"/>
      <c r="T139" s="76">
        <v>100</v>
      </c>
      <c r="U139" s="75">
        <f t="shared" si="17"/>
        <v>0.6</v>
      </c>
      <c r="V139" s="75">
        <f t="shared" si="18"/>
        <v>0</v>
      </c>
      <c r="W139" s="75">
        <f t="shared" si="19"/>
        <v>0.6</v>
      </c>
      <c r="X139" s="75">
        <f t="shared" si="20"/>
        <v>0</v>
      </c>
      <c r="Y139" s="72"/>
      <c r="Z139" s="72"/>
      <c r="AA139" s="72"/>
      <c r="AB139" s="72"/>
      <c r="AC139" s="72"/>
      <c r="AD139" s="72"/>
      <c r="AE139" s="72"/>
      <c r="AF139" s="72"/>
    </row>
    <row r="140" spans="15:32" ht="20.100000000000001" customHeight="1">
      <c r="O140" s="72"/>
      <c r="P140" s="72"/>
      <c r="Q140" s="72"/>
      <c r="R140" s="73"/>
      <c r="S140" s="73"/>
      <c r="T140" s="76">
        <v>101</v>
      </c>
      <c r="U140" s="75">
        <f t="shared" si="17"/>
        <v>0.6</v>
      </c>
      <c r="V140" s="75">
        <f t="shared" si="18"/>
        <v>0</v>
      </c>
      <c r="W140" s="75">
        <f t="shared" si="19"/>
        <v>0.6</v>
      </c>
      <c r="X140" s="75">
        <f t="shared" ref="X140:X203" si="21">V140</f>
        <v>0</v>
      </c>
      <c r="Y140" s="72"/>
      <c r="Z140" s="72"/>
      <c r="AA140" s="72"/>
      <c r="AB140" s="72"/>
      <c r="AC140" s="72"/>
      <c r="AD140" s="72"/>
      <c r="AE140" s="72"/>
      <c r="AF140" s="72"/>
    </row>
    <row r="141" spans="15:32" ht="20.100000000000001" customHeight="1">
      <c r="O141" s="72"/>
      <c r="P141" s="72"/>
      <c r="Q141" s="72"/>
      <c r="R141" s="73"/>
      <c r="S141" s="73"/>
      <c r="T141" s="76">
        <v>102</v>
      </c>
      <c r="U141" s="75">
        <f t="shared" si="17"/>
        <v>0.6</v>
      </c>
      <c r="V141" s="75">
        <f t="shared" si="18"/>
        <v>0</v>
      </c>
      <c r="W141" s="75">
        <f t="shared" si="19"/>
        <v>0.6</v>
      </c>
      <c r="X141" s="75">
        <f t="shared" si="21"/>
        <v>0</v>
      </c>
      <c r="Y141" s="72"/>
      <c r="Z141" s="72"/>
      <c r="AA141" s="72"/>
      <c r="AB141" s="72"/>
      <c r="AC141" s="72"/>
      <c r="AD141" s="72"/>
      <c r="AE141" s="72"/>
      <c r="AF141" s="72"/>
    </row>
    <row r="142" spans="15:32" ht="20.100000000000001" customHeight="1">
      <c r="O142" s="72"/>
      <c r="P142" s="72"/>
      <c r="Q142" s="72"/>
      <c r="R142" s="73"/>
      <c r="S142" s="73"/>
      <c r="T142" s="76">
        <v>103</v>
      </c>
      <c r="U142" s="75">
        <f t="shared" si="17"/>
        <v>0.6</v>
      </c>
      <c r="V142" s="75">
        <f t="shared" si="18"/>
        <v>0</v>
      </c>
      <c r="W142" s="75">
        <f t="shared" si="19"/>
        <v>0.6</v>
      </c>
      <c r="X142" s="75">
        <f t="shared" si="21"/>
        <v>0</v>
      </c>
      <c r="Y142" s="72"/>
      <c r="Z142" s="72"/>
      <c r="AA142" s="72"/>
      <c r="AB142" s="72"/>
      <c r="AC142" s="72"/>
      <c r="AD142" s="72"/>
      <c r="AE142" s="72"/>
      <c r="AF142" s="72"/>
    </row>
    <row r="143" spans="15:32" ht="20.100000000000001" customHeight="1">
      <c r="O143" s="72"/>
      <c r="P143" s="72"/>
      <c r="Q143" s="72"/>
      <c r="R143" s="73"/>
      <c r="S143" s="73"/>
      <c r="T143" s="76">
        <v>104</v>
      </c>
      <c r="U143" s="75">
        <f t="shared" si="17"/>
        <v>0.6</v>
      </c>
      <c r="V143" s="75">
        <f t="shared" si="18"/>
        <v>0</v>
      </c>
      <c r="W143" s="75">
        <f t="shared" si="19"/>
        <v>0.6</v>
      </c>
      <c r="X143" s="75">
        <f t="shared" si="21"/>
        <v>0</v>
      </c>
      <c r="Y143" s="72"/>
      <c r="Z143" s="72"/>
      <c r="AA143" s="72"/>
      <c r="AB143" s="72"/>
      <c r="AC143" s="72"/>
      <c r="AD143" s="72"/>
      <c r="AE143" s="72"/>
      <c r="AF143" s="72"/>
    </row>
    <row r="144" spans="15:32" ht="20.100000000000001" customHeight="1">
      <c r="O144" s="72"/>
      <c r="P144" s="72"/>
      <c r="Q144" s="72"/>
      <c r="R144" s="73"/>
      <c r="S144" s="73"/>
      <c r="T144" s="76">
        <v>105</v>
      </c>
      <c r="U144" s="75">
        <f t="shared" si="17"/>
        <v>0.6</v>
      </c>
      <c r="V144" s="75">
        <f t="shared" si="18"/>
        <v>0</v>
      </c>
      <c r="W144" s="75">
        <f t="shared" si="19"/>
        <v>0.6</v>
      </c>
      <c r="X144" s="75">
        <f t="shared" si="21"/>
        <v>0</v>
      </c>
      <c r="Y144" s="72"/>
      <c r="Z144" s="72"/>
      <c r="AA144" s="72"/>
      <c r="AB144" s="72"/>
      <c r="AC144" s="72"/>
      <c r="AD144" s="72"/>
      <c r="AE144" s="72"/>
      <c r="AF144" s="72"/>
    </row>
    <row r="145" spans="15:32" ht="20.100000000000001" customHeight="1">
      <c r="O145" s="72"/>
      <c r="P145" s="72"/>
      <c r="Q145" s="72"/>
      <c r="R145" s="73"/>
      <c r="S145" s="73"/>
      <c r="T145" s="76">
        <v>106</v>
      </c>
      <c r="U145" s="75">
        <f t="shared" si="17"/>
        <v>0.6</v>
      </c>
      <c r="V145" s="75">
        <f t="shared" si="18"/>
        <v>0</v>
      </c>
      <c r="W145" s="75">
        <f t="shared" si="19"/>
        <v>0.6</v>
      </c>
      <c r="X145" s="75">
        <f t="shared" si="21"/>
        <v>0</v>
      </c>
      <c r="Y145" s="72"/>
      <c r="Z145" s="72"/>
      <c r="AA145" s="72"/>
      <c r="AB145" s="72"/>
      <c r="AC145" s="72"/>
      <c r="AD145" s="72"/>
      <c r="AE145" s="72"/>
      <c r="AF145" s="72"/>
    </row>
    <row r="146" spans="15:32" ht="20.100000000000001" customHeight="1">
      <c r="O146" s="72"/>
      <c r="P146" s="72"/>
      <c r="Q146" s="72"/>
      <c r="R146" s="73"/>
      <c r="S146" s="73"/>
      <c r="T146" s="76">
        <v>107</v>
      </c>
      <c r="U146" s="75">
        <f t="shared" si="17"/>
        <v>0.6</v>
      </c>
      <c r="V146" s="75">
        <f t="shared" si="18"/>
        <v>0</v>
      </c>
      <c r="W146" s="75">
        <f t="shared" si="19"/>
        <v>0.6</v>
      </c>
      <c r="X146" s="75">
        <f t="shared" si="21"/>
        <v>0</v>
      </c>
      <c r="Y146" s="72"/>
      <c r="Z146" s="72"/>
      <c r="AA146" s="72"/>
      <c r="AB146" s="72"/>
      <c r="AC146" s="72"/>
      <c r="AD146" s="72"/>
      <c r="AE146" s="72"/>
      <c r="AF146" s="72"/>
    </row>
    <row r="147" spans="15:32" ht="20.100000000000001" customHeight="1">
      <c r="O147" s="72"/>
      <c r="P147" s="72"/>
      <c r="Q147" s="72"/>
      <c r="R147" s="73"/>
      <c r="S147" s="73"/>
      <c r="T147" s="76">
        <v>108</v>
      </c>
      <c r="U147" s="75">
        <f t="shared" si="17"/>
        <v>0.6</v>
      </c>
      <c r="V147" s="75">
        <f t="shared" si="18"/>
        <v>0</v>
      </c>
      <c r="W147" s="75">
        <f t="shared" si="19"/>
        <v>0.6</v>
      </c>
      <c r="X147" s="75">
        <f t="shared" si="21"/>
        <v>0</v>
      </c>
      <c r="Y147" s="72"/>
      <c r="Z147" s="72"/>
      <c r="AA147" s="72"/>
      <c r="AB147" s="72"/>
      <c r="AC147" s="72"/>
      <c r="AD147" s="72"/>
      <c r="AE147" s="72"/>
      <c r="AF147" s="72"/>
    </row>
    <row r="148" spans="15:32" ht="20.100000000000001" customHeight="1">
      <c r="O148" s="72"/>
      <c r="P148" s="72"/>
      <c r="Q148" s="72"/>
      <c r="R148" s="73"/>
      <c r="S148" s="73"/>
      <c r="T148" s="76">
        <v>109</v>
      </c>
      <c r="U148" s="75">
        <f t="shared" si="17"/>
        <v>0.6</v>
      </c>
      <c r="V148" s="75">
        <f t="shared" si="18"/>
        <v>0</v>
      </c>
      <c r="W148" s="75">
        <f t="shared" si="19"/>
        <v>0.6</v>
      </c>
      <c r="X148" s="75">
        <f t="shared" si="21"/>
        <v>0</v>
      </c>
      <c r="Y148" s="72"/>
      <c r="Z148" s="72"/>
      <c r="AA148" s="72"/>
      <c r="AB148" s="72"/>
      <c r="AC148" s="72"/>
      <c r="AD148" s="72"/>
      <c r="AE148" s="72"/>
      <c r="AF148" s="72"/>
    </row>
    <row r="149" spans="15:32" ht="20.100000000000001" customHeight="1">
      <c r="O149" s="72"/>
      <c r="P149" s="72"/>
      <c r="Q149" s="72"/>
      <c r="R149" s="73"/>
      <c r="S149" s="73"/>
      <c r="T149" s="76">
        <v>110</v>
      </c>
      <c r="U149" s="75">
        <f t="shared" si="17"/>
        <v>0.6</v>
      </c>
      <c r="V149" s="75">
        <f t="shared" si="18"/>
        <v>0</v>
      </c>
      <c r="W149" s="75">
        <f t="shared" si="19"/>
        <v>0.6</v>
      </c>
      <c r="X149" s="75">
        <f t="shared" si="21"/>
        <v>0</v>
      </c>
      <c r="Y149" s="72"/>
      <c r="Z149" s="72"/>
      <c r="AA149" s="72"/>
      <c r="AB149" s="72"/>
      <c r="AC149" s="72"/>
      <c r="AD149" s="72"/>
      <c r="AE149" s="72"/>
      <c r="AF149" s="72"/>
    </row>
    <row r="150" spans="15:32" ht="20.100000000000001" customHeight="1">
      <c r="O150" s="72"/>
      <c r="P150" s="72"/>
      <c r="Q150" s="72"/>
      <c r="R150" s="73"/>
      <c r="S150" s="73"/>
      <c r="T150" s="76">
        <v>111</v>
      </c>
      <c r="U150" s="75">
        <f t="shared" si="17"/>
        <v>0.6</v>
      </c>
      <c r="V150" s="75">
        <f t="shared" si="18"/>
        <v>0</v>
      </c>
      <c r="W150" s="75">
        <f t="shared" si="19"/>
        <v>0.6</v>
      </c>
      <c r="X150" s="75">
        <f t="shared" si="21"/>
        <v>0</v>
      </c>
      <c r="Y150" s="72"/>
      <c r="Z150" s="72"/>
      <c r="AA150" s="72"/>
      <c r="AB150" s="72"/>
      <c r="AC150" s="72"/>
      <c r="AD150" s="72"/>
      <c r="AE150" s="72"/>
      <c r="AF150" s="72"/>
    </row>
    <row r="151" spans="15:32" ht="20.100000000000001" customHeight="1">
      <c r="O151" s="72"/>
      <c r="P151" s="72"/>
      <c r="Q151" s="72"/>
      <c r="R151" s="73"/>
      <c r="S151" s="73"/>
      <c r="T151" s="76">
        <v>112</v>
      </c>
      <c r="U151" s="75">
        <f t="shared" si="17"/>
        <v>0.6</v>
      </c>
      <c r="V151" s="75">
        <f t="shared" si="18"/>
        <v>0</v>
      </c>
      <c r="W151" s="75">
        <f t="shared" si="19"/>
        <v>0.6</v>
      </c>
      <c r="X151" s="75">
        <f t="shared" si="21"/>
        <v>0</v>
      </c>
      <c r="Y151" s="72"/>
      <c r="Z151" s="72"/>
      <c r="AA151" s="72"/>
      <c r="AB151" s="72"/>
      <c r="AC151" s="72"/>
      <c r="AD151" s="72"/>
      <c r="AE151" s="72"/>
      <c r="AF151" s="72"/>
    </row>
    <row r="152" spans="15:32" ht="20.100000000000001" customHeight="1">
      <c r="O152" s="72"/>
      <c r="P152" s="72"/>
      <c r="Q152" s="72"/>
      <c r="R152" s="73"/>
      <c r="S152" s="73"/>
      <c r="T152" s="76">
        <v>113</v>
      </c>
      <c r="U152" s="75">
        <f t="shared" si="17"/>
        <v>0.6</v>
      </c>
      <c r="V152" s="75">
        <f t="shared" si="18"/>
        <v>0</v>
      </c>
      <c r="W152" s="75">
        <f t="shared" si="19"/>
        <v>0.6</v>
      </c>
      <c r="X152" s="75">
        <f t="shared" si="21"/>
        <v>0</v>
      </c>
      <c r="Y152" s="72"/>
      <c r="Z152" s="72"/>
      <c r="AA152" s="72"/>
      <c r="AB152" s="72"/>
      <c r="AC152" s="72"/>
      <c r="AD152" s="72"/>
      <c r="AE152" s="72"/>
      <c r="AF152" s="72"/>
    </row>
    <row r="153" spans="15:32" ht="20.100000000000001" customHeight="1">
      <c r="O153" s="72"/>
      <c r="P153" s="72"/>
      <c r="Q153" s="72"/>
      <c r="R153" s="73"/>
      <c r="S153" s="73"/>
      <c r="T153" s="76">
        <v>114</v>
      </c>
      <c r="U153" s="75">
        <f t="shared" si="17"/>
        <v>0.6</v>
      </c>
      <c r="V153" s="75">
        <f t="shared" si="18"/>
        <v>0</v>
      </c>
      <c r="W153" s="75">
        <f t="shared" si="19"/>
        <v>0.6</v>
      </c>
      <c r="X153" s="75">
        <f t="shared" si="21"/>
        <v>0</v>
      </c>
      <c r="Y153" s="72"/>
      <c r="Z153" s="72"/>
      <c r="AA153" s="72"/>
      <c r="AB153" s="72"/>
      <c r="AC153" s="72"/>
      <c r="AD153" s="72"/>
      <c r="AE153" s="72"/>
      <c r="AF153" s="72"/>
    </row>
    <row r="154" spans="15:32" ht="20.100000000000001" customHeight="1">
      <c r="O154" s="72"/>
      <c r="P154" s="72"/>
      <c r="Q154" s="72"/>
      <c r="R154" s="73"/>
      <c r="S154" s="73"/>
      <c r="T154" s="76">
        <v>115</v>
      </c>
      <c r="U154" s="75">
        <f t="shared" si="17"/>
        <v>0.6</v>
      </c>
      <c r="V154" s="75">
        <f t="shared" si="18"/>
        <v>0</v>
      </c>
      <c r="W154" s="75">
        <f t="shared" si="19"/>
        <v>0.6</v>
      </c>
      <c r="X154" s="75">
        <f t="shared" si="21"/>
        <v>0</v>
      </c>
      <c r="Y154" s="72"/>
      <c r="Z154" s="72"/>
      <c r="AA154" s="72"/>
      <c r="AB154" s="72"/>
      <c r="AC154" s="72"/>
      <c r="AD154" s="72"/>
      <c r="AE154" s="72"/>
      <c r="AF154" s="72"/>
    </row>
    <row r="155" spans="15:32" ht="20.100000000000001" customHeight="1">
      <c r="O155" s="72"/>
      <c r="P155" s="72"/>
      <c r="Q155" s="72"/>
      <c r="R155" s="73"/>
      <c r="S155" s="73"/>
      <c r="T155" s="76">
        <v>116</v>
      </c>
      <c r="U155" s="75">
        <f t="shared" si="17"/>
        <v>0.6</v>
      </c>
      <c r="V155" s="75">
        <f t="shared" si="18"/>
        <v>0</v>
      </c>
      <c r="W155" s="75">
        <f t="shared" si="19"/>
        <v>0.6</v>
      </c>
      <c r="X155" s="75">
        <f t="shared" si="21"/>
        <v>0</v>
      </c>
      <c r="Y155" s="72"/>
      <c r="Z155" s="72"/>
      <c r="AA155" s="72"/>
      <c r="AB155" s="72"/>
      <c r="AC155" s="72"/>
      <c r="AD155" s="72"/>
      <c r="AE155" s="72"/>
      <c r="AF155" s="72"/>
    </row>
    <row r="156" spans="15:32" ht="20.100000000000001" customHeight="1">
      <c r="O156" s="72"/>
      <c r="P156" s="72"/>
      <c r="Q156" s="72"/>
      <c r="R156" s="73"/>
      <c r="S156" s="73"/>
      <c r="T156" s="76">
        <v>117</v>
      </c>
      <c r="U156" s="75">
        <f t="shared" si="17"/>
        <v>0.6</v>
      </c>
      <c r="V156" s="75">
        <f t="shared" si="18"/>
        <v>0</v>
      </c>
      <c r="W156" s="75">
        <f t="shared" si="19"/>
        <v>0.6</v>
      </c>
      <c r="X156" s="75">
        <f t="shared" si="21"/>
        <v>0</v>
      </c>
      <c r="Y156" s="72"/>
      <c r="Z156" s="72"/>
      <c r="AA156" s="72"/>
      <c r="AB156" s="72"/>
      <c r="AC156" s="72"/>
      <c r="AD156" s="72"/>
      <c r="AE156" s="72"/>
      <c r="AF156" s="72"/>
    </row>
    <row r="157" spans="15:32" ht="20.100000000000001" customHeight="1">
      <c r="O157" s="72"/>
      <c r="P157" s="72"/>
      <c r="Q157" s="72"/>
      <c r="R157" s="73"/>
      <c r="S157" s="73"/>
      <c r="T157" s="76">
        <v>118</v>
      </c>
      <c r="U157" s="75">
        <f t="shared" si="17"/>
        <v>0.6</v>
      </c>
      <c r="V157" s="75">
        <f t="shared" si="18"/>
        <v>0</v>
      </c>
      <c r="W157" s="75">
        <f t="shared" si="19"/>
        <v>0.6</v>
      </c>
      <c r="X157" s="75">
        <f t="shared" si="21"/>
        <v>0</v>
      </c>
      <c r="Y157" s="72"/>
      <c r="Z157" s="72"/>
      <c r="AA157" s="72"/>
      <c r="AB157" s="72"/>
      <c r="AC157" s="72"/>
      <c r="AD157" s="72"/>
      <c r="AE157" s="72"/>
      <c r="AF157" s="72"/>
    </row>
    <row r="158" spans="15:32" ht="20.100000000000001" customHeight="1">
      <c r="O158" s="72"/>
      <c r="P158" s="72"/>
      <c r="Q158" s="72"/>
      <c r="R158" s="73"/>
      <c r="S158" s="73"/>
      <c r="T158" s="76">
        <v>119</v>
      </c>
      <c r="U158" s="75">
        <f t="shared" si="17"/>
        <v>0.6</v>
      </c>
      <c r="V158" s="75">
        <f t="shared" si="18"/>
        <v>0</v>
      </c>
      <c r="W158" s="75">
        <f t="shared" si="19"/>
        <v>0.6</v>
      </c>
      <c r="X158" s="75">
        <f t="shared" si="21"/>
        <v>0</v>
      </c>
      <c r="Y158" s="72"/>
      <c r="Z158" s="72"/>
      <c r="AA158" s="72"/>
      <c r="AB158" s="72"/>
      <c r="AC158" s="72"/>
      <c r="AD158" s="72"/>
      <c r="AE158" s="72"/>
      <c r="AF158" s="72"/>
    </row>
    <row r="159" spans="15:32" ht="20.100000000000001" customHeight="1">
      <c r="O159" s="72"/>
      <c r="P159" s="72"/>
      <c r="Q159" s="72"/>
      <c r="R159" s="73"/>
      <c r="S159" s="73"/>
      <c r="T159" s="76">
        <v>120</v>
      </c>
      <c r="U159" s="75">
        <f t="shared" si="17"/>
        <v>0.6</v>
      </c>
      <c r="V159" s="75">
        <f t="shared" si="18"/>
        <v>0</v>
      </c>
      <c r="W159" s="75">
        <f t="shared" si="19"/>
        <v>0.6</v>
      </c>
      <c r="X159" s="75">
        <f t="shared" si="21"/>
        <v>0</v>
      </c>
      <c r="Y159" s="72"/>
      <c r="Z159" s="72"/>
      <c r="AA159" s="72"/>
      <c r="AB159" s="72"/>
      <c r="AC159" s="72"/>
      <c r="AD159" s="72"/>
      <c r="AE159" s="72"/>
      <c r="AF159" s="72"/>
    </row>
    <row r="160" spans="15:32" ht="20.100000000000001" customHeight="1">
      <c r="O160" s="72"/>
      <c r="P160" s="72"/>
      <c r="Q160" s="72"/>
      <c r="R160" s="73"/>
      <c r="S160" s="73"/>
      <c r="T160" s="76">
        <v>121</v>
      </c>
      <c r="U160" s="75">
        <f t="shared" si="17"/>
        <v>0.6</v>
      </c>
      <c r="V160" s="75">
        <f t="shared" si="18"/>
        <v>0</v>
      </c>
      <c r="W160" s="75">
        <f t="shared" si="19"/>
        <v>0.6</v>
      </c>
      <c r="X160" s="75">
        <f t="shared" si="21"/>
        <v>0</v>
      </c>
      <c r="Y160" s="72"/>
      <c r="Z160" s="72"/>
      <c r="AA160" s="72"/>
      <c r="AB160" s="72"/>
      <c r="AC160" s="72"/>
      <c r="AD160" s="72"/>
      <c r="AE160" s="72"/>
      <c r="AF160" s="72"/>
    </row>
    <row r="161" spans="15:32" ht="20.100000000000001" customHeight="1">
      <c r="O161" s="72"/>
      <c r="P161" s="72"/>
      <c r="Q161" s="72"/>
      <c r="R161" s="73"/>
      <c r="S161" s="73"/>
      <c r="T161" s="76">
        <v>122</v>
      </c>
      <c r="U161" s="75">
        <f t="shared" si="17"/>
        <v>0.6</v>
      </c>
      <c r="V161" s="75">
        <f t="shared" si="18"/>
        <v>0</v>
      </c>
      <c r="W161" s="75">
        <f t="shared" si="19"/>
        <v>0.6</v>
      </c>
      <c r="X161" s="75">
        <f t="shared" si="21"/>
        <v>0</v>
      </c>
      <c r="Y161" s="72"/>
      <c r="Z161" s="72"/>
      <c r="AA161" s="72"/>
      <c r="AB161" s="72"/>
      <c r="AC161" s="72"/>
      <c r="AD161" s="72"/>
      <c r="AE161" s="72"/>
      <c r="AF161" s="72"/>
    </row>
    <row r="162" spans="15:32" ht="20.100000000000001" customHeight="1">
      <c r="O162" s="72"/>
      <c r="P162" s="72"/>
      <c r="Q162" s="72"/>
      <c r="R162" s="73"/>
      <c r="S162" s="73"/>
      <c r="T162" s="76">
        <v>123</v>
      </c>
      <c r="U162" s="75">
        <f t="shared" si="17"/>
        <v>0.6</v>
      </c>
      <c r="V162" s="75">
        <f t="shared" si="18"/>
        <v>0</v>
      </c>
      <c r="W162" s="75">
        <f t="shared" si="19"/>
        <v>0.6</v>
      </c>
      <c r="X162" s="75">
        <f t="shared" si="21"/>
        <v>0</v>
      </c>
      <c r="Y162" s="72"/>
      <c r="Z162" s="72"/>
      <c r="AA162" s="72"/>
      <c r="AB162" s="72"/>
      <c r="AC162" s="72"/>
      <c r="AD162" s="72"/>
      <c r="AE162" s="72"/>
      <c r="AF162" s="72"/>
    </row>
    <row r="163" spans="15:32" ht="20.100000000000001" customHeight="1">
      <c r="O163" s="72"/>
      <c r="P163" s="72"/>
      <c r="Q163" s="72"/>
      <c r="R163" s="73"/>
      <c r="S163" s="73"/>
      <c r="T163" s="76">
        <v>124</v>
      </c>
      <c r="U163" s="75">
        <f t="shared" si="17"/>
        <v>0.6</v>
      </c>
      <c r="V163" s="75">
        <f t="shared" si="18"/>
        <v>0</v>
      </c>
      <c r="W163" s="75">
        <f t="shared" si="19"/>
        <v>0.6</v>
      </c>
      <c r="X163" s="75">
        <f t="shared" si="21"/>
        <v>0</v>
      </c>
      <c r="Y163" s="72"/>
      <c r="Z163" s="72"/>
      <c r="AA163" s="72"/>
      <c r="AB163" s="72"/>
      <c r="AC163" s="72"/>
      <c r="AD163" s="72"/>
      <c r="AE163" s="72"/>
      <c r="AF163" s="72"/>
    </row>
    <row r="164" spans="15:32" ht="20.100000000000001" customHeight="1">
      <c r="O164" s="72"/>
      <c r="P164" s="72"/>
      <c r="Q164" s="72"/>
      <c r="R164" s="73"/>
      <c r="S164" s="73"/>
      <c r="T164" s="76">
        <v>125</v>
      </c>
      <c r="U164" s="75">
        <f t="shared" si="17"/>
        <v>0.6</v>
      </c>
      <c r="V164" s="75">
        <f t="shared" si="18"/>
        <v>0</v>
      </c>
      <c r="W164" s="75">
        <f t="shared" si="19"/>
        <v>0.6</v>
      </c>
      <c r="X164" s="75">
        <f t="shared" si="21"/>
        <v>0</v>
      </c>
      <c r="Y164" s="72"/>
      <c r="Z164" s="72"/>
      <c r="AA164" s="72"/>
      <c r="AB164" s="72"/>
      <c r="AC164" s="72"/>
      <c r="AD164" s="72"/>
      <c r="AE164" s="72"/>
      <c r="AF164" s="72"/>
    </row>
    <row r="165" spans="15:32" ht="20.100000000000001" customHeight="1">
      <c r="O165" s="72"/>
      <c r="P165" s="72"/>
      <c r="Q165" s="72"/>
      <c r="R165" s="73"/>
      <c r="S165" s="73"/>
      <c r="T165" s="76">
        <v>126</v>
      </c>
      <c r="U165" s="75">
        <f t="shared" si="17"/>
        <v>0.6</v>
      </c>
      <c r="V165" s="75">
        <f t="shared" si="18"/>
        <v>0</v>
      </c>
      <c r="W165" s="75">
        <f t="shared" si="19"/>
        <v>0.6</v>
      </c>
      <c r="X165" s="75">
        <f t="shared" si="21"/>
        <v>0</v>
      </c>
      <c r="Y165" s="72"/>
      <c r="Z165" s="72"/>
      <c r="AA165" s="72"/>
      <c r="AB165" s="72"/>
      <c r="AC165" s="72"/>
      <c r="AD165" s="72"/>
      <c r="AE165" s="72"/>
      <c r="AF165" s="72"/>
    </row>
    <row r="166" spans="15:32" ht="20.100000000000001" customHeight="1">
      <c r="O166" s="72"/>
      <c r="P166" s="72"/>
      <c r="Q166" s="72"/>
      <c r="R166" s="73"/>
      <c r="S166" s="73"/>
      <c r="T166" s="76">
        <v>127</v>
      </c>
      <c r="U166" s="75">
        <f t="shared" si="17"/>
        <v>0.6</v>
      </c>
      <c r="V166" s="75">
        <f t="shared" si="18"/>
        <v>0</v>
      </c>
      <c r="W166" s="75">
        <f t="shared" si="19"/>
        <v>0.6</v>
      </c>
      <c r="X166" s="75">
        <f t="shared" si="21"/>
        <v>0</v>
      </c>
      <c r="Y166" s="72"/>
      <c r="Z166" s="72"/>
      <c r="AA166" s="72"/>
      <c r="AB166" s="72"/>
      <c r="AC166" s="72"/>
      <c r="AD166" s="72"/>
      <c r="AE166" s="72"/>
      <c r="AF166" s="72"/>
    </row>
    <row r="167" spans="15:32" ht="20.100000000000001" customHeight="1">
      <c r="O167" s="72"/>
      <c r="P167" s="72"/>
      <c r="Q167" s="72"/>
      <c r="R167" s="73"/>
      <c r="S167" s="73"/>
      <c r="T167" s="76">
        <v>128</v>
      </c>
      <c r="U167" s="75">
        <f t="shared" si="17"/>
        <v>0.6</v>
      </c>
      <c r="V167" s="75">
        <f t="shared" si="18"/>
        <v>0</v>
      </c>
      <c r="W167" s="75">
        <f t="shared" si="19"/>
        <v>0.6</v>
      </c>
      <c r="X167" s="75">
        <f t="shared" si="21"/>
        <v>0</v>
      </c>
      <c r="Y167" s="72"/>
      <c r="Z167" s="72"/>
      <c r="AA167" s="72"/>
      <c r="AB167" s="72"/>
      <c r="AC167" s="72"/>
      <c r="AD167" s="72"/>
      <c r="AE167" s="72"/>
      <c r="AF167" s="72"/>
    </row>
    <row r="168" spans="15:32" ht="20.100000000000001" customHeight="1">
      <c r="O168" s="72"/>
      <c r="P168" s="72"/>
      <c r="Q168" s="72"/>
      <c r="R168" s="73"/>
      <c r="S168" s="73"/>
      <c r="T168" s="76">
        <v>129</v>
      </c>
      <c r="U168" s="75">
        <f t="shared" ref="U168:U231" si="22">IF($O$39=2,$R$41+$G$14/2,$R$41+0.05)</f>
        <v>0.6</v>
      </c>
      <c r="V168" s="75">
        <f t="shared" ref="V168:V231" si="23">IF(T168&gt;$P$39,0,T168*$G$28)</f>
        <v>0</v>
      </c>
      <c r="W168" s="75">
        <f t="shared" ref="W168:W231" si="24">IF($O$39=2,$R$41+$G$14/2,$R$41+$G$14-0.05)</f>
        <v>0.6</v>
      </c>
      <c r="X168" s="75">
        <f t="shared" si="21"/>
        <v>0</v>
      </c>
      <c r="Y168" s="72"/>
      <c r="Z168" s="72"/>
      <c r="AA168" s="72"/>
      <c r="AB168" s="72"/>
      <c r="AC168" s="72"/>
      <c r="AD168" s="72"/>
      <c r="AE168" s="72"/>
      <c r="AF168" s="72"/>
    </row>
    <row r="169" spans="15:32" ht="20.100000000000001" customHeight="1">
      <c r="O169" s="72"/>
      <c r="P169" s="72"/>
      <c r="Q169" s="72"/>
      <c r="R169" s="73"/>
      <c r="S169" s="73"/>
      <c r="T169" s="76">
        <v>130</v>
      </c>
      <c r="U169" s="75">
        <f t="shared" si="22"/>
        <v>0.6</v>
      </c>
      <c r="V169" s="75">
        <f t="shared" si="23"/>
        <v>0</v>
      </c>
      <c r="W169" s="75">
        <f t="shared" si="24"/>
        <v>0.6</v>
      </c>
      <c r="X169" s="75">
        <f t="shared" si="21"/>
        <v>0</v>
      </c>
      <c r="Y169" s="72"/>
      <c r="Z169" s="72"/>
      <c r="AA169" s="72"/>
      <c r="AB169" s="72"/>
      <c r="AC169" s="72"/>
      <c r="AD169" s="72"/>
      <c r="AE169" s="72"/>
      <c r="AF169" s="72"/>
    </row>
    <row r="170" spans="15:32" ht="20.100000000000001" customHeight="1">
      <c r="O170" s="72"/>
      <c r="P170" s="72"/>
      <c r="Q170" s="72"/>
      <c r="R170" s="73"/>
      <c r="S170" s="73"/>
      <c r="T170" s="76">
        <v>131</v>
      </c>
      <c r="U170" s="75">
        <f t="shared" si="22"/>
        <v>0.6</v>
      </c>
      <c r="V170" s="75">
        <f t="shared" si="23"/>
        <v>0</v>
      </c>
      <c r="W170" s="75">
        <f t="shared" si="24"/>
        <v>0.6</v>
      </c>
      <c r="X170" s="75">
        <f t="shared" si="21"/>
        <v>0</v>
      </c>
      <c r="Y170" s="72"/>
      <c r="Z170" s="72"/>
      <c r="AA170" s="72"/>
      <c r="AB170" s="72"/>
      <c r="AC170" s="72"/>
      <c r="AD170" s="72"/>
      <c r="AE170" s="72"/>
      <c r="AF170" s="72"/>
    </row>
    <row r="171" spans="15:32" ht="20.100000000000001" customHeight="1">
      <c r="O171" s="72"/>
      <c r="P171" s="72"/>
      <c r="Q171" s="72"/>
      <c r="R171" s="73"/>
      <c r="S171" s="73"/>
      <c r="T171" s="76">
        <v>132</v>
      </c>
      <c r="U171" s="75">
        <f t="shared" si="22"/>
        <v>0.6</v>
      </c>
      <c r="V171" s="75">
        <f t="shared" si="23"/>
        <v>0</v>
      </c>
      <c r="W171" s="75">
        <f t="shared" si="24"/>
        <v>0.6</v>
      </c>
      <c r="X171" s="75">
        <f t="shared" si="21"/>
        <v>0</v>
      </c>
      <c r="Y171" s="72"/>
      <c r="Z171" s="72"/>
      <c r="AA171" s="72"/>
      <c r="AB171" s="72"/>
      <c r="AC171" s="72"/>
      <c r="AD171" s="72"/>
      <c r="AE171" s="72"/>
      <c r="AF171" s="72"/>
    </row>
    <row r="172" spans="15:32" ht="20.100000000000001" customHeight="1">
      <c r="O172" s="72"/>
      <c r="P172" s="72"/>
      <c r="Q172" s="72"/>
      <c r="R172" s="73"/>
      <c r="S172" s="73"/>
      <c r="T172" s="76">
        <v>133</v>
      </c>
      <c r="U172" s="75">
        <f t="shared" si="22"/>
        <v>0.6</v>
      </c>
      <c r="V172" s="75">
        <f t="shared" si="23"/>
        <v>0</v>
      </c>
      <c r="W172" s="75">
        <f t="shared" si="24"/>
        <v>0.6</v>
      </c>
      <c r="X172" s="75">
        <f t="shared" si="21"/>
        <v>0</v>
      </c>
      <c r="Y172" s="72"/>
      <c r="Z172" s="72"/>
      <c r="AA172" s="72"/>
      <c r="AB172" s="72"/>
      <c r="AC172" s="72"/>
      <c r="AD172" s="72"/>
      <c r="AE172" s="72"/>
      <c r="AF172" s="72"/>
    </row>
    <row r="173" spans="15:32" ht="20.100000000000001" customHeight="1">
      <c r="O173" s="72"/>
      <c r="P173" s="72"/>
      <c r="Q173" s="72"/>
      <c r="R173" s="73"/>
      <c r="S173" s="73"/>
      <c r="T173" s="76">
        <v>134</v>
      </c>
      <c r="U173" s="75">
        <f t="shared" si="22"/>
        <v>0.6</v>
      </c>
      <c r="V173" s="75">
        <f t="shared" si="23"/>
        <v>0</v>
      </c>
      <c r="W173" s="75">
        <f t="shared" si="24"/>
        <v>0.6</v>
      </c>
      <c r="X173" s="75">
        <f t="shared" si="21"/>
        <v>0</v>
      </c>
      <c r="Y173" s="72"/>
      <c r="Z173" s="72"/>
      <c r="AA173" s="72"/>
      <c r="AB173" s="72"/>
      <c r="AC173" s="72"/>
      <c r="AD173" s="72"/>
      <c r="AE173" s="72"/>
      <c r="AF173" s="72"/>
    </row>
    <row r="174" spans="15:32" ht="20.100000000000001" customHeight="1">
      <c r="O174" s="72"/>
      <c r="P174" s="72"/>
      <c r="Q174" s="72"/>
      <c r="R174" s="73"/>
      <c r="S174" s="73"/>
      <c r="T174" s="76">
        <v>135</v>
      </c>
      <c r="U174" s="75">
        <f t="shared" si="22"/>
        <v>0.6</v>
      </c>
      <c r="V174" s="75">
        <f t="shared" si="23"/>
        <v>0</v>
      </c>
      <c r="W174" s="75">
        <f t="shared" si="24"/>
        <v>0.6</v>
      </c>
      <c r="X174" s="75">
        <f t="shared" si="21"/>
        <v>0</v>
      </c>
      <c r="Y174" s="72"/>
      <c r="Z174" s="72"/>
      <c r="AA174" s="72"/>
      <c r="AB174" s="72"/>
      <c r="AC174" s="72"/>
      <c r="AD174" s="72"/>
      <c r="AE174" s="72"/>
      <c r="AF174" s="72"/>
    </row>
    <row r="175" spans="15:32" ht="20.100000000000001" customHeight="1">
      <c r="O175" s="72"/>
      <c r="P175" s="72"/>
      <c r="Q175" s="72"/>
      <c r="R175" s="73"/>
      <c r="S175" s="73"/>
      <c r="T175" s="76">
        <v>136</v>
      </c>
      <c r="U175" s="75">
        <f t="shared" si="22"/>
        <v>0.6</v>
      </c>
      <c r="V175" s="75">
        <f t="shared" si="23"/>
        <v>0</v>
      </c>
      <c r="W175" s="75">
        <f t="shared" si="24"/>
        <v>0.6</v>
      </c>
      <c r="X175" s="75">
        <f t="shared" si="21"/>
        <v>0</v>
      </c>
      <c r="Y175" s="72"/>
      <c r="Z175" s="72"/>
      <c r="AA175" s="72"/>
      <c r="AB175" s="72"/>
      <c r="AC175" s="72"/>
      <c r="AD175" s="72"/>
      <c r="AE175" s="72"/>
      <c r="AF175" s="72"/>
    </row>
    <row r="176" spans="15:32" ht="20.100000000000001" customHeight="1">
      <c r="O176" s="72"/>
      <c r="P176" s="72"/>
      <c r="Q176" s="72"/>
      <c r="R176" s="73"/>
      <c r="S176" s="73"/>
      <c r="T176" s="76">
        <v>137</v>
      </c>
      <c r="U176" s="75">
        <f t="shared" si="22"/>
        <v>0.6</v>
      </c>
      <c r="V176" s="75">
        <f t="shared" si="23"/>
        <v>0</v>
      </c>
      <c r="W176" s="75">
        <f t="shared" si="24"/>
        <v>0.6</v>
      </c>
      <c r="X176" s="75">
        <f t="shared" si="21"/>
        <v>0</v>
      </c>
      <c r="Y176" s="72"/>
      <c r="Z176" s="72"/>
      <c r="AA176" s="72"/>
      <c r="AB176" s="72"/>
      <c r="AC176" s="72"/>
      <c r="AD176" s="72"/>
      <c r="AE176" s="72"/>
      <c r="AF176" s="72"/>
    </row>
    <row r="177" spans="15:32" ht="20.100000000000001" customHeight="1">
      <c r="O177" s="72"/>
      <c r="P177" s="72"/>
      <c r="Q177" s="72"/>
      <c r="R177" s="73"/>
      <c r="S177" s="73"/>
      <c r="T177" s="76">
        <v>138</v>
      </c>
      <c r="U177" s="75">
        <f t="shared" si="22"/>
        <v>0.6</v>
      </c>
      <c r="V177" s="75">
        <f t="shared" si="23"/>
        <v>0</v>
      </c>
      <c r="W177" s="75">
        <f t="shared" si="24"/>
        <v>0.6</v>
      </c>
      <c r="X177" s="75">
        <f t="shared" si="21"/>
        <v>0</v>
      </c>
      <c r="Y177" s="72"/>
      <c r="Z177" s="72"/>
      <c r="AA177" s="72"/>
      <c r="AB177" s="72"/>
      <c r="AC177" s="72"/>
      <c r="AD177" s="72"/>
      <c r="AE177" s="72"/>
      <c r="AF177" s="72"/>
    </row>
    <row r="178" spans="15:32" ht="20.100000000000001" customHeight="1">
      <c r="O178" s="72"/>
      <c r="P178" s="72"/>
      <c r="Q178" s="72"/>
      <c r="R178" s="73"/>
      <c r="S178" s="73"/>
      <c r="T178" s="76">
        <v>139</v>
      </c>
      <c r="U178" s="75">
        <f t="shared" si="22"/>
        <v>0.6</v>
      </c>
      <c r="V178" s="75">
        <f t="shared" si="23"/>
        <v>0</v>
      </c>
      <c r="W178" s="75">
        <f t="shared" si="24"/>
        <v>0.6</v>
      </c>
      <c r="X178" s="75">
        <f t="shared" si="21"/>
        <v>0</v>
      </c>
      <c r="Y178" s="72"/>
      <c r="Z178" s="72"/>
      <c r="AA178" s="72"/>
      <c r="AB178" s="72"/>
      <c r="AC178" s="72"/>
      <c r="AD178" s="72"/>
      <c r="AE178" s="72"/>
      <c r="AF178" s="72"/>
    </row>
    <row r="179" spans="15:32" ht="20.100000000000001" customHeight="1">
      <c r="O179" s="72"/>
      <c r="P179" s="72"/>
      <c r="Q179" s="72"/>
      <c r="R179" s="73"/>
      <c r="S179" s="73"/>
      <c r="T179" s="76">
        <v>140</v>
      </c>
      <c r="U179" s="75">
        <f t="shared" si="22"/>
        <v>0.6</v>
      </c>
      <c r="V179" s="75">
        <f t="shared" si="23"/>
        <v>0</v>
      </c>
      <c r="W179" s="75">
        <f t="shared" si="24"/>
        <v>0.6</v>
      </c>
      <c r="X179" s="75">
        <f t="shared" si="21"/>
        <v>0</v>
      </c>
      <c r="Y179" s="72"/>
      <c r="Z179" s="72"/>
      <c r="AA179" s="72"/>
      <c r="AB179" s="72"/>
      <c r="AC179" s="72"/>
      <c r="AD179" s="72"/>
      <c r="AE179" s="72"/>
      <c r="AF179" s="72"/>
    </row>
    <row r="180" spans="15:32" ht="20.100000000000001" customHeight="1">
      <c r="O180" s="72"/>
      <c r="P180" s="72"/>
      <c r="Q180" s="72"/>
      <c r="R180" s="73"/>
      <c r="S180" s="73"/>
      <c r="T180" s="76">
        <v>141</v>
      </c>
      <c r="U180" s="75">
        <f t="shared" si="22"/>
        <v>0.6</v>
      </c>
      <c r="V180" s="75">
        <f t="shared" si="23"/>
        <v>0</v>
      </c>
      <c r="W180" s="75">
        <f t="shared" si="24"/>
        <v>0.6</v>
      </c>
      <c r="X180" s="75">
        <f t="shared" si="21"/>
        <v>0</v>
      </c>
      <c r="Y180" s="72"/>
      <c r="Z180" s="72"/>
      <c r="AA180" s="72"/>
      <c r="AB180" s="72"/>
      <c r="AC180" s="72"/>
      <c r="AD180" s="72"/>
      <c r="AE180" s="72"/>
      <c r="AF180" s="72"/>
    </row>
    <row r="181" spans="15:32" ht="20.100000000000001" customHeight="1">
      <c r="O181" s="72"/>
      <c r="P181" s="72"/>
      <c r="Q181" s="72"/>
      <c r="R181" s="73"/>
      <c r="S181" s="73"/>
      <c r="T181" s="76">
        <v>142</v>
      </c>
      <c r="U181" s="75">
        <f t="shared" si="22"/>
        <v>0.6</v>
      </c>
      <c r="V181" s="75">
        <f t="shared" si="23"/>
        <v>0</v>
      </c>
      <c r="W181" s="75">
        <f t="shared" si="24"/>
        <v>0.6</v>
      </c>
      <c r="X181" s="75">
        <f t="shared" si="21"/>
        <v>0</v>
      </c>
      <c r="Y181" s="72"/>
      <c r="Z181" s="72"/>
      <c r="AA181" s="72"/>
      <c r="AB181" s="72"/>
      <c r="AC181" s="72"/>
      <c r="AD181" s="72"/>
      <c r="AE181" s="72"/>
      <c r="AF181" s="72"/>
    </row>
    <row r="182" spans="15:32" ht="20.100000000000001" customHeight="1">
      <c r="O182" s="72"/>
      <c r="P182" s="72"/>
      <c r="Q182" s="72"/>
      <c r="R182" s="73"/>
      <c r="S182" s="73"/>
      <c r="T182" s="76">
        <v>143</v>
      </c>
      <c r="U182" s="75">
        <f t="shared" si="22"/>
        <v>0.6</v>
      </c>
      <c r="V182" s="75">
        <f t="shared" si="23"/>
        <v>0</v>
      </c>
      <c r="W182" s="75">
        <f t="shared" si="24"/>
        <v>0.6</v>
      </c>
      <c r="X182" s="75">
        <f t="shared" si="21"/>
        <v>0</v>
      </c>
      <c r="Y182" s="72"/>
      <c r="Z182" s="72"/>
      <c r="AA182" s="72"/>
      <c r="AB182" s="72"/>
      <c r="AC182" s="72"/>
      <c r="AD182" s="72"/>
      <c r="AE182" s="72"/>
      <c r="AF182" s="72"/>
    </row>
    <row r="183" spans="15:32" ht="20.100000000000001" customHeight="1">
      <c r="O183" s="72"/>
      <c r="P183" s="72"/>
      <c r="Q183" s="72"/>
      <c r="R183" s="73"/>
      <c r="S183" s="73"/>
      <c r="T183" s="76">
        <v>144</v>
      </c>
      <c r="U183" s="75">
        <f t="shared" si="22"/>
        <v>0.6</v>
      </c>
      <c r="V183" s="75">
        <f t="shared" si="23"/>
        <v>0</v>
      </c>
      <c r="W183" s="75">
        <f t="shared" si="24"/>
        <v>0.6</v>
      </c>
      <c r="X183" s="75">
        <f t="shared" si="21"/>
        <v>0</v>
      </c>
      <c r="Y183" s="72"/>
      <c r="Z183" s="72"/>
      <c r="AA183" s="72"/>
      <c r="AB183" s="72"/>
      <c r="AC183" s="72"/>
      <c r="AD183" s="72"/>
      <c r="AE183" s="72"/>
      <c r="AF183" s="72"/>
    </row>
    <row r="184" spans="15:32" ht="20.100000000000001" customHeight="1">
      <c r="O184" s="72"/>
      <c r="P184" s="72"/>
      <c r="Q184" s="72"/>
      <c r="R184" s="73"/>
      <c r="S184" s="73"/>
      <c r="T184" s="76">
        <v>145</v>
      </c>
      <c r="U184" s="75">
        <f t="shared" si="22"/>
        <v>0.6</v>
      </c>
      <c r="V184" s="75">
        <f t="shared" si="23"/>
        <v>0</v>
      </c>
      <c r="W184" s="75">
        <f t="shared" si="24"/>
        <v>0.6</v>
      </c>
      <c r="X184" s="75">
        <f t="shared" si="21"/>
        <v>0</v>
      </c>
      <c r="Y184" s="72"/>
      <c r="Z184" s="72"/>
      <c r="AA184" s="72"/>
      <c r="AB184" s="72"/>
      <c r="AC184" s="72"/>
      <c r="AD184" s="72"/>
      <c r="AE184" s="72"/>
      <c r="AF184" s="72"/>
    </row>
    <row r="185" spans="15:32" ht="20.100000000000001" customHeight="1">
      <c r="O185" s="72"/>
      <c r="P185" s="72"/>
      <c r="Q185" s="72"/>
      <c r="R185" s="73"/>
      <c r="S185" s="73"/>
      <c r="T185" s="76">
        <v>146</v>
      </c>
      <c r="U185" s="75">
        <f t="shared" si="22"/>
        <v>0.6</v>
      </c>
      <c r="V185" s="75">
        <f t="shared" si="23"/>
        <v>0</v>
      </c>
      <c r="W185" s="75">
        <f t="shared" si="24"/>
        <v>0.6</v>
      </c>
      <c r="X185" s="75">
        <f t="shared" si="21"/>
        <v>0</v>
      </c>
      <c r="Y185" s="72"/>
      <c r="Z185" s="72"/>
      <c r="AA185" s="72"/>
      <c r="AB185" s="72"/>
      <c r="AC185" s="72"/>
      <c r="AD185" s="72"/>
      <c r="AE185" s="72"/>
      <c r="AF185" s="72"/>
    </row>
    <row r="186" spans="15:32" ht="20.100000000000001" customHeight="1">
      <c r="O186" s="72"/>
      <c r="P186" s="72"/>
      <c r="Q186" s="72"/>
      <c r="R186" s="73"/>
      <c r="S186" s="73"/>
      <c r="T186" s="76">
        <v>147</v>
      </c>
      <c r="U186" s="75">
        <f t="shared" si="22"/>
        <v>0.6</v>
      </c>
      <c r="V186" s="75">
        <f t="shared" si="23"/>
        <v>0</v>
      </c>
      <c r="W186" s="75">
        <f t="shared" si="24"/>
        <v>0.6</v>
      </c>
      <c r="X186" s="75">
        <f t="shared" si="21"/>
        <v>0</v>
      </c>
      <c r="Y186" s="72"/>
      <c r="Z186" s="72"/>
      <c r="AA186" s="72"/>
      <c r="AB186" s="72"/>
      <c r="AC186" s="72"/>
      <c r="AD186" s="72"/>
      <c r="AE186" s="72"/>
      <c r="AF186" s="72"/>
    </row>
    <row r="187" spans="15:32" ht="20.100000000000001" customHeight="1">
      <c r="O187" s="72"/>
      <c r="P187" s="72"/>
      <c r="Q187" s="72"/>
      <c r="R187" s="73"/>
      <c r="S187" s="73"/>
      <c r="T187" s="76">
        <v>148</v>
      </c>
      <c r="U187" s="75">
        <f t="shared" si="22"/>
        <v>0.6</v>
      </c>
      <c r="V187" s="75">
        <f t="shared" si="23"/>
        <v>0</v>
      </c>
      <c r="W187" s="75">
        <f t="shared" si="24"/>
        <v>0.6</v>
      </c>
      <c r="X187" s="75">
        <f t="shared" si="21"/>
        <v>0</v>
      </c>
      <c r="Y187" s="72"/>
      <c r="Z187" s="72"/>
      <c r="AA187" s="72"/>
      <c r="AB187" s="72"/>
      <c r="AC187" s="72"/>
      <c r="AD187" s="72"/>
      <c r="AE187" s="72"/>
      <c r="AF187" s="72"/>
    </row>
    <row r="188" spans="15:32" ht="20.100000000000001" customHeight="1">
      <c r="O188" s="72"/>
      <c r="P188" s="72"/>
      <c r="Q188" s="72"/>
      <c r="R188" s="73"/>
      <c r="S188" s="73"/>
      <c r="T188" s="76">
        <v>149</v>
      </c>
      <c r="U188" s="75">
        <f t="shared" si="22"/>
        <v>0.6</v>
      </c>
      <c r="V188" s="75">
        <f t="shared" si="23"/>
        <v>0</v>
      </c>
      <c r="W188" s="75">
        <f t="shared" si="24"/>
        <v>0.6</v>
      </c>
      <c r="X188" s="75">
        <f t="shared" si="21"/>
        <v>0</v>
      </c>
      <c r="Y188" s="72"/>
      <c r="Z188" s="72"/>
      <c r="AA188" s="72"/>
      <c r="AB188" s="72"/>
      <c r="AC188" s="72"/>
      <c r="AD188" s="72"/>
      <c r="AE188" s="72"/>
      <c r="AF188" s="72"/>
    </row>
    <row r="189" spans="15:32" ht="20.100000000000001" customHeight="1">
      <c r="O189" s="72"/>
      <c r="P189" s="72"/>
      <c r="Q189" s="72"/>
      <c r="R189" s="73"/>
      <c r="S189" s="73"/>
      <c r="T189" s="76">
        <v>150</v>
      </c>
      <c r="U189" s="75">
        <f t="shared" si="22"/>
        <v>0.6</v>
      </c>
      <c r="V189" s="75">
        <f t="shared" si="23"/>
        <v>0</v>
      </c>
      <c r="W189" s="75">
        <f t="shared" si="24"/>
        <v>0.6</v>
      </c>
      <c r="X189" s="75">
        <f t="shared" si="21"/>
        <v>0</v>
      </c>
      <c r="Y189" s="72"/>
      <c r="Z189" s="72"/>
      <c r="AA189" s="72"/>
      <c r="AB189" s="72"/>
      <c r="AC189" s="72"/>
      <c r="AD189" s="72"/>
      <c r="AE189" s="72"/>
      <c r="AF189" s="72"/>
    </row>
    <row r="190" spans="15:32" ht="20.100000000000001" customHeight="1">
      <c r="O190" s="72"/>
      <c r="P190" s="72"/>
      <c r="Q190" s="72"/>
      <c r="R190" s="73"/>
      <c r="S190" s="73"/>
      <c r="T190" s="76">
        <v>151</v>
      </c>
      <c r="U190" s="75">
        <f t="shared" si="22"/>
        <v>0.6</v>
      </c>
      <c r="V190" s="75">
        <f t="shared" si="23"/>
        <v>0</v>
      </c>
      <c r="W190" s="75">
        <f t="shared" si="24"/>
        <v>0.6</v>
      </c>
      <c r="X190" s="75">
        <f t="shared" si="21"/>
        <v>0</v>
      </c>
      <c r="Y190" s="72"/>
      <c r="Z190" s="72"/>
      <c r="AA190" s="72"/>
      <c r="AB190" s="72"/>
      <c r="AC190" s="72"/>
      <c r="AD190" s="72"/>
      <c r="AE190" s="72"/>
      <c r="AF190" s="72"/>
    </row>
    <row r="191" spans="15:32" ht="20.100000000000001" customHeight="1">
      <c r="O191" s="72"/>
      <c r="P191" s="72"/>
      <c r="Q191" s="72"/>
      <c r="R191" s="73"/>
      <c r="S191" s="73"/>
      <c r="T191" s="76">
        <v>152</v>
      </c>
      <c r="U191" s="75">
        <f t="shared" si="22"/>
        <v>0.6</v>
      </c>
      <c r="V191" s="75">
        <f t="shared" si="23"/>
        <v>0</v>
      </c>
      <c r="W191" s="75">
        <f t="shared" si="24"/>
        <v>0.6</v>
      </c>
      <c r="X191" s="75">
        <f t="shared" si="21"/>
        <v>0</v>
      </c>
      <c r="Y191" s="72"/>
      <c r="Z191" s="72"/>
      <c r="AA191" s="72"/>
      <c r="AB191" s="72"/>
      <c r="AC191" s="72"/>
      <c r="AD191" s="72"/>
      <c r="AE191" s="72"/>
      <c r="AF191" s="72"/>
    </row>
    <row r="192" spans="15:32" ht="20.100000000000001" customHeight="1">
      <c r="O192" s="72"/>
      <c r="P192" s="72"/>
      <c r="Q192" s="72"/>
      <c r="R192" s="73"/>
      <c r="S192" s="73"/>
      <c r="T192" s="76">
        <v>153</v>
      </c>
      <c r="U192" s="75">
        <f t="shared" si="22"/>
        <v>0.6</v>
      </c>
      <c r="V192" s="75">
        <f t="shared" si="23"/>
        <v>0</v>
      </c>
      <c r="W192" s="75">
        <f t="shared" si="24"/>
        <v>0.6</v>
      </c>
      <c r="X192" s="75">
        <f t="shared" si="21"/>
        <v>0</v>
      </c>
      <c r="Y192" s="72"/>
      <c r="Z192" s="72"/>
      <c r="AA192" s="72"/>
      <c r="AB192" s="72"/>
      <c r="AC192" s="72"/>
      <c r="AD192" s="72"/>
      <c r="AE192" s="72"/>
      <c r="AF192" s="72"/>
    </row>
    <row r="193" spans="15:32" ht="20.100000000000001" customHeight="1">
      <c r="O193" s="72"/>
      <c r="P193" s="72"/>
      <c r="Q193" s="72"/>
      <c r="R193" s="73"/>
      <c r="S193" s="73"/>
      <c r="T193" s="76">
        <v>154</v>
      </c>
      <c r="U193" s="75">
        <f t="shared" si="22"/>
        <v>0.6</v>
      </c>
      <c r="V193" s="75">
        <f t="shared" si="23"/>
        <v>0</v>
      </c>
      <c r="W193" s="75">
        <f t="shared" si="24"/>
        <v>0.6</v>
      </c>
      <c r="X193" s="75">
        <f t="shared" si="21"/>
        <v>0</v>
      </c>
      <c r="Y193" s="72"/>
      <c r="Z193" s="72"/>
      <c r="AA193" s="72"/>
      <c r="AB193" s="72"/>
      <c r="AC193" s="72"/>
      <c r="AD193" s="72"/>
      <c r="AE193" s="72"/>
      <c r="AF193" s="72"/>
    </row>
    <row r="194" spans="15:32" ht="20.100000000000001" customHeight="1">
      <c r="O194" s="72"/>
      <c r="P194" s="72"/>
      <c r="Q194" s="72"/>
      <c r="R194" s="73"/>
      <c r="S194" s="73"/>
      <c r="T194" s="76">
        <v>155</v>
      </c>
      <c r="U194" s="75">
        <f t="shared" si="22"/>
        <v>0.6</v>
      </c>
      <c r="V194" s="75">
        <f t="shared" si="23"/>
        <v>0</v>
      </c>
      <c r="W194" s="75">
        <f t="shared" si="24"/>
        <v>0.6</v>
      </c>
      <c r="X194" s="75">
        <f t="shared" si="21"/>
        <v>0</v>
      </c>
      <c r="Y194" s="72"/>
      <c r="Z194" s="72"/>
      <c r="AA194" s="72"/>
      <c r="AB194" s="72"/>
      <c r="AC194" s="72"/>
      <c r="AD194" s="72"/>
      <c r="AE194" s="72"/>
      <c r="AF194" s="72"/>
    </row>
    <row r="195" spans="15:32" ht="20.100000000000001" customHeight="1">
      <c r="O195" s="72"/>
      <c r="P195" s="72"/>
      <c r="Q195" s="72"/>
      <c r="R195" s="73"/>
      <c r="S195" s="73"/>
      <c r="T195" s="76">
        <v>156</v>
      </c>
      <c r="U195" s="75">
        <f t="shared" si="22"/>
        <v>0.6</v>
      </c>
      <c r="V195" s="75">
        <f t="shared" si="23"/>
        <v>0</v>
      </c>
      <c r="W195" s="75">
        <f t="shared" si="24"/>
        <v>0.6</v>
      </c>
      <c r="X195" s="75">
        <f t="shared" si="21"/>
        <v>0</v>
      </c>
      <c r="Y195" s="72"/>
      <c r="Z195" s="72"/>
      <c r="AA195" s="72"/>
      <c r="AB195" s="72"/>
      <c r="AC195" s="72"/>
      <c r="AD195" s="72"/>
      <c r="AE195" s="72"/>
      <c r="AF195" s="72"/>
    </row>
    <row r="196" spans="15:32" ht="20.100000000000001" customHeight="1">
      <c r="O196" s="72"/>
      <c r="P196" s="72"/>
      <c r="Q196" s="72"/>
      <c r="R196" s="73"/>
      <c r="S196" s="73"/>
      <c r="T196" s="76">
        <v>157</v>
      </c>
      <c r="U196" s="75">
        <f t="shared" si="22"/>
        <v>0.6</v>
      </c>
      <c r="V196" s="75">
        <f t="shared" si="23"/>
        <v>0</v>
      </c>
      <c r="W196" s="75">
        <f t="shared" si="24"/>
        <v>0.6</v>
      </c>
      <c r="X196" s="75">
        <f t="shared" si="21"/>
        <v>0</v>
      </c>
      <c r="Y196" s="72"/>
      <c r="Z196" s="72"/>
      <c r="AA196" s="72"/>
      <c r="AB196" s="72"/>
      <c r="AC196" s="72"/>
      <c r="AD196" s="72"/>
      <c r="AE196" s="72"/>
      <c r="AF196" s="72"/>
    </row>
    <row r="197" spans="15:32" ht="20.100000000000001" customHeight="1">
      <c r="O197" s="72"/>
      <c r="P197" s="72"/>
      <c r="Q197" s="72"/>
      <c r="R197" s="73"/>
      <c r="S197" s="73"/>
      <c r="T197" s="76">
        <v>158</v>
      </c>
      <c r="U197" s="75">
        <f t="shared" si="22"/>
        <v>0.6</v>
      </c>
      <c r="V197" s="75">
        <f t="shared" si="23"/>
        <v>0</v>
      </c>
      <c r="W197" s="75">
        <f t="shared" si="24"/>
        <v>0.6</v>
      </c>
      <c r="X197" s="75">
        <f t="shared" si="21"/>
        <v>0</v>
      </c>
      <c r="Y197" s="72"/>
      <c r="Z197" s="72"/>
      <c r="AA197" s="72"/>
      <c r="AB197" s="72"/>
      <c r="AC197" s="72"/>
      <c r="AD197" s="72"/>
      <c r="AE197" s="72"/>
      <c r="AF197" s="72"/>
    </row>
    <row r="198" spans="15:32" ht="20.100000000000001" customHeight="1">
      <c r="O198" s="72"/>
      <c r="P198" s="72"/>
      <c r="Q198" s="72"/>
      <c r="R198" s="73"/>
      <c r="S198" s="73"/>
      <c r="T198" s="76">
        <v>159</v>
      </c>
      <c r="U198" s="75">
        <f t="shared" si="22"/>
        <v>0.6</v>
      </c>
      <c r="V198" s="75">
        <f t="shared" si="23"/>
        <v>0</v>
      </c>
      <c r="W198" s="75">
        <f t="shared" si="24"/>
        <v>0.6</v>
      </c>
      <c r="X198" s="75">
        <f t="shared" si="21"/>
        <v>0</v>
      </c>
      <c r="Y198" s="72"/>
      <c r="Z198" s="72"/>
      <c r="AA198" s="72"/>
      <c r="AB198" s="72"/>
      <c r="AC198" s="72"/>
      <c r="AD198" s="72"/>
      <c r="AE198" s="72"/>
      <c r="AF198" s="72"/>
    </row>
    <row r="199" spans="15:32" ht="20.100000000000001" customHeight="1">
      <c r="O199" s="72"/>
      <c r="P199" s="72"/>
      <c r="Q199" s="72"/>
      <c r="R199" s="73"/>
      <c r="S199" s="73"/>
      <c r="T199" s="76">
        <v>160</v>
      </c>
      <c r="U199" s="75">
        <f t="shared" si="22"/>
        <v>0.6</v>
      </c>
      <c r="V199" s="75">
        <f t="shared" si="23"/>
        <v>0</v>
      </c>
      <c r="W199" s="75">
        <f t="shared" si="24"/>
        <v>0.6</v>
      </c>
      <c r="X199" s="75">
        <f t="shared" si="21"/>
        <v>0</v>
      </c>
      <c r="Y199" s="72"/>
      <c r="Z199" s="72"/>
      <c r="AA199" s="72"/>
      <c r="AB199" s="72"/>
      <c r="AC199" s="72"/>
      <c r="AD199" s="72"/>
      <c r="AE199" s="72"/>
      <c r="AF199" s="72"/>
    </row>
    <row r="200" spans="15:32" ht="20.100000000000001" customHeight="1">
      <c r="O200" s="72"/>
      <c r="P200" s="72"/>
      <c r="Q200" s="72"/>
      <c r="R200" s="73"/>
      <c r="S200" s="73"/>
      <c r="T200" s="76">
        <v>161</v>
      </c>
      <c r="U200" s="75">
        <f t="shared" si="22"/>
        <v>0.6</v>
      </c>
      <c r="V200" s="75">
        <f t="shared" si="23"/>
        <v>0</v>
      </c>
      <c r="W200" s="75">
        <f t="shared" si="24"/>
        <v>0.6</v>
      </c>
      <c r="X200" s="75">
        <f t="shared" si="21"/>
        <v>0</v>
      </c>
      <c r="Y200" s="72"/>
      <c r="Z200" s="72"/>
      <c r="AA200" s="72"/>
      <c r="AB200" s="72"/>
      <c r="AC200" s="72"/>
      <c r="AD200" s="72"/>
      <c r="AE200" s="72"/>
      <c r="AF200" s="72"/>
    </row>
    <row r="201" spans="15:32" ht="20.100000000000001" customHeight="1">
      <c r="O201" s="72"/>
      <c r="P201" s="72"/>
      <c r="Q201" s="72"/>
      <c r="R201" s="73"/>
      <c r="S201" s="73"/>
      <c r="T201" s="76">
        <v>162</v>
      </c>
      <c r="U201" s="75">
        <f t="shared" si="22"/>
        <v>0.6</v>
      </c>
      <c r="V201" s="75">
        <f t="shared" si="23"/>
        <v>0</v>
      </c>
      <c r="W201" s="75">
        <f t="shared" si="24"/>
        <v>0.6</v>
      </c>
      <c r="X201" s="75">
        <f t="shared" si="21"/>
        <v>0</v>
      </c>
      <c r="Y201" s="72"/>
      <c r="Z201" s="72"/>
      <c r="AA201" s="72"/>
      <c r="AB201" s="72"/>
      <c r="AC201" s="72"/>
      <c r="AD201" s="72"/>
      <c r="AE201" s="72"/>
      <c r="AF201" s="72"/>
    </row>
    <row r="202" spans="15:32" ht="20.100000000000001" customHeight="1">
      <c r="O202" s="72"/>
      <c r="P202" s="72"/>
      <c r="Q202" s="72"/>
      <c r="R202" s="73"/>
      <c r="S202" s="73"/>
      <c r="T202" s="76">
        <v>163</v>
      </c>
      <c r="U202" s="75">
        <f t="shared" si="22"/>
        <v>0.6</v>
      </c>
      <c r="V202" s="75">
        <f t="shared" si="23"/>
        <v>0</v>
      </c>
      <c r="W202" s="75">
        <f t="shared" si="24"/>
        <v>0.6</v>
      </c>
      <c r="X202" s="75">
        <f t="shared" si="21"/>
        <v>0</v>
      </c>
      <c r="Y202" s="72"/>
      <c r="Z202" s="72"/>
      <c r="AA202" s="72"/>
      <c r="AB202" s="72"/>
      <c r="AC202" s="72"/>
      <c r="AD202" s="72"/>
      <c r="AE202" s="72"/>
      <c r="AF202" s="72"/>
    </row>
    <row r="203" spans="15:32" ht="20.100000000000001" customHeight="1">
      <c r="O203" s="72"/>
      <c r="P203" s="72"/>
      <c r="Q203" s="72"/>
      <c r="R203" s="73"/>
      <c r="S203" s="73"/>
      <c r="T203" s="76">
        <v>164</v>
      </c>
      <c r="U203" s="75">
        <f t="shared" si="22"/>
        <v>0.6</v>
      </c>
      <c r="V203" s="75">
        <f t="shared" si="23"/>
        <v>0</v>
      </c>
      <c r="W203" s="75">
        <f t="shared" si="24"/>
        <v>0.6</v>
      </c>
      <c r="X203" s="75">
        <f t="shared" si="21"/>
        <v>0</v>
      </c>
      <c r="Y203" s="72"/>
      <c r="Z203" s="72"/>
      <c r="AA203" s="72"/>
      <c r="AB203" s="72"/>
      <c r="AC203" s="72"/>
      <c r="AD203" s="72"/>
      <c r="AE203" s="72"/>
      <c r="AF203" s="72"/>
    </row>
    <row r="204" spans="15:32" ht="20.100000000000001" customHeight="1">
      <c r="O204" s="72"/>
      <c r="P204" s="72"/>
      <c r="Q204" s="72"/>
      <c r="R204" s="73"/>
      <c r="S204" s="73"/>
      <c r="T204" s="76">
        <v>165</v>
      </c>
      <c r="U204" s="75">
        <f t="shared" si="22"/>
        <v>0.6</v>
      </c>
      <c r="V204" s="75">
        <f t="shared" si="23"/>
        <v>0</v>
      </c>
      <c r="W204" s="75">
        <f t="shared" si="24"/>
        <v>0.6</v>
      </c>
      <c r="X204" s="75">
        <f t="shared" ref="X204:X267" si="25">V204</f>
        <v>0</v>
      </c>
      <c r="Y204" s="72"/>
      <c r="Z204" s="72"/>
      <c r="AA204" s="72"/>
      <c r="AB204" s="72"/>
      <c r="AC204" s="72"/>
      <c r="AD204" s="72"/>
      <c r="AE204" s="72"/>
      <c r="AF204" s="72"/>
    </row>
    <row r="205" spans="15:32" ht="20.100000000000001" customHeight="1">
      <c r="O205" s="72"/>
      <c r="P205" s="72"/>
      <c r="Q205" s="72"/>
      <c r="R205" s="73"/>
      <c r="S205" s="73"/>
      <c r="T205" s="76">
        <v>166</v>
      </c>
      <c r="U205" s="75">
        <f t="shared" si="22"/>
        <v>0.6</v>
      </c>
      <c r="V205" s="75">
        <f t="shared" si="23"/>
        <v>0</v>
      </c>
      <c r="W205" s="75">
        <f t="shared" si="24"/>
        <v>0.6</v>
      </c>
      <c r="X205" s="75">
        <f t="shared" si="25"/>
        <v>0</v>
      </c>
      <c r="Y205" s="72"/>
      <c r="Z205" s="72"/>
      <c r="AA205" s="72"/>
      <c r="AB205" s="72"/>
      <c r="AC205" s="72"/>
      <c r="AD205" s="72"/>
      <c r="AE205" s="72"/>
      <c r="AF205" s="72"/>
    </row>
    <row r="206" spans="15:32" ht="20.100000000000001" customHeight="1">
      <c r="O206" s="72"/>
      <c r="P206" s="72"/>
      <c r="Q206" s="72"/>
      <c r="R206" s="73"/>
      <c r="S206" s="73"/>
      <c r="T206" s="76">
        <v>167</v>
      </c>
      <c r="U206" s="75">
        <f t="shared" si="22"/>
        <v>0.6</v>
      </c>
      <c r="V206" s="75">
        <f t="shared" si="23"/>
        <v>0</v>
      </c>
      <c r="W206" s="75">
        <f t="shared" si="24"/>
        <v>0.6</v>
      </c>
      <c r="X206" s="75">
        <f t="shared" si="25"/>
        <v>0</v>
      </c>
      <c r="Y206" s="72"/>
      <c r="Z206" s="72"/>
      <c r="AA206" s="72"/>
      <c r="AB206" s="72"/>
      <c r="AC206" s="72"/>
      <c r="AD206" s="72"/>
      <c r="AE206" s="72"/>
      <c r="AF206" s="72"/>
    </row>
    <row r="207" spans="15:32" ht="20.100000000000001" customHeight="1">
      <c r="O207" s="72"/>
      <c r="P207" s="72"/>
      <c r="Q207" s="72"/>
      <c r="R207" s="73"/>
      <c r="S207" s="73"/>
      <c r="T207" s="76">
        <v>168</v>
      </c>
      <c r="U207" s="75">
        <f t="shared" si="22"/>
        <v>0.6</v>
      </c>
      <c r="V207" s="75">
        <f t="shared" si="23"/>
        <v>0</v>
      </c>
      <c r="W207" s="75">
        <f t="shared" si="24"/>
        <v>0.6</v>
      </c>
      <c r="X207" s="75">
        <f t="shared" si="25"/>
        <v>0</v>
      </c>
      <c r="Y207" s="72"/>
      <c r="Z207" s="72"/>
      <c r="AA207" s="72"/>
      <c r="AB207" s="72"/>
      <c r="AC207" s="72"/>
      <c r="AD207" s="72"/>
      <c r="AE207" s="72"/>
      <c r="AF207" s="72"/>
    </row>
    <row r="208" spans="15:32" ht="20.100000000000001" customHeight="1">
      <c r="O208" s="72"/>
      <c r="P208" s="72"/>
      <c r="Q208" s="72"/>
      <c r="R208" s="73"/>
      <c r="S208" s="73"/>
      <c r="T208" s="76">
        <v>169</v>
      </c>
      <c r="U208" s="75">
        <f t="shared" si="22"/>
        <v>0.6</v>
      </c>
      <c r="V208" s="75">
        <f t="shared" si="23"/>
        <v>0</v>
      </c>
      <c r="W208" s="75">
        <f t="shared" si="24"/>
        <v>0.6</v>
      </c>
      <c r="X208" s="75">
        <f t="shared" si="25"/>
        <v>0</v>
      </c>
      <c r="Y208" s="72"/>
      <c r="Z208" s="72"/>
      <c r="AA208" s="72"/>
      <c r="AB208" s="72"/>
      <c r="AC208" s="72"/>
      <c r="AD208" s="72"/>
      <c r="AE208" s="72"/>
      <c r="AF208" s="72"/>
    </row>
    <row r="209" spans="15:32" ht="20.100000000000001" customHeight="1">
      <c r="O209" s="72"/>
      <c r="P209" s="72"/>
      <c r="Q209" s="72"/>
      <c r="R209" s="73"/>
      <c r="S209" s="73"/>
      <c r="T209" s="76">
        <v>170</v>
      </c>
      <c r="U209" s="75">
        <f t="shared" si="22"/>
        <v>0.6</v>
      </c>
      <c r="V209" s="75">
        <f t="shared" si="23"/>
        <v>0</v>
      </c>
      <c r="W209" s="75">
        <f t="shared" si="24"/>
        <v>0.6</v>
      </c>
      <c r="X209" s="75">
        <f t="shared" si="25"/>
        <v>0</v>
      </c>
      <c r="Y209" s="72"/>
      <c r="Z209" s="72"/>
      <c r="AA209" s="72"/>
      <c r="AB209" s="72"/>
      <c r="AC209" s="72"/>
      <c r="AD209" s="72"/>
      <c r="AE209" s="72"/>
      <c r="AF209" s="72"/>
    </row>
    <row r="210" spans="15:32" ht="20.100000000000001" customHeight="1">
      <c r="O210" s="72"/>
      <c r="P210" s="72"/>
      <c r="Q210" s="72"/>
      <c r="R210" s="73"/>
      <c r="S210" s="73"/>
      <c r="T210" s="76">
        <v>171</v>
      </c>
      <c r="U210" s="75">
        <f t="shared" si="22"/>
        <v>0.6</v>
      </c>
      <c r="V210" s="75">
        <f t="shared" si="23"/>
        <v>0</v>
      </c>
      <c r="W210" s="75">
        <f t="shared" si="24"/>
        <v>0.6</v>
      </c>
      <c r="X210" s="75">
        <f t="shared" si="25"/>
        <v>0</v>
      </c>
      <c r="Y210" s="72"/>
      <c r="Z210" s="72"/>
      <c r="AA210" s="72"/>
      <c r="AB210" s="72"/>
      <c r="AC210" s="72"/>
      <c r="AD210" s="72"/>
      <c r="AE210" s="72"/>
      <c r="AF210" s="72"/>
    </row>
    <row r="211" spans="15:32" ht="20.100000000000001" customHeight="1">
      <c r="O211" s="72"/>
      <c r="P211" s="72"/>
      <c r="Q211" s="72"/>
      <c r="R211" s="73"/>
      <c r="S211" s="73"/>
      <c r="T211" s="76">
        <v>172</v>
      </c>
      <c r="U211" s="75">
        <f t="shared" si="22"/>
        <v>0.6</v>
      </c>
      <c r="V211" s="75">
        <f t="shared" si="23"/>
        <v>0</v>
      </c>
      <c r="W211" s="75">
        <f t="shared" si="24"/>
        <v>0.6</v>
      </c>
      <c r="X211" s="75">
        <f t="shared" si="25"/>
        <v>0</v>
      </c>
      <c r="Y211" s="72"/>
      <c r="Z211" s="72"/>
      <c r="AA211" s="72"/>
      <c r="AB211" s="72"/>
      <c r="AC211" s="72"/>
      <c r="AD211" s="72"/>
      <c r="AE211" s="72"/>
      <c r="AF211" s="72"/>
    </row>
    <row r="212" spans="15:32" ht="20.100000000000001" customHeight="1">
      <c r="O212" s="72"/>
      <c r="P212" s="72"/>
      <c r="Q212" s="72"/>
      <c r="R212" s="73"/>
      <c r="S212" s="73"/>
      <c r="T212" s="76">
        <v>173</v>
      </c>
      <c r="U212" s="75">
        <f t="shared" si="22"/>
        <v>0.6</v>
      </c>
      <c r="V212" s="75">
        <f t="shared" si="23"/>
        <v>0</v>
      </c>
      <c r="W212" s="75">
        <f t="shared" si="24"/>
        <v>0.6</v>
      </c>
      <c r="X212" s="75">
        <f t="shared" si="25"/>
        <v>0</v>
      </c>
      <c r="Y212" s="72"/>
      <c r="Z212" s="72"/>
      <c r="AA212" s="72"/>
      <c r="AB212" s="72"/>
      <c r="AC212" s="72"/>
      <c r="AD212" s="72"/>
      <c r="AE212" s="72"/>
      <c r="AF212" s="72"/>
    </row>
    <row r="213" spans="15:32" ht="20.100000000000001" customHeight="1">
      <c r="O213" s="72"/>
      <c r="P213" s="72"/>
      <c r="Q213" s="72"/>
      <c r="R213" s="73"/>
      <c r="S213" s="73"/>
      <c r="T213" s="76">
        <v>174</v>
      </c>
      <c r="U213" s="75">
        <f t="shared" si="22"/>
        <v>0.6</v>
      </c>
      <c r="V213" s="75">
        <f t="shared" si="23"/>
        <v>0</v>
      </c>
      <c r="W213" s="75">
        <f t="shared" si="24"/>
        <v>0.6</v>
      </c>
      <c r="X213" s="75">
        <f t="shared" si="25"/>
        <v>0</v>
      </c>
      <c r="Y213" s="72"/>
      <c r="Z213" s="72"/>
      <c r="AA213" s="72"/>
      <c r="AB213" s="72"/>
      <c r="AC213" s="72"/>
      <c r="AD213" s="72"/>
      <c r="AE213" s="72"/>
      <c r="AF213" s="72"/>
    </row>
    <row r="214" spans="15:32" ht="20.100000000000001" customHeight="1">
      <c r="O214" s="72"/>
      <c r="P214" s="72"/>
      <c r="Q214" s="72"/>
      <c r="R214" s="73"/>
      <c r="S214" s="73"/>
      <c r="T214" s="76">
        <v>175</v>
      </c>
      <c r="U214" s="75">
        <f t="shared" si="22"/>
        <v>0.6</v>
      </c>
      <c r="V214" s="75">
        <f t="shared" si="23"/>
        <v>0</v>
      </c>
      <c r="W214" s="75">
        <f t="shared" si="24"/>
        <v>0.6</v>
      </c>
      <c r="X214" s="75">
        <f t="shared" si="25"/>
        <v>0</v>
      </c>
      <c r="Y214" s="72"/>
      <c r="Z214" s="72"/>
      <c r="AA214" s="72"/>
      <c r="AB214" s="72"/>
      <c r="AC214" s="72"/>
      <c r="AD214" s="72"/>
      <c r="AE214" s="72"/>
      <c r="AF214" s="72"/>
    </row>
    <row r="215" spans="15:32" ht="20.100000000000001" customHeight="1">
      <c r="O215" s="72"/>
      <c r="P215" s="72"/>
      <c r="Q215" s="72"/>
      <c r="R215" s="73"/>
      <c r="S215" s="73"/>
      <c r="T215" s="76">
        <v>176</v>
      </c>
      <c r="U215" s="75">
        <f t="shared" si="22"/>
        <v>0.6</v>
      </c>
      <c r="V215" s="75">
        <f t="shared" si="23"/>
        <v>0</v>
      </c>
      <c r="W215" s="75">
        <f t="shared" si="24"/>
        <v>0.6</v>
      </c>
      <c r="X215" s="75">
        <f t="shared" si="25"/>
        <v>0</v>
      </c>
      <c r="Y215" s="72"/>
      <c r="Z215" s="72"/>
      <c r="AA215" s="72"/>
      <c r="AB215" s="72"/>
      <c r="AC215" s="72"/>
      <c r="AD215" s="72"/>
      <c r="AE215" s="72"/>
      <c r="AF215" s="72"/>
    </row>
    <row r="216" spans="15:32" ht="20.100000000000001" customHeight="1">
      <c r="O216" s="72"/>
      <c r="P216" s="72"/>
      <c r="Q216" s="72"/>
      <c r="R216" s="73"/>
      <c r="S216" s="73"/>
      <c r="T216" s="76">
        <v>177</v>
      </c>
      <c r="U216" s="75">
        <f t="shared" si="22"/>
        <v>0.6</v>
      </c>
      <c r="V216" s="75">
        <f t="shared" si="23"/>
        <v>0</v>
      </c>
      <c r="W216" s="75">
        <f t="shared" si="24"/>
        <v>0.6</v>
      </c>
      <c r="X216" s="75">
        <f t="shared" si="25"/>
        <v>0</v>
      </c>
      <c r="Y216" s="72"/>
      <c r="Z216" s="72"/>
      <c r="AA216" s="72"/>
      <c r="AB216" s="72"/>
      <c r="AC216" s="72"/>
      <c r="AD216" s="72"/>
      <c r="AE216" s="72"/>
      <c r="AF216" s="72"/>
    </row>
    <row r="217" spans="15:32" ht="20.100000000000001" customHeight="1">
      <c r="O217" s="72"/>
      <c r="P217" s="72"/>
      <c r="Q217" s="72"/>
      <c r="R217" s="73"/>
      <c r="S217" s="73"/>
      <c r="T217" s="76">
        <v>178</v>
      </c>
      <c r="U217" s="75">
        <f t="shared" si="22"/>
        <v>0.6</v>
      </c>
      <c r="V217" s="75">
        <f t="shared" si="23"/>
        <v>0</v>
      </c>
      <c r="W217" s="75">
        <f t="shared" si="24"/>
        <v>0.6</v>
      </c>
      <c r="X217" s="75">
        <f t="shared" si="25"/>
        <v>0</v>
      </c>
      <c r="Y217" s="72"/>
      <c r="Z217" s="72"/>
      <c r="AA217" s="72"/>
      <c r="AB217" s="72"/>
      <c r="AC217" s="72"/>
      <c r="AD217" s="72"/>
      <c r="AE217" s="72"/>
      <c r="AF217" s="72"/>
    </row>
    <row r="218" spans="15:32" ht="20.100000000000001" customHeight="1">
      <c r="O218" s="72"/>
      <c r="P218" s="72"/>
      <c r="Q218" s="72"/>
      <c r="R218" s="73"/>
      <c r="S218" s="73"/>
      <c r="T218" s="76">
        <v>179</v>
      </c>
      <c r="U218" s="75">
        <f t="shared" si="22"/>
        <v>0.6</v>
      </c>
      <c r="V218" s="75">
        <f t="shared" si="23"/>
        <v>0</v>
      </c>
      <c r="W218" s="75">
        <f t="shared" si="24"/>
        <v>0.6</v>
      </c>
      <c r="X218" s="75">
        <f t="shared" si="25"/>
        <v>0</v>
      </c>
      <c r="Y218" s="72"/>
      <c r="Z218" s="72"/>
      <c r="AA218" s="72"/>
      <c r="AB218" s="72"/>
      <c r="AC218" s="72"/>
      <c r="AD218" s="72"/>
      <c r="AE218" s="72"/>
      <c r="AF218" s="72"/>
    </row>
    <row r="219" spans="15:32" ht="20.100000000000001" customHeight="1">
      <c r="O219" s="72"/>
      <c r="P219" s="72"/>
      <c r="Q219" s="72"/>
      <c r="R219" s="73"/>
      <c r="S219" s="73"/>
      <c r="T219" s="76">
        <v>180</v>
      </c>
      <c r="U219" s="75">
        <f t="shared" si="22"/>
        <v>0.6</v>
      </c>
      <c r="V219" s="75">
        <f t="shared" si="23"/>
        <v>0</v>
      </c>
      <c r="W219" s="75">
        <f t="shared" si="24"/>
        <v>0.6</v>
      </c>
      <c r="X219" s="75">
        <f t="shared" si="25"/>
        <v>0</v>
      </c>
      <c r="Y219" s="72"/>
      <c r="Z219" s="72"/>
      <c r="AA219" s="72"/>
      <c r="AB219" s="72"/>
      <c r="AC219" s="72"/>
      <c r="AD219" s="72"/>
      <c r="AE219" s="72"/>
      <c r="AF219" s="72"/>
    </row>
    <row r="220" spans="15:32" ht="20.100000000000001" customHeight="1">
      <c r="O220" s="72"/>
      <c r="P220" s="72"/>
      <c r="Q220" s="72"/>
      <c r="R220" s="73"/>
      <c r="S220" s="73"/>
      <c r="T220" s="76">
        <v>181</v>
      </c>
      <c r="U220" s="75">
        <f t="shared" si="22"/>
        <v>0.6</v>
      </c>
      <c r="V220" s="75">
        <f t="shared" si="23"/>
        <v>0</v>
      </c>
      <c r="W220" s="75">
        <f t="shared" si="24"/>
        <v>0.6</v>
      </c>
      <c r="X220" s="75">
        <f t="shared" si="25"/>
        <v>0</v>
      </c>
      <c r="Y220" s="72"/>
      <c r="Z220" s="72"/>
      <c r="AA220" s="72"/>
      <c r="AB220" s="72"/>
      <c r="AC220" s="72"/>
      <c r="AD220" s="72"/>
      <c r="AE220" s="72"/>
      <c r="AF220" s="72"/>
    </row>
    <row r="221" spans="15:32" ht="20.100000000000001" customHeight="1">
      <c r="O221" s="72"/>
      <c r="P221" s="72"/>
      <c r="Q221" s="72"/>
      <c r="R221" s="73"/>
      <c r="S221" s="73"/>
      <c r="T221" s="76">
        <v>182</v>
      </c>
      <c r="U221" s="75">
        <f t="shared" si="22"/>
        <v>0.6</v>
      </c>
      <c r="V221" s="75">
        <f t="shared" si="23"/>
        <v>0</v>
      </c>
      <c r="W221" s="75">
        <f t="shared" si="24"/>
        <v>0.6</v>
      </c>
      <c r="X221" s="75">
        <f t="shared" si="25"/>
        <v>0</v>
      </c>
      <c r="Y221" s="72"/>
      <c r="Z221" s="72"/>
      <c r="AA221" s="72"/>
      <c r="AB221" s="72"/>
      <c r="AC221" s="72"/>
      <c r="AD221" s="72"/>
      <c r="AE221" s="72"/>
      <c r="AF221" s="72"/>
    </row>
    <row r="222" spans="15:32" ht="20.100000000000001" customHeight="1">
      <c r="O222" s="72"/>
      <c r="P222" s="72"/>
      <c r="Q222" s="72"/>
      <c r="R222" s="73"/>
      <c r="S222" s="73"/>
      <c r="T222" s="76">
        <v>183</v>
      </c>
      <c r="U222" s="75">
        <f t="shared" si="22"/>
        <v>0.6</v>
      </c>
      <c r="V222" s="75">
        <f t="shared" si="23"/>
        <v>0</v>
      </c>
      <c r="W222" s="75">
        <f t="shared" si="24"/>
        <v>0.6</v>
      </c>
      <c r="X222" s="75">
        <f t="shared" si="25"/>
        <v>0</v>
      </c>
      <c r="Y222" s="72"/>
      <c r="Z222" s="72"/>
      <c r="AA222" s="72"/>
      <c r="AB222" s="72"/>
      <c r="AC222" s="72"/>
      <c r="AD222" s="72"/>
      <c r="AE222" s="72"/>
      <c r="AF222" s="72"/>
    </row>
    <row r="223" spans="15:32" ht="20.100000000000001" customHeight="1">
      <c r="O223" s="72"/>
      <c r="P223" s="72"/>
      <c r="Q223" s="72"/>
      <c r="R223" s="73"/>
      <c r="S223" s="73"/>
      <c r="T223" s="76">
        <v>184</v>
      </c>
      <c r="U223" s="75">
        <f t="shared" si="22"/>
        <v>0.6</v>
      </c>
      <c r="V223" s="75">
        <f t="shared" si="23"/>
        <v>0</v>
      </c>
      <c r="W223" s="75">
        <f t="shared" si="24"/>
        <v>0.6</v>
      </c>
      <c r="X223" s="75">
        <f t="shared" si="25"/>
        <v>0</v>
      </c>
      <c r="Y223" s="72"/>
      <c r="Z223" s="72"/>
      <c r="AA223" s="72"/>
      <c r="AB223" s="72"/>
      <c r="AC223" s="72"/>
      <c r="AD223" s="72"/>
      <c r="AE223" s="72"/>
      <c r="AF223" s="72"/>
    </row>
    <row r="224" spans="15:32" ht="20.100000000000001" customHeight="1">
      <c r="O224" s="72"/>
      <c r="P224" s="72"/>
      <c r="Q224" s="72"/>
      <c r="R224" s="73"/>
      <c r="S224" s="73"/>
      <c r="T224" s="76">
        <v>185</v>
      </c>
      <c r="U224" s="75">
        <f t="shared" si="22"/>
        <v>0.6</v>
      </c>
      <c r="V224" s="75">
        <f t="shared" si="23"/>
        <v>0</v>
      </c>
      <c r="W224" s="75">
        <f t="shared" si="24"/>
        <v>0.6</v>
      </c>
      <c r="X224" s="75">
        <f t="shared" si="25"/>
        <v>0</v>
      </c>
      <c r="Y224" s="72"/>
      <c r="Z224" s="72"/>
      <c r="AA224" s="72"/>
      <c r="AB224" s="72"/>
      <c r="AC224" s="72"/>
      <c r="AD224" s="72"/>
      <c r="AE224" s="72"/>
      <c r="AF224" s="72"/>
    </row>
    <row r="225" spans="15:32" ht="20.100000000000001" customHeight="1">
      <c r="O225" s="72"/>
      <c r="P225" s="72"/>
      <c r="Q225" s="72"/>
      <c r="R225" s="73"/>
      <c r="S225" s="73"/>
      <c r="T225" s="76">
        <v>186</v>
      </c>
      <c r="U225" s="75">
        <f t="shared" si="22"/>
        <v>0.6</v>
      </c>
      <c r="V225" s="75">
        <f t="shared" si="23"/>
        <v>0</v>
      </c>
      <c r="W225" s="75">
        <f t="shared" si="24"/>
        <v>0.6</v>
      </c>
      <c r="X225" s="75">
        <f t="shared" si="25"/>
        <v>0</v>
      </c>
      <c r="Y225" s="72"/>
      <c r="Z225" s="72"/>
      <c r="AA225" s="72"/>
      <c r="AB225" s="72"/>
      <c r="AC225" s="72"/>
      <c r="AD225" s="72"/>
      <c r="AE225" s="72"/>
      <c r="AF225" s="72"/>
    </row>
    <row r="226" spans="15:32" ht="20.100000000000001" customHeight="1">
      <c r="O226" s="72"/>
      <c r="P226" s="72"/>
      <c r="Q226" s="72"/>
      <c r="R226" s="73"/>
      <c r="S226" s="73"/>
      <c r="T226" s="76">
        <v>187</v>
      </c>
      <c r="U226" s="75">
        <f t="shared" si="22"/>
        <v>0.6</v>
      </c>
      <c r="V226" s="75">
        <f t="shared" si="23"/>
        <v>0</v>
      </c>
      <c r="W226" s="75">
        <f t="shared" si="24"/>
        <v>0.6</v>
      </c>
      <c r="X226" s="75">
        <f t="shared" si="25"/>
        <v>0</v>
      </c>
      <c r="Y226" s="72"/>
      <c r="Z226" s="72"/>
      <c r="AA226" s="72"/>
      <c r="AB226" s="72"/>
      <c r="AC226" s="72"/>
      <c r="AD226" s="72"/>
      <c r="AE226" s="72"/>
      <c r="AF226" s="72"/>
    </row>
    <row r="227" spans="15:32" ht="20.100000000000001" customHeight="1">
      <c r="O227" s="72"/>
      <c r="P227" s="72"/>
      <c r="Q227" s="72"/>
      <c r="R227" s="73"/>
      <c r="S227" s="73"/>
      <c r="T227" s="76">
        <v>188</v>
      </c>
      <c r="U227" s="75">
        <f t="shared" si="22"/>
        <v>0.6</v>
      </c>
      <c r="V227" s="75">
        <f t="shared" si="23"/>
        <v>0</v>
      </c>
      <c r="W227" s="75">
        <f t="shared" si="24"/>
        <v>0.6</v>
      </c>
      <c r="X227" s="75">
        <f t="shared" si="25"/>
        <v>0</v>
      </c>
      <c r="Y227" s="72"/>
      <c r="Z227" s="72"/>
      <c r="AA227" s="72"/>
      <c r="AB227" s="72"/>
      <c r="AC227" s="72"/>
      <c r="AD227" s="72"/>
      <c r="AE227" s="72"/>
      <c r="AF227" s="72"/>
    </row>
    <row r="228" spans="15:32" ht="20.100000000000001" customHeight="1">
      <c r="O228" s="72"/>
      <c r="P228" s="72"/>
      <c r="Q228" s="72"/>
      <c r="R228" s="73"/>
      <c r="S228" s="73"/>
      <c r="T228" s="76">
        <v>189</v>
      </c>
      <c r="U228" s="75">
        <f t="shared" si="22"/>
        <v>0.6</v>
      </c>
      <c r="V228" s="75">
        <f t="shared" si="23"/>
        <v>0</v>
      </c>
      <c r="W228" s="75">
        <f t="shared" si="24"/>
        <v>0.6</v>
      </c>
      <c r="X228" s="75">
        <f t="shared" si="25"/>
        <v>0</v>
      </c>
      <c r="Y228" s="72"/>
      <c r="Z228" s="72"/>
      <c r="AA228" s="72"/>
      <c r="AB228" s="72"/>
      <c r="AC228" s="72"/>
      <c r="AD228" s="72"/>
      <c r="AE228" s="72"/>
      <c r="AF228" s="72"/>
    </row>
    <row r="229" spans="15:32" ht="20.100000000000001" customHeight="1">
      <c r="O229" s="72"/>
      <c r="P229" s="72"/>
      <c r="Q229" s="72"/>
      <c r="R229" s="73"/>
      <c r="S229" s="73"/>
      <c r="T229" s="76">
        <v>190</v>
      </c>
      <c r="U229" s="75">
        <f t="shared" si="22"/>
        <v>0.6</v>
      </c>
      <c r="V229" s="75">
        <f t="shared" si="23"/>
        <v>0</v>
      </c>
      <c r="W229" s="75">
        <f t="shared" si="24"/>
        <v>0.6</v>
      </c>
      <c r="X229" s="75">
        <f t="shared" si="25"/>
        <v>0</v>
      </c>
      <c r="Y229" s="72"/>
      <c r="Z229" s="72"/>
      <c r="AA229" s="72"/>
      <c r="AB229" s="72"/>
      <c r="AC229" s="72"/>
      <c r="AD229" s="72"/>
      <c r="AE229" s="72"/>
      <c r="AF229" s="72"/>
    </row>
    <row r="230" spans="15:32" ht="20.100000000000001" customHeight="1">
      <c r="O230" s="72"/>
      <c r="P230" s="72"/>
      <c r="Q230" s="72"/>
      <c r="R230" s="73"/>
      <c r="S230" s="73"/>
      <c r="T230" s="76">
        <v>191</v>
      </c>
      <c r="U230" s="75">
        <f t="shared" si="22"/>
        <v>0.6</v>
      </c>
      <c r="V230" s="75">
        <f t="shared" si="23"/>
        <v>0</v>
      </c>
      <c r="W230" s="75">
        <f t="shared" si="24"/>
        <v>0.6</v>
      </c>
      <c r="X230" s="75">
        <f t="shared" si="25"/>
        <v>0</v>
      </c>
      <c r="Y230" s="72"/>
      <c r="Z230" s="72"/>
      <c r="AA230" s="72"/>
      <c r="AB230" s="72"/>
      <c r="AC230" s="72"/>
      <c r="AD230" s="72"/>
      <c r="AE230" s="72"/>
      <c r="AF230" s="72"/>
    </row>
    <row r="231" spans="15:32" ht="20.100000000000001" customHeight="1">
      <c r="O231" s="72"/>
      <c r="P231" s="72"/>
      <c r="Q231" s="72"/>
      <c r="R231" s="73"/>
      <c r="S231" s="73"/>
      <c r="T231" s="76">
        <v>192</v>
      </c>
      <c r="U231" s="75">
        <f t="shared" si="22"/>
        <v>0.6</v>
      </c>
      <c r="V231" s="75">
        <f t="shared" si="23"/>
        <v>0</v>
      </c>
      <c r="W231" s="75">
        <f t="shared" si="24"/>
        <v>0.6</v>
      </c>
      <c r="X231" s="75">
        <f t="shared" si="25"/>
        <v>0</v>
      </c>
      <c r="Y231" s="72"/>
      <c r="Z231" s="72"/>
      <c r="AA231" s="72"/>
      <c r="AB231" s="72"/>
      <c r="AC231" s="72"/>
      <c r="AD231" s="72"/>
      <c r="AE231" s="72"/>
      <c r="AF231" s="72"/>
    </row>
    <row r="232" spans="15:32" ht="20.100000000000001" customHeight="1">
      <c r="O232" s="72"/>
      <c r="P232" s="72"/>
      <c r="Q232" s="72"/>
      <c r="R232" s="73"/>
      <c r="S232" s="73"/>
      <c r="T232" s="76">
        <v>193</v>
      </c>
      <c r="U232" s="75">
        <f t="shared" ref="U232:U295" si="26">IF($O$39=2,$R$41+$G$14/2,$R$41+0.05)</f>
        <v>0.6</v>
      </c>
      <c r="V232" s="75">
        <f t="shared" ref="V232:V295" si="27">IF(T232&gt;$P$39,0,T232*$G$28)</f>
        <v>0</v>
      </c>
      <c r="W232" s="75">
        <f t="shared" ref="W232:W295" si="28">IF($O$39=2,$R$41+$G$14/2,$R$41+$G$14-0.05)</f>
        <v>0.6</v>
      </c>
      <c r="X232" s="75">
        <f t="shared" si="25"/>
        <v>0</v>
      </c>
      <c r="Y232" s="72"/>
      <c r="Z232" s="72"/>
      <c r="AA232" s="72"/>
      <c r="AB232" s="72"/>
      <c r="AC232" s="72"/>
      <c r="AD232" s="72"/>
      <c r="AE232" s="72"/>
      <c r="AF232" s="72"/>
    </row>
    <row r="233" spans="15:32" ht="20.100000000000001" customHeight="1">
      <c r="O233" s="72"/>
      <c r="P233" s="72"/>
      <c r="Q233" s="72"/>
      <c r="R233" s="73"/>
      <c r="S233" s="73"/>
      <c r="T233" s="76">
        <v>194</v>
      </c>
      <c r="U233" s="75">
        <f t="shared" si="26"/>
        <v>0.6</v>
      </c>
      <c r="V233" s="75">
        <f t="shared" si="27"/>
        <v>0</v>
      </c>
      <c r="W233" s="75">
        <f t="shared" si="28"/>
        <v>0.6</v>
      </c>
      <c r="X233" s="75">
        <f t="shared" si="25"/>
        <v>0</v>
      </c>
      <c r="Y233" s="72"/>
      <c r="Z233" s="72"/>
      <c r="AA233" s="72"/>
      <c r="AB233" s="72"/>
      <c r="AC233" s="72"/>
      <c r="AD233" s="72"/>
      <c r="AE233" s="72"/>
      <c r="AF233" s="72"/>
    </row>
    <row r="234" spans="15:32" ht="20.100000000000001" customHeight="1">
      <c r="O234" s="72"/>
      <c r="P234" s="72"/>
      <c r="Q234" s="72"/>
      <c r="R234" s="73"/>
      <c r="S234" s="73"/>
      <c r="T234" s="76">
        <v>195</v>
      </c>
      <c r="U234" s="75">
        <f t="shared" si="26"/>
        <v>0.6</v>
      </c>
      <c r="V234" s="75">
        <f t="shared" si="27"/>
        <v>0</v>
      </c>
      <c r="W234" s="75">
        <f t="shared" si="28"/>
        <v>0.6</v>
      </c>
      <c r="X234" s="75">
        <f t="shared" si="25"/>
        <v>0</v>
      </c>
      <c r="Y234" s="72"/>
      <c r="Z234" s="72"/>
      <c r="AA234" s="72"/>
      <c r="AB234" s="72"/>
      <c r="AC234" s="72"/>
      <c r="AD234" s="72"/>
      <c r="AE234" s="72"/>
      <c r="AF234" s="72"/>
    </row>
    <row r="235" spans="15:32" ht="20.100000000000001" customHeight="1">
      <c r="O235" s="72"/>
      <c r="P235" s="72"/>
      <c r="Q235" s="72"/>
      <c r="R235" s="73"/>
      <c r="S235" s="73"/>
      <c r="T235" s="76">
        <v>196</v>
      </c>
      <c r="U235" s="75">
        <f t="shared" si="26"/>
        <v>0.6</v>
      </c>
      <c r="V235" s="75">
        <f t="shared" si="27"/>
        <v>0</v>
      </c>
      <c r="W235" s="75">
        <f t="shared" si="28"/>
        <v>0.6</v>
      </c>
      <c r="X235" s="75">
        <f t="shared" si="25"/>
        <v>0</v>
      </c>
      <c r="Y235" s="72"/>
      <c r="Z235" s="72"/>
      <c r="AA235" s="72"/>
      <c r="AB235" s="72"/>
      <c r="AC235" s="72"/>
      <c r="AD235" s="72"/>
      <c r="AE235" s="72"/>
      <c r="AF235" s="72"/>
    </row>
    <row r="236" spans="15:32" ht="20.100000000000001" customHeight="1">
      <c r="O236" s="72"/>
      <c r="P236" s="72"/>
      <c r="Q236" s="72"/>
      <c r="R236" s="73"/>
      <c r="S236" s="73"/>
      <c r="T236" s="76">
        <v>197</v>
      </c>
      <c r="U236" s="75">
        <f t="shared" si="26"/>
        <v>0.6</v>
      </c>
      <c r="V236" s="75">
        <f t="shared" si="27"/>
        <v>0</v>
      </c>
      <c r="W236" s="75">
        <f t="shared" si="28"/>
        <v>0.6</v>
      </c>
      <c r="X236" s="75">
        <f t="shared" si="25"/>
        <v>0</v>
      </c>
      <c r="Y236" s="72"/>
      <c r="Z236" s="72"/>
      <c r="AA236" s="72"/>
      <c r="AB236" s="72"/>
      <c r="AC236" s="72"/>
      <c r="AD236" s="72"/>
      <c r="AE236" s="72"/>
      <c r="AF236" s="72"/>
    </row>
    <row r="237" spans="15:32" ht="20.100000000000001" customHeight="1">
      <c r="O237" s="72"/>
      <c r="P237" s="72"/>
      <c r="Q237" s="72"/>
      <c r="R237" s="73"/>
      <c r="S237" s="73"/>
      <c r="T237" s="76">
        <v>198</v>
      </c>
      <c r="U237" s="75">
        <f t="shared" si="26"/>
        <v>0.6</v>
      </c>
      <c r="V237" s="75">
        <f t="shared" si="27"/>
        <v>0</v>
      </c>
      <c r="W237" s="75">
        <f t="shared" si="28"/>
        <v>0.6</v>
      </c>
      <c r="X237" s="75">
        <f t="shared" si="25"/>
        <v>0</v>
      </c>
      <c r="Y237" s="72"/>
      <c r="Z237" s="72"/>
      <c r="AA237" s="72"/>
      <c r="AB237" s="72"/>
      <c r="AC237" s="72"/>
      <c r="AD237" s="72"/>
      <c r="AE237" s="72"/>
      <c r="AF237" s="72"/>
    </row>
    <row r="238" spans="15:32" ht="20.100000000000001" customHeight="1">
      <c r="O238" s="72"/>
      <c r="P238" s="72"/>
      <c r="Q238" s="72"/>
      <c r="R238" s="73"/>
      <c r="S238" s="73"/>
      <c r="T238" s="76">
        <v>199</v>
      </c>
      <c r="U238" s="75">
        <f t="shared" si="26"/>
        <v>0.6</v>
      </c>
      <c r="V238" s="75">
        <f t="shared" si="27"/>
        <v>0</v>
      </c>
      <c r="W238" s="75">
        <f t="shared" si="28"/>
        <v>0.6</v>
      </c>
      <c r="X238" s="75">
        <f t="shared" si="25"/>
        <v>0</v>
      </c>
      <c r="Y238" s="72"/>
      <c r="Z238" s="72"/>
      <c r="AA238" s="72"/>
      <c r="AB238" s="72"/>
      <c r="AC238" s="72"/>
      <c r="AD238" s="72"/>
      <c r="AE238" s="72"/>
      <c r="AF238" s="72"/>
    </row>
    <row r="239" spans="15:32" ht="20.100000000000001" customHeight="1">
      <c r="O239" s="72"/>
      <c r="P239" s="72"/>
      <c r="Q239" s="72"/>
      <c r="R239" s="73"/>
      <c r="S239" s="73"/>
      <c r="T239" s="76">
        <v>200</v>
      </c>
      <c r="U239" s="75">
        <f t="shared" si="26"/>
        <v>0.6</v>
      </c>
      <c r="V239" s="75">
        <f t="shared" si="27"/>
        <v>0</v>
      </c>
      <c r="W239" s="75">
        <f t="shared" si="28"/>
        <v>0.6</v>
      </c>
      <c r="X239" s="75">
        <f t="shared" si="25"/>
        <v>0</v>
      </c>
      <c r="Y239" s="72"/>
      <c r="Z239" s="72"/>
      <c r="AA239" s="72"/>
      <c r="AB239" s="72"/>
      <c r="AC239" s="72"/>
      <c r="AD239" s="72"/>
      <c r="AE239" s="72"/>
      <c r="AF239" s="72"/>
    </row>
    <row r="240" spans="15:32" ht="20.100000000000001" customHeight="1">
      <c r="O240" s="72"/>
      <c r="P240" s="72"/>
      <c r="Q240" s="72"/>
      <c r="R240" s="73"/>
      <c r="S240" s="73"/>
      <c r="T240" s="76">
        <v>201</v>
      </c>
      <c r="U240" s="75">
        <f t="shared" si="26"/>
        <v>0.6</v>
      </c>
      <c r="V240" s="75">
        <f t="shared" si="27"/>
        <v>0</v>
      </c>
      <c r="W240" s="75">
        <f t="shared" si="28"/>
        <v>0.6</v>
      </c>
      <c r="X240" s="75">
        <f t="shared" si="25"/>
        <v>0</v>
      </c>
      <c r="Y240" s="72"/>
      <c r="Z240" s="72"/>
      <c r="AA240" s="72"/>
      <c r="AB240" s="72"/>
      <c r="AC240" s="72"/>
      <c r="AD240" s="72"/>
      <c r="AE240" s="72"/>
      <c r="AF240" s="72"/>
    </row>
    <row r="241" spans="15:32" ht="20.100000000000001" customHeight="1">
      <c r="O241" s="72"/>
      <c r="P241" s="72"/>
      <c r="Q241" s="72"/>
      <c r="R241" s="73"/>
      <c r="S241" s="73"/>
      <c r="T241" s="76">
        <v>202</v>
      </c>
      <c r="U241" s="75">
        <f t="shared" si="26"/>
        <v>0.6</v>
      </c>
      <c r="V241" s="75">
        <f t="shared" si="27"/>
        <v>0</v>
      </c>
      <c r="W241" s="75">
        <f t="shared" si="28"/>
        <v>0.6</v>
      </c>
      <c r="X241" s="75">
        <f t="shared" si="25"/>
        <v>0</v>
      </c>
      <c r="Y241" s="72"/>
      <c r="Z241" s="72"/>
      <c r="AA241" s="72"/>
      <c r="AB241" s="72"/>
      <c r="AC241" s="72"/>
      <c r="AD241" s="72"/>
      <c r="AE241" s="72"/>
      <c r="AF241" s="72"/>
    </row>
    <row r="242" spans="15:32" ht="20.100000000000001" customHeight="1">
      <c r="O242" s="72"/>
      <c r="P242" s="72"/>
      <c r="Q242" s="72"/>
      <c r="R242" s="73"/>
      <c r="S242" s="73"/>
      <c r="T242" s="76">
        <v>203</v>
      </c>
      <c r="U242" s="75">
        <f t="shared" si="26"/>
        <v>0.6</v>
      </c>
      <c r="V242" s="75">
        <f t="shared" si="27"/>
        <v>0</v>
      </c>
      <c r="W242" s="75">
        <f t="shared" si="28"/>
        <v>0.6</v>
      </c>
      <c r="X242" s="75">
        <f t="shared" si="25"/>
        <v>0</v>
      </c>
      <c r="Y242" s="72"/>
      <c r="Z242" s="72"/>
      <c r="AA242" s="72"/>
      <c r="AB242" s="72"/>
      <c r="AC242" s="72"/>
      <c r="AD242" s="72"/>
      <c r="AE242" s="72"/>
      <c r="AF242" s="72"/>
    </row>
    <row r="243" spans="15:32" ht="20.100000000000001" customHeight="1">
      <c r="O243" s="72"/>
      <c r="P243" s="72"/>
      <c r="Q243" s="72"/>
      <c r="R243" s="73"/>
      <c r="S243" s="73"/>
      <c r="T243" s="76">
        <v>204</v>
      </c>
      <c r="U243" s="75">
        <f t="shared" si="26"/>
        <v>0.6</v>
      </c>
      <c r="V243" s="75">
        <f t="shared" si="27"/>
        <v>0</v>
      </c>
      <c r="W243" s="75">
        <f t="shared" si="28"/>
        <v>0.6</v>
      </c>
      <c r="X243" s="75">
        <f t="shared" si="25"/>
        <v>0</v>
      </c>
      <c r="Y243" s="72"/>
      <c r="Z243" s="72"/>
      <c r="AA243" s="72"/>
      <c r="AB243" s="72"/>
      <c r="AC243" s="72"/>
      <c r="AD243" s="72"/>
      <c r="AE243" s="72"/>
      <c r="AF243" s="72"/>
    </row>
    <row r="244" spans="15:32" ht="20.100000000000001" customHeight="1">
      <c r="O244" s="72"/>
      <c r="P244" s="72"/>
      <c r="Q244" s="72"/>
      <c r="R244" s="73"/>
      <c r="S244" s="73"/>
      <c r="T244" s="76">
        <v>205</v>
      </c>
      <c r="U244" s="75">
        <f t="shared" si="26"/>
        <v>0.6</v>
      </c>
      <c r="V244" s="75">
        <f t="shared" si="27"/>
        <v>0</v>
      </c>
      <c r="W244" s="75">
        <f t="shared" si="28"/>
        <v>0.6</v>
      </c>
      <c r="X244" s="75">
        <f t="shared" si="25"/>
        <v>0</v>
      </c>
      <c r="Y244" s="72"/>
      <c r="Z244" s="72"/>
      <c r="AA244" s="72"/>
      <c r="AB244" s="72"/>
      <c r="AC244" s="72"/>
      <c r="AD244" s="72"/>
      <c r="AE244" s="72"/>
      <c r="AF244" s="72"/>
    </row>
    <row r="245" spans="15:32" ht="20.100000000000001" customHeight="1">
      <c r="O245" s="72"/>
      <c r="P245" s="72"/>
      <c r="Q245" s="72"/>
      <c r="R245" s="73"/>
      <c r="S245" s="73"/>
      <c r="T245" s="76">
        <v>206</v>
      </c>
      <c r="U245" s="75">
        <f t="shared" si="26"/>
        <v>0.6</v>
      </c>
      <c r="V245" s="75">
        <f t="shared" si="27"/>
        <v>0</v>
      </c>
      <c r="W245" s="75">
        <f t="shared" si="28"/>
        <v>0.6</v>
      </c>
      <c r="X245" s="75">
        <f t="shared" si="25"/>
        <v>0</v>
      </c>
      <c r="Y245" s="72"/>
      <c r="Z245" s="72"/>
      <c r="AA245" s="72"/>
      <c r="AB245" s="72"/>
      <c r="AC245" s="72"/>
      <c r="AD245" s="72"/>
      <c r="AE245" s="72"/>
      <c r="AF245" s="72"/>
    </row>
    <row r="246" spans="15:32" ht="20.100000000000001" customHeight="1">
      <c r="O246" s="72"/>
      <c r="P246" s="72"/>
      <c r="Q246" s="72"/>
      <c r="R246" s="73"/>
      <c r="S246" s="73"/>
      <c r="T246" s="76">
        <v>207</v>
      </c>
      <c r="U246" s="75">
        <f t="shared" si="26"/>
        <v>0.6</v>
      </c>
      <c r="V246" s="75">
        <f t="shared" si="27"/>
        <v>0</v>
      </c>
      <c r="W246" s="75">
        <f t="shared" si="28"/>
        <v>0.6</v>
      </c>
      <c r="X246" s="75">
        <f t="shared" si="25"/>
        <v>0</v>
      </c>
      <c r="Y246" s="72"/>
      <c r="Z246" s="72"/>
      <c r="AA246" s="72"/>
      <c r="AB246" s="72"/>
      <c r="AC246" s="72"/>
      <c r="AD246" s="72"/>
      <c r="AE246" s="72"/>
      <c r="AF246" s="72"/>
    </row>
    <row r="247" spans="15:32" ht="20.100000000000001" customHeight="1">
      <c r="O247" s="72"/>
      <c r="P247" s="72"/>
      <c r="Q247" s="72"/>
      <c r="R247" s="73"/>
      <c r="S247" s="73"/>
      <c r="T247" s="76">
        <v>208</v>
      </c>
      <c r="U247" s="75">
        <f t="shared" si="26"/>
        <v>0.6</v>
      </c>
      <c r="V247" s="75">
        <f t="shared" si="27"/>
        <v>0</v>
      </c>
      <c r="W247" s="75">
        <f t="shared" si="28"/>
        <v>0.6</v>
      </c>
      <c r="X247" s="75">
        <f t="shared" si="25"/>
        <v>0</v>
      </c>
      <c r="Y247" s="72"/>
      <c r="Z247" s="72"/>
      <c r="AA247" s="72"/>
      <c r="AB247" s="72"/>
      <c r="AC247" s="72"/>
      <c r="AD247" s="72"/>
      <c r="AE247" s="72"/>
      <c r="AF247" s="72"/>
    </row>
    <row r="248" spans="15:32" ht="20.100000000000001" customHeight="1">
      <c r="O248" s="72"/>
      <c r="P248" s="72"/>
      <c r="Q248" s="72"/>
      <c r="R248" s="73"/>
      <c r="S248" s="73"/>
      <c r="T248" s="76">
        <v>209</v>
      </c>
      <c r="U248" s="75">
        <f t="shared" si="26"/>
        <v>0.6</v>
      </c>
      <c r="V248" s="75">
        <f t="shared" si="27"/>
        <v>0</v>
      </c>
      <c r="W248" s="75">
        <f t="shared" si="28"/>
        <v>0.6</v>
      </c>
      <c r="X248" s="75">
        <f t="shared" si="25"/>
        <v>0</v>
      </c>
      <c r="Y248" s="72"/>
      <c r="Z248" s="72"/>
      <c r="AA248" s="72"/>
      <c r="AB248" s="72"/>
      <c r="AC248" s="72"/>
      <c r="AD248" s="72"/>
      <c r="AE248" s="72"/>
      <c r="AF248" s="72"/>
    </row>
    <row r="249" spans="15:32" ht="20.100000000000001" customHeight="1">
      <c r="O249" s="72"/>
      <c r="P249" s="72"/>
      <c r="Q249" s="72"/>
      <c r="R249" s="73"/>
      <c r="S249" s="73"/>
      <c r="T249" s="76">
        <v>210</v>
      </c>
      <c r="U249" s="75">
        <f t="shared" si="26"/>
        <v>0.6</v>
      </c>
      <c r="V249" s="75">
        <f t="shared" si="27"/>
        <v>0</v>
      </c>
      <c r="W249" s="75">
        <f t="shared" si="28"/>
        <v>0.6</v>
      </c>
      <c r="X249" s="75">
        <f t="shared" si="25"/>
        <v>0</v>
      </c>
      <c r="Y249" s="72"/>
      <c r="Z249" s="72"/>
      <c r="AA249" s="72"/>
      <c r="AB249" s="72"/>
      <c r="AC249" s="72"/>
      <c r="AD249" s="72"/>
      <c r="AE249" s="72"/>
      <c r="AF249" s="72"/>
    </row>
    <row r="250" spans="15:32" ht="20.100000000000001" customHeight="1">
      <c r="O250" s="72"/>
      <c r="P250" s="72"/>
      <c r="Q250" s="72"/>
      <c r="R250" s="73"/>
      <c r="S250" s="73"/>
      <c r="T250" s="76">
        <v>211</v>
      </c>
      <c r="U250" s="75">
        <f t="shared" si="26"/>
        <v>0.6</v>
      </c>
      <c r="V250" s="75">
        <f t="shared" si="27"/>
        <v>0</v>
      </c>
      <c r="W250" s="75">
        <f t="shared" si="28"/>
        <v>0.6</v>
      </c>
      <c r="X250" s="75">
        <f t="shared" si="25"/>
        <v>0</v>
      </c>
      <c r="Y250" s="72"/>
      <c r="Z250" s="72"/>
      <c r="AA250" s="72"/>
      <c r="AB250" s="72"/>
      <c r="AC250" s="72"/>
      <c r="AD250" s="72"/>
      <c r="AE250" s="72"/>
      <c r="AF250" s="72"/>
    </row>
    <row r="251" spans="15:32" ht="20.100000000000001" customHeight="1">
      <c r="O251" s="72"/>
      <c r="P251" s="72"/>
      <c r="Q251" s="72"/>
      <c r="R251" s="73"/>
      <c r="S251" s="73"/>
      <c r="T251" s="76">
        <v>212</v>
      </c>
      <c r="U251" s="75">
        <f t="shared" si="26"/>
        <v>0.6</v>
      </c>
      <c r="V251" s="75">
        <f t="shared" si="27"/>
        <v>0</v>
      </c>
      <c r="W251" s="75">
        <f t="shared" si="28"/>
        <v>0.6</v>
      </c>
      <c r="X251" s="75">
        <f t="shared" si="25"/>
        <v>0</v>
      </c>
      <c r="Y251" s="72"/>
      <c r="Z251" s="72"/>
      <c r="AA251" s="72"/>
      <c r="AB251" s="72"/>
      <c r="AC251" s="72"/>
      <c r="AD251" s="72"/>
      <c r="AE251" s="72"/>
      <c r="AF251" s="72"/>
    </row>
    <row r="252" spans="15:32" ht="20.100000000000001" customHeight="1">
      <c r="O252" s="72"/>
      <c r="P252" s="72"/>
      <c r="Q252" s="72"/>
      <c r="R252" s="73"/>
      <c r="S252" s="73"/>
      <c r="T252" s="76">
        <v>213</v>
      </c>
      <c r="U252" s="75">
        <f t="shared" si="26"/>
        <v>0.6</v>
      </c>
      <c r="V252" s="75">
        <f t="shared" si="27"/>
        <v>0</v>
      </c>
      <c r="W252" s="75">
        <f t="shared" si="28"/>
        <v>0.6</v>
      </c>
      <c r="X252" s="75">
        <f t="shared" si="25"/>
        <v>0</v>
      </c>
      <c r="Y252" s="72"/>
      <c r="Z252" s="72"/>
      <c r="AA252" s="72"/>
      <c r="AB252" s="72"/>
      <c r="AC252" s="72"/>
      <c r="AD252" s="72"/>
      <c r="AE252" s="72"/>
      <c r="AF252" s="72"/>
    </row>
    <row r="253" spans="15:32" ht="20.100000000000001" customHeight="1">
      <c r="O253" s="72"/>
      <c r="P253" s="72"/>
      <c r="Q253" s="72"/>
      <c r="R253" s="73"/>
      <c r="S253" s="73"/>
      <c r="T253" s="76">
        <v>214</v>
      </c>
      <c r="U253" s="75">
        <f t="shared" si="26"/>
        <v>0.6</v>
      </c>
      <c r="V253" s="75">
        <f t="shared" si="27"/>
        <v>0</v>
      </c>
      <c r="W253" s="75">
        <f t="shared" si="28"/>
        <v>0.6</v>
      </c>
      <c r="X253" s="75">
        <f t="shared" si="25"/>
        <v>0</v>
      </c>
      <c r="Y253" s="72"/>
      <c r="Z253" s="72"/>
      <c r="AA253" s="72"/>
      <c r="AB253" s="72"/>
      <c r="AC253" s="72"/>
      <c r="AD253" s="72"/>
      <c r="AE253" s="72"/>
      <c r="AF253" s="72"/>
    </row>
    <row r="254" spans="15:32" ht="20.100000000000001" customHeight="1">
      <c r="O254" s="72"/>
      <c r="P254" s="72"/>
      <c r="Q254" s="72"/>
      <c r="R254" s="73"/>
      <c r="S254" s="73"/>
      <c r="T254" s="76">
        <v>215</v>
      </c>
      <c r="U254" s="75">
        <f t="shared" si="26"/>
        <v>0.6</v>
      </c>
      <c r="V254" s="75">
        <f t="shared" si="27"/>
        <v>0</v>
      </c>
      <c r="W254" s="75">
        <f t="shared" si="28"/>
        <v>0.6</v>
      </c>
      <c r="X254" s="75">
        <f t="shared" si="25"/>
        <v>0</v>
      </c>
      <c r="Y254" s="72"/>
      <c r="Z254" s="72"/>
      <c r="AA254" s="72"/>
      <c r="AB254" s="72"/>
      <c r="AC254" s="72"/>
      <c r="AD254" s="72"/>
      <c r="AE254" s="72"/>
      <c r="AF254" s="72"/>
    </row>
    <row r="255" spans="15:32" ht="20.100000000000001" customHeight="1">
      <c r="O255" s="72"/>
      <c r="P255" s="72"/>
      <c r="Q255" s="72"/>
      <c r="R255" s="73"/>
      <c r="S255" s="73"/>
      <c r="T255" s="76">
        <v>216</v>
      </c>
      <c r="U255" s="75">
        <f t="shared" si="26"/>
        <v>0.6</v>
      </c>
      <c r="V255" s="75">
        <f t="shared" si="27"/>
        <v>0</v>
      </c>
      <c r="W255" s="75">
        <f t="shared" si="28"/>
        <v>0.6</v>
      </c>
      <c r="X255" s="75">
        <f t="shared" si="25"/>
        <v>0</v>
      </c>
      <c r="Y255" s="72"/>
      <c r="Z255" s="72"/>
      <c r="AA255" s="72"/>
      <c r="AB255" s="72"/>
      <c r="AC255" s="72"/>
      <c r="AD255" s="72"/>
      <c r="AE255" s="72"/>
      <c r="AF255" s="72"/>
    </row>
    <row r="256" spans="15:32" ht="20.100000000000001" customHeight="1">
      <c r="O256" s="72"/>
      <c r="P256" s="72"/>
      <c r="Q256" s="72"/>
      <c r="R256" s="73"/>
      <c r="S256" s="73"/>
      <c r="T256" s="76">
        <v>217</v>
      </c>
      <c r="U256" s="75">
        <f t="shared" si="26"/>
        <v>0.6</v>
      </c>
      <c r="V256" s="75">
        <f t="shared" si="27"/>
        <v>0</v>
      </c>
      <c r="W256" s="75">
        <f t="shared" si="28"/>
        <v>0.6</v>
      </c>
      <c r="X256" s="75">
        <f t="shared" si="25"/>
        <v>0</v>
      </c>
      <c r="Y256" s="72"/>
      <c r="Z256" s="72"/>
      <c r="AA256" s="72"/>
      <c r="AB256" s="72"/>
      <c r="AC256" s="72"/>
      <c r="AD256" s="72"/>
      <c r="AE256" s="72"/>
      <c r="AF256" s="72"/>
    </row>
    <row r="257" spans="15:32" ht="20.100000000000001" customHeight="1">
      <c r="O257" s="72"/>
      <c r="P257" s="72"/>
      <c r="Q257" s="72"/>
      <c r="R257" s="73"/>
      <c r="S257" s="73"/>
      <c r="T257" s="76">
        <v>218</v>
      </c>
      <c r="U257" s="75">
        <f t="shared" si="26"/>
        <v>0.6</v>
      </c>
      <c r="V257" s="75">
        <f t="shared" si="27"/>
        <v>0</v>
      </c>
      <c r="W257" s="75">
        <f t="shared" si="28"/>
        <v>0.6</v>
      </c>
      <c r="X257" s="75">
        <f t="shared" si="25"/>
        <v>0</v>
      </c>
      <c r="Y257" s="72"/>
      <c r="Z257" s="72"/>
      <c r="AA257" s="72"/>
      <c r="AB257" s="72"/>
      <c r="AC257" s="72"/>
      <c r="AD257" s="72"/>
      <c r="AE257" s="72"/>
      <c r="AF257" s="72"/>
    </row>
    <row r="258" spans="15:32" ht="20.100000000000001" customHeight="1">
      <c r="O258" s="72"/>
      <c r="P258" s="72"/>
      <c r="Q258" s="72"/>
      <c r="R258" s="73"/>
      <c r="S258" s="73"/>
      <c r="T258" s="76">
        <v>219</v>
      </c>
      <c r="U258" s="75">
        <f t="shared" si="26"/>
        <v>0.6</v>
      </c>
      <c r="V258" s="75">
        <f t="shared" si="27"/>
        <v>0</v>
      </c>
      <c r="W258" s="75">
        <f t="shared" si="28"/>
        <v>0.6</v>
      </c>
      <c r="X258" s="75">
        <f t="shared" si="25"/>
        <v>0</v>
      </c>
      <c r="Y258" s="72"/>
      <c r="Z258" s="72"/>
      <c r="AA258" s="72"/>
      <c r="AB258" s="72"/>
      <c r="AC258" s="72"/>
      <c r="AD258" s="72"/>
      <c r="AE258" s="72"/>
      <c r="AF258" s="72"/>
    </row>
    <row r="259" spans="15:32" ht="20.100000000000001" customHeight="1">
      <c r="O259" s="72"/>
      <c r="P259" s="72"/>
      <c r="Q259" s="72"/>
      <c r="R259" s="73"/>
      <c r="S259" s="73"/>
      <c r="T259" s="76">
        <v>220</v>
      </c>
      <c r="U259" s="75">
        <f t="shared" si="26"/>
        <v>0.6</v>
      </c>
      <c r="V259" s="75">
        <f t="shared" si="27"/>
        <v>0</v>
      </c>
      <c r="W259" s="75">
        <f t="shared" si="28"/>
        <v>0.6</v>
      </c>
      <c r="X259" s="75">
        <f t="shared" si="25"/>
        <v>0</v>
      </c>
      <c r="Y259" s="72"/>
      <c r="Z259" s="72"/>
      <c r="AA259" s="72"/>
      <c r="AB259" s="72"/>
      <c r="AC259" s="72"/>
      <c r="AD259" s="72"/>
      <c r="AE259" s="72"/>
      <c r="AF259" s="72"/>
    </row>
    <row r="260" spans="15:32" ht="20.100000000000001" customHeight="1">
      <c r="O260" s="72"/>
      <c r="P260" s="72"/>
      <c r="Q260" s="72"/>
      <c r="R260" s="73"/>
      <c r="S260" s="73"/>
      <c r="T260" s="76">
        <v>221</v>
      </c>
      <c r="U260" s="75">
        <f t="shared" si="26"/>
        <v>0.6</v>
      </c>
      <c r="V260" s="75">
        <f t="shared" si="27"/>
        <v>0</v>
      </c>
      <c r="W260" s="75">
        <f t="shared" si="28"/>
        <v>0.6</v>
      </c>
      <c r="X260" s="75">
        <f t="shared" si="25"/>
        <v>0</v>
      </c>
      <c r="Y260" s="72"/>
      <c r="Z260" s="72"/>
      <c r="AA260" s="72"/>
      <c r="AB260" s="72"/>
      <c r="AC260" s="72"/>
      <c r="AD260" s="72"/>
      <c r="AE260" s="72"/>
      <c r="AF260" s="72"/>
    </row>
    <row r="261" spans="15:32" ht="20.100000000000001" customHeight="1">
      <c r="O261" s="72"/>
      <c r="P261" s="72"/>
      <c r="Q261" s="72"/>
      <c r="R261" s="73"/>
      <c r="S261" s="73"/>
      <c r="T261" s="76">
        <v>222</v>
      </c>
      <c r="U261" s="75">
        <f t="shared" si="26"/>
        <v>0.6</v>
      </c>
      <c r="V261" s="75">
        <f t="shared" si="27"/>
        <v>0</v>
      </c>
      <c r="W261" s="75">
        <f t="shared" si="28"/>
        <v>0.6</v>
      </c>
      <c r="X261" s="75">
        <f t="shared" si="25"/>
        <v>0</v>
      </c>
      <c r="Y261" s="72"/>
      <c r="Z261" s="72"/>
      <c r="AA261" s="72"/>
      <c r="AB261" s="72"/>
      <c r="AC261" s="72"/>
      <c r="AD261" s="72"/>
      <c r="AE261" s="72"/>
      <c r="AF261" s="72"/>
    </row>
    <row r="262" spans="15:32" ht="20.100000000000001" customHeight="1">
      <c r="O262" s="72"/>
      <c r="P262" s="72"/>
      <c r="Q262" s="72"/>
      <c r="R262" s="73"/>
      <c r="S262" s="73"/>
      <c r="T262" s="76">
        <v>223</v>
      </c>
      <c r="U262" s="75">
        <f t="shared" si="26"/>
        <v>0.6</v>
      </c>
      <c r="V262" s="75">
        <f t="shared" si="27"/>
        <v>0</v>
      </c>
      <c r="W262" s="75">
        <f t="shared" si="28"/>
        <v>0.6</v>
      </c>
      <c r="X262" s="75">
        <f t="shared" si="25"/>
        <v>0</v>
      </c>
      <c r="Y262" s="72"/>
      <c r="Z262" s="72"/>
      <c r="AA262" s="72"/>
      <c r="AB262" s="72"/>
      <c r="AC262" s="72"/>
      <c r="AD262" s="72"/>
      <c r="AE262" s="72"/>
      <c r="AF262" s="72"/>
    </row>
    <row r="263" spans="15:32" ht="20.100000000000001" customHeight="1">
      <c r="O263" s="72"/>
      <c r="P263" s="72"/>
      <c r="Q263" s="72"/>
      <c r="R263" s="73"/>
      <c r="S263" s="73"/>
      <c r="T263" s="76">
        <v>224</v>
      </c>
      <c r="U263" s="75">
        <f t="shared" si="26"/>
        <v>0.6</v>
      </c>
      <c r="V263" s="75">
        <f t="shared" si="27"/>
        <v>0</v>
      </c>
      <c r="W263" s="75">
        <f t="shared" si="28"/>
        <v>0.6</v>
      </c>
      <c r="X263" s="75">
        <f t="shared" si="25"/>
        <v>0</v>
      </c>
      <c r="Y263" s="72"/>
      <c r="Z263" s="72"/>
      <c r="AA263" s="72"/>
      <c r="AB263" s="72"/>
      <c r="AC263" s="72"/>
      <c r="AD263" s="72"/>
      <c r="AE263" s="72"/>
      <c r="AF263" s="72"/>
    </row>
    <row r="264" spans="15:32" ht="20.100000000000001" customHeight="1">
      <c r="O264" s="72"/>
      <c r="P264" s="72"/>
      <c r="Q264" s="72"/>
      <c r="R264" s="73"/>
      <c r="S264" s="73"/>
      <c r="T264" s="76">
        <v>225</v>
      </c>
      <c r="U264" s="75">
        <f t="shared" si="26"/>
        <v>0.6</v>
      </c>
      <c r="V264" s="75">
        <f t="shared" si="27"/>
        <v>0</v>
      </c>
      <c r="W264" s="75">
        <f t="shared" si="28"/>
        <v>0.6</v>
      </c>
      <c r="X264" s="75">
        <f t="shared" si="25"/>
        <v>0</v>
      </c>
      <c r="Y264" s="72"/>
      <c r="Z264" s="72"/>
      <c r="AA264" s="72"/>
      <c r="AB264" s="72"/>
      <c r="AC264" s="72"/>
      <c r="AD264" s="72"/>
      <c r="AE264" s="72"/>
      <c r="AF264" s="72"/>
    </row>
    <row r="265" spans="15:32" ht="20.100000000000001" customHeight="1">
      <c r="O265" s="72"/>
      <c r="P265" s="72"/>
      <c r="Q265" s="72"/>
      <c r="R265" s="73"/>
      <c r="S265" s="73"/>
      <c r="T265" s="76">
        <v>226</v>
      </c>
      <c r="U265" s="75">
        <f t="shared" si="26"/>
        <v>0.6</v>
      </c>
      <c r="V265" s="75">
        <f t="shared" si="27"/>
        <v>0</v>
      </c>
      <c r="W265" s="75">
        <f t="shared" si="28"/>
        <v>0.6</v>
      </c>
      <c r="X265" s="75">
        <f t="shared" si="25"/>
        <v>0</v>
      </c>
      <c r="Y265" s="72"/>
      <c r="Z265" s="72"/>
      <c r="AA265" s="72"/>
      <c r="AB265" s="72"/>
      <c r="AC265" s="72"/>
      <c r="AD265" s="72"/>
      <c r="AE265" s="72"/>
      <c r="AF265" s="72"/>
    </row>
    <row r="266" spans="15:32" ht="20.100000000000001" customHeight="1">
      <c r="O266" s="72"/>
      <c r="P266" s="72"/>
      <c r="Q266" s="72"/>
      <c r="R266" s="73"/>
      <c r="S266" s="73"/>
      <c r="T266" s="76">
        <v>227</v>
      </c>
      <c r="U266" s="75">
        <f t="shared" si="26"/>
        <v>0.6</v>
      </c>
      <c r="V266" s="75">
        <f t="shared" si="27"/>
        <v>0</v>
      </c>
      <c r="W266" s="75">
        <f t="shared" si="28"/>
        <v>0.6</v>
      </c>
      <c r="X266" s="75">
        <f t="shared" si="25"/>
        <v>0</v>
      </c>
      <c r="Y266" s="72"/>
      <c r="Z266" s="72"/>
      <c r="AA266" s="72"/>
      <c r="AB266" s="72"/>
      <c r="AC266" s="72"/>
      <c r="AD266" s="72"/>
      <c r="AE266" s="72"/>
      <c r="AF266" s="72"/>
    </row>
    <row r="267" spans="15:32" ht="20.100000000000001" customHeight="1">
      <c r="O267" s="72"/>
      <c r="P267" s="72"/>
      <c r="Q267" s="72"/>
      <c r="R267" s="73"/>
      <c r="S267" s="73"/>
      <c r="T267" s="76">
        <v>228</v>
      </c>
      <c r="U267" s="75">
        <f t="shared" si="26"/>
        <v>0.6</v>
      </c>
      <c r="V267" s="75">
        <f t="shared" si="27"/>
        <v>0</v>
      </c>
      <c r="W267" s="75">
        <f t="shared" si="28"/>
        <v>0.6</v>
      </c>
      <c r="X267" s="75">
        <f t="shared" si="25"/>
        <v>0</v>
      </c>
      <c r="Y267" s="72"/>
      <c r="Z267" s="72"/>
      <c r="AA267" s="72"/>
      <c r="AB267" s="72"/>
      <c r="AC267" s="72"/>
      <c r="AD267" s="72"/>
      <c r="AE267" s="72"/>
      <c r="AF267" s="72"/>
    </row>
    <row r="268" spans="15:32" ht="20.100000000000001" customHeight="1">
      <c r="O268" s="72"/>
      <c r="P268" s="72"/>
      <c r="Q268" s="72"/>
      <c r="R268" s="73"/>
      <c r="S268" s="73"/>
      <c r="T268" s="76">
        <v>229</v>
      </c>
      <c r="U268" s="75">
        <f t="shared" si="26"/>
        <v>0.6</v>
      </c>
      <c r="V268" s="75">
        <f t="shared" si="27"/>
        <v>0</v>
      </c>
      <c r="W268" s="75">
        <f t="shared" si="28"/>
        <v>0.6</v>
      </c>
      <c r="X268" s="75">
        <f t="shared" ref="X268:X331" si="29">V268</f>
        <v>0</v>
      </c>
      <c r="Y268" s="72"/>
      <c r="Z268" s="72"/>
      <c r="AA268" s="72"/>
      <c r="AB268" s="72"/>
      <c r="AC268" s="72"/>
      <c r="AD268" s="72"/>
      <c r="AE268" s="72"/>
      <c r="AF268" s="72"/>
    </row>
    <row r="269" spans="15:32" ht="20.100000000000001" customHeight="1">
      <c r="O269" s="72"/>
      <c r="P269" s="72"/>
      <c r="Q269" s="72"/>
      <c r="R269" s="73"/>
      <c r="S269" s="73"/>
      <c r="T269" s="76">
        <v>230</v>
      </c>
      <c r="U269" s="75">
        <f t="shared" si="26"/>
        <v>0.6</v>
      </c>
      <c r="V269" s="75">
        <f t="shared" si="27"/>
        <v>0</v>
      </c>
      <c r="W269" s="75">
        <f t="shared" si="28"/>
        <v>0.6</v>
      </c>
      <c r="X269" s="75">
        <f t="shared" si="29"/>
        <v>0</v>
      </c>
      <c r="Y269" s="72"/>
      <c r="Z269" s="72"/>
      <c r="AA269" s="72"/>
      <c r="AB269" s="72"/>
      <c r="AC269" s="72"/>
      <c r="AD269" s="72"/>
      <c r="AE269" s="72"/>
      <c r="AF269" s="72"/>
    </row>
    <row r="270" spans="15:32" ht="20.100000000000001" customHeight="1">
      <c r="O270" s="72"/>
      <c r="P270" s="72"/>
      <c r="Q270" s="72"/>
      <c r="R270" s="73"/>
      <c r="S270" s="73"/>
      <c r="T270" s="76">
        <v>231</v>
      </c>
      <c r="U270" s="75">
        <f t="shared" si="26"/>
        <v>0.6</v>
      </c>
      <c r="V270" s="75">
        <f t="shared" si="27"/>
        <v>0</v>
      </c>
      <c r="W270" s="75">
        <f t="shared" si="28"/>
        <v>0.6</v>
      </c>
      <c r="X270" s="75">
        <f t="shared" si="29"/>
        <v>0</v>
      </c>
      <c r="Y270" s="72"/>
      <c r="Z270" s="72"/>
      <c r="AA270" s="72"/>
      <c r="AB270" s="72"/>
      <c r="AC270" s="72"/>
      <c r="AD270" s="72"/>
      <c r="AE270" s="72"/>
      <c r="AF270" s="72"/>
    </row>
    <row r="271" spans="15:32" ht="20.100000000000001" customHeight="1">
      <c r="O271" s="72"/>
      <c r="P271" s="72"/>
      <c r="Q271" s="72"/>
      <c r="R271" s="73"/>
      <c r="S271" s="73"/>
      <c r="T271" s="76">
        <v>232</v>
      </c>
      <c r="U271" s="75">
        <f t="shared" si="26"/>
        <v>0.6</v>
      </c>
      <c r="V271" s="75">
        <f t="shared" si="27"/>
        <v>0</v>
      </c>
      <c r="W271" s="75">
        <f t="shared" si="28"/>
        <v>0.6</v>
      </c>
      <c r="X271" s="75">
        <f t="shared" si="29"/>
        <v>0</v>
      </c>
      <c r="Y271" s="72"/>
      <c r="Z271" s="72"/>
      <c r="AA271" s="72"/>
      <c r="AB271" s="72"/>
      <c r="AC271" s="72"/>
      <c r="AD271" s="72"/>
      <c r="AE271" s="72"/>
      <c r="AF271" s="72"/>
    </row>
    <row r="272" spans="15:32" ht="20.100000000000001" customHeight="1">
      <c r="O272" s="72"/>
      <c r="P272" s="72"/>
      <c r="Q272" s="72"/>
      <c r="R272" s="73"/>
      <c r="S272" s="73"/>
      <c r="T272" s="76">
        <v>233</v>
      </c>
      <c r="U272" s="75">
        <f t="shared" si="26"/>
        <v>0.6</v>
      </c>
      <c r="V272" s="75">
        <f t="shared" si="27"/>
        <v>0</v>
      </c>
      <c r="W272" s="75">
        <f t="shared" si="28"/>
        <v>0.6</v>
      </c>
      <c r="X272" s="75">
        <f t="shared" si="29"/>
        <v>0</v>
      </c>
      <c r="Y272" s="72"/>
      <c r="Z272" s="72"/>
      <c r="AA272" s="72"/>
      <c r="AB272" s="72"/>
      <c r="AC272" s="72"/>
      <c r="AD272" s="72"/>
      <c r="AE272" s="72"/>
      <c r="AF272" s="72"/>
    </row>
    <row r="273" spans="15:32" ht="20.100000000000001" customHeight="1">
      <c r="O273" s="72"/>
      <c r="P273" s="72"/>
      <c r="Q273" s="72"/>
      <c r="R273" s="73"/>
      <c r="S273" s="73"/>
      <c r="T273" s="76">
        <v>234</v>
      </c>
      <c r="U273" s="75">
        <f t="shared" si="26"/>
        <v>0.6</v>
      </c>
      <c r="V273" s="75">
        <f t="shared" si="27"/>
        <v>0</v>
      </c>
      <c r="W273" s="75">
        <f t="shared" si="28"/>
        <v>0.6</v>
      </c>
      <c r="X273" s="75">
        <f t="shared" si="29"/>
        <v>0</v>
      </c>
      <c r="Y273" s="72"/>
      <c r="Z273" s="72"/>
      <c r="AA273" s="72"/>
      <c r="AB273" s="72"/>
      <c r="AC273" s="72"/>
      <c r="AD273" s="72"/>
      <c r="AE273" s="72"/>
      <c r="AF273" s="72"/>
    </row>
    <row r="274" spans="15:32" ht="20.100000000000001" customHeight="1">
      <c r="O274" s="72"/>
      <c r="P274" s="72"/>
      <c r="Q274" s="72"/>
      <c r="R274" s="73"/>
      <c r="S274" s="73"/>
      <c r="T274" s="76">
        <v>235</v>
      </c>
      <c r="U274" s="75">
        <f t="shared" si="26"/>
        <v>0.6</v>
      </c>
      <c r="V274" s="75">
        <f t="shared" si="27"/>
        <v>0</v>
      </c>
      <c r="W274" s="75">
        <f t="shared" si="28"/>
        <v>0.6</v>
      </c>
      <c r="X274" s="75">
        <f t="shared" si="29"/>
        <v>0</v>
      </c>
      <c r="Y274" s="72"/>
      <c r="Z274" s="72"/>
      <c r="AA274" s="72"/>
      <c r="AB274" s="72"/>
      <c r="AC274" s="72"/>
      <c r="AD274" s="72"/>
      <c r="AE274" s="72"/>
      <c r="AF274" s="72"/>
    </row>
    <row r="275" spans="15:32" ht="20.100000000000001" customHeight="1">
      <c r="O275" s="72"/>
      <c r="P275" s="72"/>
      <c r="Q275" s="72"/>
      <c r="R275" s="73"/>
      <c r="S275" s="73"/>
      <c r="T275" s="76">
        <v>236</v>
      </c>
      <c r="U275" s="75">
        <f t="shared" si="26"/>
        <v>0.6</v>
      </c>
      <c r="V275" s="75">
        <f t="shared" si="27"/>
        <v>0</v>
      </c>
      <c r="W275" s="75">
        <f t="shared" si="28"/>
        <v>0.6</v>
      </c>
      <c r="X275" s="75">
        <f t="shared" si="29"/>
        <v>0</v>
      </c>
      <c r="Y275" s="72"/>
      <c r="Z275" s="72"/>
      <c r="AA275" s="72"/>
      <c r="AB275" s="72"/>
      <c r="AC275" s="72"/>
      <c r="AD275" s="72"/>
      <c r="AE275" s="72"/>
      <c r="AF275" s="72"/>
    </row>
    <row r="276" spans="15:32" ht="20.100000000000001" customHeight="1">
      <c r="O276" s="72"/>
      <c r="P276" s="72"/>
      <c r="Q276" s="72"/>
      <c r="R276" s="73"/>
      <c r="S276" s="73"/>
      <c r="T276" s="76">
        <v>237</v>
      </c>
      <c r="U276" s="75">
        <f t="shared" si="26"/>
        <v>0.6</v>
      </c>
      <c r="V276" s="75">
        <f t="shared" si="27"/>
        <v>0</v>
      </c>
      <c r="W276" s="75">
        <f t="shared" si="28"/>
        <v>0.6</v>
      </c>
      <c r="X276" s="75">
        <f t="shared" si="29"/>
        <v>0</v>
      </c>
      <c r="Y276" s="72"/>
      <c r="Z276" s="72"/>
      <c r="AA276" s="72"/>
      <c r="AB276" s="72"/>
      <c r="AC276" s="72"/>
      <c r="AD276" s="72"/>
      <c r="AE276" s="72"/>
      <c r="AF276" s="72"/>
    </row>
    <row r="277" spans="15:32" ht="20.100000000000001" customHeight="1">
      <c r="O277" s="72"/>
      <c r="P277" s="72"/>
      <c r="Q277" s="72"/>
      <c r="R277" s="73"/>
      <c r="S277" s="73"/>
      <c r="T277" s="76">
        <v>238</v>
      </c>
      <c r="U277" s="75">
        <f t="shared" si="26"/>
        <v>0.6</v>
      </c>
      <c r="V277" s="75">
        <f t="shared" si="27"/>
        <v>0</v>
      </c>
      <c r="W277" s="75">
        <f t="shared" si="28"/>
        <v>0.6</v>
      </c>
      <c r="X277" s="75">
        <f t="shared" si="29"/>
        <v>0</v>
      </c>
      <c r="Y277" s="72"/>
      <c r="Z277" s="72"/>
      <c r="AA277" s="72"/>
      <c r="AB277" s="72"/>
      <c r="AC277" s="72"/>
      <c r="AD277" s="72"/>
      <c r="AE277" s="72"/>
      <c r="AF277" s="72"/>
    </row>
    <row r="278" spans="15:32" ht="20.100000000000001" customHeight="1">
      <c r="O278" s="72"/>
      <c r="P278" s="72"/>
      <c r="Q278" s="72"/>
      <c r="R278" s="73"/>
      <c r="S278" s="73"/>
      <c r="T278" s="76">
        <v>239</v>
      </c>
      <c r="U278" s="75">
        <f t="shared" si="26"/>
        <v>0.6</v>
      </c>
      <c r="V278" s="75">
        <f t="shared" si="27"/>
        <v>0</v>
      </c>
      <c r="W278" s="75">
        <f t="shared" si="28"/>
        <v>0.6</v>
      </c>
      <c r="X278" s="75">
        <f t="shared" si="29"/>
        <v>0</v>
      </c>
      <c r="Y278" s="72"/>
      <c r="Z278" s="72"/>
      <c r="AA278" s="72"/>
      <c r="AB278" s="72"/>
      <c r="AC278" s="72"/>
      <c r="AD278" s="72"/>
      <c r="AE278" s="72"/>
      <c r="AF278" s="72"/>
    </row>
    <row r="279" spans="15:32" ht="20.100000000000001" customHeight="1">
      <c r="O279" s="72"/>
      <c r="P279" s="72"/>
      <c r="Q279" s="72"/>
      <c r="R279" s="73"/>
      <c r="S279" s="73"/>
      <c r="T279" s="76">
        <v>240</v>
      </c>
      <c r="U279" s="75">
        <f t="shared" si="26"/>
        <v>0.6</v>
      </c>
      <c r="V279" s="75">
        <f t="shared" si="27"/>
        <v>0</v>
      </c>
      <c r="W279" s="75">
        <f t="shared" si="28"/>
        <v>0.6</v>
      </c>
      <c r="X279" s="75">
        <f t="shared" si="29"/>
        <v>0</v>
      </c>
      <c r="Y279" s="72"/>
      <c r="Z279" s="72"/>
      <c r="AA279" s="72"/>
      <c r="AB279" s="72"/>
      <c r="AC279" s="72"/>
      <c r="AD279" s="72"/>
      <c r="AE279" s="72"/>
      <c r="AF279" s="72"/>
    </row>
    <row r="280" spans="15:32" ht="20.100000000000001" customHeight="1">
      <c r="O280" s="72"/>
      <c r="P280" s="72"/>
      <c r="Q280" s="72"/>
      <c r="R280" s="73"/>
      <c r="S280" s="73"/>
      <c r="T280" s="76">
        <v>241</v>
      </c>
      <c r="U280" s="75">
        <f t="shared" si="26"/>
        <v>0.6</v>
      </c>
      <c r="V280" s="75">
        <f t="shared" si="27"/>
        <v>0</v>
      </c>
      <c r="W280" s="75">
        <f t="shared" si="28"/>
        <v>0.6</v>
      </c>
      <c r="X280" s="75">
        <f t="shared" si="29"/>
        <v>0</v>
      </c>
      <c r="Y280" s="72"/>
      <c r="Z280" s="72"/>
      <c r="AA280" s="72"/>
      <c r="AB280" s="72"/>
      <c r="AC280" s="72"/>
      <c r="AD280" s="72"/>
      <c r="AE280" s="72"/>
      <c r="AF280" s="72"/>
    </row>
    <row r="281" spans="15:32" ht="20.100000000000001" customHeight="1">
      <c r="O281" s="72"/>
      <c r="P281" s="72"/>
      <c r="Q281" s="72"/>
      <c r="R281" s="73"/>
      <c r="S281" s="73"/>
      <c r="T281" s="76">
        <v>242</v>
      </c>
      <c r="U281" s="75">
        <f t="shared" si="26"/>
        <v>0.6</v>
      </c>
      <c r="V281" s="75">
        <f t="shared" si="27"/>
        <v>0</v>
      </c>
      <c r="W281" s="75">
        <f t="shared" si="28"/>
        <v>0.6</v>
      </c>
      <c r="X281" s="75">
        <f t="shared" si="29"/>
        <v>0</v>
      </c>
      <c r="Y281" s="72"/>
      <c r="Z281" s="72"/>
      <c r="AA281" s="72"/>
      <c r="AB281" s="72"/>
      <c r="AC281" s="72"/>
      <c r="AD281" s="72"/>
      <c r="AE281" s="72"/>
      <c r="AF281" s="72"/>
    </row>
    <row r="282" spans="15:32" ht="20.100000000000001" customHeight="1">
      <c r="O282" s="72"/>
      <c r="P282" s="72"/>
      <c r="Q282" s="72"/>
      <c r="R282" s="73"/>
      <c r="S282" s="73"/>
      <c r="T282" s="76">
        <v>243</v>
      </c>
      <c r="U282" s="75">
        <f t="shared" si="26"/>
        <v>0.6</v>
      </c>
      <c r="V282" s="75">
        <f t="shared" si="27"/>
        <v>0</v>
      </c>
      <c r="W282" s="75">
        <f t="shared" si="28"/>
        <v>0.6</v>
      </c>
      <c r="X282" s="75">
        <f t="shared" si="29"/>
        <v>0</v>
      </c>
      <c r="Y282" s="72"/>
      <c r="Z282" s="72"/>
      <c r="AA282" s="72"/>
      <c r="AB282" s="72"/>
      <c r="AC282" s="72"/>
      <c r="AD282" s="72"/>
      <c r="AE282" s="72"/>
      <c r="AF282" s="72"/>
    </row>
    <row r="283" spans="15:32" ht="20.100000000000001" customHeight="1">
      <c r="O283" s="72"/>
      <c r="P283" s="72"/>
      <c r="Q283" s="72"/>
      <c r="R283" s="73"/>
      <c r="S283" s="73"/>
      <c r="T283" s="76">
        <v>244</v>
      </c>
      <c r="U283" s="75">
        <f t="shared" si="26"/>
        <v>0.6</v>
      </c>
      <c r="V283" s="75">
        <f t="shared" si="27"/>
        <v>0</v>
      </c>
      <c r="W283" s="75">
        <f t="shared" si="28"/>
        <v>0.6</v>
      </c>
      <c r="X283" s="75">
        <f t="shared" si="29"/>
        <v>0</v>
      </c>
      <c r="Y283" s="72"/>
      <c r="Z283" s="72"/>
      <c r="AA283" s="72"/>
      <c r="AB283" s="72"/>
      <c r="AC283" s="72"/>
      <c r="AD283" s="72"/>
      <c r="AE283" s="72"/>
      <c r="AF283" s="72"/>
    </row>
    <row r="284" spans="15:32" ht="20.100000000000001" customHeight="1">
      <c r="O284" s="72"/>
      <c r="P284" s="72"/>
      <c r="Q284" s="72"/>
      <c r="R284" s="73"/>
      <c r="S284" s="73"/>
      <c r="T284" s="76">
        <v>245</v>
      </c>
      <c r="U284" s="75">
        <f t="shared" si="26"/>
        <v>0.6</v>
      </c>
      <c r="V284" s="75">
        <f t="shared" si="27"/>
        <v>0</v>
      </c>
      <c r="W284" s="75">
        <f t="shared" si="28"/>
        <v>0.6</v>
      </c>
      <c r="X284" s="75">
        <f t="shared" si="29"/>
        <v>0</v>
      </c>
      <c r="Y284" s="72"/>
      <c r="Z284" s="72"/>
      <c r="AA284" s="72"/>
      <c r="AB284" s="72"/>
      <c r="AC284" s="72"/>
      <c r="AD284" s="72"/>
      <c r="AE284" s="72"/>
      <c r="AF284" s="72"/>
    </row>
    <row r="285" spans="15:32" ht="20.100000000000001" customHeight="1">
      <c r="O285" s="72"/>
      <c r="P285" s="72"/>
      <c r="Q285" s="72"/>
      <c r="R285" s="73"/>
      <c r="S285" s="73"/>
      <c r="T285" s="76">
        <v>246</v>
      </c>
      <c r="U285" s="75">
        <f t="shared" si="26"/>
        <v>0.6</v>
      </c>
      <c r="V285" s="75">
        <f t="shared" si="27"/>
        <v>0</v>
      </c>
      <c r="W285" s="75">
        <f t="shared" si="28"/>
        <v>0.6</v>
      </c>
      <c r="X285" s="75">
        <f t="shared" si="29"/>
        <v>0</v>
      </c>
      <c r="Y285" s="72"/>
      <c r="Z285" s="72"/>
      <c r="AA285" s="72"/>
      <c r="AB285" s="72"/>
      <c r="AC285" s="72"/>
      <c r="AD285" s="72"/>
      <c r="AE285" s="72"/>
      <c r="AF285" s="72"/>
    </row>
    <row r="286" spans="15:32" ht="20.100000000000001" customHeight="1">
      <c r="O286" s="72"/>
      <c r="P286" s="72"/>
      <c r="Q286" s="72"/>
      <c r="R286" s="73"/>
      <c r="S286" s="73"/>
      <c r="T286" s="76">
        <v>247</v>
      </c>
      <c r="U286" s="75">
        <f t="shared" si="26"/>
        <v>0.6</v>
      </c>
      <c r="V286" s="75">
        <f t="shared" si="27"/>
        <v>0</v>
      </c>
      <c r="W286" s="75">
        <f t="shared" si="28"/>
        <v>0.6</v>
      </c>
      <c r="X286" s="75">
        <f t="shared" si="29"/>
        <v>0</v>
      </c>
      <c r="Y286" s="72"/>
      <c r="Z286" s="72"/>
      <c r="AA286" s="72"/>
      <c r="AB286" s="72"/>
      <c r="AC286" s="72"/>
      <c r="AD286" s="72"/>
      <c r="AE286" s="72"/>
      <c r="AF286" s="72"/>
    </row>
    <row r="287" spans="15:32" ht="20.100000000000001" customHeight="1">
      <c r="O287" s="72"/>
      <c r="P287" s="72"/>
      <c r="Q287" s="72"/>
      <c r="R287" s="73"/>
      <c r="S287" s="73"/>
      <c r="T287" s="76">
        <v>248</v>
      </c>
      <c r="U287" s="75">
        <f t="shared" si="26"/>
        <v>0.6</v>
      </c>
      <c r="V287" s="75">
        <f t="shared" si="27"/>
        <v>0</v>
      </c>
      <c r="W287" s="75">
        <f t="shared" si="28"/>
        <v>0.6</v>
      </c>
      <c r="X287" s="75">
        <f t="shared" si="29"/>
        <v>0</v>
      </c>
      <c r="Y287" s="72"/>
      <c r="Z287" s="72"/>
      <c r="AA287" s="72"/>
      <c r="AB287" s="72"/>
      <c r="AC287" s="72"/>
      <c r="AD287" s="72"/>
      <c r="AE287" s="72"/>
      <c r="AF287" s="72"/>
    </row>
    <row r="288" spans="15:32" ht="20.100000000000001" customHeight="1">
      <c r="O288" s="72"/>
      <c r="P288" s="72"/>
      <c r="Q288" s="72"/>
      <c r="R288" s="73"/>
      <c r="S288" s="73"/>
      <c r="T288" s="76">
        <v>249</v>
      </c>
      <c r="U288" s="75">
        <f t="shared" si="26"/>
        <v>0.6</v>
      </c>
      <c r="V288" s="75">
        <f t="shared" si="27"/>
        <v>0</v>
      </c>
      <c r="W288" s="75">
        <f t="shared" si="28"/>
        <v>0.6</v>
      </c>
      <c r="X288" s="75">
        <f t="shared" si="29"/>
        <v>0</v>
      </c>
      <c r="Y288" s="72"/>
      <c r="Z288" s="72"/>
      <c r="AA288" s="72"/>
      <c r="AB288" s="72"/>
      <c r="AC288" s="72"/>
      <c r="AD288" s="72"/>
      <c r="AE288" s="72"/>
      <c r="AF288" s="72"/>
    </row>
    <row r="289" spans="15:32" ht="20.100000000000001" customHeight="1">
      <c r="O289" s="72"/>
      <c r="P289" s="72"/>
      <c r="Q289" s="72"/>
      <c r="R289" s="73"/>
      <c r="S289" s="73"/>
      <c r="T289" s="76">
        <v>250</v>
      </c>
      <c r="U289" s="75">
        <f t="shared" si="26"/>
        <v>0.6</v>
      </c>
      <c r="V289" s="75">
        <f t="shared" si="27"/>
        <v>0</v>
      </c>
      <c r="W289" s="75">
        <f t="shared" si="28"/>
        <v>0.6</v>
      </c>
      <c r="X289" s="75">
        <f t="shared" si="29"/>
        <v>0</v>
      </c>
      <c r="Y289" s="72"/>
      <c r="Z289" s="72"/>
      <c r="AA289" s="72"/>
      <c r="AB289" s="72"/>
      <c r="AC289" s="72"/>
      <c r="AD289" s="72"/>
      <c r="AE289" s="72"/>
      <c r="AF289" s="72"/>
    </row>
    <row r="290" spans="15:32" ht="20.100000000000001" customHeight="1">
      <c r="O290" s="72"/>
      <c r="P290" s="72"/>
      <c r="Q290" s="72"/>
      <c r="R290" s="73"/>
      <c r="S290" s="73"/>
      <c r="T290" s="76">
        <v>251</v>
      </c>
      <c r="U290" s="75">
        <f t="shared" si="26"/>
        <v>0.6</v>
      </c>
      <c r="V290" s="75">
        <f t="shared" si="27"/>
        <v>0</v>
      </c>
      <c r="W290" s="75">
        <f t="shared" si="28"/>
        <v>0.6</v>
      </c>
      <c r="X290" s="75">
        <f t="shared" si="29"/>
        <v>0</v>
      </c>
      <c r="Y290" s="72"/>
      <c r="Z290" s="72"/>
      <c r="AA290" s="72"/>
      <c r="AB290" s="72"/>
      <c r="AC290" s="72"/>
      <c r="AD290" s="72"/>
      <c r="AE290" s="72"/>
      <c r="AF290" s="72"/>
    </row>
    <row r="291" spans="15:32" ht="20.100000000000001" customHeight="1">
      <c r="O291" s="72"/>
      <c r="P291" s="72"/>
      <c r="Q291" s="72"/>
      <c r="R291" s="73"/>
      <c r="S291" s="73"/>
      <c r="T291" s="76">
        <v>252</v>
      </c>
      <c r="U291" s="75">
        <f t="shared" si="26"/>
        <v>0.6</v>
      </c>
      <c r="V291" s="75">
        <f t="shared" si="27"/>
        <v>0</v>
      </c>
      <c r="W291" s="75">
        <f t="shared" si="28"/>
        <v>0.6</v>
      </c>
      <c r="X291" s="75">
        <f t="shared" si="29"/>
        <v>0</v>
      </c>
      <c r="Y291" s="72"/>
      <c r="Z291" s="72"/>
      <c r="AA291" s="72"/>
      <c r="AB291" s="72"/>
      <c r="AC291" s="72"/>
      <c r="AD291" s="72"/>
      <c r="AE291" s="72"/>
      <c r="AF291" s="72"/>
    </row>
    <row r="292" spans="15:32" ht="20.100000000000001" customHeight="1">
      <c r="O292" s="72"/>
      <c r="P292" s="72"/>
      <c r="Q292" s="72"/>
      <c r="R292" s="73"/>
      <c r="S292" s="73"/>
      <c r="T292" s="76">
        <v>253</v>
      </c>
      <c r="U292" s="75">
        <f t="shared" si="26"/>
        <v>0.6</v>
      </c>
      <c r="V292" s="75">
        <f t="shared" si="27"/>
        <v>0</v>
      </c>
      <c r="W292" s="75">
        <f t="shared" si="28"/>
        <v>0.6</v>
      </c>
      <c r="X292" s="75">
        <f t="shared" si="29"/>
        <v>0</v>
      </c>
      <c r="Y292" s="72"/>
      <c r="Z292" s="72"/>
      <c r="AA292" s="72"/>
      <c r="AB292" s="72"/>
      <c r="AC292" s="72"/>
      <c r="AD292" s="72"/>
      <c r="AE292" s="72"/>
      <c r="AF292" s="72"/>
    </row>
    <row r="293" spans="15:32" ht="20.100000000000001" customHeight="1">
      <c r="O293" s="72"/>
      <c r="P293" s="72"/>
      <c r="Q293" s="72"/>
      <c r="R293" s="73"/>
      <c r="S293" s="73"/>
      <c r="T293" s="76">
        <v>254</v>
      </c>
      <c r="U293" s="75">
        <f t="shared" si="26"/>
        <v>0.6</v>
      </c>
      <c r="V293" s="75">
        <f t="shared" si="27"/>
        <v>0</v>
      </c>
      <c r="W293" s="75">
        <f t="shared" si="28"/>
        <v>0.6</v>
      </c>
      <c r="X293" s="75">
        <f t="shared" si="29"/>
        <v>0</v>
      </c>
      <c r="Y293" s="72"/>
      <c r="Z293" s="72"/>
      <c r="AA293" s="72"/>
      <c r="AB293" s="72"/>
      <c r="AC293" s="72"/>
      <c r="AD293" s="72"/>
      <c r="AE293" s="72"/>
      <c r="AF293" s="72"/>
    </row>
    <row r="294" spans="15:32" ht="20.100000000000001" customHeight="1">
      <c r="O294" s="72"/>
      <c r="P294" s="72"/>
      <c r="Q294" s="72"/>
      <c r="R294" s="73"/>
      <c r="S294" s="73"/>
      <c r="T294" s="76">
        <v>255</v>
      </c>
      <c r="U294" s="75">
        <f t="shared" si="26"/>
        <v>0.6</v>
      </c>
      <c r="V294" s="75">
        <f t="shared" si="27"/>
        <v>0</v>
      </c>
      <c r="W294" s="75">
        <f t="shared" si="28"/>
        <v>0.6</v>
      </c>
      <c r="X294" s="75">
        <f t="shared" si="29"/>
        <v>0</v>
      </c>
      <c r="Y294" s="72"/>
      <c r="Z294" s="72"/>
      <c r="AA294" s="72"/>
      <c r="AB294" s="72"/>
      <c r="AC294" s="72"/>
      <c r="AD294" s="72"/>
      <c r="AE294" s="72"/>
      <c r="AF294" s="72"/>
    </row>
    <row r="295" spans="15:32" ht="20.100000000000001" customHeight="1">
      <c r="O295" s="72"/>
      <c r="P295" s="72"/>
      <c r="Q295" s="72"/>
      <c r="R295" s="73"/>
      <c r="S295" s="73"/>
      <c r="T295" s="76">
        <v>256</v>
      </c>
      <c r="U295" s="75">
        <f t="shared" si="26"/>
        <v>0.6</v>
      </c>
      <c r="V295" s="75">
        <f t="shared" si="27"/>
        <v>0</v>
      </c>
      <c r="W295" s="75">
        <f t="shared" si="28"/>
        <v>0.6</v>
      </c>
      <c r="X295" s="75">
        <f t="shared" si="29"/>
        <v>0</v>
      </c>
      <c r="Y295" s="72"/>
      <c r="Z295" s="72"/>
      <c r="AA295" s="72"/>
      <c r="AB295" s="72"/>
      <c r="AC295" s="72"/>
      <c r="AD295" s="72"/>
      <c r="AE295" s="72"/>
      <c r="AF295" s="72"/>
    </row>
    <row r="296" spans="15:32" ht="20.100000000000001" customHeight="1">
      <c r="O296" s="72"/>
      <c r="P296" s="72"/>
      <c r="Q296" s="72"/>
      <c r="R296" s="73"/>
      <c r="S296" s="73"/>
      <c r="T296" s="76">
        <v>257</v>
      </c>
      <c r="U296" s="75">
        <f t="shared" ref="U296:U359" si="30">IF($O$39=2,$R$41+$G$14/2,$R$41+0.05)</f>
        <v>0.6</v>
      </c>
      <c r="V296" s="75">
        <f t="shared" ref="V296:V359" si="31">IF(T296&gt;$P$39,0,T296*$G$28)</f>
        <v>0</v>
      </c>
      <c r="W296" s="75">
        <f t="shared" ref="W296:W359" si="32">IF($O$39=2,$R$41+$G$14/2,$R$41+$G$14-0.05)</f>
        <v>0.6</v>
      </c>
      <c r="X296" s="75">
        <f t="shared" si="29"/>
        <v>0</v>
      </c>
      <c r="Y296" s="72"/>
      <c r="Z296" s="72"/>
      <c r="AA296" s="72"/>
      <c r="AB296" s="72"/>
      <c r="AC296" s="72"/>
      <c r="AD296" s="72"/>
      <c r="AE296" s="72"/>
      <c r="AF296" s="72"/>
    </row>
    <row r="297" spans="15:32" ht="20.100000000000001" customHeight="1">
      <c r="O297" s="72"/>
      <c r="P297" s="72"/>
      <c r="Q297" s="72"/>
      <c r="R297" s="73"/>
      <c r="S297" s="73"/>
      <c r="T297" s="76">
        <v>258</v>
      </c>
      <c r="U297" s="75">
        <f t="shared" si="30"/>
        <v>0.6</v>
      </c>
      <c r="V297" s="75">
        <f t="shared" si="31"/>
        <v>0</v>
      </c>
      <c r="W297" s="75">
        <f t="shared" si="32"/>
        <v>0.6</v>
      </c>
      <c r="X297" s="75">
        <f t="shared" si="29"/>
        <v>0</v>
      </c>
      <c r="Y297" s="72"/>
      <c r="Z297" s="72"/>
      <c r="AA297" s="72"/>
      <c r="AB297" s="72"/>
      <c r="AC297" s="72"/>
      <c r="AD297" s="72"/>
      <c r="AE297" s="72"/>
      <c r="AF297" s="72"/>
    </row>
    <row r="298" spans="15:32" ht="20.100000000000001" customHeight="1">
      <c r="O298" s="72"/>
      <c r="P298" s="72"/>
      <c r="Q298" s="72"/>
      <c r="R298" s="73"/>
      <c r="S298" s="73"/>
      <c r="T298" s="76">
        <v>259</v>
      </c>
      <c r="U298" s="75">
        <f t="shared" si="30"/>
        <v>0.6</v>
      </c>
      <c r="V298" s="75">
        <f t="shared" si="31"/>
        <v>0</v>
      </c>
      <c r="W298" s="75">
        <f t="shared" si="32"/>
        <v>0.6</v>
      </c>
      <c r="X298" s="75">
        <f t="shared" si="29"/>
        <v>0</v>
      </c>
      <c r="Y298" s="72"/>
      <c r="Z298" s="72"/>
      <c r="AA298" s="72"/>
      <c r="AB298" s="72"/>
      <c r="AC298" s="72"/>
      <c r="AD298" s="72"/>
      <c r="AE298" s="72"/>
      <c r="AF298" s="72"/>
    </row>
    <row r="299" spans="15:32" ht="20.100000000000001" customHeight="1">
      <c r="O299" s="72"/>
      <c r="P299" s="72"/>
      <c r="Q299" s="72"/>
      <c r="R299" s="73"/>
      <c r="S299" s="73"/>
      <c r="T299" s="76">
        <v>260</v>
      </c>
      <c r="U299" s="75">
        <f t="shared" si="30"/>
        <v>0.6</v>
      </c>
      <c r="V299" s="75">
        <f t="shared" si="31"/>
        <v>0</v>
      </c>
      <c r="W299" s="75">
        <f t="shared" si="32"/>
        <v>0.6</v>
      </c>
      <c r="X299" s="75">
        <f t="shared" si="29"/>
        <v>0</v>
      </c>
      <c r="Y299" s="72"/>
      <c r="Z299" s="72"/>
      <c r="AA299" s="72"/>
      <c r="AB299" s="72"/>
      <c r="AC299" s="72"/>
      <c r="AD299" s="72"/>
      <c r="AE299" s="72"/>
      <c r="AF299" s="72"/>
    </row>
    <row r="300" spans="15:32" ht="20.100000000000001" customHeight="1">
      <c r="O300" s="72"/>
      <c r="P300" s="72"/>
      <c r="Q300" s="72"/>
      <c r="R300" s="73"/>
      <c r="S300" s="73"/>
      <c r="T300" s="76">
        <v>261</v>
      </c>
      <c r="U300" s="75">
        <f t="shared" si="30"/>
        <v>0.6</v>
      </c>
      <c r="V300" s="75">
        <f t="shared" si="31"/>
        <v>0</v>
      </c>
      <c r="W300" s="75">
        <f t="shared" si="32"/>
        <v>0.6</v>
      </c>
      <c r="X300" s="75">
        <f t="shared" si="29"/>
        <v>0</v>
      </c>
      <c r="Y300" s="72"/>
      <c r="Z300" s="72"/>
      <c r="AA300" s="72"/>
      <c r="AB300" s="72"/>
      <c r="AC300" s="72"/>
      <c r="AD300" s="72"/>
      <c r="AE300" s="72"/>
      <c r="AF300" s="72"/>
    </row>
    <row r="301" spans="15:32" ht="20.100000000000001" customHeight="1">
      <c r="O301" s="72"/>
      <c r="P301" s="72"/>
      <c r="Q301" s="72"/>
      <c r="R301" s="73"/>
      <c r="S301" s="73"/>
      <c r="T301" s="76">
        <v>262</v>
      </c>
      <c r="U301" s="75">
        <f t="shared" si="30"/>
        <v>0.6</v>
      </c>
      <c r="V301" s="75">
        <f t="shared" si="31"/>
        <v>0</v>
      </c>
      <c r="W301" s="75">
        <f t="shared" si="32"/>
        <v>0.6</v>
      </c>
      <c r="X301" s="75">
        <f t="shared" si="29"/>
        <v>0</v>
      </c>
      <c r="Y301" s="72"/>
      <c r="Z301" s="72"/>
      <c r="AA301" s="72"/>
      <c r="AB301" s="72"/>
      <c r="AC301" s="72"/>
      <c r="AD301" s="72"/>
      <c r="AE301" s="72"/>
      <c r="AF301" s="72"/>
    </row>
    <row r="302" spans="15:32" ht="20.100000000000001" customHeight="1">
      <c r="O302" s="72"/>
      <c r="P302" s="72"/>
      <c r="Q302" s="72"/>
      <c r="R302" s="73"/>
      <c r="S302" s="73"/>
      <c r="T302" s="76">
        <v>263</v>
      </c>
      <c r="U302" s="75">
        <f t="shared" si="30"/>
        <v>0.6</v>
      </c>
      <c r="V302" s="75">
        <f t="shared" si="31"/>
        <v>0</v>
      </c>
      <c r="W302" s="75">
        <f t="shared" si="32"/>
        <v>0.6</v>
      </c>
      <c r="X302" s="75">
        <f t="shared" si="29"/>
        <v>0</v>
      </c>
      <c r="Y302" s="72"/>
      <c r="Z302" s="72"/>
      <c r="AA302" s="72"/>
      <c r="AB302" s="72"/>
      <c r="AC302" s="72"/>
      <c r="AD302" s="72"/>
      <c r="AE302" s="72"/>
      <c r="AF302" s="72"/>
    </row>
    <row r="303" spans="15:32" ht="20.100000000000001" customHeight="1">
      <c r="O303" s="72"/>
      <c r="P303" s="72"/>
      <c r="Q303" s="72"/>
      <c r="R303" s="73"/>
      <c r="S303" s="73"/>
      <c r="T303" s="76">
        <v>264</v>
      </c>
      <c r="U303" s="75">
        <f t="shared" si="30"/>
        <v>0.6</v>
      </c>
      <c r="V303" s="75">
        <f t="shared" si="31"/>
        <v>0</v>
      </c>
      <c r="W303" s="75">
        <f t="shared" si="32"/>
        <v>0.6</v>
      </c>
      <c r="X303" s="75">
        <f t="shared" si="29"/>
        <v>0</v>
      </c>
      <c r="Y303" s="72"/>
      <c r="Z303" s="72"/>
      <c r="AA303" s="72"/>
      <c r="AB303" s="72"/>
      <c r="AC303" s="72"/>
      <c r="AD303" s="72"/>
      <c r="AE303" s="72"/>
      <c r="AF303" s="72"/>
    </row>
    <row r="304" spans="15:32" ht="20.100000000000001" customHeight="1">
      <c r="O304" s="72"/>
      <c r="P304" s="72"/>
      <c r="Q304" s="72"/>
      <c r="R304" s="73"/>
      <c r="S304" s="73"/>
      <c r="T304" s="76">
        <v>265</v>
      </c>
      <c r="U304" s="75">
        <f t="shared" si="30"/>
        <v>0.6</v>
      </c>
      <c r="V304" s="75">
        <f t="shared" si="31"/>
        <v>0</v>
      </c>
      <c r="W304" s="75">
        <f t="shared" si="32"/>
        <v>0.6</v>
      </c>
      <c r="X304" s="75">
        <f t="shared" si="29"/>
        <v>0</v>
      </c>
      <c r="Y304" s="72"/>
      <c r="Z304" s="72"/>
      <c r="AA304" s="72"/>
      <c r="AB304" s="72"/>
      <c r="AC304" s="72"/>
      <c r="AD304" s="72"/>
      <c r="AE304" s="72"/>
      <c r="AF304" s="72"/>
    </row>
    <row r="305" spans="15:32" ht="20.100000000000001" customHeight="1">
      <c r="O305" s="72"/>
      <c r="P305" s="72"/>
      <c r="Q305" s="72"/>
      <c r="R305" s="73"/>
      <c r="S305" s="73"/>
      <c r="T305" s="76">
        <v>266</v>
      </c>
      <c r="U305" s="75">
        <f t="shared" si="30"/>
        <v>0.6</v>
      </c>
      <c r="V305" s="75">
        <f t="shared" si="31"/>
        <v>0</v>
      </c>
      <c r="W305" s="75">
        <f t="shared" si="32"/>
        <v>0.6</v>
      </c>
      <c r="X305" s="75">
        <f t="shared" si="29"/>
        <v>0</v>
      </c>
      <c r="Y305" s="72"/>
      <c r="Z305" s="72"/>
      <c r="AA305" s="72"/>
      <c r="AB305" s="72"/>
      <c r="AC305" s="72"/>
      <c r="AD305" s="72"/>
      <c r="AE305" s="72"/>
      <c r="AF305" s="72"/>
    </row>
    <row r="306" spans="15:32" ht="20.100000000000001" customHeight="1">
      <c r="O306" s="72"/>
      <c r="P306" s="72"/>
      <c r="Q306" s="72"/>
      <c r="R306" s="73"/>
      <c r="S306" s="73"/>
      <c r="T306" s="76">
        <v>267</v>
      </c>
      <c r="U306" s="75">
        <f t="shared" si="30"/>
        <v>0.6</v>
      </c>
      <c r="V306" s="75">
        <f t="shared" si="31"/>
        <v>0</v>
      </c>
      <c r="W306" s="75">
        <f t="shared" si="32"/>
        <v>0.6</v>
      </c>
      <c r="X306" s="75">
        <f t="shared" si="29"/>
        <v>0</v>
      </c>
      <c r="Y306" s="72"/>
      <c r="Z306" s="72"/>
      <c r="AA306" s="72"/>
      <c r="AB306" s="72"/>
      <c r="AC306" s="72"/>
      <c r="AD306" s="72"/>
      <c r="AE306" s="72"/>
      <c r="AF306" s="72"/>
    </row>
    <row r="307" spans="15:32" ht="20.100000000000001" customHeight="1">
      <c r="O307" s="72"/>
      <c r="P307" s="72"/>
      <c r="Q307" s="72"/>
      <c r="R307" s="73"/>
      <c r="S307" s="73"/>
      <c r="T307" s="76">
        <v>268</v>
      </c>
      <c r="U307" s="75">
        <f t="shared" si="30"/>
        <v>0.6</v>
      </c>
      <c r="V307" s="75">
        <f t="shared" si="31"/>
        <v>0</v>
      </c>
      <c r="W307" s="75">
        <f t="shared" si="32"/>
        <v>0.6</v>
      </c>
      <c r="X307" s="75">
        <f t="shared" si="29"/>
        <v>0</v>
      </c>
      <c r="Y307" s="72"/>
      <c r="Z307" s="72"/>
      <c r="AA307" s="72"/>
      <c r="AB307" s="72"/>
      <c r="AC307" s="72"/>
      <c r="AD307" s="72"/>
      <c r="AE307" s="72"/>
      <c r="AF307" s="72"/>
    </row>
    <row r="308" spans="15:32" ht="20.100000000000001" customHeight="1">
      <c r="O308" s="72"/>
      <c r="P308" s="72"/>
      <c r="Q308" s="72"/>
      <c r="R308" s="73"/>
      <c r="S308" s="73"/>
      <c r="T308" s="76">
        <v>269</v>
      </c>
      <c r="U308" s="75">
        <f t="shared" si="30"/>
        <v>0.6</v>
      </c>
      <c r="V308" s="75">
        <f t="shared" si="31"/>
        <v>0</v>
      </c>
      <c r="W308" s="75">
        <f t="shared" si="32"/>
        <v>0.6</v>
      </c>
      <c r="X308" s="75">
        <f t="shared" si="29"/>
        <v>0</v>
      </c>
      <c r="Y308" s="72"/>
      <c r="Z308" s="72"/>
      <c r="AA308" s="72"/>
      <c r="AB308" s="72"/>
      <c r="AC308" s="72"/>
      <c r="AD308" s="72"/>
      <c r="AE308" s="72"/>
      <c r="AF308" s="72"/>
    </row>
    <row r="309" spans="15:32" ht="20.100000000000001" customHeight="1">
      <c r="O309" s="72"/>
      <c r="P309" s="72"/>
      <c r="Q309" s="72"/>
      <c r="R309" s="73"/>
      <c r="S309" s="73"/>
      <c r="T309" s="76">
        <v>270</v>
      </c>
      <c r="U309" s="75">
        <f t="shared" si="30"/>
        <v>0.6</v>
      </c>
      <c r="V309" s="75">
        <f t="shared" si="31"/>
        <v>0</v>
      </c>
      <c r="W309" s="75">
        <f t="shared" si="32"/>
        <v>0.6</v>
      </c>
      <c r="X309" s="75">
        <f t="shared" si="29"/>
        <v>0</v>
      </c>
      <c r="Y309" s="72"/>
      <c r="Z309" s="72"/>
      <c r="AA309" s="72"/>
      <c r="AB309" s="72"/>
      <c r="AC309" s="72"/>
      <c r="AD309" s="72"/>
      <c r="AE309" s="72"/>
      <c r="AF309" s="72"/>
    </row>
    <row r="310" spans="15:32" ht="20.100000000000001" customHeight="1">
      <c r="O310" s="72"/>
      <c r="P310" s="72"/>
      <c r="Q310" s="72"/>
      <c r="R310" s="73"/>
      <c r="S310" s="73"/>
      <c r="T310" s="76">
        <v>271</v>
      </c>
      <c r="U310" s="75">
        <f t="shared" si="30"/>
        <v>0.6</v>
      </c>
      <c r="V310" s="75">
        <f t="shared" si="31"/>
        <v>0</v>
      </c>
      <c r="W310" s="75">
        <f t="shared" si="32"/>
        <v>0.6</v>
      </c>
      <c r="X310" s="75">
        <f t="shared" si="29"/>
        <v>0</v>
      </c>
      <c r="Y310" s="72"/>
      <c r="Z310" s="72"/>
      <c r="AA310" s="72"/>
      <c r="AB310" s="72"/>
      <c r="AC310" s="72"/>
      <c r="AD310" s="72"/>
      <c r="AE310" s="72"/>
      <c r="AF310" s="72"/>
    </row>
    <row r="311" spans="15:32" ht="20.100000000000001" customHeight="1">
      <c r="O311" s="72"/>
      <c r="P311" s="72"/>
      <c r="Q311" s="72"/>
      <c r="R311" s="73"/>
      <c r="S311" s="73"/>
      <c r="T311" s="76">
        <v>272</v>
      </c>
      <c r="U311" s="75">
        <f t="shared" si="30"/>
        <v>0.6</v>
      </c>
      <c r="V311" s="75">
        <f t="shared" si="31"/>
        <v>0</v>
      </c>
      <c r="W311" s="75">
        <f t="shared" si="32"/>
        <v>0.6</v>
      </c>
      <c r="X311" s="75">
        <f t="shared" si="29"/>
        <v>0</v>
      </c>
      <c r="Y311" s="72"/>
      <c r="Z311" s="72"/>
      <c r="AA311" s="72"/>
      <c r="AB311" s="72"/>
      <c r="AC311" s="72"/>
      <c r="AD311" s="72"/>
      <c r="AE311" s="72"/>
      <c r="AF311" s="72"/>
    </row>
    <row r="312" spans="15:32" ht="20.100000000000001" customHeight="1">
      <c r="O312" s="72"/>
      <c r="P312" s="72"/>
      <c r="Q312" s="72"/>
      <c r="R312" s="73"/>
      <c r="S312" s="73"/>
      <c r="T312" s="76">
        <v>273</v>
      </c>
      <c r="U312" s="75">
        <f t="shared" si="30"/>
        <v>0.6</v>
      </c>
      <c r="V312" s="75">
        <f t="shared" si="31"/>
        <v>0</v>
      </c>
      <c r="W312" s="75">
        <f t="shared" si="32"/>
        <v>0.6</v>
      </c>
      <c r="X312" s="75">
        <f t="shared" si="29"/>
        <v>0</v>
      </c>
      <c r="Y312" s="72"/>
      <c r="Z312" s="72"/>
      <c r="AA312" s="72"/>
      <c r="AB312" s="72"/>
      <c r="AC312" s="72"/>
      <c r="AD312" s="72"/>
      <c r="AE312" s="72"/>
      <c r="AF312" s="72"/>
    </row>
    <row r="313" spans="15:32" ht="20.100000000000001" customHeight="1">
      <c r="O313" s="72"/>
      <c r="P313" s="72"/>
      <c r="Q313" s="72"/>
      <c r="R313" s="73"/>
      <c r="S313" s="73"/>
      <c r="T313" s="76">
        <v>274</v>
      </c>
      <c r="U313" s="75">
        <f t="shared" si="30"/>
        <v>0.6</v>
      </c>
      <c r="V313" s="75">
        <f t="shared" si="31"/>
        <v>0</v>
      </c>
      <c r="W313" s="75">
        <f t="shared" si="32"/>
        <v>0.6</v>
      </c>
      <c r="X313" s="75">
        <f t="shared" si="29"/>
        <v>0</v>
      </c>
      <c r="Y313" s="72"/>
      <c r="Z313" s="72"/>
      <c r="AA313" s="72"/>
      <c r="AB313" s="72"/>
      <c r="AC313" s="72"/>
      <c r="AD313" s="72"/>
      <c r="AE313" s="72"/>
      <c r="AF313" s="72"/>
    </row>
    <row r="314" spans="15:32" ht="20.100000000000001" customHeight="1">
      <c r="O314" s="72"/>
      <c r="P314" s="72"/>
      <c r="Q314" s="72"/>
      <c r="R314" s="73"/>
      <c r="S314" s="73"/>
      <c r="T314" s="76">
        <v>275</v>
      </c>
      <c r="U314" s="75">
        <f t="shared" si="30"/>
        <v>0.6</v>
      </c>
      <c r="V314" s="75">
        <f t="shared" si="31"/>
        <v>0</v>
      </c>
      <c r="W314" s="75">
        <f t="shared" si="32"/>
        <v>0.6</v>
      </c>
      <c r="X314" s="75">
        <f t="shared" si="29"/>
        <v>0</v>
      </c>
      <c r="Y314" s="72"/>
      <c r="Z314" s="72"/>
      <c r="AA314" s="72"/>
      <c r="AB314" s="72"/>
      <c r="AC314" s="72"/>
      <c r="AD314" s="72"/>
      <c r="AE314" s="72"/>
      <c r="AF314" s="72"/>
    </row>
    <row r="315" spans="15:32" ht="20.100000000000001" customHeight="1">
      <c r="O315" s="72"/>
      <c r="P315" s="72"/>
      <c r="Q315" s="72"/>
      <c r="R315" s="73"/>
      <c r="S315" s="73"/>
      <c r="T315" s="76">
        <v>276</v>
      </c>
      <c r="U315" s="75">
        <f t="shared" si="30"/>
        <v>0.6</v>
      </c>
      <c r="V315" s="75">
        <f t="shared" si="31"/>
        <v>0</v>
      </c>
      <c r="W315" s="75">
        <f t="shared" si="32"/>
        <v>0.6</v>
      </c>
      <c r="X315" s="75">
        <f t="shared" si="29"/>
        <v>0</v>
      </c>
      <c r="Y315" s="72"/>
      <c r="Z315" s="72"/>
      <c r="AA315" s="72"/>
      <c r="AB315" s="72"/>
      <c r="AC315" s="72"/>
      <c r="AD315" s="72"/>
      <c r="AE315" s="72"/>
      <c r="AF315" s="72"/>
    </row>
    <row r="316" spans="15:32" ht="20.100000000000001" customHeight="1">
      <c r="O316" s="72"/>
      <c r="P316" s="72"/>
      <c r="Q316" s="72"/>
      <c r="R316" s="73"/>
      <c r="S316" s="73"/>
      <c r="T316" s="76">
        <v>277</v>
      </c>
      <c r="U316" s="75">
        <f t="shared" si="30"/>
        <v>0.6</v>
      </c>
      <c r="V316" s="75">
        <f t="shared" si="31"/>
        <v>0</v>
      </c>
      <c r="W316" s="75">
        <f t="shared" si="32"/>
        <v>0.6</v>
      </c>
      <c r="X316" s="75">
        <f t="shared" si="29"/>
        <v>0</v>
      </c>
      <c r="Y316" s="72"/>
      <c r="Z316" s="72"/>
      <c r="AA316" s="72"/>
      <c r="AB316" s="72"/>
      <c r="AC316" s="72"/>
      <c r="AD316" s="72"/>
      <c r="AE316" s="72"/>
      <c r="AF316" s="72"/>
    </row>
    <row r="317" spans="15:32" ht="20.100000000000001" customHeight="1">
      <c r="O317" s="72"/>
      <c r="P317" s="72"/>
      <c r="Q317" s="72"/>
      <c r="R317" s="73"/>
      <c r="S317" s="73"/>
      <c r="T317" s="76">
        <v>278</v>
      </c>
      <c r="U317" s="75">
        <f t="shared" si="30"/>
        <v>0.6</v>
      </c>
      <c r="V317" s="75">
        <f t="shared" si="31"/>
        <v>0</v>
      </c>
      <c r="W317" s="75">
        <f t="shared" si="32"/>
        <v>0.6</v>
      </c>
      <c r="X317" s="75">
        <f t="shared" si="29"/>
        <v>0</v>
      </c>
      <c r="Y317" s="72"/>
      <c r="Z317" s="72"/>
      <c r="AA317" s="72"/>
      <c r="AB317" s="72"/>
      <c r="AC317" s="72"/>
      <c r="AD317" s="72"/>
      <c r="AE317" s="72"/>
      <c r="AF317" s="72"/>
    </row>
    <row r="318" spans="15:32" ht="20.100000000000001" customHeight="1">
      <c r="O318" s="72"/>
      <c r="P318" s="72"/>
      <c r="Q318" s="72"/>
      <c r="R318" s="73"/>
      <c r="S318" s="73"/>
      <c r="T318" s="76">
        <v>279</v>
      </c>
      <c r="U318" s="75">
        <f t="shared" si="30"/>
        <v>0.6</v>
      </c>
      <c r="V318" s="75">
        <f t="shared" si="31"/>
        <v>0</v>
      </c>
      <c r="W318" s="75">
        <f t="shared" si="32"/>
        <v>0.6</v>
      </c>
      <c r="X318" s="75">
        <f t="shared" si="29"/>
        <v>0</v>
      </c>
      <c r="Y318" s="72"/>
      <c r="Z318" s="72"/>
      <c r="AA318" s="72"/>
      <c r="AB318" s="72"/>
      <c r="AC318" s="72"/>
      <c r="AD318" s="72"/>
      <c r="AE318" s="72"/>
      <c r="AF318" s="72"/>
    </row>
    <row r="319" spans="15:32" ht="20.100000000000001" customHeight="1">
      <c r="O319" s="72"/>
      <c r="P319" s="72"/>
      <c r="Q319" s="72"/>
      <c r="R319" s="73"/>
      <c r="S319" s="73"/>
      <c r="T319" s="76">
        <v>280</v>
      </c>
      <c r="U319" s="75">
        <f t="shared" si="30"/>
        <v>0.6</v>
      </c>
      <c r="V319" s="75">
        <f t="shared" si="31"/>
        <v>0</v>
      </c>
      <c r="W319" s="75">
        <f t="shared" si="32"/>
        <v>0.6</v>
      </c>
      <c r="X319" s="75">
        <f t="shared" si="29"/>
        <v>0</v>
      </c>
      <c r="Y319" s="72"/>
      <c r="Z319" s="72"/>
      <c r="AA319" s="72"/>
      <c r="AB319" s="72"/>
      <c r="AC319" s="72"/>
      <c r="AD319" s="72"/>
      <c r="AE319" s="72"/>
      <c r="AF319" s="72"/>
    </row>
    <row r="320" spans="15:32" ht="20.100000000000001" customHeight="1">
      <c r="O320" s="72"/>
      <c r="P320" s="72"/>
      <c r="Q320" s="72"/>
      <c r="R320" s="73"/>
      <c r="S320" s="73"/>
      <c r="T320" s="76">
        <v>281</v>
      </c>
      <c r="U320" s="75">
        <f t="shared" si="30"/>
        <v>0.6</v>
      </c>
      <c r="V320" s="75">
        <f t="shared" si="31"/>
        <v>0</v>
      </c>
      <c r="W320" s="75">
        <f t="shared" si="32"/>
        <v>0.6</v>
      </c>
      <c r="X320" s="75">
        <f t="shared" si="29"/>
        <v>0</v>
      </c>
      <c r="Y320" s="72"/>
      <c r="Z320" s="72"/>
      <c r="AA320" s="72"/>
      <c r="AB320" s="72"/>
      <c r="AC320" s="72"/>
      <c r="AD320" s="72"/>
      <c r="AE320" s="72"/>
      <c r="AF320" s="72"/>
    </row>
    <row r="321" spans="15:32" ht="20.100000000000001" customHeight="1">
      <c r="O321" s="72"/>
      <c r="P321" s="72"/>
      <c r="Q321" s="72"/>
      <c r="R321" s="73"/>
      <c r="S321" s="73"/>
      <c r="T321" s="76">
        <v>282</v>
      </c>
      <c r="U321" s="75">
        <f t="shared" si="30"/>
        <v>0.6</v>
      </c>
      <c r="V321" s="75">
        <f t="shared" si="31"/>
        <v>0</v>
      </c>
      <c r="W321" s="75">
        <f t="shared" si="32"/>
        <v>0.6</v>
      </c>
      <c r="X321" s="75">
        <f t="shared" si="29"/>
        <v>0</v>
      </c>
      <c r="Y321" s="72"/>
      <c r="Z321" s="72"/>
      <c r="AA321" s="72"/>
      <c r="AB321" s="72"/>
      <c r="AC321" s="72"/>
      <c r="AD321" s="72"/>
      <c r="AE321" s="72"/>
      <c r="AF321" s="72"/>
    </row>
    <row r="322" spans="15:32" ht="20.100000000000001" customHeight="1">
      <c r="O322" s="72"/>
      <c r="P322" s="72"/>
      <c r="Q322" s="72"/>
      <c r="R322" s="73"/>
      <c r="S322" s="73"/>
      <c r="T322" s="76">
        <v>283</v>
      </c>
      <c r="U322" s="75">
        <f t="shared" si="30"/>
        <v>0.6</v>
      </c>
      <c r="V322" s="75">
        <f t="shared" si="31"/>
        <v>0</v>
      </c>
      <c r="W322" s="75">
        <f t="shared" si="32"/>
        <v>0.6</v>
      </c>
      <c r="X322" s="75">
        <f t="shared" si="29"/>
        <v>0</v>
      </c>
      <c r="Y322" s="72"/>
      <c r="Z322" s="72"/>
      <c r="AA322" s="72"/>
      <c r="AB322" s="72"/>
      <c r="AC322" s="72"/>
      <c r="AD322" s="72"/>
      <c r="AE322" s="72"/>
      <c r="AF322" s="72"/>
    </row>
    <row r="323" spans="15:32" ht="20.100000000000001" customHeight="1">
      <c r="O323" s="72"/>
      <c r="P323" s="72"/>
      <c r="Q323" s="72"/>
      <c r="R323" s="73"/>
      <c r="S323" s="73"/>
      <c r="T323" s="76">
        <v>284</v>
      </c>
      <c r="U323" s="75">
        <f t="shared" si="30"/>
        <v>0.6</v>
      </c>
      <c r="V323" s="75">
        <f t="shared" si="31"/>
        <v>0</v>
      </c>
      <c r="W323" s="75">
        <f t="shared" si="32"/>
        <v>0.6</v>
      </c>
      <c r="X323" s="75">
        <f t="shared" si="29"/>
        <v>0</v>
      </c>
      <c r="Y323" s="72"/>
      <c r="Z323" s="72"/>
      <c r="AA323" s="72"/>
      <c r="AB323" s="72"/>
      <c r="AC323" s="72"/>
      <c r="AD323" s="72"/>
      <c r="AE323" s="72"/>
      <c r="AF323" s="72"/>
    </row>
    <row r="324" spans="15:32" ht="20.100000000000001" customHeight="1">
      <c r="O324" s="72"/>
      <c r="P324" s="72"/>
      <c r="Q324" s="72"/>
      <c r="R324" s="73"/>
      <c r="S324" s="73"/>
      <c r="T324" s="76">
        <v>285</v>
      </c>
      <c r="U324" s="75">
        <f t="shared" si="30"/>
        <v>0.6</v>
      </c>
      <c r="V324" s="75">
        <f t="shared" si="31"/>
        <v>0</v>
      </c>
      <c r="W324" s="75">
        <f t="shared" si="32"/>
        <v>0.6</v>
      </c>
      <c r="X324" s="75">
        <f t="shared" si="29"/>
        <v>0</v>
      </c>
      <c r="Y324" s="72"/>
      <c r="Z324" s="72"/>
      <c r="AA324" s="72"/>
      <c r="AB324" s="72"/>
      <c r="AC324" s="72"/>
      <c r="AD324" s="72"/>
      <c r="AE324" s="72"/>
      <c r="AF324" s="72"/>
    </row>
    <row r="325" spans="15:32" ht="20.100000000000001" customHeight="1">
      <c r="O325" s="72"/>
      <c r="P325" s="72"/>
      <c r="Q325" s="72"/>
      <c r="R325" s="73"/>
      <c r="S325" s="73"/>
      <c r="T325" s="76">
        <v>286</v>
      </c>
      <c r="U325" s="75">
        <f t="shared" si="30"/>
        <v>0.6</v>
      </c>
      <c r="V325" s="75">
        <f t="shared" si="31"/>
        <v>0</v>
      </c>
      <c r="W325" s="75">
        <f t="shared" si="32"/>
        <v>0.6</v>
      </c>
      <c r="X325" s="75">
        <f t="shared" si="29"/>
        <v>0</v>
      </c>
      <c r="Y325" s="72"/>
      <c r="Z325" s="72"/>
      <c r="AA325" s="72"/>
      <c r="AB325" s="72"/>
      <c r="AC325" s="72"/>
      <c r="AD325" s="72"/>
      <c r="AE325" s="72"/>
      <c r="AF325" s="72"/>
    </row>
    <row r="326" spans="15:32" ht="20.100000000000001" customHeight="1">
      <c r="O326" s="72"/>
      <c r="P326" s="72"/>
      <c r="Q326" s="72"/>
      <c r="R326" s="73"/>
      <c r="S326" s="73"/>
      <c r="T326" s="76">
        <v>287</v>
      </c>
      <c r="U326" s="75">
        <f t="shared" si="30"/>
        <v>0.6</v>
      </c>
      <c r="V326" s="75">
        <f t="shared" si="31"/>
        <v>0</v>
      </c>
      <c r="W326" s="75">
        <f t="shared" si="32"/>
        <v>0.6</v>
      </c>
      <c r="X326" s="75">
        <f t="shared" si="29"/>
        <v>0</v>
      </c>
      <c r="Y326" s="72"/>
      <c r="Z326" s="72"/>
      <c r="AA326" s="72"/>
      <c r="AB326" s="72"/>
      <c r="AC326" s="72"/>
      <c r="AD326" s="72"/>
      <c r="AE326" s="72"/>
      <c r="AF326" s="72"/>
    </row>
    <row r="327" spans="15:32" ht="20.100000000000001" customHeight="1">
      <c r="O327" s="72"/>
      <c r="P327" s="72"/>
      <c r="Q327" s="72"/>
      <c r="R327" s="73"/>
      <c r="S327" s="73"/>
      <c r="T327" s="76">
        <v>288</v>
      </c>
      <c r="U327" s="75">
        <f t="shared" si="30"/>
        <v>0.6</v>
      </c>
      <c r="V327" s="75">
        <f t="shared" si="31"/>
        <v>0</v>
      </c>
      <c r="W327" s="75">
        <f t="shared" si="32"/>
        <v>0.6</v>
      </c>
      <c r="X327" s="75">
        <f t="shared" si="29"/>
        <v>0</v>
      </c>
      <c r="Y327" s="72"/>
      <c r="Z327" s="72"/>
      <c r="AA327" s="72"/>
      <c r="AB327" s="72"/>
      <c r="AC327" s="72"/>
      <c r="AD327" s="72"/>
      <c r="AE327" s="72"/>
      <c r="AF327" s="72"/>
    </row>
    <row r="328" spans="15:32" ht="20.100000000000001" customHeight="1">
      <c r="O328" s="72"/>
      <c r="P328" s="72"/>
      <c r="Q328" s="72"/>
      <c r="R328" s="73"/>
      <c r="S328" s="73"/>
      <c r="T328" s="76">
        <v>289</v>
      </c>
      <c r="U328" s="75">
        <f t="shared" si="30"/>
        <v>0.6</v>
      </c>
      <c r="V328" s="75">
        <f t="shared" si="31"/>
        <v>0</v>
      </c>
      <c r="W328" s="75">
        <f t="shared" si="32"/>
        <v>0.6</v>
      </c>
      <c r="X328" s="75">
        <f t="shared" si="29"/>
        <v>0</v>
      </c>
      <c r="Y328" s="72"/>
      <c r="Z328" s="72"/>
      <c r="AA328" s="72"/>
      <c r="AB328" s="72"/>
      <c r="AC328" s="72"/>
      <c r="AD328" s="72"/>
      <c r="AE328" s="72"/>
      <c r="AF328" s="72"/>
    </row>
    <row r="329" spans="15:32" ht="20.100000000000001" customHeight="1">
      <c r="O329" s="72"/>
      <c r="P329" s="72"/>
      <c r="Q329" s="72"/>
      <c r="R329" s="73"/>
      <c r="S329" s="73"/>
      <c r="T329" s="76">
        <v>290</v>
      </c>
      <c r="U329" s="75">
        <f t="shared" si="30"/>
        <v>0.6</v>
      </c>
      <c r="V329" s="75">
        <f t="shared" si="31"/>
        <v>0</v>
      </c>
      <c r="W329" s="75">
        <f t="shared" si="32"/>
        <v>0.6</v>
      </c>
      <c r="X329" s="75">
        <f t="shared" si="29"/>
        <v>0</v>
      </c>
      <c r="Y329" s="72"/>
      <c r="Z329" s="72"/>
      <c r="AA329" s="72"/>
      <c r="AB329" s="72"/>
      <c r="AC329" s="72"/>
      <c r="AD329" s="72"/>
      <c r="AE329" s="72"/>
      <c r="AF329" s="72"/>
    </row>
    <row r="330" spans="15:32" ht="20.100000000000001" customHeight="1">
      <c r="O330" s="72"/>
      <c r="P330" s="72"/>
      <c r="Q330" s="72"/>
      <c r="R330" s="73"/>
      <c r="S330" s="73"/>
      <c r="T330" s="76">
        <v>291</v>
      </c>
      <c r="U330" s="75">
        <f t="shared" si="30"/>
        <v>0.6</v>
      </c>
      <c r="V330" s="75">
        <f t="shared" si="31"/>
        <v>0</v>
      </c>
      <c r="W330" s="75">
        <f t="shared" si="32"/>
        <v>0.6</v>
      </c>
      <c r="X330" s="75">
        <f t="shared" si="29"/>
        <v>0</v>
      </c>
      <c r="Y330" s="72"/>
      <c r="Z330" s="72"/>
      <c r="AA330" s="72"/>
      <c r="AB330" s="72"/>
      <c r="AC330" s="72"/>
      <c r="AD330" s="72"/>
      <c r="AE330" s="72"/>
      <c r="AF330" s="72"/>
    </row>
    <row r="331" spans="15:32" ht="20.100000000000001" customHeight="1">
      <c r="O331" s="72"/>
      <c r="P331" s="72"/>
      <c r="Q331" s="72"/>
      <c r="R331" s="73"/>
      <c r="S331" s="73"/>
      <c r="T331" s="76">
        <v>292</v>
      </c>
      <c r="U331" s="75">
        <f t="shared" si="30"/>
        <v>0.6</v>
      </c>
      <c r="V331" s="75">
        <f t="shared" si="31"/>
        <v>0</v>
      </c>
      <c r="W331" s="75">
        <f t="shared" si="32"/>
        <v>0.6</v>
      </c>
      <c r="X331" s="75">
        <f t="shared" si="29"/>
        <v>0</v>
      </c>
      <c r="Y331" s="72"/>
      <c r="Z331" s="72"/>
      <c r="AA331" s="72"/>
      <c r="AB331" s="72"/>
      <c r="AC331" s="72"/>
      <c r="AD331" s="72"/>
      <c r="AE331" s="72"/>
      <c r="AF331" s="72"/>
    </row>
    <row r="332" spans="15:32" ht="20.100000000000001" customHeight="1">
      <c r="O332" s="72"/>
      <c r="P332" s="72"/>
      <c r="Q332" s="72"/>
      <c r="R332" s="73"/>
      <c r="S332" s="73"/>
      <c r="T332" s="76">
        <v>293</v>
      </c>
      <c r="U332" s="75">
        <f t="shared" si="30"/>
        <v>0.6</v>
      </c>
      <c r="V332" s="75">
        <f t="shared" si="31"/>
        <v>0</v>
      </c>
      <c r="W332" s="75">
        <f t="shared" si="32"/>
        <v>0.6</v>
      </c>
      <c r="X332" s="75">
        <f t="shared" ref="X332:X395" si="33">V332</f>
        <v>0</v>
      </c>
      <c r="Y332" s="72"/>
      <c r="Z332" s="72"/>
      <c r="AA332" s="72"/>
      <c r="AB332" s="72"/>
      <c r="AC332" s="72"/>
      <c r="AD332" s="72"/>
      <c r="AE332" s="72"/>
      <c r="AF332" s="72"/>
    </row>
    <row r="333" spans="15:32" ht="20.100000000000001" customHeight="1">
      <c r="O333" s="72"/>
      <c r="P333" s="72"/>
      <c r="Q333" s="72"/>
      <c r="R333" s="73"/>
      <c r="S333" s="73"/>
      <c r="T333" s="76">
        <v>294</v>
      </c>
      <c r="U333" s="75">
        <f t="shared" si="30"/>
        <v>0.6</v>
      </c>
      <c r="V333" s="75">
        <f t="shared" si="31"/>
        <v>0</v>
      </c>
      <c r="W333" s="75">
        <f t="shared" si="32"/>
        <v>0.6</v>
      </c>
      <c r="X333" s="75">
        <f t="shared" si="33"/>
        <v>0</v>
      </c>
      <c r="Y333" s="72"/>
      <c r="Z333" s="72"/>
      <c r="AA333" s="72"/>
      <c r="AB333" s="72"/>
      <c r="AC333" s="72"/>
      <c r="AD333" s="72"/>
      <c r="AE333" s="72"/>
      <c r="AF333" s="72"/>
    </row>
    <row r="334" spans="15:32" ht="20.100000000000001" customHeight="1">
      <c r="O334" s="72"/>
      <c r="P334" s="72"/>
      <c r="Q334" s="72"/>
      <c r="R334" s="73"/>
      <c r="S334" s="73"/>
      <c r="T334" s="76">
        <v>295</v>
      </c>
      <c r="U334" s="75">
        <f t="shared" si="30"/>
        <v>0.6</v>
      </c>
      <c r="V334" s="75">
        <f t="shared" si="31"/>
        <v>0</v>
      </c>
      <c r="W334" s="75">
        <f t="shared" si="32"/>
        <v>0.6</v>
      </c>
      <c r="X334" s="75">
        <f t="shared" si="33"/>
        <v>0</v>
      </c>
      <c r="Y334" s="72"/>
      <c r="Z334" s="72"/>
      <c r="AA334" s="72"/>
      <c r="AB334" s="72"/>
      <c r="AC334" s="72"/>
      <c r="AD334" s="72"/>
      <c r="AE334" s="72"/>
      <c r="AF334" s="72"/>
    </row>
    <row r="335" spans="15:32" ht="20.100000000000001" customHeight="1">
      <c r="O335" s="72"/>
      <c r="P335" s="72"/>
      <c r="Q335" s="72"/>
      <c r="R335" s="73"/>
      <c r="S335" s="73"/>
      <c r="T335" s="76">
        <v>296</v>
      </c>
      <c r="U335" s="75">
        <f t="shared" si="30"/>
        <v>0.6</v>
      </c>
      <c r="V335" s="75">
        <f t="shared" si="31"/>
        <v>0</v>
      </c>
      <c r="W335" s="75">
        <f t="shared" si="32"/>
        <v>0.6</v>
      </c>
      <c r="X335" s="75">
        <f t="shared" si="33"/>
        <v>0</v>
      </c>
      <c r="Y335" s="72"/>
      <c r="Z335" s="72"/>
      <c r="AA335" s="72"/>
      <c r="AB335" s="72"/>
      <c r="AC335" s="72"/>
      <c r="AD335" s="72"/>
      <c r="AE335" s="72"/>
      <c r="AF335" s="72"/>
    </row>
    <row r="336" spans="15:32" ht="20.100000000000001" customHeight="1">
      <c r="O336" s="72"/>
      <c r="P336" s="72"/>
      <c r="Q336" s="72"/>
      <c r="R336" s="73"/>
      <c r="S336" s="73"/>
      <c r="T336" s="76">
        <v>297</v>
      </c>
      <c r="U336" s="75">
        <f t="shared" si="30"/>
        <v>0.6</v>
      </c>
      <c r="V336" s="75">
        <f t="shared" si="31"/>
        <v>0</v>
      </c>
      <c r="W336" s="75">
        <f t="shared" si="32"/>
        <v>0.6</v>
      </c>
      <c r="X336" s="75">
        <f t="shared" si="33"/>
        <v>0</v>
      </c>
      <c r="Y336" s="72"/>
      <c r="Z336" s="72"/>
      <c r="AA336" s="72"/>
      <c r="AB336" s="72"/>
      <c r="AC336" s="72"/>
      <c r="AD336" s="72"/>
      <c r="AE336" s="72"/>
      <c r="AF336" s="72"/>
    </row>
    <row r="337" spans="15:32" ht="20.100000000000001" customHeight="1">
      <c r="O337" s="72"/>
      <c r="P337" s="72"/>
      <c r="Q337" s="72"/>
      <c r="R337" s="73"/>
      <c r="S337" s="73"/>
      <c r="T337" s="76">
        <v>298</v>
      </c>
      <c r="U337" s="75">
        <f t="shared" si="30"/>
        <v>0.6</v>
      </c>
      <c r="V337" s="75">
        <f t="shared" si="31"/>
        <v>0</v>
      </c>
      <c r="W337" s="75">
        <f t="shared" si="32"/>
        <v>0.6</v>
      </c>
      <c r="X337" s="75">
        <f t="shared" si="33"/>
        <v>0</v>
      </c>
      <c r="Y337" s="72"/>
      <c r="Z337" s="72"/>
      <c r="AA337" s="72"/>
      <c r="AB337" s="72"/>
      <c r="AC337" s="72"/>
      <c r="AD337" s="72"/>
      <c r="AE337" s="72"/>
      <c r="AF337" s="72"/>
    </row>
    <row r="338" spans="15:32" ht="20.100000000000001" customHeight="1">
      <c r="O338" s="72"/>
      <c r="P338" s="72"/>
      <c r="Q338" s="72"/>
      <c r="R338" s="73"/>
      <c r="S338" s="73"/>
      <c r="T338" s="76">
        <v>299</v>
      </c>
      <c r="U338" s="75">
        <f t="shared" si="30"/>
        <v>0.6</v>
      </c>
      <c r="V338" s="75">
        <f t="shared" si="31"/>
        <v>0</v>
      </c>
      <c r="W338" s="75">
        <f t="shared" si="32"/>
        <v>0.6</v>
      </c>
      <c r="X338" s="75">
        <f t="shared" si="33"/>
        <v>0</v>
      </c>
      <c r="Y338" s="72"/>
      <c r="Z338" s="72"/>
      <c r="AA338" s="72"/>
      <c r="AB338" s="72"/>
      <c r="AC338" s="72"/>
      <c r="AD338" s="72"/>
      <c r="AE338" s="72"/>
      <c r="AF338" s="72"/>
    </row>
    <row r="339" spans="15:32" ht="20.100000000000001" customHeight="1">
      <c r="O339" s="72"/>
      <c r="P339" s="72"/>
      <c r="Q339" s="72"/>
      <c r="R339" s="73"/>
      <c r="S339" s="73"/>
      <c r="T339" s="76">
        <v>300</v>
      </c>
      <c r="U339" s="75">
        <f t="shared" si="30"/>
        <v>0.6</v>
      </c>
      <c r="V339" s="75">
        <f t="shared" si="31"/>
        <v>0</v>
      </c>
      <c r="W339" s="75">
        <f t="shared" si="32"/>
        <v>0.6</v>
      </c>
      <c r="X339" s="75">
        <f t="shared" si="33"/>
        <v>0</v>
      </c>
      <c r="Y339" s="72"/>
      <c r="Z339" s="72"/>
      <c r="AA339" s="72"/>
      <c r="AB339" s="72"/>
      <c r="AC339" s="72"/>
      <c r="AD339" s="72"/>
      <c r="AE339" s="72"/>
      <c r="AF339" s="72"/>
    </row>
    <row r="340" spans="15:32" ht="20.100000000000001" customHeight="1">
      <c r="O340" s="72"/>
      <c r="P340" s="72"/>
      <c r="Q340" s="72"/>
      <c r="R340" s="73"/>
      <c r="S340" s="73"/>
      <c r="T340" s="76">
        <v>301</v>
      </c>
      <c r="U340" s="75">
        <f t="shared" si="30"/>
        <v>0.6</v>
      </c>
      <c r="V340" s="75">
        <f t="shared" si="31"/>
        <v>0</v>
      </c>
      <c r="W340" s="75">
        <f t="shared" si="32"/>
        <v>0.6</v>
      </c>
      <c r="X340" s="75">
        <f t="shared" si="33"/>
        <v>0</v>
      </c>
      <c r="Y340" s="72"/>
      <c r="Z340" s="72"/>
      <c r="AA340" s="72"/>
      <c r="AB340" s="72"/>
      <c r="AC340" s="72"/>
      <c r="AD340" s="72"/>
      <c r="AE340" s="72"/>
      <c r="AF340" s="72"/>
    </row>
    <row r="341" spans="15:32" ht="20.100000000000001" customHeight="1">
      <c r="O341" s="72"/>
      <c r="P341" s="72"/>
      <c r="Q341" s="72"/>
      <c r="R341" s="73"/>
      <c r="S341" s="73"/>
      <c r="T341" s="76">
        <v>302</v>
      </c>
      <c r="U341" s="75">
        <f t="shared" si="30"/>
        <v>0.6</v>
      </c>
      <c r="V341" s="75">
        <f t="shared" si="31"/>
        <v>0</v>
      </c>
      <c r="W341" s="75">
        <f t="shared" si="32"/>
        <v>0.6</v>
      </c>
      <c r="X341" s="75">
        <f t="shared" si="33"/>
        <v>0</v>
      </c>
      <c r="Y341" s="72"/>
      <c r="Z341" s="72"/>
      <c r="AA341" s="72"/>
      <c r="AB341" s="72"/>
      <c r="AC341" s="72"/>
      <c r="AD341" s="72"/>
      <c r="AE341" s="72"/>
      <c r="AF341" s="72"/>
    </row>
    <row r="342" spans="15:32" ht="20.100000000000001" customHeight="1">
      <c r="O342" s="72"/>
      <c r="P342" s="72"/>
      <c r="Q342" s="72"/>
      <c r="R342" s="73"/>
      <c r="S342" s="73"/>
      <c r="T342" s="76">
        <v>303</v>
      </c>
      <c r="U342" s="75">
        <f t="shared" si="30"/>
        <v>0.6</v>
      </c>
      <c r="V342" s="75">
        <f t="shared" si="31"/>
        <v>0</v>
      </c>
      <c r="W342" s="75">
        <f t="shared" si="32"/>
        <v>0.6</v>
      </c>
      <c r="X342" s="75">
        <f t="shared" si="33"/>
        <v>0</v>
      </c>
      <c r="Y342" s="72"/>
      <c r="Z342" s="72"/>
      <c r="AA342" s="72"/>
      <c r="AB342" s="72"/>
      <c r="AC342" s="72"/>
      <c r="AD342" s="72"/>
      <c r="AE342" s="72"/>
      <c r="AF342" s="72"/>
    </row>
    <row r="343" spans="15:32" ht="20.100000000000001" customHeight="1">
      <c r="O343" s="72"/>
      <c r="P343" s="72"/>
      <c r="Q343" s="72"/>
      <c r="R343" s="73"/>
      <c r="S343" s="73"/>
      <c r="T343" s="76">
        <v>304</v>
      </c>
      <c r="U343" s="75">
        <f t="shared" si="30"/>
        <v>0.6</v>
      </c>
      <c r="V343" s="75">
        <f t="shared" si="31"/>
        <v>0</v>
      </c>
      <c r="W343" s="75">
        <f t="shared" si="32"/>
        <v>0.6</v>
      </c>
      <c r="X343" s="75">
        <f t="shared" si="33"/>
        <v>0</v>
      </c>
      <c r="Y343" s="72"/>
      <c r="Z343" s="72"/>
      <c r="AA343" s="72"/>
      <c r="AB343" s="72"/>
      <c r="AC343" s="72"/>
      <c r="AD343" s="72"/>
      <c r="AE343" s="72"/>
      <c r="AF343" s="72"/>
    </row>
    <row r="344" spans="15:32" ht="20.100000000000001" customHeight="1">
      <c r="O344" s="72"/>
      <c r="P344" s="72"/>
      <c r="Q344" s="72"/>
      <c r="R344" s="73"/>
      <c r="S344" s="73"/>
      <c r="T344" s="76">
        <v>305</v>
      </c>
      <c r="U344" s="75">
        <f t="shared" si="30"/>
        <v>0.6</v>
      </c>
      <c r="V344" s="75">
        <f t="shared" si="31"/>
        <v>0</v>
      </c>
      <c r="W344" s="75">
        <f t="shared" si="32"/>
        <v>0.6</v>
      </c>
      <c r="X344" s="75">
        <f t="shared" si="33"/>
        <v>0</v>
      </c>
      <c r="Y344" s="72"/>
      <c r="Z344" s="72"/>
      <c r="AA344" s="72"/>
      <c r="AB344" s="72"/>
      <c r="AC344" s="72"/>
      <c r="AD344" s="72"/>
      <c r="AE344" s="72"/>
      <c r="AF344" s="72"/>
    </row>
    <row r="345" spans="15:32" ht="20.100000000000001" customHeight="1">
      <c r="O345" s="72"/>
      <c r="P345" s="72"/>
      <c r="Q345" s="72"/>
      <c r="R345" s="73"/>
      <c r="S345" s="73"/>
      <c r="T345" s="76">
        <v>306</v>
      </c>
      <c r="U345" s="75">
        <f t="shared" si="30"/>
        <v>0.6</v>
      </c>
      <c r="V345" s="75">
        <f t="shared" si="31"/>
        <v>0</v>
      </c>
      <c r="W345" s="75">
        <f t="shared" si="32"/>
        <v>0.6</v>
      </c>
      <c r="X345" s="75">
        <f t="shared" si="33"/>
        <v>0</v>
      </c>
      <c r="Y345" s="72"/>
      <c r="Z345" s="72"/>
      <c r="AA345" s="72"/>
      <c r="AB345" s="72"/>
      <c r="AC345" s="72"/>
      <c r="AD345" s="72"/>
      <c r="AE345" s="72"/>
      <c r="AF345" s="72"/>
    </row>
    <row r="346" spans="15:32" ht="20.100000000000001" customHeight="1">
      <c r="O346" s="72"/>
      <c r="P346" s="72"/>
      <c r="Q346" s="72"/>
      <c r="R346" s="73"/>
      <c r="S346" s="73"/>
      <c r="T346" s="76">
        <v>307</v>
      </c>
      <c r="U346" s="75">
        <f t="shared" si="30"/>
        <v>0.6</v>
      </c>
      <c r="V346" s="75">
        <f t="shared" si="31"/>
        <v>0</v>
      </c>
      <c r="W346" s="75">
        <f t="shared" si="32"/>
        <v>0.6</v>
      </c>
      <c r="X346" s="75">
        <f t="shared" si="33"/>
        <v>0</v>
      </c>
      <c r="Y346" s="72"/>
      <c r="Z346" s="72"/>
      <c r="AA346" s="72"/>
      <c r="AB346" s="72"/>
      <c r="AC346" s="72"/>
      <c r="AD346" s="72"/>
      <c r="AE346" s="72"/>
      <c r="AF346" s="72"/>
    </row>
    <row r="347" spans="15:32" ht="20.100000000000001" customHeight="1">
      <c r="O347" s="72"/>
      <c r="P347" s="72"/>
      <c r="Q347" s="72"/>
      <c r="R347" s="73"/>
      <c r="S347" s="73"/>
      <c r="T347" s="76">
        <v>308</v>
      </c>
      <c r="U347" s="75">
        <f t="shared" si="30"/>
        <v>0.6</v>
      </c>
      <c r="V347" s="75">
        <f t="shared" si="31"/>
        <v>0</v>
      </c>
      <c r="W347" s="75">
        <f t="shared" si="32"/>
        <v>0.6</v>
      </c>
      <c r="X347" s="75">
        <f t="shared" si="33"/>
        <v>0</v>
      </c>
      <c r="Y347" s="72"/>
      <c r="Z347" s="72"/>
      <c r="AA347" s="72"/>
      <c r="AB347" s="72"/>
      <c r="AC347" s="72"/>
      <c r="AD347" s="72"/>
      <c r="AE347" s="72"/>
      <c r="AF347" s="72"/>
    </row>
    <row r="348" spans="15:32" ht="20.100000000000001" customHeight="1">
      <c r="O348" s="72"/>
      <c r="P348" s="72"/>
      <c r="Q348" s="72"/>
      <c r="R348" s="73"/>
      <c r="S348" s="73"/>
      <c r="T348" s="76">
        <v>309</v>
      </c>
      <c r="U348" s="75">
        <f t="shared" si="30"/>
        <v>0.6</v>
      </c>
      <c r="V348" s="75">
        <f t="shared" si="31"/>
        <v>0</v>
      </c>
      <c r="W348" s="75">
        <f t="shared" si="32"/>
        <v>0.6</v>
      </c>
      <c r="X348" s="75">
        <f t="shared" si="33"/>
        <v>0</v>
      </c>
      <c r="Y348" s="72"/>
      <c r="Z348" s="72"/>
      <c r="AA348" s="72"/>
      <c r="AB348" s="72"/>
      <c r="AC348" s="72"/>
      <c r="AD348" s="72"/>
      <c r="AE348" s="72"/>
      <c r="AF348" s="72"/>
    </row>
    <row r="349" spans="15:32" ht="20.100000000000001" customHeight="1">
      <c r="O349" s="72"/>
      <c r="P349" s="72"/>
      <c r="Q349" s="72"/>
      <c r="R349" s="73"/>
      <c r="S349" s="73"/>
      <c r="T349" s="76">
        <v>310</v>
      </c>
      <c r="U349" s="75">
        <f t="shared" si="30"/>
        <v>0.6</v>
      </c>
      <c r="V349" s="75">
        <f t="shared" si="31"/>
        <v>0</v>
      </c>
      <c r="W349" s="75">
        <f t="shared" si="32"/>
        <v>0.6</v>
      </c>
      <c r="X349" s="75">
        <f t="shared" si="33"/>
        <v>0</v>
      </c>
      <c r="Y349" s="72"/>
      <c r="Z349" s="72"/>
      <c r="AA349" s="72"/>
      <c r="AB349" s="72"/>
      <c r="AC349" s="72"/>
      <c r="AD349" s="72"/>
      <c r="AE349" s="72"/>
      <c r="AF349" s="72"/>
    </row>
    <row r="350" spans="15:32" ht="20.100000000000001" customHeight="1">
      <c r="O350" s="72"/>
      <c r="P350" s="72"/>
      <c r="Q350" s="72"/>
      <c r="R350" s="73"/>
      <c r="S350" s="73"/>
      <c r="T350" s="76">
        <v>311</v>
      </c>
      <c r="U350" s="75">
        <f t="shared" si="30"/>
        <v>0.6</v>
      </c>
      <c r="V350" s="75">
        <f t="shared" si="31"/>
        <v>0</v>
      </c>
      <c r="W350" s="75">
        <f t="shared" si="32"/>
        <v>0.6</v>
      </c>
      <c r="X350" s="75">
        <f t="shared" si="33"/>
        <v>0</v>
      </c>
      <c r="Y350" s="72"/>
      <c r="Z350" s="72"/>
      <c r="AA350" s="72"/>
      <c r="AB350" s="72"/>
      <c r="AC350" s="72"/>
      <c r="AD350" s="72"/>
      <c r="AE350" s="72"/>
      <c r="AF350" s="72"/>
    </row>
    <row r="351" spans="15:32" ht="20.100000000000001" customHeight="1">
      <c r="O351" s="72"/>
      <c r="P351" s="72"/>
      <c r="Q351" s="72"/>
      <c r="R351" s="73"/>
      <c r="S351" s="73"/>
      <c r="T351" s="76">
        <v>312</v>
      </c>
      <c r="U351" s="75">
        <f t="shared" si="30"/>
        <v>0.6</v>
      </c>
      <c r="V351" s="75">
        <f t="shared" si="31"/>
        <v>0</v>
      </c>
      <c r="W351" s="75">
        <f t="shared" si="32"/>
        <v>0.6</v>
      </c>
      <c r="X351" s="75">
        <f t="shared" si="33"/>
        <v>0</v>
      </c>
      <c r="Y351" s="72"/>
      <c r="Z351" s="72"/>
      <c r="AA351" s="72"/>
      <c r="AB351" s="72"/>
      <c r="AC351" s="72"/>
      <c r="AD351" s="72"/>
      <c r="AE351" s="72"/>
      <c r="AF351" s="72"/>
    </row>
    <row r="352" spans="15:32" ht="20.100000000000001" customHeight="1">
      <c r="O352" s="72"/>
      <c r="P352" s="72"/>
      <c r="Q352" s="72"/>
      <c r="R352" s="73"/>
      <c r="S352" s="73"/>
      <c r="T352" s="76">
        <v>313</v>
      </c>
      <c r="U352" s="75">
        <f t="shared" si="30"/>
        <v>0.6</v>
      </c>
      <c r="V352" s="75">
        <f t="shared" si="31"/>
        <v>0</v>
      </c>
      <c r="W352" s="75">
        <f t="shared" si="32"/>
        <v>0.6</v>
      </c>
      <c r="X352" s="75">
        <f t="shared" si="33"/>
        <v>0</v>
      </c>
      <c r="Y352" s="72"/>
      <c r="Z352" s="72"/>
      <c r="AA352" s="72"/>
      <c r="AB352" s="72"/>
      <c r="AC352" s="72"/>
      <c r="AD352" s="72"/>
      <c r="AE352" s="72"/>
      <c r="AF352" s="72"/>
    </row>
    <row r="353" spans="15:32" ht="20.100000000000001" customHeight="1">
      <c r="O353" s="72"/>
      <c r="P353" s="72"/>
      <c r="Q353" s="72"/>
      <c r="R353" s="73"/>
      <c r="S353" s="73"/>
      <c r="T353" s="76">
        <v>314</v>
      </c>
      <c r="U353" s="75">
        <f t="shared" si="30"/>
        <v>0.6</v>
      </c>
      <c r="V353" s="75">
        <f t="shared" si="31"/>
        <v>0</v>
      </c>
      <c r="W353" s="75">
        <f t="shared" si="32"/>
        <v>0.6</v>
      </c>
      <c r="X353" s="75">
        <f t="shared" si="33"/>
        <v>0</v>
      </c>
      <c r="Y353" s="72"/>
      <c r="Z353" s="72"/>
      <c r="AA353" s="72"/>
      <c r="AB353" s="72"/>
      <c r="AC353" s="72"/>
      <c r="AD353" s="72"/>
      <c r="AE353" s="72"/>
      <c r="AF353" s="72"/>
    </row>
    <row r="354" spans="15:32" ht="20.100000000000001" customHeight="1">
      <c r="O354" s="72"/>
      <c r="P354" s="72"/>
      <c r="Q354" s="72"/>
      <c r="R354" s="73"/>
      <c r="S354" s="73"/>
      <c r="T354" s="76">
        <v>315</v>
      </c>
      <c r="U354" s="75">
        <f t="shared" si="30"/>
        <v>0.6</v>
      </c>
      <c r="V354" s="75">
        <f t="shared" si="31"/>
        <v>0</v>
      </c>
      <c r="W354" s="75">
        <f t="shared" si="32"/>
        <v>0.6</v>
      </c>
      <c r="X354" s="75">
        <f t="shared" si="33"/>
        <v>0</v>
      </c>
      <c r="Y354" s="72"/>
      <c r="Z354" s="72"/>
      <c r="AA354" s="72"/>
      <c r="AB354" s="72"/>
      <c r="AC354" s="72"/>
      <c r="AD354" s="72"/>
      <c r="AE354" s="72"/>
      <c r="AF354" s="72"/>
    </row>
    <row r="355" spans="15:32" ht="20.100000000000001" customHeight="1">
      <c r="O355" s="72"/>
      <c r="P355" s="72"/>
      <c r="Q355" s="72"/>
      <c r="R355" s="73"/>
      <c r="S355" s="73"/>
      <c r="T355" s="76">
        <v>316</v>
      </c>
      <c r="U355" s="75">
        <f t="shared" si="30"/>
        <v>0.6</v>
      </c>
      <c r="V355" s="75">
        <f t="shared" si="31"/>
        <v>0</v>
      </c>
      <c r="W355" s="75">
        <f t="shared" si="32"/>
        <v>0.6</v>
      </c>
      <c r="X355" s="75">
        <f t="shared" si="33"/>
        <v>0</v>
      </c>
      <c r="Y355" s="72"/>
      <c r="Z355" s="72"/>
      <c r="AA355" s="72"/>
      <c r="AB355" s="72"/>
      <c r="AC355" s="72"/>
      <c r="AD355" s="72"/>
      <c r="AE355" s="72"/>
      <c r="AF355" s="72"/>
    </row>
    <row r="356" spans="15:32" ht="20.100000000000001" customHeight="1">
      <c r="O356" s="72"/>
      <c r="P356" s="72"/>
      <c r="Q356" s="72"/>
      <c r="R356" s="73"/>
      <c r="S356" s="73"/>
      <c r="T356" s="76">
        <v>317</v>
      </c>
      <c r="U356" s="75">
        <f t="shared" si="30"/>
        <v>0.6</v>
      </c>
      <c r="V356" s="75">
        <f t="shared" si="31"/>
        <v>0</v>
      </c>
      <c r="W356" s="75">
        <f t="shared" si="32"/>
        <v>0.6</v>
      </c>
      <c r="X356" s="75">
        <f t="shared" si="33"/>
        <v>0</v>
      </c>
      <c r="Y356" s="72"/>
      <c r="Z356" s="72"/>
      <c r="AA356" s="72"/>
      <c r="AB356" s="72"/>
      <c r="AC356" s="72"/>
      <c r="AD356" s="72"/>
      <c r="AE356" s="72"/>
      <c r="AF356" s="72"/>
    </row>
    <row r="357" spans="15:32" ht="20.100000000000001" customHeight="1">
      <c r="O357" s="72"/>
      <c r="P357" s="72"/>
      <c r="Q357" s="72"/>
      <c r="R357" s="73"/>
      <c r="S357" s="73"/>
      <c r="T357" s="76">
        <v>318</v>
      </c>
      <c r="U357" s="75">
        <f t="shared" si="30"/>
        <v>0.6</v>
      </c>
      <c r="V357" s="75">
        <f t="shared" si="31"/>
        <v>0</v>
      </c>
      <c r="W357" s="75">
        <f t="shared" si="32"/>
        <v>0.6</v>
      </c>
      <c r="X357" s="75">
        <f t="shared" si="33"/>
        <v>0</v>
      </c>
      <c r="Y357" s="72"/>
      <c r="Z357" s="72"/>
      <c r="AA357" s="72"/>
      <c r="AB357" s="72"/>
      <c r="AC357" s="72"/>
      <c r="AD357" s="72"/>
      <c r="AE357" s="72"/>
      <c r="AF357" s="72"/>
    </row>
    <row r="358" spans="15:32" ht="20.100000000000001" customHeight="1">
      <c r="O358" s="72"/>
      <c r="P358" s="72"/>
      <c r="Q358" s="72"/>
      <c r="R358" s="73"/>
      <c r="S358" s="73"/>
      <c r="T358" s="76">
        <v>319</v>
      </c>
      <c r="U358" s="75">
        <f t="shared" si="30"/>
        <v>0.6</v>
      </c>
      <c r="V358" s="75">
        <f t="shared" si="31"/>
        <v>0</v>
      </c>
      <c r="W358" s="75">
        <f t="shared" si="32"/>
        <v>0.6</v>
      </c>
      <c r="X358" s="75">
        <f t="shared" si="33"/>
        <v>0</v>
      </c>
      <c r="Y358" s="72"/>
      <c r="Z358" s="72"/>
      <c r="AA358" s="72"/>
      <c r="AB358" s="72"/>
      <c r="AC358" s="72"/>
      <c r="AD358" s="72"/>
      <c r="AE358" s="72"/>
      <c r="AF358" s="72"/>
    </row>
    <row r="359" spans="15:32" ht="20.100000000000001" customHeight="1">
      <c r="O359" s="72"/>
      <c r="P359" s="72"/>
      <c r="Q359" s="72"/>
      <c r="R359" s="73"/>
      <c r="S359" s="73"/>
      <c r="T359" s="76">
        <v>320</v>
      </c>
      <c r="U359" s="75">
        <f t="shared" si="30"/>
        <v>0.6</v>
      </c>
      <c r="V359" s="75">
        <f t="shared" si="31"/>
        <v>0</v>
      </c>
      <c r="W359" s="75">
        <f t="shared" si="32"/>
        <v>0.6</v>
      </c>
      <c r="X359" s="75">
        <f t="shared" si="33"/>
        <v>0</v>
      </c>
      <c r="Y359" s="72"/>
      <c r="Z359" s="72"/>
      <c r="AA359" s="72"/>
      <c r="AB359" s="72"/>
      <c r="AC359" s="72"/>
      <c r="AD359" s="72"/>
      <c r="AE359" s="72"/>
      <c r="AF359" s="72"/>
    </row>
    <row r="360" spans="15:32" ht="20.100000000000001" customHeight="1">
      <c r="O360" s="72"/>
      <c r="P360" s="72"/>
      <c r="Q360" s="72"/>
      <c r="R360" s="73"/>
      <c r="S360" s="73"/>
      <c r="T360" s="76">
        <v>321</v>
      </c>
      <c r="U360" s="75">
        <f t="shared" ref="U360:U423" si="34">IF($O$39=2,$R$41+$G$14/2,$R$41+0.05)</f>
        <v>0.6</v>
      </c>
      <c r="V360" s="75">
        <f t="shared" ref="V360:V423" si="35">IF(T360&gt;$P$39,0,T360*$G$28)</f>
        <v>0</v>
      </c>
      <c r="W360" s="75">
        <f t="shared" ref="W360:W423" si="36">IF($O$39=2,$R$41+$G$14/2,$R$41+$G$14-0.05)</f>
        <v>0.6</v>
      </c>
      <c r="X360" s="75">
        <f t="shared" si="33"/>
        <v>0</v>
      </c>
      <c r="Y360" s="72"/>
      <c r="Z360" s="72"/>
      <c r="AA360" s="72"/>
      <c r="AB360" s="72"/>
      <c r="AC360" s="72"/>
      <c r="AD360" s="72"/>
      <c r="AE360" s="72"/>
      <c r="AF360" s="72"/>
    </row>
    <row r="361" spans="15:32" ht="20.100000000000001" customHeight="1">
      <c r="O361" s="72"/>
      <c r="P361" s="72"/>
      <c r="Q361" s="72"/>
      <c r="R361" s="73"/>
      <c r="S361" s="73"/>
      <c r="T361" s="76">
        <v>322</v>
      </c>
      <c r="U361" s="75">
        <f t="shared" si="34"/>
        <v>0.6</v>
      </c>
      <c r="V361" s="75">
        <f t="shared" si="35"/>
        <v>0</v>
      </c>
      <c r="W361" s="75">
        <f t="shared" si="36"/>
        <v>0.6</v>
      </c>
      <c r="X361" s="75">
        <f t="shared" si="33"/>
        <v>0</v>
      </c>
      <c r="Y361" s="72"/>
      <c r="Z361" s="72"/>
      <c r="AA361" s="72"/>
      <c r="AB361" s="72"/>
      <c r="AC361" s="72"/>
      <c r="AD361" s="72"/>
      <c r="AE361" s="72"/>
      <c r="AF361" s="72"/>
    </row>
    <row r="362" spans="15:32" ht="20.100000000000001" customHeight="1">
      <c r="O362" s="72"/>
      <c r="P362" s="72"/>
      <c r="Q362" s="72"/>
      <c r="R362" s="73"/>
      <c r="S362" s="73"/>
      <c r="T362" s="76">
        <v>323</v>
      </c>
      <c r="U362" s="75">
        <f t="shared" si="34"/>
        <v>0.6</v>
      </c>
      <c r="V362" s="75">
        <f t="shared" si="35"/>
        <v>0</v>
      </c>
      <c r="W362" s="75">
        <f t="shared" si="36"/>
        <v>0.6</v>
      </c>
      <c r="X362" s="75">
        <f t="shared" si="33"/>
        <v>0</v>
      </c>
      <c r="Y362" s="72"/>
      <c r="Z362" s="72"/>
      <c r="AA362" s="72"/>
      <c r="AB362" s="72"/>
      <c r="AC362" s="72"/>
      <c r="AD362" s="72"/>
      <c r="AE362" s="72"/>
      <c r="AF362" s="72"/>
    </row>
    <row r="363" spans="15:32" ht="20.100000000000001" customHeight="1">
      <c r="O363" s="72"/>
      <c r="P363" s="72"/>
      <c r="Q363" s="72"/>
      <c r="R363" s="73"/>
      <c r="S363" s="73"/>
      <c r="T363" s="76">
        <v>324</v>
      </c>
      <c r="U363" s="75">
        <f t="shared" si="34"/>
        <v>0.6</v>
      </c>
      <c r="V363" s="75">
        <f t="shared" si="35"/>
        <v>0</v>
      </c>
      <c r="W363" s="75">
        <f t="shared" si="36"/>
        <v>0.6</v>
      </c>
      <c r="X363" s="75">
        <f t="shared" si="33"/>
        <v>0</v>
      </c>
      <c r="Y363" s="72"/>
      <c r="Z363" s="72"/>
      <c r="AA363" s="72"/>
      <c r="AB363" s="72"/>
      <c r="AC363" s="72"/>
      <c r="AD363" s="72"/>
      <c r="AE363" s="72"/>
      <c r="AF363" s="72"/>
    </row>
    <row r="364" spans="15:32" ht="20.100000000000001" customHeight="1">
      <c r="O364" s="72"/>
      <c r="P364" s="72"/>
      <c r="Q364" s="72"/>
      <c r="R364" s="73"/>
      <c r="S364" s="73"/>
      <c r="T364" s="76">
        <v>325</v>
      </c>
      <c r="U364" s="75">
        <f t="shared" si="34"/>
        <v>0.6</v>
      </c>
      <c r="V364" s="75">
        <f t="shared" si="35"/>
        <v>0</v>
      </c>
      <c r="W364" s="75">
        <f t="shared" si="36"/>
        <v>0.6</v>
      </c>
      <c r="X364" s="75">
        <f t="shared" si="33"/>
        <v>0</v>
      </c>
      <c r="Y364" s="72"/>
      <c r="Z364" s="72"/>
      <c r="AA364" s="72"/>
      <c r="AB364" s="72"/>
      <c r="AC364" s="72"/>
      <c r="AD364" s="72"/>
      <c r="AE364" s="72"/>
      <c r="AF364" s="72"/>
    </row>
    <row r="365" spans="15:32" ht="20.100000000000001" customHeight="1">
      <c r="O365" s="72"/>
      <c r="P365" s="72"/>
      <c r="Q365" s="72"/>
      <c r="R365" s="73"/>
      <c r="S365" s="73"/>
      <c r="T365" s="76">
        <v>326</v>
      </c>
      <c r="U365" s="75">
        <f t="shared" si="34"/>
        <v>0.6</v>
      </c>
      <c r="V365" s="75">
        <f t="shared" si="35"/>
        <v>0</v>
      </c>
      <c r="W365" s="75">
        <f t="shared" si="36"/>
        <v>0.6</v>
      </c>
      <c r="X365" s="75">
        <f t="shared" si="33"/>
        <v>0</v>
      </c>
      <c r="Y365" s="72"/>
      <c r="Z365" s="72"/>
      <c r="AA365" s="72"/>
      <c r="AB365" s="72"/>
      <c r="AC365" s="72"/>
      <c r="AD365" s="72"/>
      <c r="AE365" s="72"/>
      <c r="AF365" s="72"/>
    </row>
    <row r="366" spans="15:32" ht="20.100000000000001" customHeight="1">
      <c r="O366" s="72"/>
      <c r="P366" s="72"/>
      <c r="Q366" s="72"/>
      <c r="R366" s="73"/>
      <c r="S366" s="73"/>
      <c r="T366" s="76">
        <v>327</v>
      </c>
      <c r="U366" s="75">
        <f t="shared" si="34"/>
        <v>0.6</v>
      </c>
      <c r="V366" s="75">
        <f t="shared" si="35"/>
        <v>0</v>
      </c>
      <c r="W366" s="75">
        <f t="shared" si="36"/>
        <v>0.6</v>
      </c>
      <c r="X366" s="75">
        <f t="shared" si="33"/>
        <v>0</v>
      </c>
      <c r="Y366" s="72"/>
      <c r="Z366" s="72"/>
      <c r="AA366" s="72"/>
      <c r="AB366" s="72"/>
      <c r="AC366" s="72"/>
      <c r="AD366" s="72"/>
      <c r="AE366" s="72"/>
      <c r="AF366" s="72"/>
    </row>
    <row r="367" spans="15:32" ht="20.100000000000001" customHeight="1">
      <c r="O367" s="72"/>
      <c r="P367" s="72"/>
      <c r="Q367" s="72"/>
      <c r="R367" s="73"/>
      <c r="S367" s="73"/>
      <c r="T367" s="76">
        <v>328</v>
      </c>
      <c r="U367" s="75">
        <f t="shared" si="34"/>
        <v>0.6</v>
      </c>
      <c r="V367" s="75">
        <f t="shared" si="35"/>
        <v>0</v>
      </c>
      <c r="W367" s="75">
        <f t="shared" si="36"/>
        <v>0.6</v>
      </c>
      <c r="X367" s="75">
        <f t="shared" si="33"/>
        <v>0</v>
      </c>
      <c r="Y367" s="72"/>
      <c r="Z367" s="72"/>
      <c r="AA367" s="72"/>
      <c r="AB367" s="72"/>
      <c r="AC367" s="72"/>
      <c r="AD367" s="72"/>
      <c r="AE367" s="72"/>
      <c r="AF367" s="72"/>
    </row>
    <row r="368" spans="15:32" ht="20.100000000000001" customHeight="1">
      <c r="O368" s="72"/>
      <c r="P368" s="72"/>
      <c r="Q368" s="72"/>
      <c r="R368" s="73"/>
      <c r="S368" s="73"/>
      <c r="T368" s="76">
        <v>329</v>
      </c>
      <c r="U368" s="75">
        <f t="shared" si="34"/>
        <v>0.6</v>
      </c>
      <c r="V368" s="75">
        <f t="shared" si="35"/>
        <v>0</v>
      </c>
      <c r="W368" s="75">
        <f t="shared" si="36"/>
        <v>0.6</v>
      </c>
      <c r="X368" s="75">
        <f t="shared" si="33"/>
        <v>0</v>
      </c>
      <c r="Y368" s="72"/>
      <c r="Z368" s="72"/>
      <c r="AA368" s="72"/>
      <c r="AB368" s="72"/>
      <c r="AC368" s="72"/>
      <c r="AD368" s="72"/>
      <c r="AE368" s="72"/>
      <c r="AF368" s="72"/>
    </row>
    <row r="369" spans="15:32" ht="20.100000000000001" customHeight="1">
      <c r="O369" s="72"/>
      <c r="P369" s="72"/>
      <c r="Q369" s="72"/>
      <c r="R369" s="73"/>
      <c r="S369" s="73"/>
      <c r="T369" s="76">
        <v>330</v>
      </c>
      <c r="U369" s="75">
        <f t="shared" si="34"/>
        <v>0.6</v>
      </c>
      <c r="V369" s="75">
        <f t="shared" si="35"/>
        <v>0</v>
      </c>
      <c r="W369" s="75">
        <f t="shared" si="36"/>
        <v>0.6</v>
      </c>
      <c r="X369" s="75">
        <f t="shared" si="33"/>
        <v>0</v>
      </c>
      <c r="Y369" s="72"/>
      <c r="Z369" s="72"/>
      <c r="AA369" s="72"/>
      <c r="AB369" s="72"/>
      <c r="AC369" s="72"/>
      <c r="AD369" s="72"/>
      <c r="AE369" s="72"/>
      <c r="AF369" s="72"/>
    </row>
    <row r="370" spans="15:32" ht="20.100000000000001" customHeight="1">
      <c r="O370" s="72"/>
      <c r="P370" s="72"/>
      <c r="Q370" s="72"/>
      <c r="R370" s="73"/>
      <c r="S370" s="73"/>
      <c r="T370" s="76">
        <v>331</v>
      </c>
      <c r="U370" s="75">
        <f t="shared" si="34"/>
        <v>0.6</v>
      </c>
      <c r="V370" s="75">
        <f t="shared" si="35"/>
        <v>0</v>
      </c>
      <c r="W370" s="75">
        <f t="shared" si="36"/>
        <v>0.6</v>
      </c>
      <c r="X370" s="75">
        <f t="shared" si="33"/>
        <v>0</v>
      </c>
      <c r="Y370" s="72"/>
      <c r="Z370" s="72"/>
      <c r="AA370" s="72"/>
      <c r="AB370" s="72"/>
      <c r="AC370" s="72"/>
      <c r="AD370" s="72"/>
      <c r="AE370" s="72"/>
      <c r="AF370" s="72"/>
    </row>
    <row r="371" spans="15:32" ht="20.100000000000001" customHeight="1">
      <c r="O371" s="72"/>
      <c r="P371" s="72"/>
      <c r="Q371" s="72"/>
      <c r="R371" s="73"/>
      <c r="S371" s="73"/>
      <c r="T371" s="76">
        <v>332</v>
      </c>
      <c r="U371" s="75">
        <f t="shared" si="34"/>
        <v>0.6</v>
      </c>
      <c r="V371" s="75">
        <f t="shared" si="35"/>
        <v>0</v>
      </c>
      <c r="W371" s="75">
        <f t="shared" si="36"/>
        <v>0.6</v>
      </c>
      <c r="X371" s="75">
        <f t="shared" si="33"/>
        <v>0</v>
      </c>
      <c r="Y371" s="72"/>
      <c r="Z371" s="72"/>
      <c r="AA371" s="72"/>
      <c r="AB371" s="72"/>
      <c r="AC371" s="72"/>
      <c r="AD371" s="72"/>
      <c r="AE371" s="72"/>
      <c r="AF371" s="72"/>
    </row>
    <row r="372" spans="15:32" ht="20.100000000000001" customHeight="1">
      <c r="O372" s="72"/>
      <c r="P372" s="72"/>
      <c r="Q372" s="72"/>
      <c r="R372" s="73"/>
      <c r="S372" s="73"/>
      <c r="T372" s="76">
        <v>333</v>
      </c>
      <c r="U372" s="75">
        <f t="shared" si="34"/>
        <v>0.6</v>
      </c>
      <c r="V372" s="75">
        <f t="shared" si="35"/>
        <v>0</v>
      </c>
      <c r="W372" s="75">
        <f t="shared" si="36"/>
        <v>0.6</v>
      </c>
      <c r="X372" s="75">
        <f t="shared" si="33"/>
        <v>0</v>
      </c>
      <c r="Y372" s="72"/>
      <c r="Z372" s="72"/>
      <c r="AA372" s="72"/>
      <c r="AB372" s="72"/>
      <c r="AC372" s="72"/>
      <c r="AD372" s="72"/>
      <c r="AE372" s="72"/>
      <c r="AF372" s="72"/>
    </row>
    <row r="373" spans="15:32" ht="20.100000000000001" customHeight="1">
      <c r="O373" s="72"/>
      <c r="P373" s="72"/>
      <c r="Q373" s="72"/>
      <c r="R373" s="73"/>
      <c r="S373" s="73"/>
      <c r="T373" s="76">
        <v>334</v>
      </c>
      <c r="U373" s="75">
        <f t="shared" si="34"/>
        <v>0.6</v>
      </c>
      <c r="V373" s="75">
        <f t="shared" si="35"/>
        <v>0</v>
      </c>
      <c r="W373" s="75">
        <f t="shared" si="36"/>
        <v>0.6</v>
      </c>
      <c r="X373" s="75">
        <f t="shared" si="33"/>
        <v>0</v>
      </c>
      <c r="Y373" s="72"/>
      <c r="Z373" s="72"/>
      <c r="AA373" s="72"/>
      <c r="AB373" s="72"/>
      <c r="AC373" s="72"/>
      <c r="AD373" s="72"/>
      <c r="AE373" s="72"/>
      <c r="AF373" s="72"/>
    </row>
    <row r="374" spans="15:32" ht="20.100000000000001" customHeight="1">
      <c r="O374" s="72"/>
      <c r="P374" s="72"/>
      <c r="Q374" s="72"/>
      <c r="R374" s="73"/>
      <c r="S374" s="73"/>
      <c r="T374" s="76">
        <v>335</v>
      </c>
      <c r="U374" s="75">
        <f t="shared" si="34"/>
        <v>0.6</v>
      </c>
      <c r="V374" s="75">
        <f t="shared" si="35"/>
        <v>0</v>
      </c>
      <c r="W374" s="75">
        <f t="shared" si="36"/>
        <v>0.6</v>
      </c>
      <c r="X374" s="75">
        <f t="shared" si="33"/>
        <v>0</v>
      </c>
      <c r="Y374" s="72"/>
      <c r="Z374" s="72"/>
      <c r="AA374" s="72"/>
      <c r="AB374" s="72"/>
      <c r="AC374" s="72"/>
      <c r="AD374" s="72"/>
      <c r="AE374" s="72"/>
      <c r="AF374" s="72"/>
    </row>
    <row r="375" spans="15:32" ht="20.100000000000001" customHeight="1">
      <c r="O375" s="72"/>
      <c r="P375" s="72"/>
      <c r="Q375" s="72"/>
      <c r="R375" s="73"/>
      <c r="S375" s="73"/>
      <c r="T375" s="76">
        <v>336</v>
      </c>
      <c r="U375" s="75">
        <f t="shared" si="34"/>
        <v>0.6</v>
      </c>
      <c r="V375" s="75">
        <f t="shared" si="35"/>
        <v>0</v>
      </c>
      <c r="W375" s="75">
        <f t="shared" si="36"/>
        <v>0.6</v>
      </c>
      <c r="X375" s="75">
        <f t="shared" si="33"/>
        <v>0</v>
      </c>
      <c r="Y375" s="72"/>
      <c r="Z375" s="72"/>
      <c r="AA375" s="72"/>
      <c r="AB375" s="72"/>
      <c r="AC375" s="72"/>
      <c r="AD375" s="72"/>
      <c r="AE375" s="72"/>
      <c r="AF375" s="72"/>
    </row>
    <row r="376" spans="15:32" ht="20.100000000000001" customHeight="1">
      <c r="O376" s="72"/>
      <c r="P376" s="72"/>
      <c r="Q376" s="72"/>
      <c r="R376" s="73"/>
      <c r="S376" s="73"/>
      <c r="T376" s="76">
        <v>337</v>
      </c>
      <c r="U376" s="75">
        <f t="shared" si="34"/>
        <v>0.6</v>
      </c>
      <c r="V376" s="75">
        <f t="shared" si="35"/>
        <v>0</v>
      </c>
      <c r="W376" s="75">
        <f t="shared" si="36"/>
        <v>0.6</v>
      </c>
      <c r="X376" s="75">
        <f t="shared" si="33"/>
        <v>0</v>
      </c>
      <c r="Y376" s="72"/>
      <c r="Z376" s="72"/>
      <c r="AA376" s="72"/>
      <c r="AB376" s="72"/>
      <c r="AC376" s="72"/>
      <c r="AD376" s="72"/>
      <c r="AE376" s="72"/>
      <c r="AF376" s="72"/>
    </row>
    <row r="377" spans="15:32" ht="20.100000000000001" customHeight="1">
      <c r="O377" s="72"/>
      <c r="P377" s="72"/>
      <c r="Q377" s="72"/>
      <c r="R377" s="73"/>
      <c r="S377" s="73"/>
      <c r="T377" s="76">
        <v>338</v>
      </c>
      <c r="U377" s="75">
        <f t="shared" si="34"/>
        <v>0.6</v>
      </c>
      <c r="V377" s="75">
        <f t="shared" si="35"/>
        <v>0</v>
      </c>
      <c r="W377" s="75">
        <f t="shared" si="36"/>
        <v>0.6</v>
      </c>
      <c r="X377" s="75">
        <f t="shared" si="33"/>
        <v>0</v>
      </c>
      <c r="Y377" s="72"/>
      <c r="Z377" s="72"/>
      <c r="AA377" s="72"/>
      <c r="AB377" s="72"/>
      <c r="AC377" s="72"/>
      <c r="AD377" s="72"/>
      <c r="AE377" s="72"/>
      <c r="AF377" s="72"/>
    </row>
    <row r="378" spans="15:32" ht="20.100000000000001" customHeight="1">
      <c r="O378" s="72"/>
      <c r="P378" s="72"/>
      <c r="Q378" s="72"/>
      <c r="R378" s="73"/>
      <c r="S378" s="73"/>
      <c r="T378" s="76">
        <v>339</v>
      </c>
      <c r="U378" s="75">
        <f t="shared" si="34"/>
        <v>0.6</v>
      </c>
      <c r="V378" s="75">
        <f t="shared" si="35"/>
        <v>0</v>
      </c>
      <c r="W378" s="75">
        <f t="shared" si="36"/>
        <v>0.6</v>
      </c>
      <c r="X378" s="75">
        <f t="shared" si="33"/>
        <v>0</v>
      </c>
      <c r="Y378" s="72"/>
      <c r="Z378" s="72"/>
      <c r="AA378" s="72"/>
      <c r="AB378" s="72"/>
      <c r="AC378" s="72"/>
      <c r="AD378" s="72"/>
      <c r="AE378" s="72"/>
      <c r="AF378" s="72"/>
    </row>
    <row r="379" spans="15:32" ht="20.100000000000001" customHeight="1">
      <c r="O379" s="72"/>
      <c r="P379" s="72"/>
      <c r="Q379" s="72"/>
      <c r="R379" s="73"/>
      <c r="S379" s="73"/>
      <c r="T379" s="76">
        <v>340</v>
      </c>
      <c r="U379" s="75">
        <f t="shared" si="34"/>
        <v>0.6</v>
      </c>
      <c r="V379" s="75">
        <f t="shared" si="35"/>
        <v>0</v>
      </c>
      <c r="W379" s="75">
        <f t="shared" si="36"/>
        <v>0.6</v>
      </c>
      <c r="X379" s="75">
        <f t="shared" si="33"/>
        <v>0</v>
      </c>
      <c r="Y379" s="72"/>
      <c r="Z379" s="72"/>
      <c r="AA379" s="72"/>
      <c r="AB379" s="72"/>
      <c r="AC379" s="72"/>
      <c r="AD379" s="72"/>
      <c r="AE379" s="72"/>
      <c r="AF379" s="72"/>
    </row>
    <row r="380" spans="15:32" ht="20.100000000000001" customHeight="1">
      <c r="O380" s="72"/>
      <c r="P380" s="72"/>
      <c r="Q380" s="72"/>
      <c r="R380" s="73"/>
      <c r="S380" s="73"/>
      <c r="T380" s="76">
        <v>341</v>
      </c>
      <c r="U380" s="75">
        <f t="shared" si="34"/>
        <v>0.6</v>
      </c>
      <c r="V380" s="75">
        <f t="shared" si="35"/>
        <v>0</v>
      </c>
      <c r="W380" s="75">
        <f t="shared" si="36"/>
        <v>0.6</v>
      </c>
      <c r="X380" s="75">
        <f t="shared" si="33"/>
        <v>0</v>
      </c>
      <c r="Y380" s="72"/>
      <c r="Z380" s="72"/>
      <c r="AA380" s="72"/>
      <c r="AB380" s="72"/>
      <c r="AC380" s="72"/>
      <c r="AD380" s="72"/>
      <c r="AE380" s="72"/>
      <c r="AF380" s="72"/>
    </row>
    <row r="381" spans="15:32" ht="20.100000000000001" customHeight="1">
      <c r="O381" s="72"/>
      <c r="P381" s="72"/>
      <c r="Q381" s="72"/>
      <c r="R381" s="73"/>
      <c r="S381" s="73"/>
      <c r="T381" s="76">
        <v>342</v>
      </c>
      <c r="U381" s="75">
        <f t="shared" si="34"/>
        <v>0.6</v>
      </c>
      <c r="V381" s="75">
        <f t="shared" si="35"/>
        <v>0</v>
      </c>
      <c r="W381" s="75">
        <f t="shared" si="36"/>
        <v>0.6</v>
      </c>
      <c r="X381" s="75">
        <f t="shared" si="33"/>
        <v>0</v>
      </c>
      <c r="Y381" s="72"/>
      <c r="Z381" s="72"/>
      <c r="AA381" s="72"/>
      <c r="AB381" s="72"/>
      <c r="AC381" s="72"/>
      <c r="AD381" s="72"/>
      <c r="AE381" s="72"/>
      <c r="AF381" s="72"/>
    </row>
    <row r="382" spans="15:32" ht="20.100000000000001" customHeight="1">
      <c r="O382" s="72"/>
      <c r="P382" s="72"/>
      <c r="Q382" s="72"/>
      <c r="R382" s="73"/>
      <c r="S382" s="73"/>
      <c r="T382" s="76">
        <v>343</v>
      </c>
      <c r="U382" s="75">
        <f t="shared" si="34"/>
        <v>0.6</v>
      </c>
      <c r="V382" s="75">
        <f t="shared" si="35"/>
        <v>0</v>
      </c>
      <c r="W382" s="75">
        <f t="shared" si="36"/>
        <v>0.6</v>
      </c>
      <c r="X382" s="75">
        <f t="shared" si="33"/>
        <v>0</v>
      </c>
      <c r="Y382" s="72"/>
      <c r="Z382" s="72"/>
      <c r="AA382" s="72"/>
      <c r="AB382" s="72"/>
      <c r="AC382" s="72"/>
      <c r="AD382" s="72"/>
      <c r="AE382" s="72"/>
      <c r="AF382" s="72"/>
    </row>
    <row r="383" spans="15:32" ht="20.100000000000001" customHeight="1">
      <c r="O383" s="72"/>
      <c r="P383" s="72"/>
      <c r="Q383" s="72"/>
      <c r="R383" s="73"/>
      <c r="S383" s="73"/>
      <c r="T383" s="76">
        <v>344</v>
      </c>
      <c r="U383" s="75">
        <f t="shared" si="34"/>
        <v>0.6</v>
      </c>
      <c r="V383" s="75">
        <f t="shared" si="35"/>
        <v>0</v>
      </c>
      <c r="W383" s="75">
        <f t="shared" si="36"/>
        <v>0.6</v>
      </c>
      <c r="X383" s="75">
        <f t="shared" si="33"/>
        <v>0</v>
      </c>
      <c r="Y383" s="72"/>
      <c r="Z383" s="72"/>
      <c r="AA383" s="72"/>
      <c r="AB383" s="72"/>
      <c r="AC383" s="72"/>
      <c r="AD383" s="72"/>
      <c r="AE383" s="72"/>
      <c r="AF383" s="72"/>
    </row>
    <row r="384" spans="15:32" ht="20.100000000000001" customHeight="1">
      <c r="O384" s="72"/>
      <c r="P384" s="72"/>
      <c r="Q384" s="72"/>
      <c r="R384" s="73"/>
      <c r="S384" s="73"/>
      <c r="T384" s="76">
        <v>345</v>
      </c>
      <c r="U384" s="75">
        <f t="shared" si="34"/>
        <v>0.6</v>
      </c>
      <c r="V384" s="75">
        <f t="shared" si="35"/>
        <v>0</v>
      </c>
      <c r="W384" s="75">
        <f t="shared" si="36"/>
        <v>0.6</v>
      </c>
      <c r="X384" s="75">
        <f t="shared" si="33"/>
        <v>0</v>
      </c>
      <c r="Y384" s="72"/>
      <c r="Z384" s="72"/>
      <c r="AA384" s="72"/>
      <c r="AB384" s="72"/>
      <c r="AC384" s="72"/>
      <c r="AD384" s="72"/>
      <c r="AE384" s="72"/>
      <c r="AF384" s="72"/>
    </row>
    <row r="385" spans="15:32" ht="20.100000000000001" customHeight="1">
      <c r="O385" s="72"/>
      <c r="P385" s="72"/>
      <c r="Q385" s="72"/>
      <c r="R385" s="73"/>
      <c r="S385" s="73"/>
      <c r="T385" s="76">
        <v>346</v>
      </c>
      <c r="U385" s="75">
        <f t="shared" si="34"/>
        <v>0.6</v>
      </c>
      <c r="V385" s="75">
        <f t="shared" si="35"/>
        <v>0</v>
      </c>
      <c r="W385" s="75">
        <f t="shared" si="36"/>
        <v>0.6</v>
      </c>
      <c r="X385" s="75">
        <f t="shared" si="33"/>
        <v>0</v>
      </c>
      <c r="Y385" s="72"/>
      <c r="Z385" s="72"/>
      <c r="AA385" s="72"/>
      <c r="AB385" s="72"/>
      <c r="AC385" s="72"/>
      <c r="AD385" s="72"/>
      <c r="AE385" s="72"/>
      <c r="AF385" s="72"/>
    </row>
    <row r="386" spans="15:32" ht="20.100000000000001" customHeight="1">
      <c r="O386" s="72"/>
      <c r="P386" s="72"/>
      <c r="Q386" s="72"/>
      <c r="R386" s="73"/>
      <c r="S386" s="73"/>
      <c r="T386" s="76">
        <v>347</v>
      </c>
      <c r="U386" s="75">
        <f t="shared" si="34"/>
        <v>0.6</v>
      </c>
      <c r="V386" s="75">
        <f t="shared" si="35"/>
        <v>0</v>
      </c>
      <c r="W386" s="75">
        <f t="shared" si="36"/>
        <v>0.6</v>
      </c>
      <c r="X386" s="75">
        <f t="shared" si="33"/>
        <v>0</v>
      </c>
      <c r="Y386" s="72"/>
      <c r="Z386" s="72"/>
      <c r="AA386" s="72"/>
      <c r="AB386" s="72"/>
      <c r="AC386" s="72"/>
      <c r="AD386" s="72"/>
      <c r="AE386" s="72"/>
      <c r="AF386" s="72"/>
    </row>
    <row r="387" spans="15:32" ht="20.100000000000001" customHeight="1">
      <c r="O387" s="72"/>
      <c r="P387" s="72"/>
      <c r="Q387" s="72"/>
      <c r="R387" s="73"/>
      <c r="S387" s="73"/>
      <c r="T387" s="76">
        <v>348</v>
      </c>
      <c r="U387" s="75">
        <f t="shared" si="34"/>
        <v>0.6</v>
      </c>
      <c r="V387" s="75">
        <f t="shared" si="35"/>
        <v>0</v>
      </c>
      <c r="W387" s="75">
        <f t="shared" si="36"/>
        <v>0.6</v>
      </c>
      <c r="X387" s="75">
        <f t="shared" si="33"/>
        <v>0</v>
      </c>
      <c r="Y387" s="72"/>
      <c r="Z387" s="72"/>
      <c r="AA387" s="72"/>
      <c r="AB387" s="72"/>
      <c r="AC387" s="72"/>
      <c r="AD387" s="72"/>
      <c r="AE387" s="72"/>
      <c r="AF387" s="72"/>
    </row>
    <row r="388" spans="15:32" ht="20.100000000000001" customHeight="1">
      <c r="O388" s="72"/>
      <c r="P388" s="72"/>
      <c r="Q388" s="72"/>
      <c r="R388" s="73"/>
      <c r="S388" s="73"/>
      <c r="T388" s="76">
        <v>349</v>
      </c>
      <c r="U388" s="75">
        <f t="shared" si="34"/>
        <v>0.6</v>
      </c>
      <c r="V388" s="75">
        <f t="shared" si="35"/>
        <v>0</v>
      </c>
      <c r="W388" s="75">
        <f t="shared" si="36"/>
        <v>0.6</v>
      </c>
      <c r="X388" s="75">
        <f t="shared" si="33"/>
        <v>0</v>
      </c>
      <c r="Y388" s="72"/>
      <c r="Z388" s="72"/>
      <c r="AA388" s="72"/>
      <c r="AB388" s="72"/>
      <c r="AC388" s="72"/>
      <c r="AD388" s="72"/>
      <c r="AE388" s="72"/>
      <c r="AF388" s="72"/>
    </row>
    <row r="389" spans="15:32" ht="20.100000000000001" customHeight="1">
      <c r="O389" s="72"/>
      <c r="P389" s="72"/>
      <c r="Q389" s="72"/>
      <c r="R389" s="73"/>
      <c r="S389" s="73"/>
      <c r="T389" s="76">
        <v>350</v>
      </c>
      <c r="U389" s="75">
        <f t="shared" si="34"/>
        <v>0.6</v>
      </c>
      <c r="V389" s="75">
        <f t="shared" si="35"/>
        <v>0</v>
      </c>
      <c r="W389" s="75">
        <f t="shared" si="36"/>
        <v>0.6</v>
      </c>
      <c r="X389" s="75">
        <f t="shared" si="33"/>
        <v>0</v>
      </c>
      <c r="Y389" s="72"/>
      <c r="Z389" s="72"/>
      <c r="AA389" s="72"/>
      <c r="AB389" s="72"/>
      <c r="AC389" s="72"/>
      <c r="AD389" s="72"/>
      <c r="AE389" s="72"/>
      <c r="AF389" s="72"/>
    </row>
    <row r="390" spans="15:32" ht="20.100000000000001" customHeight="1">
      <c r="O390" s="72"/>
      <c r="P390" s="72"/>
      <c r="Q390" s="72"/>
      <c r="R390" s="73"/>
      <c r="S390" s="73"/>
      <c r="T390" s="76">
        <v>351</v>
      </c>
      <c r="U390" s="75">
        <f t="shared" si="34"/>
        <v>0.6</v>
      </c>
      <c r="V390" s="75">
        <f t="shared" si="35"/>
        <v>0</v>
      </c>
      <c r="W390" s="75">
        <f t="shared" si="36"/>
        <v>0.6</v>
      </c>
      <c r="X390" s="75">
        <f t="shared" si="33"/>
        <v>0</v>
      </c>
      <c r="Y390" s="72"/>
      <c r="Z390" s="72"/>
      <c r="AA390" s="72"/>
      <c r="AB390" s="72"/>
      <c r="AC390" s="72"/>
      <c r="AD390" s="72"/>
      <c r="AE390" s="72"/>
      <c r="AF390" s="72"/>
    </row>
    <row r="391" spans="15:32" ht="20.100000000000001" customHeight="1">
      <c r="O391" s="72"/>
      <c r="P391" s="72"/>
      <c r="Q391" s="72"/>
      <c r="R391" s="73"/>
      <c r="S391" s="73"/>
      <c r="T391" s="76">
        <v>352</v>
      </c>
      <c r="U391" s="75">
        <f t="shared" si="34"/>
        <v>0.6</v>
      </c>
      <c r="V391" s="75">
        <f t="shared" si="35"/>
        <v>0</v>
      </c>
      <c r="W391" s="75">
        <f t="shared" si="36"/>
        <v>0.6</v>
      </c>
      <c r="X391" s="75">
        <f t="shared" si="33"/>
        <v>0</v>
      </c>
      <c r="Y391" s="72"/>
      <c r="Z391" s="72"/>
      <c r="AA391" s="72"/>
      <c r="AB391" s="72"/>
      <c r="AC391" s="72"/>
      <c r="AD391" s="72"/>
      <c r="AE391" s="72"/>
      <c r="AF391" s="72"/>
    </row>
    <row r="392" spans="15:32" ht="20.100000000000001" customHeight="1">
      <c r="O392" s="72"/>
      <c r="P392" s="72"/>
      <c r="Q392" s="72"/>
      <c r="R392" s="73"/>
      <c r="S392" s="73"/>
      <c r="T392" s="76">
        <v>353</v>
      </c>
      <c r="U392" s="75">
        <f t="shared" si="34"/>
        <v>0.6</v>
      </c>
      <c r="V392" s="75">
        <f t="shared" si="35"/>
        <v>0</v>
      </c>
      <c r="W392" s="75">
        <f t="shared" si="36"/>
        <v>0.6</v>
      </c>
      <c r="X392" s="75">
        <f t="shared" si="33"/>
        <v>0</v>
      </c>
      <c r="Y392" s="72"/>
      <c r="Z392" s="72"/>
      <c r="AA392" s="72"/>
      <c r="AB392" s="72"/>
      <c r="AC392" s="72"/>
      <c r="AD392" s="72"/>
      <c r="AE392" s="72"/>
      <c r="AF392" s="72"/>
    </row>
    <row r="393" spans="15:32" ht="20.100000000000001" customHeight="1">
      <c r="O393" s="72"/>
      <c r="P393" s="72"/>
      <c r="Q393" s="72"/>
      <c r="R393" s="73"/>
      <c r="S393" s="73"/>
      <c r="T393" s="76">
        <v>354</v>
      </c>
      <c r="U393" s="75">
        <f t="shared" si="34"/>
        <v>0.6</v>
      </c>
      <c r="V393" s="75">
        <f t="shared" si="35"/>
        <v>0</v>
      </c>
      <c r="W393" s="75">
        <f t="shared" si="36"/>
        <v>0.6</v>
      </c>
      <c r="X393" s="75">
        <f t="shared" si="33"/>
        <v>0</v>
      </c>
      <c r="Y393" s="72"/>
      <c r="Z393" s="72"/>
      <c r="AA393" s="72"/>
      <c r="AB393" s="72"/>
      <c r="AC393" s="72"/>
      <c r="AD393" s="72"/>
      <c r="AE393" s="72"/>
      <c r="AF393" s="72"/>
    </row>
    <row r="394" spans="15:32" ht="20.100000000000001" customHeight="1">
      <c r="O394" s="72"/>
      <c r="P394" s="72"/>
      <c r="Q394" s="72"/>
      <c r="R394" s="73"/>
      <c r="S394" s="73"/>
      <c r="T394" s="76">
        <v>355</v>
      </c>
      <c r="U394" s="75">
        <f t="shared" si="34"/>
        <v>0.6</v>
      </c>
      <c r="V394" s="75">
        <f t="shared" si="35"/>
        <v>0</v>
      </c>
      <c r="W394" s="75">
        <f t="shared" si="36"/>
        <v>0.6</v>
      </c>
      <c r="X394" s="75">
        <f t="shared" si="33"/>
        <v>0</v>
      </c>
      <c r="Y394" s="72"/>
      <c r="Z394" s="72"/>
      <c r="AA394" s="72"/>
      <c r="AB394" s="72"/>
      <c r="AC394" s="72"/>
      <c r="AD394" s="72"/>
      <c r="AE394" s="72"/>
      <c r="AF394" s="72"/>
    </row>
    <row r="395" spans="15:32" ht="20.100000000000001" customHeight="1">
      <c r="O395" s="72"/>
      <c r="P395" s="72"/>
      <c r="Q395" s="72"/>
      <c r="R395" s="73"/>
      <c r="S395" s="73"/>
      <c r="T395" s="76">
        <v>356</v>
      </c>
      <c r="U395" s="75">
        <f t="shared" si="34"/>
        <v>0.6</v>
      </c>
      <c r="V395" s="75">
        <f t="shared" si="35"/>
        <v>0</v>
      </c>
      <c r="W395" s="75">
        <f t="shared" si="36"/>
        <v>0.6</v>
      </c>
      <c r="X395" s="75">
        <f t="shared" si="33"/>
        <v>0</v>
      </c>
      <c r="Y395" s="72"/>
      <c r="Z395" s="72"/>
      <c r="AA395" s="72"/>
      <c r="AB395" s="72"/>
      <c r="AC395" s="72"/>
      <c r="AD395" s="72"/>
      <c r="AE395" s="72"/>
      <c r="AF395" s="72"/>
    </row>
    <row r="396" spans="15:32" ht="20.100000000000001" customHeight="1">
      <c r="O396" s="72"/>
      <c r="P396" s="72"/>
      <c r="Q396" s="72"/>
      <c r="R396" s="73"/>
      <c r="S396" s="73"/>
      <c r="T396" s="76">
        <v>357</v>
      </c>
      <c r="U396" s="75">
        <f t="shared" si="34"/>
        <v>0.6</v>
      </c>
      <c r="V396" s="75">
        <f t="shared" si="35"/>
        <v>0</v>
      </c>
      <c r="W396" s="75">
        <f t="shared" si="36"/>
        <v>0.6</v>
      </c>
      <c r="X396" s="75">
        <f t="shared" ref="X396:X459" si="37">V396</f>
        <v>0</v>
      </c>
      <c r="Y396" s="72"/>
      <c r="Z396" s="72"/>
      <c r="AA396" s="72"/>
      <c r="AB396" s="72"/>
      <c r="AC396" s="72"/>
      <c r="AD396" s="72"/>
      <c r="AE396" s="72"/>
      <c r="AF396" s="72"/>
    </row>
    <row r="397" spans="15:32" ht="20.100000000000001" customHeight="1">
      <c r="O397" s="72"/>
      <c r="P397" s="72"/>
      <c r="Q397" s="72"/>
      <c r="R397" s="73"/>
      <c r="S397" s="73"/>
      <c r="T397" s="76">
        <v>358</v>
      </c>
      <c r="U397" s="75">
        <f t="shared" si="34"/>
        <v>0.6</v>
      </c>
      <c r="V397" s="75">
        <f t="shared" si="35"/>
        <v>0</v>
      </c>
      <c r="W397" s="75">
        <f t="shared" si="36"/>
        <v>0.6</v>
      </c>
      <c r="X397" s="75">
        <f t="shared" si="37"/>
        <v>0</v>
      </c>
      <c r="Y397" s="72"/>
      <c r="Z397" s="72"/>
      <c r="AA397" s="72"/>
      <c r="AB397" s="72"/>
      <c r="AC397" s="72"/>
      <c r="AD397" s="72"/>
      <c r="AE397" s="72"/>
      <c r="AF397" s="72"/>
    </row>
    <row r="398" spans="15:32" ht="20.100000000000001" customHeight="1">
      <c r="O398" s="72"/>
      <c r="P398" s="72"/>
      <c r="Q398" s="72"/>
      <c r="R398" s="73"/>
      <c r="S398" s="73"/>
      <c r="T398" s="76">
        <v>359</v>
      </c>
      <c r="U398" s="75">
        <f t="shared" si="34"/>
        <v>0.6</v>
      </c>
      <c r="V398" s="75">
        <f t="shared" si="35"/>
        <v>0</v>
      </c>
      <c r="W398" s="75">
        <f t="shared" si="36"/>
        <v>0.6</v>
      </c>
      <c r="X398" s="75">
        <f t="shared" si="37"/>
        <v>0</v>
      </c>
      <c r="Y398" s="72"/>
      <c r="Z398" s="72"/>
      <c r="AA398" s="72"/>
      <c r="AB398" s="72"/>
      <c r="AC398" s="72"/>
      <c r="AD398" s="72"/>
      <c r="AE398" s="72"/>
      <c r="AF398" s="72"/>
    </row>
    <row r="399" spans="15:32" ht="20.100000000000001" customHeight="1">
      <c r="O399" s="72"/>
      <c r="P399" s="72"/>
      <c r="Q399" s="72"/>
      <c r="R399" s="73"/>
      <c r="S399" s="73"/>
      <c r="T399" s="76">
        <v>360</v>
      </c>
      <c r="U399" s="75">
        <f t="shared" si="34"/>
        <v>0.6</v>
      </c>
      <c r="V399" s="75">
        <f t="shared" si="35"/>
        <v>0</v>
      </c>
      <c r="W399" s="75">
        <f t="shared" si="36"/>
        <v>0.6</v>
      </c>
      <c r="X399" s="75">
        <f t="shared" si="37"/>
        <v>0</v>
      </c>
      <c r="Y399" s="72"/>
      <c r="Z399" s="72"/>
      <c r="AA399" s="72"/>
      <c r="AB399" s="72"/>
      <c r="AC399" s="72"/>
      <c r="AD399" s="72"/>
      <c r="AE399" s="72"/>
      <c r="AF399" s="72"/>
    </row>
    <row r="400" spans="15:32" ht="20.100000000000001" customHeight="1">
      <c r="O400" s="72"/>
      <c r="P400" s="72"/>
      <c r="Q400" s="72"/>
      <c r="R400" s="73"/>
      <c r="S400" s="73"/>
      <c r="T400" s="76">
        <v>361</v>
      </c>
      <c r="U400" s="75">
        <f t="shared" si="34"/>
        <v>0.6</v>
      </c>
      <c r="V400" s="75">
        <f t="shared" si="35"/>
        <v>0</v>
      </c>
      <c r="W400" s="75">
        <f t="shared" si="36"/>
        <v>0.6</v>
      </c>
      <c r="X400" s="75">
        <f t="shared" si="37"/>
        <v>0</v>
      </c>
      <c r="Y400" s="72"/>
      <c r="Z400" s="72"/>
      <c r="AA400" s="72"/>
      <c r="AB400" s="72"/>
      <c r="AC400" s="72"/>
      <c r="AD400" s="72"/>
      <c r="AE400" s="72"/>
      <c r="AF400" s="72"/>
    </row>
    <row r="401" spans="15:32" ht="20.100000000000001" customHeight="1">
      <c r="O401" s="72"/>
      <c r="P401" s="72"/>
      <c r="Q401" s="72"/>
      <c r="R401" s="73"/>
      <c r="S401" s="73"/>
      <c r="T401" s="76">
        <v>362</v>
      </c>
      <c r="U401" s="75">
        <f t="shared" si="34"/>
        <v>0.6</v>
      </c>
      <c r="V401" s="75">
        <f t="shared" si="35"/>
        <v>0</v>
      </c>
      <c r="W401" s="75">
        <f t="shared" si="36"/>
        <v>0.6</v>
      </c>
      <c r="X401" s="75">
        <f t="shared" si="37"/>
        <v>0</v>
      </c>
      <c r="Y401" s="72"/>
      <c r="Z401" s="72"/>
      <c r="AA401" s="72"/>
      <c r="AB401" s="72"/>
      <c r="AC401" s="72"/>
      <c r="AD401" s="72"/>
      <c r="AE401" s="72"/>
      <c r="AF401" s="72"/>
    </row>
    <row r="402" spans="15:32" ht="20.100000000000001" customHeight="1">
      <c r="O402" s="72"/>
      <c r="P402" s="72"/>
      <c r="Q402" s="72"/>
      <c r="R402" s="73"/>
      <c r="S402" s="73"/>
      <c r="T402" s="76">
        <v>363</v>
      </c>
      <c r="U402" s="75">
        <f t="shared" si="34"/>
        <v>0.6</v>
      </c>
      <c r="V402" s="75">
        <f t="shared" si="35"/>
        <v>0</v>
      </c>
      <c r="W402" s="75">
        <f t="shared" si="36"/>
        <v>0.6</v>
      </c>
      <c r="X402" s="75">
        <f t="shared" si="37"/>
        <v>0</v>
      </c>
      <c r="Y402" s="72"/>
      <c r="Z402" s="72"/>
      <c r="AA402" s="72"/>
      <c r="AB402" s="72"/>
      <c r="AC402" s="72"/>
      <c r="AD402" s="72"/>
      <c r="AE402" s="72"/>
      <c r="AF402" s="72"/>
    </row>
    <row r="403" spans="15:32" ht="20.100000000000001" customHeight="1">
      <c r="O403" s="72"/>
      <c r="P403" s="72"/>
      <c r="Q403" s="72"/>
      <c r="R403" s="73"/>
      <c r="S403" s="73"/>
      <c r="T403" s="76">
        <v>364</v>
      </c>
      <c r="U403" s="75">
        <f t="shared" si="34"/>
        <v>0.6</v>
      </c>
      <c r="V403" s="75">
        <f t="shared" si="35"/>
        <v>0</v>
      </c>
      <c r="W403" s="75">
        <f t="shared" si="36"/>
        <v>0.6</v>
      </c>
      <c r="X403" s="75">
        <f t="shared" si="37"/>
        <v>0</v>
      </c>
      <c r="Y403" s="72"/>
      <c r="Z403" s="72"/>
      <c r="AA403" s="72"/>
      <c r="AB403" s="72"/>
      <c r="AC403" s="72"/>
      <c r="AD403" s="72"/>
      <c r="AE403" s="72"/>
      <c r="AF403" s="72"/>
    </row>
    <row r="404" spans="15:32" ht="20.100000000000001" customHeight="1">
      <c r="O404" s="72"/>
      <c r="P404" s="72"/>
      <c r="Q404" s="72"/>
      <c r="R404" s="73"/>
      <c r="S404" s="73"/>
      <c r="T404" s="76">
        <v>365</v>
      </c>
      <c r="U404" s="75">
        <f t="shared" si="34"/>
        <v>0.6</v>
      </c>
      <c r="V404" s="75">
        <f t="shared" si="35"/>
        <v>0</v>
      </c>
      <c r="W404" s="75">
        <f t="shared" si="36"/>
        <v>0.6</v>
      </c>
      <c r="X404" s="75">
        <f t="shared" si="37"/>
        <v>0</v>
      </c>
      <c r="Y404" s="72"/>
      <c r="Z404" s="72"/>
      <c r="AA404" s="72"/>
      <c r="AB404" s="72"/>
      <c r="AC404" s="72"/>
      <c r="AD404" s="72"/>
      <c r="AE404" s="72"/>
      <c r="AF404" s="72"/>
    </row>
    <row r="405" spans="15:32" ht="20.100000000000001" customHeight="1">
      <c r="O405" s="72"/>
      <c r="P405" s="72"/>
      <c r="Q405" s="72"/>
      <c r="R405" s="73"/>
      <c r="S405" s="73"/>
      <c r="T405" s="76">
        <v>366</v>
      </c>
      <c r="U405" s="75">
        <f t="shared" si="34"/>
        <v>0.6</v>
      </c>
      <c r="V405" s="75">
        <f t="shared" si="35"/>
        <v>0</v>
      </c>
      <c r="W405" s="75">
        <f t="shared" si="36"/>
        <v>0.6</v>
      </c>
      <c r="X405" s="75">
        <f t="shared" si="37"/>
        <v>0</v>
      </c>
      <c r="Y405" s="72"/>
      <c r="Z405" s="72"/>
      <c r="AA405" s="72"/>
      <c r="AB405" s="72"/>
      <c r="AC405" s="72"/>
      <c r="AD405" s="72"/>
      <c r="AE405" s="72"/>
      <c r="AF405" s="72"/>
    </row>
    <row r="406" spans="15:32" ht="20.100000000000001" customHeight="1">
      <c r="O406" s="72"/>
      <c r="P406" s="72"/>
      <c r="Q406" s="72"/>
      <c r="R406" s="73"/>
      <c r="S406" s="73"/>
      <c r="T406" s="76">
        <v>367</v>
      </c>
      <c r="U406" s="75">
        <f t="shared" si="34"/>
        <v>0.6</v>
      </c>
      <c r="V406" s="75">
        <f t="shared" si="35"/>
        <v>0</v>
      </c>
      <c r="W406" s="75">
        <f t="shared" si="36"/>
        <v>0.6</v>
      </c>
      <c r="X406" s="75">
        <f t="shared" si="37"/>
        <v>0</v>
      </c>
      <c r="Y406" s="72"/>
      <c r="Z406" s="72"/>
      <c r="AA406" s="72"/>
      <c r="AB406" s="72"/>
      <c r="AC406" s="72"/>
      <c r="AD406" s="72"/>
      <c r="AE406" s="72"/>
      <c r="AF406" s="72"/>
    </row>
    <row r="407" spans="15:32" ht="20.100000000000001" customHeight="1">
      <c r="O407" s="72"/>
      <c r="P407" s="72"/>
      <c r="Q407" s="72"/>
      <c r="R407" s="73"/>
      <c r="S407" s="73"/>
      <c r="T407" s="76">
        <v>368</v>
      </c>
      <c r="U407" s="75">
        <f t="shared" si="34"/>
        <v>0.6</v>
      </c>
      <c r="V407" s="75">
        <f t="shared" si="35"/>
        <v>0</v>
      </c>
      <c r="W407" s="75">
        <f t="shared" si="36"/>
        <v>0.6</v>
      </c>
      <c r="X407" s="75">
        <f t="shared" si="37"/>
        <v>0</v>
      </c>
      <c r="Y407" s="72"/>
      <c r="Z407" s="72"/>
      <c r="AA407" s="72"/>
      <c r="AB407" s="72"/>
      <c r="AC407" s="72"/>
      <c r="AD407" s="72"/>
      <c r="AE407" s="72"/>
      <c r="AF407" s="72"/>
    </row>
    <row r="408" spans="15:32" ht="20.100000000000001" customHeight="1">
      <c r="O408" s="72"/>
      <c r="P408" s="72"/>
      <c r="Q408" s="72"/>
      <c r="R408" s="73"/>
      <c r="S408" s="73"/>
      <c r="T408" s="76">
        <v>369</v>
      </c>
      <c r="U408" s="75">
        <f t="shared" si="34"/>
        <v>0.6</v>
      </c>
      <c r="V408" s="75">
        <f t="shared" si="35"/>
        <v>0</v>
      </c>
      <c r="W408" s="75">
        <f t="shared" si="36"/>
        <v>0.6</v>
      </c>
      <c r="X408" s="75">
        <f t="shared" si="37"/>
        <v>0</v>
      </c>
      <c r="Y408" s="72"/>
      <c r="Z408" s="72"/>
      <c r="AA408" s="72"/>
      <c r="AB408" s="72"/>
      <c r="AC408" s="72"/>
      <c r="AD408" s="72"/>
      <c r="AE408" s="72"/>
      <c r="AF408" s="72"/>
    </row>
    <row r="409" spans="15:32" ht="20.100000000000001" customHeight="1">
      <c r="O409" s="72"/>
      <c r="P409" s="72"/>
      <c r="Q409" s="72"/>
      <c r="R409" s="73"/>
      <c r="S409" s="73"/>
      <c r="T409" s="76">
        <v>370</v>
      </c>
      <c r="U409" s="75">
        <f t="shared" si="34"/>
        <v>0.6</v>
      </c>
      <c r="V409" s="75">
        <f t="shared" si="35"/>
        <v>0</v>
      </c>
      <c r="W409" s="75">
        <f t="shared" si="36"/>
        <v>0.6</v>
      </c>
      <c r="X409" s="75">
        <f t="shared" si="37"/>
        <v>0</v>
      </c>
      <c r="Y409" s="72"/>
      <c r="Z409" s="72"/>
      <c r="AA409" s="72"/>
      <c r="AB409" s="72"/>
      <c r="AC409" s="72"/>
      <c r="AD409" s="72"/>
      <c r="AE409" s="72"/>
      <c r="AF409" s="72"/>
    </row>
    <row r="410" spans="15:32" ht="20.100000000000001" customHeight="1">
      <c r="O410" s="72"/>
      <c r="P410" s="72"/>
      <c r="Q410" s="72"/>
      <c r="R410" s="73"/>
      <c r="S410" s="73"/>
      <c r="T410" s="76">
        <v>371</v>
      </c>
      <c r="U410" s="75">
        <f t="shared" si="34"/>
        <v>0.6</v>
      </c>
      <c r="V410" s="75">
        <f t="shared" si="35"/>
        <v>0</v>
      </c>
      <c r="W410" s="75">
        <f t="shared" si="36"/>
        <v>0.6</v>
      </c>
      <c r="X410" s="75">
        <f t="shared" si="37"/>
        <v>0</v>
      </c>
      <c r="Y410" s="72"/>
      <c r="Z410" s="72"/>
      <c r="AA410" s="72"/>
      <c r="AB410" s="72"/>
      <c r="AC410" s="72"/>
      <c r="AD410" s="72"/>
      <c r="AE410" s="72"/>
      <c r="AF410" s="72"/>
    </row>
    <row r="411" spans="15:32" ht="20.100000000000001" customHeight="1">
      <c r="O411" s="72"/>
      <c r="P411" s="72"/>
      <c r="Q411" s="72"/>
      <c r="R411" s="73"/>
      <c r="S411" s="73"/>
      <c r="T411" s="76">
        <v>372</v>
      </c>
      <c r="U411" s="75">
        <f t="shared" si="34"/>
        <v>0.6</v>
      </c>
      <c r="V411" s="75">
        <f t="shared" si="35"/>
        <v>0</v>
      </c>
      <c r="W411" s="75">
        <f t="shared" si="36"/>
        <v>0.6</v>
      </c>
      <c r="X411" s="75">
        <f t="shared" si="37"/>
        <v>0</v>
      </c>
      <c r="Y411" s="72"/>
      <c r="Z411" s="72"/>
      <c r="AA411" s="72"/>
      <c r="AB411" s="72"/>
      <c r="AC411" s="72"/>
      <c r="AD411" s="72"/>
      <c r="AE411" s="72"/>
      <c r="AF411" s="72"/>
    </row>
    <row r="412" spans="15:32" ht="20.100000000000001" customHeight="1">
      <c r="O412" s="72"/>
      <c r="P412" s="72"/>
      <c r="Q412" s="72"/>
      <c r="R412" s="73"/>
      <c r="S412" s="73"/>
      <c r="T412" s="76">
        <v>373</v>
      </c>
      <c r="U412" s="75">
        <f t="shared" si="34"/>
        <v>0.6</v>
      </c>
      <c r="V412" s="75">
        <f t="shared" si="35"/>
        <v>0</v>
      </c>
      <c r="W412" s="75">
        <f t="shared" si="36"/>
        <v>0.6</v>
      </c>
      <c r="X412" s="75">
        <f t="shared" si="37"/>
        <v>0</v>
      </c>
      <c r="Y412" s="72"/>
      <c r="Z412" s="72"/>
      <c r="AA412" s="72"/>
      <c r="AB412" s="72"/>
      <c r="AC412" s="72"/>
      <c r="AD412" s="72"/>
      <c r="AE412" s="72"/>
      <c r="AF412" s="72"/>
    </row>
    <row r="413" spans="15:32" ht="20.100000000000001" customHeight="1">
      <c r="O413" s="72"/>
      <c r="P413" s="72"/>
      <c r="Q413" s="72"/>
      <c r="R413" s="73"/>
      <c r="S413" s="73"/>
      <c r="T413" s="76">
        <v>374</v>
      </c>
      <c r="U413" s="75">
        <f t="shared" si="34"/>
        <v>0.6</v>
      </c>
      <c r="V413" s="75">
        <f t="shared" si="35"/>
        <v>0</v>
      </c>
      <c r="W413" s="75">
        <f t="shared" si="36"/>
        <v>0.6</v>
      </c>
      <c r="X413" s="75">
        <f t="shared" si="37"/>
        <v>0</v>
      </c>
      <c r="Y413" s="72"/>
      <c r="Z413" s="72"/>
      <c r="AA413" s="72"/>
      <c r="AB413" s="72"/>
      <c r="AC413" s="72"/>
      <c r="AD413" s="72"/>
      <c r="AE413" s="72"/>
      <c r="AF413" s="72"/>
    </row>
    <row r="414" spans="15:32" ht="20.100000000000001" customHeight="1">
      <c r="O414" s="72"/>
      <c r="P414" s="72"/>
      <c r="Q414" s="72"/>
      <c r="R414" s="73"/>
      <c r="S414" s="73"/>
      <c r="T414" s="76">
        <v>375</v>
      </c>
      <c r="U414" s="75">
        <f t="shared" si="34"/>
        <v>0.6</v>
      </c>
      <c r="V414" s="75">
        <f t="shared" si="35"/>
        <v>0</v>
      </c>
      <c r="W414" s="75">
        <f t="shared" si="36"/>
        <v>0.6</v>
      </c>
      <c r="X414" s="75">
        <f t="shared" si="37"/>
        <v>0</v>
      </c>
      <c r="Y414" s="72"/>
      <c r="Z414" s="72"/>
      <c r="AA414" s="72"/>
      <c r="AB414" s="72"/>
      <c r="AC414" s="72"/>
      <c r="AD414" s="72"/>
      <c r="AE414" s="72"/>
      <c r="AF414" s="72"/>
    </row>
    <row r="415" spans="15:32" ht="20.100000000000001" customHeight="1">
      <c r="O415" s="72"/>
      <c r="P415" s="72"/>
      <c r="Q415" s="72"/>
      <c r="R415" s="73"/>
      <c r="S415" s="73"/>
      <c r="T415" s="76">
        <v>376</v>
      </c>
      <c r="U415" s="75">
        <f t="shared" si="34"/>
        <v>0.6</v>
      </c>
      <c r="V415" s="75">
        <f t="shared" si="35"/>
        <v>0</v>
      </c>
      <c r="W415" s="75">
        <f t="shared" si="36"/>
        <v>0.6</v>
      </c>
      <c r="X415" s="75">
        <f t="shared" si="37"/>
        <v>0</v>
      </c>
      <c r="Y415" s="72"/>
      <c r="Z415" s="72"/>
      <c r="AA415" s="72"/>
      <c r="AB415" s="72"/>
      <c r="AC415" s="72"/>
      <c r="AD415" s="72"/>
      <c r="AE415" s="72"/>
      <c r="AF415" s="72"/>
    </row>
    <row r="416" spans="15:32" ht="20.100000000000001" customHeight="1">
      <c r="O416" s="72"/>
      <c r="P416" s="72"/>
      <c r="Q416" s="72"/>
      <c r="R416" s="73"/>
      <c r="S416" s="73"/>
      <c r="T416" s="76">
        <v>377</v>
      </c>
      <c r="U416" s="75">
        <f t="shared" si="34"/>
        <v>0.6</v>
      </c>
      <c r="V416" s="75">
        <f t="shared" si="35"/>
        <v>0</v>
      </c>
      <c r="W416" s="75">
        <f t="shared" si="36"/>
        <v>0.6</v>
      </c>
      <c r="X416" s="75">
        <f t="shared" si="37"/>
        <v>0</v>
      </c>
      <c r="Y416" s="72"/>
      <c r="Z416" s="72"/>
      <c r="AA416" s="72"/>
      <c r="AB416" s="72"/>
      <c r="AC416" s="72"/>
      <c r="AD416" s="72"/>
      <c r="AE416" s="72"/>
      <c r="AF416" s="72"/>
    </row>
    <row r="417" spans="15:32" ht="20.100000000000001" customHeight="1">
      <c r="O417" s="72"/>
      <c r="P417" s="72"/>
      <c r="Q417" s="72"/>
      <c r="R417" s="73"/>
      <c r="S417" s="73"/>
      <c r="T417" s="76">
        <v>378</v>
      </c>
      <c r="U417" s="75">
        <f t="shared" si="34"/>
        <v>0.6</v>
      </c>
      <c r="V417" s="75">
        <f t="shared" si="35"/>
        <v>0</v>
      </c>
      <c r="W417" s="75">
        <f t="shared" si="36"/>
        <v>0.6</v>
      </c>
      <c r="X417" s="75">
        <f t="shared" si="37"/>
        <v>0</v>
      </c>
      <c r="Y417" s="72"/>
      <c r="Z417" s="72"/>
      <c r="AA417" s="72"/>
      <c r="AB417" s="72"/>
      <c r="AC417" s="72"/>
      <c r="AD417" s="72"/>
      <c r="AE417" s="72"/>
      <c r="AF417" s="72"/>
    </row>
    <row r="418" spans="15:32" ht="20.100000000000001" customHeight="1">
      <c r="O418" s="72"/>
      <c r="P418" s="72"/>
      <c r="Q418" s="72"/>
      <c r="R418" s="73"/>
      <c r="S418" s="73"/>
      <c r="T418" s="76">
        <v>379</v>
      </c>
      <c r="U418" s="75">
        <f t="shared" si="34"/>
        <v>0.6</v>
      </c>
      <c r="V418" s="75">
        <f t="shared" si="35"/>
        <v>0</v>
      </c>
      <c r="W418" s="75">
        <f t="shared" si="36"/>
        <v>0.6</v>
      </c>
      <c r="X418" s="75">
        <f t="shared" si="37"/>
        <v>0</v>
      </c>
      <c r="Y418" s="72"/>
      <c r="Z418" s="72"/>
      <c r="AA418" s="72"/>
      <c r="AB418" s="72"/>
      <c r="AC418" s="72"/>
      <c r="AD418" s="72"/>
      <c r="AE418" s="72"/>
      <c r="AF418" s="72"/>
    </row>
    <row r="419" spans="15:32" ht="20.100000000000001" customHeight="1">
      <c r="O419" s="72"/>
      <c r="P419" s="72"/>
      <c r="Q419" s="72"/>
      <c r="R419" s="73"/>
      <c r="S419" s="73"/>
      <c r="T419" s="76">
        <v>380</v>
      </c>
      <c r="U419" s="75">
        <f t="shared" si="34"/>
        <v>0.6</v>
      </c>
      <c r="V419" s="75">
        <f t="shared" si="35"/>
        <v>0</v>
      </c>
      <c r="W419" s="75">
        <f t="shared" si="36"/>
        <v>0.6</v>
      </c>
      <c r="X419" s="75">
        <f t="shared" si="37"/>
        <v>0</v>
      </c>
      <c r="Y419" s="72"/>
      <c r="Z419" s="72"/>
      <c r="AA419" s="72"/>
      <c r="AB419" s="72"/>
      <c r="AC419" s="72"/>
      <c r="AD419" s="72"/>
      <c r="AE419" s="72"/>
      <c r="AF419" s="72"/>
    </row>
    <row r="420" spans="15:32" ht="20.100000000000001" customHeight="1">
      <c r="O420" s="72"/>
      <c r="P420" s="72"/>
      <c r="Q420" s="72"/>
      <c r="R420" s="73"/>
      <c r="S420" s="73"/>
      <c r="T420" s="76">
        <v>381</v>
      </c>
      <c r="U420" s="75">
        <f t="shared" si="34"/>
        <v>0.6</v>
      </c>
      <c r="V420" s="75">
        <f t="shared" si="35"/>
        <v>0</v>
      </c>
      <c r="W420" s="75">
        <f t="shared" si="36"/>
        <v>0.6</v>
      </c>
      <c r="X420" s="75">
        <f t="shared" si="37"/>
        <v>0</v>
      </c>
      <c r="Y420" s="72"/>
      <c r="Z420" s="72"/>
      <c r="AA420" s="72"/>
      <c r="AB420" s="72"/>
      <c r="AC420" s="72"/>
      <c r="AD420" s="72"/>
      <c r="AE420" s="72"/>
      <c r="AF420" s="72"/>
    </row>
    <row r="421" spans="15:32" ht="20.100000000000001" customHeight="1">
      <c r="O421" s="72"/>
      <c r="P421" s="72"/>
      <c r="Q421" s="72"/>
      <c r="R421" s="73"/>
      <c r="S421" s="73"/>
      <c r="T421" s="76">
        <v>382</v>
      </c>
      <c r="U421" s="75">
        <f t="shared" si="34"/>
        <v>0.6</v>
      </c>
      <c r="V421" s="75">
        <f t="shared" si="35"/>
        <v>0</v>
      </c>
      <c r="W421" s="75">
        <f t="shared" si="36"/>
        <v>0.6</v>
      </c>
      <c r="X421" s="75">
        <f t="shared" si="37"/>
        <v>0</v>
      </c>
      <c r="Y421" s="72"/>
      <c r="Z421" s="72"/>
      <c r="AA421" s="72"/>
      <c r="AB421" s="72"/>
      <c r="AC421" s="72"/>
      <c r="AD421" s="72"/>
      <c r="AE421" s="72"/>
      <c r="AF421" s="72"/>
    </row>
    <row r="422" spans="15:32" ht="20.100000000000001" customHeight="1">
      <c r="O422" s="72"/>
      <c r="P422" s="72"/>
      <c r="Q422" s="72"/>
      <c r="R422" s="73"/>
      <c r="S422" s="73"/>
      <c r="T422" s="76">
        <v>383</v>
      </c>
      <c r="U422" s="75">
        <f t="shared" si="34"/>
        <v>0.6</v>
      </c>
      <c r="V422" s="75">
        <f t="shared" si="35"/>
        <v>0</v>
      </c>
      <c r="W422" s="75">
        <f t="shared" si="36"/>
        <v>0.6</v>
      </c>
      <c r="X422" s="75">
        <f t="shared" si="37"/>
        <v>0</v>
      </c>
      <c r="Y422" s="72"/>
      <c r="Z422" s="72"/>
      <c r="AA422" s="72"/>
      <c r="AB422" s="72"/>
      <c r="AC422" s="72"/>
      <c r="AD422" s="72"/>
      <c r="AE422" s="72"/>
      <c r="AF422" s="72"/>
    </row>
    <row r="423" spans="15:32" ht="20.100000000000001" customHeight="1">
      <c r="O423" s="72"/>
      <c r="P423" s="72"/>
      <c r="Q423" s="72"/>
      <c r="R423" s="73"/>
      <c r="S423" s="73"/>
      <c r="T423" s="76">
        <v>384</v>
      </c>
      <c r="U423" s="75">
        <f t="shared" si="34"/>
        <v>0.6</v>
      </c>
      <c r="V423" s="75">
        <f t="shared" si="35"/>
        <v>0</v>
      </c>
      <c r="W423" s="75">
        <f t="shared" si="36"/>
        <v>0.6</v>
      </c>
      <c r="X423" s="75">
        <f t="shared" si="37"/>
        <v>0</v>
      </c>
      <c r="Y423" s="72"/>
      <c r="Z423" s="72"/>
      <c r="AA423" s="72"/>
      <c r="AB423" s="72"/>
      <c r="AC423" s="72"/>
      <c r="AD423" s="72"/>
      <c r="AE423" s="72"/>
      <c r="AF423" s="72"/>
    </row>
    <row r="424" spans="15:32" ht="20.100000000000001" customHeight="1">
      <c r="O424" s="72"/>
      <c r="P424" s="72"/>
      <c r="Q424" s="72"/>
      <c r="R424" s="73"/>
      <c r="S424" s="73"/>
      <c r="T424" s="76">
        <v>385</v>
      </c>
      <c r="U424" s="75">
        <f t="shared" ref="U424:U487" si="38">IF($O$39=2,$R$41+$G$14/2,$R$41+0.05)</f>
        <v>0.6</v>
      </c>
      <c r="V424" s="75">
        <f t="shared" ref="V424:V487" si="39">IF(T424&gt;$P$39,0,T424*$G$28)</f>
        <v>0</v>
      </c>
      <c r="W424" s="75">
        <f t="shared" ref="W424:W487" si="40">IF($O$39=2,$R$41+$G$14/2,$R$41+$G$14-0.05)</f>
        <v>0.6</v>
      </c>
      <c r="X424" s="75">
        <f t="shared" si="37"/>
        <v>0</v>
      </c>
      <c r="Y424" s="72"/>
      <c r="Z424" s="72"/>
      <c r="AA424" s="72"/>
      <c r="AB424" s="72"/>
      <c r="AC424" s="72"/>
      <c r="AD424" s="72"/>
      <c r="AE424" s="72"/>
      <c r="AF424" s="72"/>
    </row>
    <row r="425" spans="15:32" ht="20.100000000000001" customHeight="1">
      <c r="O425" s="72"/>
      <c r="P425" s="72"/>
      <c r="Q425" s="72"/>
      <c r="R425" s="73"/>
      <c r="S425" s="73"/>
      <c r="T425" s="76">
        <v>386</v>
      </c>
      <c r="U425" s="75">
        <f t="shared" si="38"/>
        <v>0.6</v>
      </c>
      <c r="V425" s="75">
        <f t="shared" si="39"/>
        <v>0</v>
      </c>
      <c r="W425" s="75">
        <f t="shared" si="40"/>
        <v>0.6</v>
      </c>
      <c r="X425" s="75">
        <f t="shared" si="37"/>
        <v>0</v>
      </c>
      <c r="Y425" s="72"/>
      <c r="Z425" s="72"/>
      <c r="AA425" s="72"/>
      <c r="AB425" s="72"/>
      <c r="AC425" s="72"/>
      <c r="AD425" s="72"/>
      <c r="AE425" s="72"/>
      <c r="AF425" s="72"/>
    </row>
    <row r="426" spans="15:32" ht="20.100000000000001" customHeight="1">
      <c r="O426" s="72"/>
      <c r="P426" s="72"/>
      <c r="Q426" s="72"/>
      <c r="R426" s="73"/>
      <c r="S426" s="73"/>
      <c r="T426" s="76">
        <v>387</v>
      </c>
      <c r="U426" s="75">
        <f t="shared" si="38"/>
        <v>0.6</v>
      </c>
      <c r="V426" s="75">
        <f t="shared" si="39"/>
        <v>0</v>
      </c>
      <c r="W426" s="75">
        <f t="shared" si="40"/>
        <v>0.6</v>
      </c>
      <c r="X426" s="75">
        <f t="shared" si="37"/>
        <v>0</v>
      </c>
      <c r="Y426" s="72"/>
      <c r="Z426" s="72"/>
      <c r="AA426" s="72"/>
      <c r="AB426" s="72"/>
      <c r="AC426" s="72"/>
      <c r="AD426" s="72"/>
      <c r="AE426" s="72"/>
      <c r="AF426" s="72"/>
    </row>
    <row r="427" spans="15:32" ht="20.100000000000001" customHeight="1">
      <c r="O427" s="72"/>
      <c r="P427" s="72"/>
      <c r="Q427" s="72"/>
      <c r="R427" s="73"/>
      <c r="S427" s="73"/>
      <c r="T427" s="76">
        <v>388</v>
      </c>
      <c r="U427" s="75">
        <f t="shared" si="38"/>
        <v>0.6</v>
      </c>
      <c r="V427" s="75">
        <f t="shared" si="39"/>
        <v>0</v>
      </c>
      <c r="W427" s="75">
        <f t="shared" si="40"/>
        <v>0.6</v>
      </c>
      <c r="X427" s="75">
        <f t="shared" si="37"/>
        <v>0</v>
      </c>
      <c r="Y427" s="72"/>
      <c r="Z427" s="72"/>
      <c r="AA427" s="72"/>
      <c r="AB427" s="72"/>
      <c r="AC427" s="72"/>
      <c r="AD427" s="72"/>
      <c r="AE427" s="72"/>
      <c r="AF427" s="72"/>
    </row>
    <row r="428" spans="15:32" ht="20.100000000000001" customHeight="1">
      <c r="O428" s="72"/>
      <c r="P428" s="72"/>
      <c r="Q428" s="72"/>
      <c r="R428" s="73"/>
      <c r="S428" s="73"/>
      <c r="T428" s="76">
        <v>389</v>
      </c>
      <c r="U428" s="75">
        <f t="shared" si="38"/>
        <v>0.6</v>
      </c>
      <c r="V428" s="75">
        <f t="shared" si="39"/>
        <v>0</v>
      </c>
      <c r="W428" s="75">
        <f t="shared" si="40"/>
        <v>0.6</v>
      </c>
      <c r="X428" s="75">
        <f t="shared" si="37"/>
        <v>0</v>
      </c>
      <c r="Y428" s="72"/>
      <c r="Z428" s="72"/>
      <c r="AA428" s="72"/>
      <c r="AB428" s="72"/>
      <c r="AC428" s="72"/>
      <c r="AD428" s="72"/>
      <c r="AE428" s="72"/>
      <c r="AF428" s="72"/>
    </row>
    <row r="429" spans="15:32" ht="20.100000000000001" customHeight="1">
      <c r="O429" s="72"/>
      <c r="P429" s="72"/>
      <c r="Q429" s="72"/>
      <c r="R429" s="73"/>
      <c r="S429" s="73"/>
      <c r="T429" s="76">
        <v>390</v>
      </c>
      <c r="U429" s="75">
        <f t="shared" si="38"/>
        <v>0.6</v>
      </c>
      <c r="V429" s="75">
        <f t="shared" si="39"/>
        <v>0</v>
      </c>
      <c r="W429" s="75">
        <f t="shared" si="40"/>
        <v>0.6</v>
      </c>
      <c r="X429" s="75">
        <f t="shared" si="37"/>
        <v>0</v>
      </c>
      <c r="Y429" s="72"/>
      <c r="Z429" s="72"/>
      <c r="AA429" s="72"/>
      <c r="AB429" s="72"/>
      <c r="AC429" s="72"/>
      <c r="AD429" s="72"/>
      <c r="AE429" s="72"/>
      <c r="AF429" s="72"/>
    </row>
    <row r="430" spans="15:32" ht="20.100000000000001" customHeight="1">
      <c r="O430" s="72"/>
      <c r="P430" s="72"/>
      <c r="Q430" s="72"/>
      <c r="R430" s="73"/>
      <c r="S430" s="73"/>
      <c r="T430" s="76">
        <v>391</v>
      </c>
      <c r="U430" s="75">
        <f t="shared" si="38"/>
        <v>0.6</v>
      </c>
      <c r="V430" s="75">
        <f t="shared" si="39"/>
        <v>0</v>
      </c>
      <c r="W430" s="75">
        <f t="shared" si="40"/>
        <v>0.6</v>
      </c>
      <c r="X430" s="75">
        <f t="shared" si="37"/>
        <v>0</v>
      </c>
      <c r="Y430" s="72"/>
      <c r="Z430" s="72"/>
      <c r="AA430" s="72"/>
      <c r="AB430" s="72"/>
      <c r="AC430" s="72"/>
      <c r="AD430" s="72"/>
      <c r="AE430" s="72"/>
      <c r="AF430" s="72"/>
    </row>
    <row r="431" spans="15:32" ht="20.100000000000001" customHeight="1">
      <c r="O431" s="72"/>
      <c r="P431" s="72"/>
      <c r="Q431" s="72"/>
      <c r="R431" s="73"/>
      <c r="S431" s="73"/>
      <c r="T431" s="76">
        <v>392</v>
      </c>
      <c r="U431" s="75">
        <f t="shared" si="38"/>
        <v>0.6</v>
      </c>
      <c r="V431" s="75">
        <f t="shared" si="39"/>
        <v>0</v>
      </c>
      <c r="W431" s="75">
        <f t="shared" si="40"/>
        <v>0.6</v>
      </c>
      <c r="X431" s="75">
        <f t="shared" si="37"/>
        <v>0</v>
      </c>
      <c r="Y431" s="72"/>
      <c r="Z431" s="72"/>
      <c r="AA431" s="72"/>
      <c r="AB431" s="72"/>
      <c r="AC431" s="72"/>
      <c r="AD431" s="72"/>
      <c r="AE431" s="72"/>
      <c r="AF431" s="72"/>
    </row>
    <row r="432" spans="15:32" ht="20.100000000000001" customHeight="1">
      <c r="O432" s="72"/>
      <c r="P432" s="72"/>
      <c r="Q432" s="72"/>
      <c r="R432" s="73"/>
      <c r="S432" s="73"/>
      <c r="T432" s="76">
        <v>393</v>
      </c>
      <c r="U432" s="75">
        <f t="shared" si="38"/>
        <v>0.6</v>
      </c>
      <c r="V432" s="75">
        <f t="shared" si="39"/>
        <v>0</v>
      </c>
      <c r="W432" s="75">
        <f t="shared" si="40"/>
        <v>0.6</v>
      </c>
      <c r="X432" s="75">
        <f t="shared" si="37"/>
        <v>0</v>
      </c>
      <c r="Y432" s="72"/>
      <c r="Z432" s="72"/>
      <c r="AA432" s="72"/>
      <c r="AB432" s="72"/>
      <c r="AC432" s="72"/>
      <c r="AD432" s="72"/>
      <c r="AE432" s="72"/>
      <c r="AF432" s="72"/>
    </row>
    <row r="433" spans="15:32" ht="20.100000000000001" customHeight="1">
      <c r="O433" s="72"/>
      <c r="P433" s="72"/>
      <c r="Q433" s="72"/>
      <c r="R433" s="73"/>
      <c r="S433" s="73"/>
      <c r="T433" s="76">
        <v>394</v>
      </c>
      <c r="U433" s="75">
        <f t="shared" si="38"/>
        <v>0.6</v>
      </c>
      <c r="V433" s="75">
        <f t="shared" si="39"/>
        <v>0</v>
      </c>
      <c r="W433" s="75">
        <f t="shared" si="40"/>
        <v>0.6</v>
      </c>
      <c r="X433" s="75">
        <f t="shared" si="37"/>
        <v>0</v>
      </c>
      <c r="Y433" s="72"/>
      <c r="Z433" s="72"/>
      <c r="AA433" s="72"/>
      <c r="AB433" s="72"/>
      <c r="AC433" s="72"/>
      <c r="AD433" s="72"/>
      <c r="AE433" s="72"/>
      <c r="AF433" s="72"/>
    </row>
    <row r="434" spans="15:32" ht="20.100000000000001" customHeight="1">
      <c r="O434" s="72"/>
      <c r="P434" s="72"/>
      <c r="Q434" s="72"/>
      <c r="R434" s="73"/>
      <c r="S434" s="73"/>
      <c r="T434" s="76">
        <v>395</v>
      </c>
      <c r="U434" s="75">
        <f t="shared" si="38"/>
        <v>0.6</v>
      </c>
      <c r="V434" s="75">
        <f t="shared" si="39"/>
        <v>0</v>
      </c>
      <c r="W434" s="75">
        <f t="shared" si="40"/>
        <v>0.6</v>
      </c>
      <c r="X434" s="75">
        <f t="shared" si="37"/>
        <v>0</v>
      </c>
      <c r="Y434" s="72"/>
      <c r="Z434" s="72"/>
      <c r="AA434" s="72"/>
      <c r="AB434" s="72"/>
      <c r="AC434" s="72"/>
      <c r="AD434" s="72"/>
      <c r="AE434" s="72"/>
      <c r="AF434" s="72"/>
    </row>
    <row r="435" spans="15:32" ht="20.100000000000001" customHeight="1">
      <c r="O435" s="72"/>
      <c r="P435" s="72"/>
      <c r="Q435" s="72"/>
      <c r="R435" s="73"/>
      <c r="S435" s="73"/>
      <c r="T435" s="76">
        <v>396</v>
      </c>
      <c r="U435" s="75">
        <f t="shared" si="38"/>
        <v>0.6</v>
      </c>
      <c r="V435" s="75">
        <f t="shared" si="39"/>
        <v>0</v>
      </c>
      <c r="W435" s="75">
        <f t="shared" si="40"/>
        <v>0.6</v>
      </c>
      <c r="X435" s="75">
        <f t="shared" si="37"/>
        <v>0</v>
      </c>
      <c r="Y435" s="72"/>
      <c r="Z435" s="72"/>
      <c r="AA435" s="72"/>
      <c r="AB435" s="72"/>
      <c r="AC435" s="72"/>
      <c r="AD435" s="72"/>
      <c r="AE435" s="72"/>
      <c r="AF435" s="72"/>
    </row>
    <row r="436" spans="15:32" ht="20.100000000000001" customHeight="1">
      <c r="O436" s="72"/>
      <c r="P436" s="72"/>
      <c r="Q436" s="72"/>
      <c r="R436" s="73"/>
      <c r="S436" s="73"/>
      <c r="T436" s="76">
        <v>397</v>
      </c>
      <c r="U436" s="75">
        <f t="shared" si="38"/>
        <v>0.6</v>
      </c>
      <c r="V436" s="75">
        <f t="shared" si="39"/>
        <v>0</v>
      </c>
      <c r="W436" s="75">
        <f t="shared" si="40"/>
        <v>0.6</v>
      </c>
      <c r="X436" s="75">
        <f t="shared" si="37"/>
        <v>0</v>
      </c>
      <c r="Y436" s="72"/>
      <c r="Z436" s="72"/>
      <c r="AA436" s="72"/>
      <c r="AB436" s="72"/>
      <c r="AC436" s="72"/>
      <c r="AD436" s="72"/>
      <c r="AE436" s="72"/>
      <c r="AF436" s="72"/>
    </row>
    <row r="437" spans="15:32" ht="20.100000000000001" customHeight="1">
      <c r="O437" s="72"/>
      <c r="P437" s="72"/>
      <c r="Q437" s="72"/>
      <c r="R437" s="73"/>
      <c r="S437" s="73"/>
      <c r="T437" s="76">
        <v>398</v>
      </c>
      <c r="U437" s="75">
        <f t="shared" si="38"/>
        <v>0.6</v>
      </c>
      <c r="V437" s="75">
        <f t="shared" si="39"/>
        <v>0</v>
      </c>
      <c r="W437" s="75">
        <f t="shared" si="40"/>
        <v>0.6</v>
      </c>
      <c r="X437" s="75">
        <f t="shared" si="37"/>
        <v>0</v>
      </c>
      <c r="Y437" s="72"/>
      <c r="Z437" s="72"/>
      <c r="AA437" s="72"/>
      <c r="AB437" s="72"/>
      <c r="AC437" s="72"/>
      <c r="AD437" s="72"/>
      <c r="AE437" s="72"/>
      <c r="AF437" s="72"/>
    </row>
    <row r="438" spans="15:32" ht="20.100000000000001" customHeight="1">
      <c r="O438" s="72"/>
      <c r="P438" s="72"/>
      <c r="Q438" s="72"/>
      <c r="R438" s="73"/>
      <c r="S438" s="73"/>
      <c r="T438" s="76">
        <v>399</v>
      </c>
      <c r="U438" s="75">
        <f t="shared" si="38"/>
        <v>0.6</v>
      </c>
      <c r="V438" s="75">
        <f t="shared" si="39"/>
        <v>0</v>
      </c>
      <c r="W438" s="75">
        <f t="shared" si="40"/>
        <v>0.6</v>
      </c>
      <c r="X438" s="75">
        <f t="shared" si="37"/>
        <v>0</v>
      </c>
      <c r="Y438" s="72"/>
      <c r="Z438" s="72"/>
      <c r="AA438" s="72"/>
      <c r="AB438" s="72"/>
      <c r="AC438" s="72"/>
      <c r="AD438" s="72"/>
      <c r="AE438" s="72"/>
      <c r="AF438" s="72"/>
    </row>
    <row r="439" spans="15:32" ht="20.100000000000001" customHeight="1">
      <c r="O439" s="72"/>
      <c r="P439" s="72"/>
      <c r="Q439" s="72"/>
      <c r="R439" s="73"/>
      <c r="S439" s="73"/>
      <c r="T439" s="76">
        <v>400</v>
      </c>
      <c r="U439" s="75">
        <f t="shared" si="38"/>
        <v>0.6</v>
      </c>
      <c r="V439" s="75">
        <f t="shared" si="39"/>
        <v>0</v>
      </c>
      <c r="W439" s="75">
        <f t="shared" si="40"/>
        <v>0.6</v>
      </c>
      <c r="X439" s="75">
        <f t="shared" si="37"/>
        <v>0</v>
      </c>
      <c r="Y439" s="72"/>
      <c r="Z439" s="72"/>
      <c r="AA439" s="72"/>
      <c r="AB439" s="72"/>
      <c r="AC439" s="72"/>
      <c r="AD439" s="72"/>
      <c r="AE439" s="72"/>
      <c r="AF439" s="72"/>
    </row>
    <row r="440" spans="15:32" ht="20.100000000000001" customHeight="1">
      <c r="O440" s="72"/>
      <c r="P440" s="72"/>
      <c r="Q440" s="72"/>
      <c r="R440" s="73"/>
      <c r="S440" s="73"/>
      <c r="T440" s="76">
        <v>401</v>
      </c>
      <c r="U440" s="75">
        <f t="shared" si="38"/>
        <v>0.6</v>
      </c>
      <c r="V440" s="75">
        <f t="shared" si="39"/>
        <v>0</v>
      </c>
      <c r="W440" s="75">
        <f t="shared" si="40"/>
        <v>0.6</v>
      </c>
      <c r="X440" s="75">
        <f t="shared" si="37"/>
        <v>0</v>
      </c>
      <c r="Y440" s="72"/>
      <c r="Z440" s="72"/>
      <c r="AA440" s="72"/>
      <c r="AB440" s="72"/>
      <c r="AC440" s="72"/>
      <c r="AD440" s="72"/>
      <c r="AE440" s="72"/>
      <c r="AF440" s="72"/>
    </row>
    <row r="441" spans="15:32" ht="20.100000000000001" customHeight="1">
      <c r="O441" s="72"/>
      <c r="P441" s="72"/>
      <c r="Q441" s="72"/>
      <c r="R441" s="73"/>
      <c r="S441" s="73"/>
      <c r="T441" s="76">
        <v>402</v>
      </c>
      <c r="U441" s="75">
        <f t="shared" si="38"/>
        <v>0.6</v>
      </c>
      <c r="V441" s="75">
        <f t="shared" si="39"/>
        <v>0</v>
      </c>
      <c r="W441" s="75">
        <f t="shared" si="40"/>
        <v>0.6</v>
      </c>
      <c r="X441" s="75">
        <f t="shared" si="37"/>
        <v>0</v>
      </c>
      <c r="Y441" s="72"/>
      <c r="Z441" s="72"/>
      <c r="AA441" s="72"/>
      <c r="AB441" s="72"/>
      <c r="AC441" s="72"/>
      <c r="AD441" s="72"/>
      <c r="AE441" s="72"/>
      <c r="AF441" s="72"/>
    </row>
    <row r="442" spans="15:32" ht="20.100000000000001" customHeight="1">
      <c r="O442" s="72"/>
      <c r="P442" s="72"/>
      <c r="Q442" s="72"/>
      <c r="R442" s="73"/>
      <c r="S442" s="73"/>
      <c r="T442" s="76">
        <v>403</v>
      </c>
      <c r="U442" s="75">
        <f t="shared" si="38"/>
        <v>0.6</v>
      </c>
      <c r="V442" s="75">
        <f t="shared" si="39"/>
        <v>0</v>
      </c>
      <c r="W442" s="75">
        <f t="shared" si="40"/>
        <v>0.6</v>
      </c>
      <c r="X442" s="75">
        <f t="shared" si="37"/>
        <v>0</v>
      </c>
      <c r="Y442" s="72"/>
      <c r="Z442" s="72"/>
      <c r="AA442" s="72"/>
      <c r="AB442" s="72"/>
      <c r="AC442" s="72"/>
      <c r="AD442" s="72"/>
      <c r="AE442" s="72"/>
      <c r="AF442" s="72"/>
    </row>
    <row r="443" spans="15:32" ht="20.100000000000001" customHeight="1">
      <c r="O443" s="72"/>
      <c r="P443" s="72"/>
      <c r="Q443" s="72"/>
      <c r="R443" s="73"/>
      <c r="S443" s="73"/>
      <c r="T443" s="76">
        <v>404</v>
      </c>
      <c r="U443" s="75">
        <f t="shared" si="38"/>
        <v>0.6</v>
      </c>
      <c r="V443" s="75">
        <f t="shared" si="39"/>
        <v>0</v>
      </c>
      <c r="W443" s="75">
        <f t="shared" si="40"/>
        <v>0.6</v>
      </c>
      <c r="X443" s="75">
        <f t="shared" si="37"/>
        <v>0</v>
      </c>
      <c r="Y443" s="72"/>
      <c r="Z443" s="72"/>
      <c r="AA443" s="72"/>
      <c r="AB443" s="72"/>
      <c r="AC443" s="72"/>
      <c r="AD443" s="72"/>
      <c r="AE443" s="72"/>
      <c r="AF443" s="72"/>
    </row>
    <row r="444" spans="15:32" ht="20.100000000000001" customHeight="1">
      <c r="O444" s="72"/>
      <c r="P444" s="72"/>
      <c r="Q444" s="72"/>
      <c r="R444" s="73"/>
      <c r="S444" s="73"/>
      <c r="T444" s="76">
        <v>405</v>
      </c>
      <c r="U444" s="75">
        <f t="shared" si="38"/>
        <v>0.6</v>
      </c>
      <c r="V444" s="75">
        <f t="shared" si="39"/>
        <v>0</v>
      </c>
      <c r="W444" s="75">
        <f t="shared" si="40"/>
        <v>0.6</v>
      </c>
      <c r="X444" s="75">
        <f t="shared" si="37"/>
        <v>0</v>
      </c>
      <c r="Y444" s="72"/>
      <c r="Z444" s="72"/>
      <c r="AA444" s="72"/>
      <c r="AB444" s="72"/>
      <c r="AC444" s="72"/>
      <c r="AD444" s="72"/>
      <c r="AE444" s="72"/>
      <c r="AF444" s="72"/>
    </row>
    <row r="445" spans="15:32" ht="20.100000000000001" customHeight="1">
      <c r="O445" s="72"/>
      <c r="P445" s="72"/>
      <c r="Q445" s="72"/>
      <c r="R445" s="73"/>
      <c r="S445" s="73"/>
      <c r="T445" s="76">
        <v>406</v>
      </c>
      <c r="U445" s="75">
        <f t="shared" si="38"/>
        <v>0.6</v>
      </c>
      <c r="V445" s="75">
        <f t="shared" si="39"/>
        <v>0</v>
      </c>
      <c r="W445" s="75">
        <f t="shared" si="40"/>
        <v>0.6</v>
      </c>
      <c r="X445" s="75">
        <f t="shared" si="37"/>
        <v>0</v>
      </c>
      <c r="Y445" s="72"/>
      <c r="Z445" s="72"/>
      <c r="AA445" s="72"/>
      <c r="AB445" s="72"/>
      <c r="AC445" s="72"/>
      <c r="AD445" s="72"/>
      <c r="AE445" s="72"/>
      <c r="AF445" s="72"/>
    </row>
    <row r="446" spans="15:32" ht="20.100000000000001" customHeight="1">
      <c r="O446" s="72"/>
      <c r="P446" s="72"/>
      <c r="Q446" s="72"/>
      <c r="R446" s="73"/>
      <c r="S446" s="73"/>
      <c r="T446" s="76">
        <v>407</v>
      </c>
      <c r="U446" s="75">
        <f t="shared" si="38"/>
        <v>0.6</v>
      </c>
      <c r="V446" s="75">
        <f t="shared" si="39"/>
        <v>0</v>
      </c>
      <c r="W446" s="75">
        <f t="shared" si="40"/>
        <v>0.6</v>
      </c>
      <c r="X446" s="75">
        <f t="shared" si="37"/>
        <v>0</v>
      </c>
      <c r="Y446" s="72"/>
      <c r="Z446" s="72"/>
      <c r="AA446" s="72"/>
      <c r="AB446" s="72"/>
      <c r="AC446" s="72"/>
      <c r="AD446" s="72"/>
      <c r="AE446" s="72"/>
      <c r="AF446" s="72"/>
    </row>
    <row r="447" spans="15:32" ht="20.100000000000001" customHeight="1">
      <c r="O447" s="72"/>
      <c r="P447" s="72"/>
      <c r="Q447" s="72"/>
      <c r="R447" s="73"/>
      <c r="S447" s="73"/>
      <c r="T447" s="76">
        <v>408</v>
      </c>
      <c r="U447" s="75">
        <f t="shared" si="38"/>
        <v>0.6</v>
      </c>
      <c r="V447" s="75">
        <f t="shared" si="39"/>
        <v>0</v>
      </c>
      <c r="W447" s="75">
        <f t="shared" si="40"/>
        <v>0.6</v>
      </c>
      <c r="X447" s="75">
        <f t="shared" si="37"/>
        <v>0</v>
      </c>
      <c r="Y447" s="72"/>
      <c r="Z447" s="72"/>
      <c r="AA447" s="72"/>
      <c r="AB447" s="72"/>
      <c r="AC447" s="72"/>
      <c r="AD447" s="72"/>
      <c r="AE447" s="72"/>
      <c r="AF447" s="72"/>
    </row>
    <row r="448" spans="15:32" ht="20.100000000000001" customHeight="1">
      <c r="O448" s="72"/>
      <c r="P448" s="72"/>
      <c r="Q448" s="72"/>
      <c r="R448" s="73"/>
      <c r="S448" s="73"/>
      <c r="T448" s="76">
        <v>409</v>
      </c>
      <c r="U448" s="75">
        <f t="shared" si="38"/>
        <v>0.6</v>
      </c>
      <c r="V448" s="75">
        <f t="shared" si="39"/>
        <v>0</v>
      </c>
      <c r="W448" s="75">
        <f t="shared" si="40"/>
        <v>0.6</v>
      </c>
      <c r="X448" s="75">
        <f t="shared" si="37"/>
        <v>0</v>
      </c>
      <c r="Y448" s="72"/>
      <c r="Z448" s="72"/>
      <c r="AA448" s="72"/>
      <c r="AB448" s="72"/>
      <c r="AC448" s="72"/>
      <c r="AD448" s="72"/>
      <c r="AE448" s="72"/>
      <c r="AF448" s="72"/>
    </row>
    <row r="449" spans="15:32" ht="20.100000000000001" customHeight="1">
      <c r="O449" s="72"/>
      <c r="P449" s="72"/>
      <c r="Q449" s="72"/>
      <c r="R449" s="73"/>
      <c r="S449" s="73"/>
      <c r="T449" s="76">
        <v>410</v>
      </c>
      <c r="U449" s="75">
        <f t="shared" si="38"/>
        <v>0.6</v>
      </c>
      <c r="V449" s="75">
        <f t="shared" si="39"/>
        <v>0</v>
      </c>
      <c r="W449" s="75">
        <f t="shared" si="40"/>
        <v>0.6</v>
      </c>
      <c r="X449" s="75">
        <f t="shared" si="37"/>
        <v>0</v>
      </c>
      <c r="Y449" s="72"/>
      <c r="Z449" s="72"/>
      <c r="AA449" s="72"/>
      <c r="AB449" s="72"/>
      <c r="AC449" s="72"/>
      <c r="AD449" s="72"/>
      <c r="AE449" s="72"/>
      <c r="AF449" s="72"/>
    </row>
    <row r="450" spans="15:32" ht="20.100000000000001" customHeight="1">
      <c r="O450" s="72"/>
      <c r="P450" s="72"/>
      <c r="Q450" s="72"/>
      <c r="R450" s="73"/>
      <c r="S450" s="73"/>
      <c r="T450" s="76">
        <v>411</v>
      </c>
      <c r="U450" s="75">
        <f t="shared" si="38"/>
        <v>0.6</v>
      </c>
      <c r="V450" s="75">
        <f t="shared" si="39"/>
        <v>0</v>
      </c>
      <c r="W450" s="75">
        <f t="shared" si="40"/>
        <v>0.6</v>
      </c>
      <c r="X450" s="75">
        <f t="shared" si="37"/>
        <v>0</v>
      </c>
      <c r="Y450" s="72"/>
      <c r="Z450" s="72"/>
      <c r="AA450" s="72"/>
      <c r="AB450" s="72"/>
      <c r="AC450" s="72"/>
      <c r="AD450" s="72"/>
      <c r="AE450" s="72"/>
      <c r="AF450" s="72"/>
    </row>
    <row r="451" spans="15:32" ht="20.100000000000001" customHeight="1">
      <c r="O451" s="72"/>
      <c r="P451" s="72"/>
      <c r="Q451" s="72"/>
      <c r="R451" s="73"/>
      <c r="S451" s="73"/>
      <c r="T451" s="76">
        <v>412</v>
      </c>
      <c r="U451" s="75">
        <f t="shared" si="38"/>
        <v>0.6</v>
      </c>
      <c r="V451" s="75">
        <f t="shared" si="39"/>
        <v>0</v>
      </c>
      <c r="W451" s="75">
        <f t="shared" si="40"/>
        <v>0.6</v>
      </c>
      <c r="X451" s="75">
        <f t="shared" si="37"/>
        <v>0</v>
      </c>
      <c r="Y451" s="72"/>
      <c r="Z451" s="72"/>
      <c r="AA451" s="72"/>
      <c r="AB451" s="72"/>
      <c r="AC451" s="72"/>
      <c r="AD451" s="72"/>
      <c r="AE451" s="72"/>
      <c r="AF451" s="72"/>
    </row>
    <row r="452" spans="15:32" ht="20.100000000000001" customHeight="1">
      <c r="O452" s="72"/>
      <c r="P452" s="72"/>
      <c r="Q452" s="72"/>
      <c r="R452" s="73"/>
      <c r="S452" s="73"/>
      <c r="T452" s="76">
        <v>413</v>
      </c>
      <c r="U452" s="75">
        <f t="shared" si="38"/>
        <v>0.6</v>
      </c>
      <c r="V452" s="75">
        <f t="shared" si="39"/>
        <v>0</v>
      </c>
      <c r="W452" s="75">
        <f t="shared" si="40"/>
        <v>0.6</v>
      </c>
      <c r="X452" s="75">
        <f t="shared" si="37"/>
        <v>0</v>
      </c>
      <c r="Y452" s="72"/>
      <c r="Z452" s="72"/>
      <c r="AA452" s="72"/>
      <c r="AB452" s="72"/>
      <c r="AC452" s="72"/>
      <c r="AD452" s="72"/>
      <c r="AE452" s="72"/>
      <c r="AF452" s="72"/>
    </row>
    <row r="453" spans="15:32" ht="20.100000000000001" customHeight="1">
      <c r="O453" s="72"/>
      <c r="P453" s="72"/>
      <c r="Q453" s="72"/>
      <c r="R453" s="73"/>
      <c r="S453" s="73"/>
      <c r="T453" s="76">
        <v>414</v>
      </c>
      <c r="U453" s="75">
        <f t="shared" si="38"/>
        <v>0.6</v>
      </c>
      <c r="V453" s="75">
        <f t="shared" si="39"/>
        <v>0</v>
      </c>
      <c r="W453" s="75">
        <f t="shared" si="40"/>
        <v>0.6</v>
      </c>
      <c r="X453" s="75">
        <f t="shared" si="37"/>
        <v>0</v>
      </c>
      <c r="Y453" s="72"/>
      <c r="Z453" s="72"/>
      <c r="AA453" s="72"/>
      <c r="AB453" s="72"/>
      <c r="AC453" s="72"/>
      <c r="AD453" s="72"/>
      <c r="AE453" s="72"/>
      <c r="AF453" s="72"/>
    </row>
    <row r="454" spans="15:32" ht="20.100000000000001" customHeight="1">
      <c r="O454" s="72"/>
      <c r="P454" s="72"/>
      <c r="Q454" s="72"/>
      <c r="R454" s="73"/>
      <c r="S454" s="73"/>
      <c r="T454" s="76">
        <v>415</v>
      </c>
      <c r="U454" s="75">
        <f t="shared" si="38"/>
        <v>0.6</v>
      </c>
      <c r="V454" s="75">
        <f t="shared" si="39"/>
        <v>0</v>
      </c>
      <c r="W454" s="75">
        <f t="shared" si="40"/>
        <v>0.6</v>
      </c>
      <c r="X454" s="75">
        <f t="shared" si="37"/>
        <v>0</v>
      </c>
      <c r="Y454" s="72"/>
      <c r="Z454" s="72"/>
      <c r="AA454" s="72"/>
      <c r="AB454" s="72"/>
      <c r="AC454" s="72"/>
      <c r="AD454" s="72"/>
      <c r="AE454" s="72"/>
      <c r="AF454" s="72"/>
    </row>
    <row r="455" spans="15:32" ht="20.100000000000001" customHeight="1">
      <c r="O455" s="72"/>
      <c r="P455" s="72"/>
      <c r="Q455" s="72"/>
      <c r="R455" s="73"/>
      <c r="S455" s="73"/>
      <c r="T455" s="76">
        <v>416</v>
      </c>
      <c r="U455" s="75">
        <f t="shared" si="38"/>
        <v>0.6</v>
      </c>
      <c r="V455" s="75">
        <f t="shared" si="39"/>
        <v>0</v>
      </c>
      <c r="W455" s="75">
        <f t="shared" si="40"/>
        <v>0.6</v>
      </c>
      <c r="X455" s="75">
        <f t="shared" si="37"/>
        <v>0</v>
      </c>
      <c r="Y455" s="72"/>
      <c r="Z455" s="72"/>
      <c r="AA455" s="72"/>
      <c r="AB455" s="72"/>
      <c r="AC455" s="72"/>
      <c r="AD455" s="72"/>
      <c r="AE455" s="72"/>
      <c r="AF455" s="72"/>
    </row>
    <row r="456" spans="15:32" ht="20.100000000000001" customHeight="1">
      <c r="O456" s="72"/>
      <c r="P456" s="72"/>
      <c r="Q456" s="72"/>
      <c r="R456" s="73"/>
      <c r="S456" s="73"/>
      <c r="T456" s="76">
        <v>417</v>
      </c>
      <c r="U456" s="75">
        <f t="shared" si="38"/>
        <v>0.6</v>
      </c>
      <c r="V456" s="75">
        <f t="shared" si="39"/>
        <v>0</v>
      </c>
      <c r="W456" s="75">
        <f t="shared" si="40"/>
        <v>0.6</v>
      </c>
      <c r="X456" s="75">
        <f t="shared" si="37"/>
        <v>0</v>
      </c>
      <c r="Y456" s="72"/>
      <c r="Z456" s="72"/>
      <c r="AA456" s="72"/>
      <c r="AB456" s="72"/>
      <c r="AC456" s="72"/>
      <c r="AD456" s="72"/>
      <c r="AE456" s="72"/>
      <c r="AF456" s="72"/>
    </row>
    <row r="457" spans="15:32" ht="20.100000000000001" customHeight="1">
      <c r="O457" s="72"/>
      <c r="P457" s="72"/>
      <c r="Q457" s="72"/>
      <c r="R457" s="73"/>
      <c r="S457" s="73"/>
      <c r="T457" s="76">
        <v>418</v>
      </c>
      <c r="U457" s="75">
        <f t="shared" si="38"/>
        <v>0.6</v>
      </c>
      <c r="V457" s="75">
        <f t="shared" si="39"/>
        <v>0</v>
      </c>
      <c r="W457" s="75">
        <f t="shared" si="40"/>
        <v>0.6</v>
      </c>
      <c r="X457" s="75">
        <f t="shared" si="37"/>
        <v>0</v>
      </c>
      <c r="Y457" s="72"/>
      <c r="Z457" s="72"/>
      <c r="AA457" s="72"/>
      <c r="AB457" s="72"/>
      <c r="AC457" s="72"/>
      <c r="AD457" s="72"/>
      <c r="AE457" s="72"/>
      <c r="AF457" s="72"/>
    </row>
    <row r="458" spans="15:32" ht="20.100000000000001" customHeight="1">
      <c r="O458" s="72"/>
      <c r="P458" s="72"/>
      <c r="Q458" s="72"/>
      <c r="R458" s="73"/>
      <c r="S458" s="73"/>
      <c r="T458" s="76">
        <v>419</v>
      </c>
      <c r="U458" s="75">
        <f t="shared" si="38"/>
        <v>0.6</v>
      </c>
      <c r="V458" s="75">
        <f t="shared" si="39"/>
        <v>0</v>
      </c>
      <c r="W458" s="75">
        <f t="shared" si="40"/>
        <v>0.6</v>
      </c>
      <c r="X458" s="75">
        <f t="shared" si="37"/>
        <v>0</v>
      </c>
      <c r="Y458" s="72"/>
      <c r="Z458" s="72"/>
      <c r="AA458" s="72"/>
      <c r="AB458" s="72"/>
      <c r="AC458" s="72"/>
      <c r="AD458" s="72"/>
      <c r="AE458" s="72"/>
      <c r="AF458" s="72"/>
    </row>
    <row r="459" spans="15:32" ht="20.100000000000001" customHeight="1">
      <c r="O459" s="72"/>
      <c r="P459" s="72"/>
      <c r="Q459" s="72"/>
      <c r="R459" s="73"/>
      <c r="S459" s="73"/>
      <c r="T459" s="76">
        <v>420</v>
      </c>
      <c r="U459" s="75">
        <f t="shared" si="38"/>
        <v>0.6</v>
      </c>
      <c r="V459" s="75">
        <f t="shared" si="39"/>
        <v>0</v>
      </c>
      <c r="W459" s="75">
        <f t="shared" si="40"/>
        <v>0.6</v>
      </c>
      <c r="X459" s="75">
        <f t="shared" si="37"/>
        <v>0</v>
      </c>
      <c r="Y459" s="72"/>
      <c r="Z459" s="72"/>
      <c r="AA459" s="72"/>
      <c r="AB459" s="72"/>
      <c r="AC459" s="72"/>
      <c r="AD459" s="72"/>
      <c r="AE459" s="72"/>
      <c r="AF459" s="72"/>
    </row>
    <row r="460" spans="15:32" ht="20.100000000000001" customHeight="1">
      <c r="O460" s="72"/>
      <c r="P460" s="72"/>
      <c r="Q460" s="72"/>
      <c r="R460" s="73"/>
      <c r="S460" s="73"/>
      <c r="T460" s="76">
        <v>421</v>
      </c>
      <c r="U460" s="75">
        <f t="shared" si="38"/>
        <v>0.6</v>
      </c>
      <c r="V460" s="75">
        <f t="shared" si="39"/>
        <v>0</v>
      </c>
      <c r="W460" s="75">
        <f t="shared" si="40"/>
        <v>0.6</v>
      </c>
      <c r="X460" s="75">
        <f t="shared" ref="X460:X523" si="41">V460</f>
        <v>0</v>
      </c>
      <c r="Y460" s="72"/>
      <c r="Z460" s="72"/>
      <c r="AA460" s="72"/>
      <c r="AB460" s="72"/>
      <c r="AC460" s="72"/>
      <c r="AD460" s="72"/>
      <c r="AE460" s="72"/>
      <c r="AF460" s="72"/>
    </row>
    <row r="461" spans="15:32" ht="20.100000000000001" customHeight="1">
      <c r="O461" s="72"/>
      <c r="P461" s="72"/>
      <c r="Q461" s="72"/>
      <c r="R461" s="73"/>
      <c r="S461" s="73"/>
      <c r="T461" s="76">
        <v>422</v>
      </c>
      <c r="U461" s="75">
        <f t="shared" si="38"/>
        <v>0.6</v>
      </c>
      <c r="V461" s="75">
        <f t="shared" si="39"/>
        <v>0</v>
      </c>
      <c r="W461" s="75">
        <f t="shared" si="40"/>
        <v>0.6</v>
      </c>
      <c r="X461" s="75">
        <f t="shared" si="41"/>
        <v>0</v>
      </c>
      <c r="Y461" s="72"/>
      <c r="Z461" s="72"/>
      <c r="AA461" s="72"/>
      <c r="AB461" s="72"/>
      <c r="AC461" s="72"/>
      <c r="AD461" s="72"/>
      <c r="AE461" s="72"/>
      <c r="AF461" s="72"/>
    </row>
    <row r="462" spans="15:32" ht="20.100000000000001" customHeight="1">
      <c r="O462" s="72"/>
      <c r="P462" s="72"/>
      <c r="Q462" s="72"/>
      <c r="R462" s="73"/>
      <c r="S462" s="73"/>
      <c r="T462" s="76">
        <v>423</v>
      </c>
      <c r="U462" s="75">
        <f t="shared" si="38"/>
        <v>0.6</v>
      </c>
      <c r="V462" s="75">
        <f t="shared" si="39"/>
        <v>0</v>
      </c>
      <c r="W462" s="75">
        <f t="shared" si="40"/>
        <v>0.6</v>
      </c>
      <c r="X462" s="75">
        <f t="shared" si="41"/>
        <v>0</v>
      </c>
      <c r="Y462" s="72"/>
      <c r="Z462" s="72"/>
      <c r="AA462" s="72"/>
      <c r="AB462" s="72"/>
      <c r="AC462" s="72"/>
      <c r="AD462" s="72"/>
      <c r="AE462" s="72"/>
      <c r="AF462" s="72"/>
    </row>
    <row r="463" spans="15:32" ht="20.100000000000001" customHeight="1">
      <c r="O463" s="72"/>
      <c r="P463" s="72"/>
      <c r="Q463" s="72"/>
      <c r="R463" s="73"/>
      <c r="S463" s="73"/>
      <c r="T463" s="76">
        <v>424</v>
      </c>
      <c r="U463" s="75">
        <f t="shared" si="38"/>
        <v>0.6</v>
      </c>
      <c r="V463" s="75">
        <f t="shared" si="39"/>
        <v>0</v>
      </c>
      <c r="W463" s="75">
        <f t="shared" si="40"/>
        <v>0.6</v>
      </c>
      <c r="X463" s="75">
        <f t="shared" si="41"/>
        <v>0</v>
      </c>
      <c r="Y463" s="72"/>
      <c r="Z463" s="72"/>
      <c r="AA463" s="72"/>
      <c r="AB463" s="72"/>
      <c r="AC463" s="72"/>
      <c r="AD463" s="72"/>
      <c r="AE463" s="72"/>
      <c r="AF463" s="72"/>
    </row>
    <row r="464" spans="15:32" ht="20.100000000000001" customHeight="1">
      <c r="O464" s="72"/>
      <c r="P464" s="72"/>
      <c r="Q464" s="72"/>
      <c r="R464" s="73"/>
      <c r="S464" s="73"/>
      <c r="T464" s="76">
        <v>425</v>
      </c>
      <c r="U464" s="75">
        <f t="shared" si="38"/>
        <v>0.6</v>
      </c>
      <c r="V464" s="75">
        <f t="shared" si="39"/>
        <v>0</v>
      </c>
      <c r="W464" s="75">
        <f t="shared" si="40"/>
        <v>0.6</v>
      </c>
      <c r="X464" s="75">
        <f t="shared" si="41"/>
        <v>0</v>
      </c>
      <c r="Y464" s="72"/>
      <c r="Z464" s="72"/>
      <c r="AA464" s="72"/>
      <c r="AB464" s="72"/>
      <c r="AC464" s="72"/>
      <c r="AD464" s="72"/>
      <c r="AE464" s="72"/>
      <c r="AF464" s="72"/>
    </row>
    <row r="465" spans="15:32" ht="20.100000000000001" customHeight="1">
      <c r="O465" s="72"/>
      <c r="P465" s="72"/>
      <c r="Q465" s="72"/>
      <c r="R465" s="73"/>
      <c r="S465" s="73"/>
      <c r="T465" s="76">
        <v>426</v>
      </c>
      <c r="U465" s="75">
        <f t="shared" si="38"/>
        <v>0.6</v>
      </c>
      <c r="V465" s="75">
        <f t="shared" si="39"/>
        <v>0</v>
      </c>
      <c r="W465" s="75">
        <f t="shared" si="40"/>
        <v>0.6</v>
      </c>
      <c r="X465" s="75">
        <f t="shared" si="41"/>
        <v>0</v>
      </c>
      <c r="Y465" s="72"/>
      <c r="Z465" s="72"/>
      <c r="AA465" s="72"/>
      <c r="AB465" s="72"/>
      <c r="AC465" s="72"/>
      <c r="AD465" s="72"/>
      <c r="AE465" s="72"/>
      <c r="AF465" s="72"/>
    </row>
    <row r="466" spans="15:32" ht="20.100000000000001" customHeight="1">
      <c r="O466" s="72"/>
      <c r="P466" s="72"/>
      <c r="Q466" s="72"/>
      <c r="R466" s="73"/>
      <c r="S466" s="73"/>
      <c r="T466" s="76">
        <v>427</v>
      </c>
      <c r="U466" s="75">
        <f t="shared" si="38"/>
        <v>0.6</v>
      </c>
      <c r="V466" s="75">
        <f t="shared" si="39"/>
        <v>0</v>
      </c>
      <c r="W466" s="75">
        <f t="shared" si="40"/>
        <v>0.6</v>
      </c>
      <c r="X466" s="75">
        <f t="shared" si="41"/>
        <v>0</v>
      </c>
      <c r="Y466" s="72"/>
      <c r="Z466" s="72"/>
      <c r="AA466" s="72"/>
      <c r="AB466" s="72"/>
      <c r="AC466" s="72"/>
      <c r="AD466" s="72"/>
      <c r="AE466" s="72"/>
      <c r="AF466" s="72"/>
    </row>
    <row r="467" spans="15:32" ht="20.100000000000001" customHeight="1">
      <c r="O467" s="72"/>
      <c r="P467" s="72"/>
      <c r="Q467" s="72"/>
      <c r="R467" s="73"/>
      <c r="S467" s="73"/>
      <c r="T467" s="76">
        <v>428</v>
      </c>
      <c r="U467" s="75">
        <f t="shared" si="38"/>
        <v>0.6</v>
      </c>
      <c r="V467" s="75">
        <f t="shared" si="39"/>
        <v>0</v>
      </c>
      <c r="W467" s="75">
        <f t="shared" si="40"/>
        <v>0.6</v>
      </c>
      <c r="X467" s="75">
        <f t="shared" si="41"/>
        <v>0</v>
      </c>
      <c r="Y467" s="72"/>
      <c r="Z467" s="72"/>
      <c r="AA467" s="72"/>
      <c r="AB467" s="72"/>
      <c r="AC467" s="72"/>
      <c r="AD467" s="72"/>
      <c r="AE467" s="72"/>
      <c r="AF467" s="72"/>
    </row>
    <row r="468" spans="15:32" ht="20.100000000000001" customHeight="1">
      <c r="O468" s="72"/>
      <c r="P468" s="72"/>
      <c r="Q468" s="72"/>
      <c r="R468" s="73"/>
      <c r="S468" s="73"/>
      <c r="T468" s="76">
        <v>429</v>
      </c>
      <c r="U468" s="75">
        <f t="shared" si="38"/>
        <v>0.6</v>
      </c>
      <c r="V468" s="75">
        <f t="shared" si="39"/>
        <v>0</v>
      </c>
      <c r="W468" s="75">
        <f t="shared" si="40"/>
        <v>0.6</v>
      </c>
      <c r="X468" s="75">
        <f t="shared" si="41"/>
        <v>0</v>
      </c>
      <c r="Y468" s="72"/>
      <c r="Z468" s="72"/>
      <c r="AA468" s="72"/>
      <c r="AB468" s="72"/>
      <c r="AC468" s="72"/>
      <c r="AD468" s="72"/>
      <c r="AE468" s="72"/>
      <c r="AF468" s="72"/>
    </row>
    <row r="469" spans="15:32" ht="20.100000000000001" customHeight="1">
      <c r="O469" s="72"/>
      <c r="P469" s="72"/>
      <c r="Q469" s="72"/>
      <c r="R469" s="73"/>
      <c r="S469" s="73"/>
      <c r="T469" s="76">
        <v>430</v>
      </c>
      <c r="U469" s="75">
        <f t="shared" si="38"/>
        <v>0.6</v>
      </c>
      <c r="V469" s="75">
        <f t="shared" si="39"/>
        <v>0</v>
      </c>
      <c r="W469" s="75">
        <f t="shared" si="40"/>
        <v>0.6</v>
      </c>
      <c r="X469" s="75">
        <f t="shared" si="41"/>
        <v>0</v>
      </c>
      <c r="Y469" s="72"/>
      <c r="Z469" s="72"/>
      <c r="AA469" s="72"/>
      <c r="AB469" s="72"/>
      <c r="AC469" s="72"/>
      <c r="AD469" s="72"/>
      <c r="AE469" s="72"/>
      <c r="AF469" s="72"/>
    </row>
    <row r="470" spans="15:32" ht="20.100000000000001" customHeight="1">
      <c r="O470" s="72"/>
      <c r="P470" s="72"/>
      <c r="Q470" s="72"/>
      <c r="R470" s="73"/>
      <c r="S470" s="73"/>
      <c r="T470" s="76">
        <v>431</v>
      </c>
      <c r="U470" s="75">
        <f t="shared" si="38"/>
        <v>0.6</v>
      </c>
      <c r="V470" s="75">
        <f t="shared" si="39"/>
        <v>0</v>
      </c>
      <c r="W470" s="75">
        <f t="shared" si="40"/>
        <v>0.6</v>
      </c>
      <c r="X470" s="75">
        <f t="shared" si="41"/>
        <v>0</v>
      </c>
      <c r="Y470" s="72"/>
      <c r="Z470" s="72"/>
      <c r="AA470" s="72"/>
      <c r="AB470" s="72"/>
      <c r="AC470" s="72"/>
      <c r="AD470" s="72"/>
      <c r="AE470" s="72"/>
      <c r="AF470" s="72"/>
    </row>
    <row r="471" spans="15:32" ht="20.100000000000001" customHeight="1">
      <c r="O471" s="72"/>
      <c r="P471" s="72"/>
      <c r="Q471" s="72"/>
      <c r="R471" s="73"/>
      <c r="S471" s="73"/>
      <c r="T471" s="76">
        <v>432</v>
      </c>
      <c r="U471" s="75">
        <f t="shared" si="38"/>
        <v>0.6</v>
      </c>
      <c r="V471" s="75">
        <f t="shared" si="39"/>
        <v>0</v>
      </c>
      <c r="W471" s="75">
        <f t="shared" si="40"/>
        <v>0.6</v>
      </c>
      <c r="X471" s="75">
        <f t="shared" si="41"/>
        <v>0</v>
      </c>
      <c r="Y471" s="72"/>
      <c r="Z471" s="72"/>
      <c r="AA471" s="72"/>
      <c r="AB471" s="72"/>
      <c r="AC471" s="72"/>
      <c r="AD471" s="72"/>
      <c r="AE471" s="72"/>
      <c r="AF471" s="72"/>
    </row>
    <row r="472" spans="15:32" ht="20.100000000000001" customHeight="1">
      <c r="O472" s="72"/>
      <c r="P472" s="72"/>
      <c r="Q472" s="72"/>
      <c r="R472" s="73"/>
      <c r="S472" s="73"/>
      <c r="T472" s="76">
        <v>433</v>
      </c>
      <c r="U472" s="75">
        <f t="shared" si="38"/>
        <v>0.6</v>
      </c>
      <c r="V472" s="75">
        <f t="shared" si="39"/>
        <v>0</v>
      </c>
      <c r="W472" s="75">
        <f t="shared" si="40"/>
        <v>0.6</v>
      </c>
      <c r="X472" s="75">
        <f t="shared" si="41"/>
        <v>0</v>
      </c>
      <c r="Y472" s="72"/>
      <c r="Z472" s="72"/>
      <c r="AA472" s="72"/>
      <c r="AB472" s="72"/>
      <c r="AC472" s="72"/>
      <c r="AD472" s="72"/>
      <c r="AE472" s="72"/>
      <c r="AF472" s="72"/>
    </row>
    <row r="473" spans="15:32" ht="20.100000000000001" customHeight="1">
      <c r="O473" s="72"/>
      <c r="P473" s="72"/>
      <c r="Q473" s="72"/>
      <c r="R473" s="73"/>
      <c r="S473" s="73"/>
      <c r="T473" s="76">
        <v>434</v>
      </c>
      <c r="U473" s="75">
        <f t="shared" si="38"/>
        <v>0.6</v>
      </c>
      <c r="V473" s="75">
        <f t="shared" si="39"/>
        <v>0</v>
      </c>
      <c r="W473" s="75">
        <f t="shared" si="40"/>
        <v>0.6</v>
      </c>
      <c r="X473" s="75">
        <f t="shared" si="41"/>
        <v>0</v>
      </c>
      <c r="Y473" s="72"/>
      <c r="Z473" s="72"/>
      <c r="AA473" s="72"/>
      <c r="AB473" s="72"/>
      <c r="AC473" s="72"/>
      <c r="AD473" s="72"/>
      <c r="AE473" s="72"/>
      <c r="AF473" s="72"/>
    </row>
    <row r="474" spans="15:32" ht="20.100000000000001" customHeight="1">
      <c r="O474" s="72"/>
      <c r="P474" s="72"/>
      <c r="Q474" s="72"/>
      <c r="R474" s="73"/>
      <c r="S474" s="73"/>
      <c r="T474" s="76">
        <v>435</v>
      </c>
      <c r="U474" s="75">
        <f t="shared" si="38"/>
        <v>0.6</v>
      </c>
      <c r="V474" s="75">
        <f t="shared" si="39"/>
        <v>0</v>
      </c>
      <c r="W474" s="75">
        <f t="shared" si="40"/>
        <v>0.6</v>
      </c>
      <c r="X474" s="75">
        <f t="shared" si="41"/>
        <v>0</v>
      </c>
      <c r="Y474" s="72"/>
      <c r="Z474" s="72"/>
      <c r="AA474" s="72"/>
      <c r="AB474" s="72"/>
      <c r="AC474" s="72"/>
      <c r="AD474" s="72"/>
      <c r="AE474" s="72"/>
      <c r="AF474" s="72"/>
    </row>
    <row r="475" spans="15:32" ht="20.100000000000001" customHeight="1">
      <c r="O475" s="72"/>
      <c r="P475" s="72"/>
      <c r="Q475" s="72"/>
      <c r="R475" s="73"/>
      <c r="S475" s="73"/>
      <c r="T475" s="76">
        <v>436</v>
      </c>
      <c r="U475" s="75">
        <f t="shared" si="38"/>
        <v>0.6</v>
      </c>
      <c r="V475" s="75">
        <f t="shared" si="39"/>
        <v>0</v>
      </c>
      <c r="W475" s="75">
        <f t="shared" si="40"/>
        <v>0.6</v>
      </c>
      <c r="X475" s="75">
        <f t="shared" si="41"/>
        <v>0</v>
      </c>
      <c r="Y475" s="72"/>
      <c r="Z475" s="72"/>
      <c r="AA475" s="72"/>
      <c r="AB475" s="72"/>
      <c r="AC475" s="72"/>
      <c r="AD475" s="72"/>
      <c r="AE475" s="72"/>
      <c r="AF475" s="72"/>
    </row>
    <row r="476" spans="15:32" ht="20.100000000000001" customHeight="1">
      <c r="O476" s="72"/>
      <c r="P476" s="72"/>
      <c r="Q476" s="72"/>
      <c r="R476" s="73"/>
      <c r="S476" s="73"/>
      <c r="T476" s="76">
        <v>437</v>
      </c>
      <c r="U476" s="75">
        <f t="shared" si="38"/>
        <v>0.6</v>
      </c>
      <c r="V476" s="75">
        <f t="shared" si="39"/>
        <v>0</v>
      </c>
      <c r="W476" s="75">
        <f t="shared" si="40"/>
        <v>0.6</v>
      </c>
      <c r="X476" s="75">
        <f t="shared" si="41"/>
        <v>0</v>
      </c>
      <c r="Y476" s="72"/>
      <c r="Z476" s="72"/>
      <c r="AA476" s="72"/>
      <c r="AB476" s="72"/>
      <c r="AC476" s="72"/>
      <c r="AD476" s="72"/>
      <c r="AE476" s="72"/>
      <c r="AF476" s="72"/>
    </row>
    <row r="477" spans="15:32" ht="20.100000000000001" customHeight="1">
      <c r="O477" s="72"/>
      <c r="P477" s="72"/>
      <c r="Q477" s="72"/>
      <c r="R477" s="73"/>
      <c r="S477" s="73"/>
      <c r="T477" s="76">
        <v>438</v>
      </c>
      <c r="U477" s="75">
        <f t="shared" si="38"/>
        <v>0.6</v>
      </c>
      <c r="V477" s="75">
        <f t="shared" si="39"/>
        <v>0</v>
      </c>
      <c r="W477" s="75">
        <f t="shared" si="40"/>
        <v>0.6</v>
      </c>
      <c r="X477" s="75">
        <f t="shared" si="41"/>
        <v>0</v>
      </c>
      <c r="Y477" s="72"/>
      <c r="Z477" s="72"/>
      <c r="AA477" s="72"/>
      <c r="AB477" s="72"/>
      <c r="AC477" s="72"/>
      <c r="AD477" s="72"/>
      <c r="AE477" s="72"/>
      <c r="AF477" s="72"/>
    </row>
    <row r="478" spans="15:32" ht="20.100000000000001" customHeight="1">
      <c r="O478" s="72"/>
      <c r="P478" s="72"/>
      <c r="Q478" s="72"/>
      <c r="R478" s="73"/>
      <c r="S478" s="73"/>
      <c r="T478" s="76">
        <v>439</v>
      </c>
      <c r="U478" s="75">
        <f t="shared" si="38"/>
        <v>0.6</v>
      </c>
      <c r="V478" s="75">
        <f t="shared" si="39"/>
        <v>0</v>
      </c>
      <c r="W478" s="75">
        <f t="shared" si="40"/>
        <v>0.6</v>
      </c>
      <c r="X478" s="75">
        <f t="shared" si="41"/>
        <v>0</v>
      </c>
      <c r="Y478" s="72"/>
      <c r="Z478" s="72"/>
      <c r="AA478" s="72"/>
      <c r="AB478" s="72"/>
      <c r="AC478" s="72"/>
      <c r="AD478" s="72"/>
      <c r="AE478" s="72"/>
      <c r="AF478" s="72"/>
    </row>
    <row r="479" spans="15:32" ht="20.100000000000001" customHeight="1">
      <c r="O479" s="72"/>
      <c r="P479" s="72"/>
      <c r="Q479" s="72"/>
      <c r="R479" s="73"/>
      <c r="S479" s="73"/>
      <c r="T479" s="76">
        <v>440</v>
      </c>
      <c r="U479" s="75">
        <f t="shared" si="38"/>
        <v>0.6</v>
      </c>
      <c r="V479" s="75">
        <f t="shared" si="39"/>
        <v>0</v>
      </c>
      <c r="W479" s="75">
        <f t="shared" si="40"/>
        <v>0.6</v>
      </c>
      <c r="X479" s="75">
        <f t="shared" si="41"/>
        <v>0</v>
      </c>
      <c r="Y479" s="72"/>
      <c r="Z479" s="72"/>
      <c r="AA479" s="72"/>
      <c r="AB479" s="72"/>
      <c r="AC479" s="72"/>
      <c r="AD479" s="72"/>
      <c r="AE479" s="72"/>
      <c r="AF479" s="72"/>
    </row>
    <row r="480" spans="15:32" ht="20.100000000000001" customHeight="1">
      <c r="O480" s="72"/>
      <c r="P480" s="72"/>
      <c r="Q480" s="72"/>
      <c r="R480" s="73"/>
      <c r="S480" s="73"/>
      <c r="T480" s="76">
        <v>441</v>
      </c>
      <c r="U480" s="75">
        <f t="shared" si="38"/>
        <v>0.6</v>
      </c>
      <c r="V480" s="75">
        <f t="shared" si="39"/>
        <v>0</v>
      </c>
      <c r="W480" s="75">
        <f t="shared" si="40"/>
        <v>0.6</v>
      </c>
      <c r="X480" s="75">
        <f t="shared" si="41"/>
        <v>0</v>
      </c>
      <c r="Y480" s="72"/>
      <c r="Z480" s="72"/>
      <c r="AA480" s="72"/>
      <c r="AB480" s="72"/>
      <c r="AC480" s="72"/>
      <c r="AD480" s="72"/>
      <c r="AE480" s="72"/>
      <c r="AF480" s="72"/>
    </row>
    <row r="481" spans="15:32" ht="20.100000000000001" customHeight="1">
      <c r="O481" s="72"/>
      <c r="P481" s="72"/>
      <c r="Q481" s="72"/>
      <c r="R481" s="73"/>
      <c r="S481" s="73"/>
      <c r="T481" s="76">
        <v>442</v>
      </c>
      <c r="U481" s="75">
        <f t="shared" si="38"/>
        <v>0.6</v>
      </c>
      <c r="V481" s="75">
        <f t="shared" si="39"/>
        <v>0</v>
      </c>
      <c r="W481" s="75">
        <f t="shared" si="40"/>
        <v>0.6</v>
      </c>
      <c r="X481" s="75">
        <f t="shared" si="41"/>
        <v>0</v>
      </c>
      <c r="Y481" s="72"/>
      <c r="Z481" s="72"/>
      <c r="AA481" s="72"/>
      <c r="AB481" s="72"/>
      <c r="AC481" s="72"/>
      <c r="AD481" s="72"/>
      <c r="AE481" s="72"/>
      <c r="AF481" s="72"/>
    </row>
    <row r="482" spans="15:32" ht="20.100000000000001" customHeight="1">
      <c r="O482" s="72"/>
      <c r="P482" s="72"/>
      <c r="Q482" s="72"/>
      <c r="R482" s="73"/>
      <c r="S482" s="73"/>
      <c r="T482" s="76">
        <v>443</v>
      </c>
      <c r="U482" s="75">
        <f t="shared" si="38"/>
        <v>0.6</v>
      </c>
      <c r="V482" s="75">
        <f t="shared" si="39"/>
        <v>0</v>
      </c>
      <c r="W482" s="75">
        <f t="shared" si="40"/>
        <v>0.6</v>
      </c>
      <c r="X482" s="75">
        <f t="shared" si="41"/>
        <v>0</v>
      </c>
      <c r="Y482" s="72"/>
      <c r="Z482" s="72"/>
      <c r="AA482" s="72"/>
      <c r="AB482" s="72"/>
      <c r="AC482" s="72"/>
      <c r="AD482" s="72"/>
      <c r="AE482" s="72"/>
      <c r="AF482" s="72"/>
    </row>
    <row r="483" spans="15:32" ht="20.100000000000001" customHeight="1">
      <c r="O483" s="72"/>
      <c r="P483" s="72"/>
      <c r="Q483" s="72"/>
      <c r="R483" s="73"/>
      <c r="S483" s="73"/>
      <c r="T483" s="76">
        <v>444</v>
      </c>
      <c r="U483" s="75">
        <f t="shared" si="38"/>
        <v>0.6</v>
      </c>
      <c r="V483" s="75">
        <f t="shared" si="39"/>
        <v>0</v>
      </c>
      <c r="W483" s="75">
        <f t="shared" si="40"/>
        <v>0.6</v>
      </c>
      <c r="X483" s="75">
        <f t="shared" si="41"/>
        <v>0</v>
      </c>
      <c r="Y483" s="72"/>
      <c r="Z483" s="72"/>
      <c r="AA483" s="72"/>
      <c r="AB483" s="72"/>
      <c r="AC483" s="72"/>
      <c r="AD483" s="72"/>
      <c r="AE483" s="72"/>
      <c r="AF483" s="72"/>
    </row>
    <row r="484" spans="15:32" ht="20.100000000000001" customHeight="1">
      <c r="O484" s="72"/>
      <c r="P484" s="72"/>
      <c r="Q484" s="72"/>
      <c r="R484" s="73"/>
      <c r="S484" s="73"/>
      <c r="T484" s="76">
        <v>445</v>
      </c>
      <c r="U484" s="75">
        <f t="shared" si="38"/>
        <v>0.6</v>
      </c>
      <c r="V484" s="75">
        <f t="shared" si="39"/>
        <v>0</v>
      </c>
      <c r="W484" s="75">
        <f t="shared" si="40"/>
        <v>0.6</v>
      </c>
      <c r="X484" s="75">
        <f t="shared" si="41"/>
        <v>0</v>
      </c>
      <c r="Y484" s="72"/>
      <c r="Z484" s="72"/>
      <c r="AA484" s="72"/>
      <c r="AB484" s="72"/>
      <c r="AC484" s="72"/>
      <c r="AD484" s="72"/>
      <c r="AE484" s="72"/>
      <c r="AF484" s="72"/>
    </row>
    <row r="485" spans="15:32" ht="20.100000000000001" customHeight="1">
      <c r="O485" s="72"/>
      <c r="P485" s="72"/>
      <c r="Q485" s="72"/>
      <c r="R485" s="73"/>
      <c r="S485" s="73"/>
      <c r="T485" s="76">
        <v>446</v>
      </c>
      <c r="U485" s="75">
        <f t="shared" si="38"/>
        <v>0.6</v>
      </c>
      <c r="V485" s="75">
        <f t="shared" si="39"/>
        <v>0</v>
      </c>
      <c r="W485" s="75">
        <f t="shared" si="40"/>
        <v>0.6</v>
      </c>
      <c r="X485" s="75">
        <f t="shared" si="41"/>
        <v>0</v>
      </c>
      <c r="Y485" s="72"/>
      <c r="Z485" s="72"/>
      <c r="AA485" s="72"/>
      <c r="AB485" s="72"/>
      <c r="AC485" s="72"/>
      <c r="AD485" s="72"/>
      <c r="AE485" s="72"/>
      <c r="AF485" s="72"/>
    </row>
    <row r="486" spans="15:32" ht="20.100000000000001" customHeight="1">
      <c r="O486" s="72"/>
      <c r="P486" s="72"/>
      <c r="Q486" s="72"/>
      <c r="R486" s="73"/>
      <c r="S486" s="73"/>
      <c r="T486" s="76">
        <v>447</v>
      </c>
      <c r="U486" s="75">
        <f t="shared" si="38"/>
        <v>0.6</v>
      </c>
      <c r="V486" s="75">
        <f t="shared" si="39"/>
        <v>0</v>
      </c>
      <c r="W486" s="75">
        <f t="shared" si="40"/>
        <v>0.6</v>
      </c>
      <c r="X486" s="75">
        <f t="shared" si="41"/>
        <v>0</v>
      </c>
      <c r="Y486" s="72"/>
      <c r="Z486" s="72"/>
      <c r="AA486" s="72"/>
      <c r="AB486" s="72"/>
      <c r="AC486" s="72"/>
      <c r="AD486" s="72"/>
      <c r="AE486" s="72"/>
      <c r="AF486" s="72"/>
    </row>
    <row r="487" spans="15:32" ht="20.100000000000001" customHeight="1">
      <c r="O487" s="72"/>
      <c r="P487" s="72"/>
      <c r="Q487" s="72"/>
      <c r="R487" s="73"/>
      <c r="S487" s="73"/>
      <c r="T487" s="76">
        <v>448</v>
      </c>
      <c r="U487" s="75">
        <f t="shared" si="38"/>
        <v>0.6</v>
      </c>
      <c r="V487" s="75">
        <f t="shared" si="39"/>
        <v>0</v>
      </c>
      <c r="W487" s="75">
        <f t="shared" si="40"/>
        <v>0.6</v>
      </c>
      <c r="X487" s="75">
        <f t="shared" si="41"/>
        <v>0</v>
      </c>
      <c r="Y487" s="72"/>
      <c r="Z487" s="72"/>
      <c r="AA487" s="72"/>
      <c r="AB487" s="72"/>
      <c r="AC487" s="72"/>
      <c r="AD487" s="72"/>
      <c r="AE487" s="72"/>
      <c r="AF487" s="72"/>
    </row>
    <row r="488" spans="15:32" ht="20.100000000000001" customHeight="1">
      <c r="O488" s="72"/>
      <c r="P488" s="72"/>
      <c r="Q488" s="72"/>
      <c r="R488" s="73"/>
      <c r="S488" s="73"/>
      <c r="T488" s="76">
        <v>449</v>
      </c>
      <c r="U488" s="75">
        <f t="shared" ref="U488:U551" si="42">IF($O$39=2,$R$41+$G$14/2,$R$41+0.05)</f>
        <v>0.6</v>
      </c>
      <c r="V488" s="75">
        <f t="shared" ref="V488:V551" si="43">IF(T488&gt;$P$39,0,T488*$G$28)</f>
        <v>0</v>
      </c>
      <c r="W488" s="75">
        <f t="shared" ref="W488:W551" si="44">IF($O$39=2,$R$41+$G$14/2,$R$41+$G$14-0.05)</f>
        <v>0.6</v>
      </c>
      <c r="X488" s="75">
        <f t="shared" si="41"/>
        <v>0</v>
      </c>
      <c r="Y488" s="72"/>
      <c r="Z488" s="72"/>
      <c r="AA488" s="72"/>
      <c r="AB488" s="72"/>
      <c r="AC488" s="72"/>
      <c r="AD488" s="72"/>
      <c r="AE488" s="72"/>
      <c r="AF488" s="72"/>
    </row>
    <row r="489" spans="15:32" ht="20.100000000000001" customHeight="1">
      <c r="O489" s="72"/>
      <c r="P489" s="72"/>
      <c r="Q489" s="72"/>
      <c r="R489" s="73"/>
      <c r="S489" s="73"/>
      <c r="T489" s="76">
        <v>450</v>
      </c>
      <c r="U489" s="75">
        <f t="shared" si="42"/>
        <v>0.6</v>
      </c>
      <c r="V489" s="75">
        <f t="shared" si="43"/>
        <v>0</v>
      </c>
      <c r="W489" s="75">
        <f t="shared" si="44"/>
        <v>0.6</v>
      </c>
      <c r="X489" s="75">
        <f t="shared" si="41"/>
        <v>0</v>
      </c>
      <c r="Y489" s="72"/>
      <c r="Z489" s="72"/>
      <c r="AA489" s="72"/>
      <c r="AB489" s="72"/>
      <c r="AC489" s="72"/>
      <c r="AD489" s="72"/>
      <c r="AE489" s="72"/>
      <c r="AF489" s="72"/>
    </row>
    <row r="490" spans="15:32" ht="20.100000000000001" customHeight="1">
      <c r="O490" s="72"/>
      <c r="P490" s="72"/>
      <c r="Q490" s="72"/>
      <c r="R490" s="73"/>
      <c r="S490" s="73"/>
      <c r="T490" s="76">
        <v>451</v>
      </c>
      <c r="U490" s="75">
        <f t="shared" si="42"/>
        <v>0.6</v>
      </c>
      <c r="V490" s="75">
        <f t="shared" si="43"/>
        <v>0</v>
      </c>
      <c r="W490" s="75">
        <f t="shared" si="44"/>
        <v>0.6</v>
      </c>
      <c r="X490" s="75">
        <f t="shared" si="41"/>
        <v>0</v>
      </c>
      <c r="Y490" s="72"/>
      <c r="Z490" s="72"/>
      <c r="AA490" s="72"/>
      <c r="AB490" s="72"/>
      <c r="AC490" s="72"/>
      <c r="AD490" s="72"/>
      <c r="AE490" s="72"/>
      <c r="AF490" s="72"/>
    </row>
    <row r="491" spans="15:32" ht="20.100000000000001" customHeight="1">
      <c r="O491" s="72"/>
      <c r="P491" s="72"/>
      <c r="Q491" s="72"/>
      <c r="R491" s="73"/>
      <c r="S491" s="73"/>
      <c r="T491" s="76">
        <v>452</v>
      </c>
      <c r="U491" s="75">
        <f t="shared" si="42"/>
        <v>0.6</v>
      </c>
      <c r="V491" s="75">
        <f t="shared" si="43"/>
        <v>0</v>
      </c>
      <c r="W491" s="75">
        <f t="shared" si="44"/>
        <v>0.6</v>
      </c>
      <c r="X491" s="75">
        <f t="shared" si="41"/>
        <v>0</v>
      </c>
      <c r="Y491" s="72"/>
      <c r="Z491" s="72"/>
      <c r="AA491" s="72"/>
      <c r="AB491" s="72"/>
      <c r="AC491" s="72"/>
      <c r="AD491" s="72"/>
      <c r="AE491" s="72"/>
      <c r="AF491" s="72"/>
    </row>
    <row r="492" spans="15:32" ht="20.100000000000001" customHeight="1">
      <c r="O492" s="72"/>
      <c r="P492" s="72"/>
      <c r="Q492" s="72"/>
      <c r="R492" s="73"/>
      <c r="S492" s="73"/>
      <c r="T492" s="76">
        <v>453</v>
      </c>
      <c r="U492" s="75">
        <f t="shared" si="42"/>
        <v>0.6</v>
      </c>
      <c r="V492" s="75">
        <f t="shared" si="43"/>
        <v>0</v>
      </c>
      <c r="W492" s="75">
        <f t="shared" si="44"/>
        <v>0.6</v>
      </c>
      <c r="X492" s="75">
        <f t="shared" si="41"/>
        <v>0</v>
      </c>
      <c r="Y492" s="72"/>
      <c r="Z492" s="72"/>
      <c r="AA492" s="72"/>
      <c r="AB492" s="72"/>
      <c r="AC492" s="72"/>
      <c r="AD492" s="72"/>
      <c r="AE492" s="72"/>
      <c r="AF492" s="72"/>
    </row>
    <row r="493" spans="15:32" ht="20.100000000000001" customHeight="1">
      <c r="O493" s="72"/>
      <c r="P493" s="72"/>
      <c r="Q493" s="72"/>
      <c r="R493" s="73"/>
      <c r="S493" s="73"/>
      <c r="T493" s="76">
        <v>454</v>
      </c>
      <c r="U493" s="75">
        <f t="shared" si="42"/>
        <v>0.6</v>
      </c>
      <c r="V493" s="75">
        <f t="shared" si="43"/>
        <v>0</v>
      </c>
      <c r="W493" s="75">
        <f t="shared" si="44"/>
        <v>0.6</v>
      </c>
      <c r="X493" s="75">
        <f t="shared" si="41"/>
        <v>0</v>
      </c>
      <c r="Y493" s="72"/>
      <c r="Z493" s="72"/>
      <c r="AA493" s="72"/>
      <c r="AB493" s="72"/>
      <c r="AC493" s="72"/>
      <c r="AD493" s="72"/>
      <c r="AE493" s="72"/>
      <c r="AF493" s="72"/>
    </row>
    <row r="494" spans="15:32" ht="20.100000000000001" customHeight="1">
      <c r="O494" s="72"/>
      <c r="P494" s="72"/>
      <c r="Q494" s="72"/>
      <c r="R494" s="73"/>
      <c r="S494" s="73"/>
      <c r="T494" s="76">
        <v>455</v>
      </c>
      <c r="U494" s="75">
        <f t="shared" si="42"/>
        <v>0.6</v>
      </c>
      <c r="V494" s="75">
        <f t="shared" si="43"/>
        <v>0</v>
      </c>
      <c r="W494" s="75">
        <f t="shared" si="44"/>
        <v>0.6</v>
      </c>
      <c r="X494" s="75">
        <f t="shared" si="41"/>
        <v>0</v>
      </c>
      <c r="Y494" s="72"/>
      <c r="Z494" s="72"/>
      <c r="AA494" s="72"/>
      <c r="AB494" s="72"/>
      <c r="AC494" s="72"/>
      <c r="AD494" s="72"/>
      <c r="AE494" s="72"/>
      <c r="AF494" s="72"/>
    </row>
    <row r="495" spans="15:32" ht="20.100000000000001" customHeight="1">
      <c r="O495" s="72"/>
      <c r="P495" s="72"/>
      <c r="Q495" s="72"/>
      <c r="R495" s="73"/>
      <c r="S495" s="73"/>
      <c r="T495" s="76">
        <v>456</v>
      </c>
      <c r="U495" s="75">
        <f t="shared" si="42"/>
        <v>0.6</v>
      </c>
      <c r="V495" s="75">
        <f t="shared" si="43"/>
        <v>0</v>
      </c>
      <c r="W495" s="75">
        <f t="shared" si="44"/>
        <v>0.6</v>
      </c>
      <c r="X495" s="75">
        <f t="shared" si="41"/>
        <v>0</v>
      </c>
      <c r="Y495" s="72"/>
      <c r="Z495" s="72"/>
      <c r="AA495" s="72"/>
      <c r="AB495" s="72"/>
      <c r="AC495" s="72"/>
      <c r="AD495" s="72"/>
      <c r="AE495" s="72"/>
      <c r="AF495" s="72"/>
    </row>
    <row r="496" spans="15:32" ht="20.100000000000001" customHeight="1">
      <c r="O496" s="72"/>
      <c r="P496" s="72"/>
      <c r="Q496" s="72"/>
      <c r="R496" s="73"/>
      <c r="S496" s="73"/>
      <c r="T496" s="76">
        <v>457</v>
      </c>
      <c r="U496" s="75">
        <f t="shared" si="42"/>
        <v>0.6</v>
      </c>
      <c r="V496" s="75">
        <f t="shared" si="43"/>
        <v>0</v>
      </c>
      <c r="W496" s="75">
        <f t="shared" si="44"/>
        <v>0.6</v>
      </c>
      <c r="X496" s="75">
        <f t="shared" si="41"/>
        <v>0</v>
      </c>
      <c r="Y496" s="72"/>
      <c r="Z496" s="72"/>
      <c r="AA496" s="72"/>
      <c r="AB496" s="72"/>
      <c r="AC496" s="72"/>
      <c r="AD496" s="72"/>
      <c r="AE496" s="72"/>
      <c r="AF496" s="72"/>
    </row>
    <row r="497" spans="15:32" ht="20.100000000000001" customHeight="1">
      <c r="O497" s="72"/>
      <c r="P497" s="72"/>
      <c r="Q497" s="72"/>
      <c r="R497" s="73"/>
      <c r="S497" s="73"/>
      <c r="T497" s="76">
        <v>458</v>
      </c>
      <c r="U497" s="75">
        <f t="shared" si="42"/>
        <v>0.6</v>
      </c>
      <c r="V497" s="75">
        <f t="shared" si="43"/>
        <v>0</v>
      </c>
      <c r="W497" s="75">
        <f t="shared" si="44"/>
        <v>0.6</v>
      </c>
      <c r="X497" s="75">
        <f t="shared" si="41"/>
        <v>0</v>
      </c>
      <c r="Y497" s="72"/>
      <c r="Z497" s="72"/>
      <c r="AA497" s="72"/>
      <c r="AB497" s="72"/>
      <c r="AC497" s="72"/>
      <c r="AD497" s="72"/>
      <c r="AE497" s="72"/>
      <c r="AF497" s="72"/>
    </row>
    <row r="498" spans="15:32" ht="20.100000000000001" customHeight="1">
      <c r="O498" s="72"/>
      <c r="P498" s="72"/>
      <c r="Q498" s="72"/>
      <c r="R498" s="73"/>
      <c r="S498" s="73"/>
      <c r="T498" s="76">
        <v>459</v>
      </c>
      <c r="U498" s="75">
        <f t="shared" si="42"/>
        <v>0.6</v>
      </c>
      <c r="V498" s="75">
        <f t="shared" si="43"/>
        <v>0</v>
      </c>
      <c r="W498" s="75">
        <f t="shared" si="44"/>
        <v>0.6</v>
      </c>
      <c r="X498" s="75">
        <f t="shared" si="41"/>
        <v>0</v>
      </c>
      <c r="Y498" s="72"/>
      <c r="Z498" s="72"/>
      <c r="AA498" s="72"/>
      <c r="AB498" s="72"/>
      <c r="AC498" s="72"/>
      <c r="AD498" s="72"/>
      <c r="AE498" s="72"/>
      <c r="AF498" s="72"/>
    </row>
    <row r="499" spans="15:32" ht="20.100000000000001" customHeight="1">
      <c r="O499" s="72"/>
      <c r="P499" s="72"/>
      <c r="Q499" s="72"/>
      <c r="R499" s="73"/>
      <c r="S499" s="73"/>
      <c r="T499" s="76">
        <v>460</v>
      </c>
      <c r="U499" s="75">
        <f t="shared" si="42"/>
        <v>0.6</v>
      </c>
      <c r="V499" s="75">
        <f t="shared" si="43"/>
        <v>0</v>
      </c>
      <c r="W499" s="75">
        <f t="shared" si="44"/>
        <v>0.6</v>
      </c>
      <c r="X499" s="75">
        <f t="shared" si="41"/>
        <v>0</v>
      </c>
      <c r="Y499" s="72"/>
      <c r="Z499" s="72"/>
      <c r="AA499" s="72"/>
      <c r="AB499" s="72"/>
      <c r="AC499" s="72"/>
      <c r="AD499" s="72"/>
      <c r="AE499" s="72"/>
      <c r="AF499" s="72"/>
    </row>
    <row r="500" spans="15:32" ht="20.100000000000001" customHeight="1">
      <c r="O500" s="72"/>
      <c r="P500" s="72"/>
      <c r="Q500" s="72"/>
      <c r="R500" s="73"/>
      <c r="S500" s="73"/>
      <c r="T500" s="76">
        <v>461</v>
      </c>
      <c r="U500" s="75">
        <f t="shared" si="42"/>
        <v>0.6</v>
      </c>
      <c r="V500" s="75">
        <f t="shared" si="43"/>
        <v>0</v>
      </c>
      <c r="W500" s="75">
        <f t="shared" si="44"/>
        <v>0.6</v>
      </c>
      <c r="X500" s="75">
        <f t="shared" si="41"/>
        <v>0</v>
      </c>
      <c r="Y500" s="72"/>
      <c r="Z500" s="72"/>
      <c r="AA500" s="72"/>
      <c r="AB500" s="72"/>
      <c r="AC500" s="72"/>
      <c r="AD500" s="72"/>
      <c r="AE500" s="72"/>
      <c r="AF500" s="72"/>
    </row>
    <row r="501" spans="15:32" ht="20.100000000000001" customHeight="1">
      <c r="O501" s="72"/>
      <c r="P501" s="72"/>
      <c r="Q501" s="72"/>
      <c r="R501" s="73"/>
      <c r="S501" s="73"/>
      <c r="T501" s="76">
        <v>462</v>
      </c>
      <c r="U501" s="75">
        <f t="shared" si="42"/>
        <v>0.6</v>
      </c>
      <c r="V501" s="75">
        <f t="shared" si="43"/>
        <v>0</v>
      </c>
      <c r="W501" s="75">
        <f t="shared" si="44"/>
        <v>0.6</v>
      </c>
      <c r="X501" s="75">
        <f t="shared" si="41"/>
        <v>0</v>
      </c>
      <c r="Y501" s="72"/>
      <c r="Z501" s="72"/>
      <c r="AA501" s="72"/>
      <c r="AB501" s="72"/>
      <c r="AC501" s="72"/>
      <c r="AD501" s="72"/>
      <c r="AE501" s="72"/>
      <c r="AF501" s="72"/>
    </row>
    <row r="502" spans="15:32" ht="20.100000000000001" customHeight="1">
      <c r="O502" s="72"/>
      <c r="P502" s="72"/>
      <c r="Q502" s="72"/>
      <c r="R502" s="73"/>
      <c r="S502" s="73"/>
      <c r="T502" s="76">
        <v>463</v>
      </c>
      <c r="U502" s="75">
        <f t="shared" si="42"/>
        <v>0.6</v>
      </c>
      <c r="V502" s="75">
        <f t="shared" si="43"/>
        <v>0</v>
      </c>
      <c r="W502" s="75">
        <f t="shared" si="44"/>
        <v>0.6</v>
      </c>
      <c r="X502" s="75">
        <f t="shared" si="41"/>
        <v>0</v>
      </c>
      <c r="Y502" s="72"/>
      <c r="Z502" s="72"/>
      <c r="AA502" s="72"/>
      <c r="AB502" s="72"/>
      <c r="AC502" s="72"/>
      <c r="AD502" s="72"/>
      <c r="AE502" s="72"/>
      <c r="AF502" s="72"/>
    </row>
    <row r="503" spans="15:32" ht="20.100000000000001" customHeight="1">
      <c r="O503" s="72"/>
      <c r="P503" s="72"/>
      <c r="Q503" s="72"/>
      <c r="R503" s="73"/>
      <c r="S503" s="73"/>
      <c r="T503" s="76">
        <v>464</v>
      </c>
      <c r="U503" s="75">
        <f t="shared" si="42"/>
        <v>0.6</v>
      </c>
      <c r="V503" s="75">
        <f t="shared" si="43"/>
        <v>0</v>
      </c>
      <c r="W503" s="75">
        <f t="shared" si="44"/>
        <v>0.6</v>
      </c>
      <c r="X503" s="75">
        <f t="shared" si="41"/>
        <v>0</v>
      </c>
      <c r="Y503" s="72"/>
      <c r="Z503" s="72"/>
      <c r="AA503" s="72"/>
      <c r="AB503" s="72"/>
      <c r="AC503" s="72"/>
      <c r="AD503" s="72"/>
      <c r="AE503" s="72"/>
      <c r="AF503" s="72"/>
    </row>
    <row r="504" spans="15:32" ht="20.100000000000001" customHeight="1">
      <c r="O504" s="72"/>
      <c r="P504" s="72"/>
      <c r="Q504" s="72"/>
      <c r="R504" s="73"/>
      <c r="S504" s="73"/>
      <c r="T504" s="76">
        <v>465</v>
      </c>
      <c r="U504" s="75">
        <f t="shared" si="42"/>
        <v>0.6</v>
      </c>
      <c r="V504" s="75">
        <f t="shared" si="43"/>
        <v>0</v>
      </c>
      <c r="W504" s="75">
        <f t="shared" si="44"/>
        <v>0.6</v>
      </c>
      <c r="X504" s="75">
        <f t="shared" si="41"/>
        <v>0</v>
      </c>
      <c r="Y504" s="72"/>
      <c r="Z504" s="72"/>
      <c r="AA504" s="72"/>
      <c r="AB504" s="72"/>
      <c r="AC504" s="72"/>
      <c r="AD504" s="72"/>
      <c r="AE504" s="72"/>
      <c r="AF504" s="72"/>
    </row>
    <row r="505" spans="15:32" ht="20.100000000000001" customHeight="1">
      <c r="O505" s="72"/>
      <c r="P505" s="72"/>
      <c r="Q505" s="72"/>
      <c r="R505" s="73"/>
      <c r="S505" s="73"/>
      <c r="T505" s="76">
        <v>466</v>
      </c>
      <c r="U505" s="75">
        <f t="shared" si="42"/>
        <v>0.6</v>
      </c>
      <c r="V505" s="75">
        <f t="shared" si="43"/>
        <v>0</v>
      </c>
      <c r="W505" s="75">
        <f t="shared" si="44"/>
        <v>0.6</v>
      </c>
      <c r="X505" s="75">
        <f t="shared" si="41"/>
        <v>0</v>
      </c>
      <c r="Y505" s="72"/>
      <c r="Z505" s="72"/>
      <c r="AA505" s="72"/>
      <c r="AB505" s="72"/>
      <c r="AC505" s="72"/>
      <c r="AD505" s="72"/>
      <c r="AE505" s="72"/>
      <c r="AF505" s="72"/>
    </row>
    <row r="506" spans="15:32" ht="20.100000000000001" customHeight="1">
      <c r="O506" s="72"/>
      <c r="P506" s="72"/>
      <c r="Q506" s="72"/>
      <c r="R506" s="73"/>
      <c r="S506" s="73"/>
      <c r="T506" s="76">
        <v>467</v>
      </c>
      <c r="U506" s="75">
        <f t="shared" si="42"/>
        <v>0.6</v>
      </c>
      <c r="V506" s="75">
        <f t="shared" si="43"/>
        <v>0</v>
      </c>
      <c r="W506" s="75">
        <f t="shared" si="44"/>
        <v>0.6</v>
      </c>
      <c r="X506" s="75">
        <f t="shared" si="41"/>
        <v>0</v>
      </c>
      <c r="Y506" s="72"/>
      <c r="Z506" s="72"/>
      <c r="AA506" s="72"/>
      <c r="AB506" s="72"/>
      <c r="AC506" s="72"/>
      <c r="AD506" s="72"/>
      <c r="AE506" s="72"/>
      <c r="AF506" s="72"/>
    </row>
    <row r="507" spans="15:32" ht="20.100000000000001" customHeight="1">
      <c r="O507" s="72"/>
      <c r="P507" s="72"/>
      <c r="Q507" s="72"/>
      <c r="R507" s="73"/>
      <c r="S507" s="73"/>
      <c r="T507" s="76">
        <v>468</v>
      </c>
      <c r="U507" s="75">
        <f t="shared" si="42"/>
        <v>0.6</v>
      </c>
      <c r="V507" s="75">
        <f t="shared" si="43"/>
        <v>0</v>
      </c>
      <c r="W507" s="75">
        <f t="shared" si="44"/>
        <v>0.6</v>
      </c>
      <c r="X507" s="75">
        <f t="shared" si="41"/>
        <v>0</v>
      </c>
      <c r="Y507" s="72"/>
      <c r="Z507" s="72"/>
      <c r="AA507" s="72"/>
      <c r="AB507" s="72"/>
      <c r="AC507" s="72"/>
      <c r="AD507" s="72"/>
      <c r="AE507" s="72"/>
      <c r="AF507" s="72"/>
    </row>
    <row r="508" spans="15:32" ht="20.100000000000001" customHeight="1">
      <c r="O508" s="72"/>
      <c r="P508" s="72"/>
      <c r="Q508" s="72"/>
      <c r="R508" s="73"/>
      <c r="S508" s="73"/>
      <c r="T508" s="76">
        <v>469</v>
      </c>
      <c r="U508" s="75">
        <f t="shared" si="42"/>
        <v>0.6</v>
      </c>
      <c r="V508" s="75">
        <f t="shared" si="43"/>
        <v>0</v>
      </c>
      <c r="W508" s="75">
        <f t="shared" si="44"/>
        <v>0.6</v>
      </c>
      <c r="X508" s="75">
        <f t="shared" si="41"/>
        <v>0</v>
      </c>
      <c r="Y508" s="72"/>
      <c r="Z508" s="72"/>
      <c r="AA508" s="72"/>
      <c r="AB508" s="72"/>
      <c r="AC508" s="72"/>
      <c r="AD508" s="72"/>
      <c r="AE508" s="72"/>
      <c r="AF508" s="72"/>
    </row>
    <row r="509" spans="15:32" ht="20.100000000000001" customHeight="1">
      <c r="O509" s="72"/>
      <c r="P509" s="72"/>
      <c r="Q509" s="72"/>
      <c r="R509" s="73"/>
      <c r="S509" s="73"/>
      <c r="T509" s="76">
        <v>470</v>
      </c>
      <c r="U509" s="75">
        <f t="shared" si="42"/>
        <v>0.6</v>
      </c>
      <c r="V509" s="75">
        <f t="shared" si="43"/>
        <v>0</v>
      </c>
      <c r="W509" s="75">
        <f t="shared" si="44"/>
        <v>0.6</v>
      </c>
      <c r="X509" s="75">
        <f t="shared" si="41"/>
        <v>0</v>
      </c>
      <c r="Y509" s="72"/>
      <c r="Z509" s="72"/>
      <c r="AA509" s="72"/>
      <c r="AB509" s="72"/>
      <c r="AC509" s="72"/>
      <c r="AD509" s="72"/>
      <c r="AE509" s="72"/>
      <c r="AF509" s="72"/>
    </row>
    <row r="510" spans="15:32" ht="20.100000000000001" customHeight="1">
      <c r="O510" s="72"/>
      <c r="P510" s="72"/>
      <c r="Q510" s="72"/>
      <c r="R510" s="73"/>
      <c r="S510" s="73"/>
      <c r="T510" s="76">
        <v>471</v>
      </c>
      <c r="U510" s="75">
        <f t="shared" si="42"/>
        <v>0.6</v>
      </c>
      <c r="V510" s="75">
        <f t="shared" si="43"/>
        <v>0</v>
      </c>
      <c r="W510" s="75">
        <f t="shared" si="44"/>
        <v>0.6</v>
      </c>
      <c r="X510" s="75">
        <f t="shared" si="41"/>
        <v>0</v>
      </c>
      <c r="Y510" s="72"/>
      <c r="Z510" s="72"/>
      <c r="AA510" s="72"/>
      <c r="AB510" s="72"/>
      <c r="AC510" s="72"/>
      <c r="AD510" s="72"/>
      <c r="AE510" s="72"/>
      <c r="AF510" s="72"/>
    </row>
    <row r="511" spans="15:32" ht="20.100000000000001" customHeight="1">
      <c r="O511" s="72"/>
      <c r="P511" s="72"/>
      <c r="Q511" s="72"/>
      <c r="R511" s="73"/>
      <c r="S511" s="73"/>
      <c r="T511" s="76">
        <v>472</v>
      </c>
      <c r="U511" s="75">
        <f t="shared" si="42"/>
        <v>0.6</v>
      </c>
      <c r="V511" s="75">
        <f t="shared" si="43"/>
        <v>0</v>
      </c>
      <c r="W511" s="75">
        <f t="shared" si="44"/>
        <v>0.6</v>
      </c>
      <c r="X511" s="75">
        <f t="shared" si="41"/>
        <v>0</v>
      </c>
      <c r="Y511" s="72"/>
      <c r="Z511" s="72"/>
      <c r="AA511" s="72"/>
      <c r="AB511" s="72"/>
      <c r="AC511" s="72"/>
      <c r="AD511" s="72"/>
      <c r="AE511" s="72"/>
      <c r="AF511" s="72"/>
    </row>
    <row r="512" spans="15:32" ht="20.100000000000001" customHeight="1">
      <c r="O512" s="72"/>
      <c r="P512" s="72"/>
      <c r="Q512" s="72"/>
      <c r="R512" s="73"/>
      <c r="S512" s="73"/>
      <c r="T512" s="76">
        <v>473</v>
      </c>
      <c r="U512" s="75">
        <f t="shared" si="42"/>
        <v>0.6</v>
      </c>
      <c r="V512" s="75">
        <f t="shared" si="43"/>
        <v>0</v>
      </c>
      <c r="W512" s="75">
        <f t="shared" si="44"/>
        <v>0.6</v>
      </c>
      <c r="X512" s="75">
        <f t="shared" si="41"/>
        <v>0</v>
      </c>
      <c r="Y512" s="72"/>
      <c r="Z512" s="72"/>
      <c r="AA512" s="72"/>
      <c r="AB512" s="72"/>
      <c r="AC512" s="72"/>
      <c r="AD512" s="72"/>
      <c r="AE512" s="72"/>
      <c r="AF512" s="72"/>
    </row>
    <row r="513" spans="15:32" ht="20.100000000000001" customHeight="1">
      <c r="O513" s="72"/>
      <c r="P513" s="72"/>
      <c r="Q513" s="72"/>
      <c r="R513" s="73"/>
      <c r="S513" s="73"/>
      <c r="T513" s="76">
        <v>474</v>
      </c>
      <c r="U513" s="75">
        <f t="shared" si="42"/>
        <v>0.6</v>
      </c>
      <c r="V513" s="75">
        <f t="shared" si="43"/>
        <v>0</v>
      </c>
      <c r="W513" s="75">
        <f t="shared" si="44"/>
        <v>0.6</v>
      </c>
      <c r="X513" s="75">
        <f t="shared" si="41"/>
        <v>0</v>
      </c>
      <c r="Y513" s="72"/>
      <c r="Z513" s="72"/>
      <c r="AA513" s="72"/>
      <c r="AB513" s="72"/>
      <c r="AC513" s="72"/>
      <c r="AD513" s="72"/>
      <c r="AE513" s="72"/>
      <c r="AF513" s="72"/>
    </row>
    <row r="514" spans="15:32" ht="20.100000000000001" customHeight="1">
      <c r="O514" s="72"/>
      <c r="P514" s="72"/>
      <c r="Q514" s="72"/>
      <c r="R514" s="73"/>
      <c r="S514" s="73"/>
      <c r="T514" s="76">
        <v>475</v>
      </c>
      <c r="U514" s="75">
        <f t="shared" si="42"/>
        <v>0.6</v>
      </c>
      <c r="V514" s="75">
        <f t="shared" si="43"/>
        <v>0</v>
      </c>
      <c r="W514" s="75">
        <f t="shared" si="44"/>
        <v>0.6</v>
      </c>
      <c r="X514" s="75">
        <f t="shared" si="41"/>
        <v>0</v>
      </c>
      <c r="Y514" s="72"/>
      <c r="Z514" s="72"/>
      <c r="AA514" s="72"/>
      <c r="AB514" s="72"/>
      <c r="AC514" s="72"/>
      <c r="AD514" s="72"/>
      <c r="AE514" s="72"/>
      <c r="AF514" s="72"/>
    </row>
    <row r="515" spans="15:32" ht="20.100000000000001" customHeight="1">
      <c r="O515" s="72"/>
      <c r="P515" s="72"/>
      <c r="Q515" s="72"/>
      <c r="R515" s="73"/>
      <c r="S515" s="73"/>
      <c r="T515" s="76">
        <v>476</v>
      </c>
      <c r="U515" s="75">
        <f t="shared" si="42"/>
        <v>0.6</v>
      </c>
      <c r="V515" s="75">
        <f t="shared" si="43"/>
        <v>0</v>
      </c>
      <c r="W515" s="75">
        <f t="shared" si="44"/>
        <v>0.6</v>
      </c>
      <c r="X515" s="75">
        <f t="shared" si="41"/>
        <v>0</v>
      </c>
      <c r="Y515" s="72"/>
      <c r="Z515" s="72"/>
      <c r="AA515" s="72"/>
      <c r="AB515" s="72"/>
      <c r="AC515" s="72"/>
      <c r="AD515" s="72"/>
      <c r="AE515" s="72"/>
      <c r="AF515" s="72"/>
    </row>
    <row r="516" spans="15:32" ht="20.100000000000001" customHeight="1">
      <c r="O516" s="72"/>
      <c r="P516" s="72"/>
      <c r="Q516" s="72"/>
      <c r="R516" s="73"/>
      <c r="S516" s="73"/>
      <c r="T516" s="76">
        <v>477</v>
      </c>
      <c r="U516" s="75">
        <f t="shared" si="42"/>
        <v>0.6</v>
      </c>
      <c r="V516" s="75">
        <f t="shared" si="43"/>
        <v>0</v>
      </c>
      <c r="W516" s="75">
        <f t="shared" si="44"/>
        <v>0.6</v>
      </c>
      <c r="X516" s="75">
        <f t="shared" si="41"/>
        <v>0</v>
      </c>
      <c r="Y516" s="72"/>
      <c r="Z516" s="72"/>
      <c r="AA516" s="72"/>
      <c r="AB516" s="72"/>
      <c r="AC516" s="72"/>
      <c r="AD516" s="72"/>
      <c r="AE516" s="72"/>
      <c r="AF516" s="72"/>
    </row>
    <row r="517" spans="15:32" ht="20.100000000000001" customHeight="1">
      <c r="O517" s="72"/>
      <c r="P517" s="72"/>
      <c r="Q517" s="72"/>
      <c r="R517" s="73"/>
      <c r="S517" s="73"/>
      <c r="T517" s="76">
        <v>478</v>
      </c>
      <c r="U517" s="75">
        <f t="shared" si="42"/>
        <v>0.6</v>
      </c>
      <c r="V517" s="75">
        <f t="shared" si="43"/>
        <v>0</v>
      </c>
      <c r="W517" s="75">
        <f t="shared" si="44"/>
        <v>0.6</v>
      </c>
      <c r="X517" s="75">
        <f t="shared" si="41"/>
        <v>0</v>
      </c>
      <c r="Y517" s="72"/>
      <c r="Z517" s="72"/>
      <c r="AA517" s="72"/>
      <c r="AB517" s="72"/>
      <c r="AC517" s="72"/>
      <c r="AD517" s="72"/>
      <c r="AE517" s="72"/>
      <c r="AF517" s="72"/>
    </row>
    <row r="518" spans="15:32" ht="20.100000000000001" customHeight="1">
      <c r="O518" s="72"/>
      <c r="P518" s="72"/>
      <c r="Q518" s="72"/>
      <c r="R518" s="73"/>
      <c r="S518" s="73"/>
      <c r="T518" s="76">
        <v>479</v>
      </c>
      <c r="U518" s="75">
        <f t="shared" si="42"/>
        <v>0.6</v>
      </c>
      <c r="V518" s="75">
        <f t="shared" si="43"/>
        <v>0</v>
      </c>
      <c r="W518" s="75">
        <f t="shared" si="44"/>
        <v>0.6</v>
      </c>
      <c r="X518" s="75">
        <f t="shared" si="41"/>
        <v>0</v>
      </c>
      <c r="Y518" s="72"/>
      <c r="Z518" s="72"/>
      <c r="AA518" s="72"/>
      <c r="AB518" s="72"/>
      <c r="AC518" s="72"/>
      <c r="AD518" s="72"/>
      <c r="AE518" s="72"/>
      <c r="AF518" s="72"/>
    </row>
    <row r="519" spans="15:32" ht="20.100000000000001" customHeight="1">
      <c r="O519" s="72"/>
      <c r="P519" s="72"/>
      <c r="Q519" s="72"/>
      <c r="R519" s="73"/>
      <c r="S519" s="73"/>
      <c r="T519" s="76">
        <v>480</v>
      </c>
      <c r="U519" s="75">
        <f t="shared" si="42"/>
        <v>0.6</v>
      </c>
      <c r="V519" s="75">
        <f t="shared" si="43"/>
        <v>0</v>
      </c>
      <c r="W519" s="75">
        <f t="shared" si="44"/>
        <v>0.6</v>
      </c>
      <c r="X519" s="75">
        <f t="shared" si="41"/>
        <v>0</v>
      </c>
      <c r="Y519" s="72"/>
      <c r="Z519" s="72"/>
      <c r="AA519" s="72"/>
      <c r="AB519" s="72"/>
      <c r="AC519" s="72"/>
      <c r="AD519" s="72"/>
      <c r="AE519" s="72"/>
      <c r="AF519" s="72"/>
    </row>
    <row r="520" spans="15:32" ht="20.100000000000001" customHeight="1">
      <c r="O520" s="72"/>
      <c r="P520" s="72"/>
      <c r="Q520" s="72"/>
      <c r="R520" s="73"/>
      <c r="S520" s="73"/>
      <c r="T520" s="76">
        <v>481</v>
      </c>
      <c r="U520" s="75">
        <f t="shared" si="42"/>
        <v>0.6</v>
      </c>
      <c r="V520" s="75">
        <f t="shared" si="43"/>
        <v>0</v>
      </c>
      <c r="W520" s="75">
        <f t="shared" si="44"/>
        <v>0.6</v>
      </c>
      <c r="X520" s="75">
        <f t="shared" si="41"/>
        <v>0</v>
      </c>
      <c r="Y520" s="72"/>
      <c r="Z520" s="72"/>
      <c r="AA520" s="72"/>
      <c r="AB520" s="72"/>
      <c r="AC520" s="72"/>
      <c r="AD520" s="72"/>
      <c r="AE520" s="72"/>
      <c r="AF520" s="72"/>
    </row>
    <row r="521" spans="15:32" ht="20.100000000000001" customHeight="1">
      <c r="O521" s="72"/>
      <c r="P521" s="72"/>
      <c r="Q521" s="72"/>
      <c r="R521" s="73"/>
      <c r="S521" s="73"/>
      <c r="T521" s="76">
        <v>482</v>
      </c>
      <c r="U521" s="75">
        <f t="shared" si="42"/>
        <v>0.6</v>
      </c>
      <c r="V521" s="75">
        <f t="shared" si="43"/>
        <v>0</v>
      </c>
      <c r="W521" s="75">
        <f t="shared" si="44"/>
        <v>0.6</v>
      </c>
      <c r="X521" s="75">
        <f t="shared" si="41"/>
        <v>0</v>
      </c>
      <c r="Y521" s="72"/>
      <c r="Z521" s="72"/>
      <c r="AA521" s="72"/>
      <c r="AB521" s="72"/>
      <c r="AC521" s="72"/>
      <c r="AD521" s="72"/>
      <c r="AE521" s="72"/>
      <c r="AF521" s="72"/>
    </row>
    <row r="522" spans="15:32" ht="20.100000000000001" customHeight="1">
      <c r="O522" s="72"/>
      <c r="P522" s="72"/>
      <c r="Q522" s="72"/>
      <c r="R522" s="73"/>
      <c r="S522" s="73"/>
      <c r="T522" s="76">
        <v>483</v>
      </c>
      <c r="U522" s="75">
        <f t="shared" si="42"/>
        <v>0.6</v>
      </c>
      <c r="V522" s="75">
        <f t="shared" si="43"/>
        <v>0</v>
      </c>
      <c r="W522" s="75">
        <f t="shared" si="44"/>
        <v>0.6</v>
      </c>
      <c r="X522" s="75">
        <f t="shared" si="41"/>
        <v>0</v>
      </c>
      <c r="Y522" s="72"/>
      <c r="Z522" s="72"/>
      <c r="AA522" s="72"/>
      <c r="AB522" s="72"/>
      <c r="AC522" s="72"/>
      <c r="AD522" s="72"/>
      <c r="AE522" s="72"/>
      <c r="AF522" s="72"/>
    </row>
    <row r="523" spans="15:32" ht="20.100000000000001" customHeight="1">
      <c r="O523" s="72"/>
      <c r="P523" s="72"/>
      <c r="Q523" s="72"/>
      <c r="R523" s="73"/>
      <c r="S523" s="73"/>
      <c r="T523" s="76">
        <v>484</v>
      </c>
      <c r="U523" s="75">
        <f t="shared" si="42"/>
        <v>0.6</v>
      </c>
      <c r="V523" s="75">
        <f t="shared" si="43"/>
        <v>0</v>
      </c>
      <c r="W523" s="75">
        <f t="shared" si="44"/>
        <v>0.6</v>
      </c>
      <c r="X523" s="75">
        <f t="shared" si="41"/>
        <v>0</v>
      </c>
      <c r="Y523" s="72"/>
      <c r="Z523" s="72"/>
      <c r="AA523" s="72"/>
      <c r="AB523" s="72"/>
      <c r="AC523" s="72"/>
      <c r="AD523" s="72"/>
      <c r="AE523" s="72"/>
      <c r="AF523" s="72"/>
    </row>
    <row r="524" spans="15:32" ht="20.100000000000001" customHeight="1">
      <c r="O524" s="72"/>
      <c r="P524" s="72"/>
      <c r="Q524" s="72"/>
      <c r="R524" s="73"/>
      <c r="S524" s="73"/>
      <c r="T524" s="76">
        <v>485</v>
      </c>
      <c r="U524" s="75">
        <f t="shared" si="42"/>
        <v>0.6</v>
      </c>
      <c r="V524" s="75">
        <f t="shared" si="43"/>
        <v>0</v>
      </c>
      <c r="W524" s="75">
        <f t="shared" si="44"/>
        <v>0.6</v>
      </c>
      <c r="X524" s="75">
        <f t="shared" ref="X524:X587" si="45">V524</f>
        <v>0</v>
      </c>
      <c r="Y524" s="72"/>
      <c r="Z524" s="72"/>
      <c r="AA524" s="72"/>
      <c r="AB524" s="72"/>
      <c r="AC524" s="72"/>
      <c r="AD524" s="72"/>
      <c r="AE524" s="72"/>
      <c r="AF524" s="72"/>
    </row>
    <row r="525" spans="15:32" ht="20.100000000000001" customHeight="1">
      <c r="O525" s="72"/>
      <c r="P525" s="72"/>
      <c r="Q525" s="72"/>
      <c r="R525" s="73"/>
      <c r="S525" s="73"/>
      <c r="T525" s="76">
        <v>486</v>
      </c>
      <c r="U525" s="75">
        <f t="shared" si="42"/>
        <v>0.6</v>
      </c>
      <c r="V525" s="75">
        <f t="shared" si="43"/>
        <v>0</v>
      </c>
      <c r="W525" s="75">
        <f t="shared" si="44"/>
        <v>0.6</v>
      </c>
      <c r="X525" s="75">
        <f t="shared" si="45"/>
        <v>0</v>
      </c>
      <c r="Y525" s="72"/>
      <c r="Z525" s="72"/>
      <c r="AA525" s="72"/>
      <c r="AB525" s="72"/>
      <c r="AC525" s="72"/>
      <c r="AD525" s="72"/>
      <c r="AE525" s="72"/>
      <c r="AF525" s="72"/>
    </row>
    <row r="526" spans="15:32" ht="20.100000000000001" customHeight="1">
      <c r="O526" s="72"/>
      <c r="P526" s="72"/>
      <c r="Q526" s="72"/>
      <c r="R526" s="73"/>
      <c r="S526" s="73"/>
      <c r="T526" s="76">
        <v>487</v>
      </c>
      <c r="U526" s="75">
        <f t="shared" si="42"/>
        <v>0.6</v>
      </c>
      <c r="V526" s="75">
        <f t="shared" si="43"/>
        <v>0</v>
      </c>
      <c r="W526" s="75">
        <f t="shared" si="44"/>
        <v>0.6</v>
      </c>
      <c r="X526" s="75">
        <f t="shared" si="45"/>
        <v>0</v>
      </c>
      <c r="Y526" s="72"/>
      <c r="Z526" s="72"/>
      <c r="AA526" s="72"/>
      <c r="AB526" s="72"/>
      <c r="AC526" s="72"/>
      <c r="AD526" s="72"/>
      <c r="AE526" s="72"/>
      <c r="AF526" s="72"/>
    </row>
    <row r="527" spans="15:32" ht="20.100000000000001" customHeight="1">
      <c r="O527" s="72"/>
      <c r="P527" s="72"/>
      <c r="Q527" s="72"/>
      <c r="R527" s="73"/>
      <c r="S527" s="73"/>
      <c r="T527" s="76">
        <v>488</v>
      </c>
      <c r="U527" s="75">
        <f t="shared" si="42"/>
        <v>0.6</v>
      </c>
      <c r="V527" s="75">
        <f t="shared" si="43"/>
        <v>0</v>
      </c>
      <c r="W527" s="75">
        <f t="shared" si="44"/>
        <v>0.6</v>
      </c>
      <c r="X527" s="75">
        <f t="shared" si="45"/>
        <v>0</v>
      </c>
      <c r="Y527" s="72"/>
      <c r="Z527" s="72"/>
      <c r="AA527" s="72"/>
      <c r="AB527" s="72"/>
      <c r="AC527" s="72"/>
      <c r="AD527" s="72"/>
      <c r="AE527" s="72"/>
      <c r="AF527" s="72"/>
    </row>
    <row r="528" spans="15:32" ht="20.100000000000001" customHeight="1">
      <c r="O528" s="72"/>
      <c r="P528" s="72"/>
      <c r="Q528" s="72"/>
      <c r="R528" s="73"/>
      <c r="S528" s="73"/>
      <c r="T528" s="76">
        <v>489</v>
      </c>
      <c r="U528" s="75">
        <f t="shared" si="42"/>
        <v>0.6</v>
      </c>
      <c r="V528" s="75">
        <f t="shared" si="43"/>
        <v>0</v>
      </c>
      <c r="W528" s="75">
        <f t="shared" si="44"/>
        <v>0.6</v>
      </c>
      <c r="X528" s="75">
        <f t="shared" si="45"/>
        <v>0</v>
      </c>
      <c r="Y528" s="72"/>
      <c r="Z528" s="72"/>
      <c r="AA528" s="72"/>
      <c r="AB528" s="72"/>
      <c r="AC528" s="72"/>
      <c r="AD528" s="72"/>
      <c r="AE528" s="72"/>
      <c r="AF528" s="72"/>
    </row>
    <row r="529" spans="15:32" ht="20.100000000000001" customHeight="1">
      <c r="O529" s="72"/>
      <c r="P529" s="72"/>
      <c r="Q529" s="72"/>
      <c r="R529" s="73"/>
      <c r="S529" s="73"/>
      <c r="T529" s="76">
        <v>490</v>
      </c>
      <c r="U529" s="75">
        <f t="shared" si="42"/>
        <v>0.6</v>
      </c>
      <c r="V529" s="75">
        <f t="shared" si="43"/>
        <v>0</v>
      </c>
      <c r="W529" s="75">
        <f t="shared" si="44"/>
        <v>0.6</v>
      </c>
      <c r="X529" s="75">
        <f t="shared" si="45"/>
        <v>0</v>
      </c>
      <c r="Y529" s="72"/>
      <c r="Z529" s="72"/>
      <c r="AA529" s="72"/>
      <c r="AB529" s="72"/>
      <c r="AC529" s="72"/>
      <c r="AD529" s="72"/>
      <c r="AE529" s="72"/>
      <c r="AF529" s="72"/>
    </row>
    <row r="530" spans="15:32" ht="20.100000000000001" customHeight="1">
      <c r="O530" s="72"/>
      <c r="P530" s="72"/>
      <c r="Q530" s="72"/>
      <c r="R530" s="73"/>
      <c r="S530" s="73"/>
      <c r="T530" s="76">
        <v>491</v>
      </c>
      <c r="U530" s="75">
        <f t="shared" si="42"/>
        <v>0.6</v>
      </c>
      <c r="V530" s="75">
        <f t="shared" si="43"/>
        <v>0</v>
      </c>
      <c r="W530" s="75">
        <f t="shared" si="44"/>
        <v>0.6</v>
      </c>
      <c r="X530" s="75">
        <f t="shared" si="45"/>
        <v>0</v>
      </c>
      <c r="Y530" s="72"/>
      <c r="Z530" s="72"/>
      <c r="AA530" s="72"/>
      <c r="AB530" s="72"/>
      <c r="AC530" s="72"/>
      <c r="AD530" s="72"/>
      <c r="AE530" s="72"/>
      <c r="AF530" s="72"/>
    </row>
    <row r="531" spans="15:32" ht="20.100000000000001" customHeight="1">
      <c r="O531" s="72"/>
      <c r="P531" s="72"/>
      <c r="Q531" s="72"/>
      <c r="R531" s="73"/>
      <c r="S531" s="73"/>
      <c r="T531" s="76">
        <v>492</v>
      </c>
      <c r="U531" s="75">
        <f t="shared" si="42"/>
        <v>0.6</v>
      </c>
      <c r="V531" s="75">
        <f t="shared" si="43"/>
        <v>0</v>
      </c>
      <c r="W531" s="75">
        <f t="shared" si="44"/>
        <v>0.6</v>
      </c>
      <c r="X531" s="75">
        <f t="shared" si="45"/>
        <v>0</v>
      </c>
      <c r="Y531" s="72"/>
      <c r="Z531" s="72"/>
      <c r="AA531" s="72"/>
      <c r="AB531" s="72"/>
      <c r="AC531" s="72"/>
      <c r="AD531" s="72"/>
      <c r="AE531" s="72"/>
      <c r="AF531" s="72"/>
    </row>
    <row r="532" spans="15:32" ht="20.100000000000001" customHeight="1">
      <c r="O532" s="72"/>
      <c r="P532" s="72"/>
      <c r="Q532" s="72"/>
      <c r="R532" s="73"/>
      <c r="S532" s="73"/>
      <c r="T532" s="76">
        <v>493</v>
      </c>
      <c r="U532" s="75">
        <f t="shared" si="42"/>
        <v>0.6</v>
      </c>
      <c r="V532" s="75">
        <f t="shared" si="43"/>
        <v>0</v>
      </c>
      <c r="W532" s="75">
        <f t="shared" si="44"/>
        <v>0.6</v>
      </c>
      <c r="X532" s="75">
        <f t="shared" si="45"/>
        <v>0</v>
      </c>
      <c r="Y532" s="72"/>
      <c r="Z532" s="72"/>
      <c r="AA532" s="72"/>
      <c r="AB532" s="72"/>
      <c r="AC532" s="72"/>
      <c r="AD532" s="72"/>
      <c r="AE532" s="72"/>
      <c r="AF532" s="72"/>
    </row>
    <row r="533" spans="15:32" ht="20.100000000000001" customHeight="1">
      <c r="O533" s="72"/>
      <c r="P533" s="72"/>
      <c r="Q533" s="72"/>
      <c r="R533" s="73"/>
      <c r="S533" s="73"/>
      <c r="T533" s="76">
        <v>494</v>
      </c>
      <c r="U533" s="75">
        <f t="shared" si="42"/>
        <v>0.6</v>
      </c>
      <c r="V533" s="75">
        <f t="shared" si="43"/>
        <v>0</v>
      </c>
      <c r="W533" s="75">
        <f t="shared" si="44"/>
        <v>0.6</v>
      </c>
      <c r="X533" s="75">
        <f t="shared" si="45"/>
        <v>0</v>
      </c>
      <c r="Y533" s="72"/>
      <c r="Z533" s="72"/>
      <c r="AA533" s="72"/>
      <c r="AB533" s="72"/>
      <c r="AC533" s="72"/>
      <c r="AD533" s="72"/>
      <c r="AE533" s="72"/>
      <c r="AF533" s="72"/>
    </row>
    <row r="534" spans="15:32" ht="20.100000000000001" customHeight="1">
      <c r="O534" s="72"/>
      <c r="P534" s="72"/>
      <c r="Q534" s="72"/>
      <c r="R534" s="73"/>
      <c r="S534" s="73"/>
      <c r="T534" s="76">
        <v>495</v>
      </c>
      <c r="U534" s="75">
        <f t="shared" si="42"/>
        <v>0.6</v>
      </c>
      <c r="V534" s="75">
        <f t="shared" si="43"/>
        <v>0</v>
      </c>
      <c r="W534" s="75">
        <f t="shared" si="44"/>
        <v>0.6</v>
      </c>
      <c r="X534" s="75">
        <f t="shared" si="45"/>
        <v>0</v>
      </c>
      <c r="Y534" s="72"/>
      <c r="Z534" s="72"/>
      <c r="AA534" s="72"/>
      <c r="AB534" s="72"/>
      <c r="AC534" s="72"/>
      <c r="AD534" s="72"/>
      <c r="AE534" s="72"/>
      <c r="AF534" s="72"/>
    </row>
    <row r="535" spans="15:32" ht="20.100000000000001" customHeight="1">
      <c r="O535" s="72"/>
      <c r="P535" s="72"/>
      <c r="Q535" s="72"/>
      <c r="R535" s="73"/>
      <c r="S535" s="73"/>
      <c r="T535" s="76">
        <v>496</v>
      </c>
      <c r="U535" s="75">
        <f t="shared" si="42"/>
        <v>0.6</v>
      </c>
      <c r="V535" s="75">
        <f t="shared" si="43"/>
        <v>0</v>
      </c>
      <c r="W535" s="75">
        <f t="shared" si="44"/>
        <v>0.6</v>
      </c>
      <c r="X535" s="75">
        <f t="shared" si="45"/>
        <v>0</v>
      </c>
      <c r="Y535" s="72"/>
      <c r="Z535" s="72"/>
      <c r="AA535" s="72"/>
      <c r="AB535" s="72"/>
      <c r="AC535" s="72"/>
      <c r="AD535" s="72"/>
      <c r="AE535" s="72"/>
      <c r="AF535" s="72"/>
    </row>
    <row r="536" spans="15:32" ht="20.100000000000001" customHeight="1">
      <c r="O536" s="72"/>
      <c r="P536" s="72"/>
      <c r="Q536" s="72"/>
      <c r="R536" s="73"/>
      <c r="S536" s="73"/>
      <c r="T536" s="76">
        <v>497</v>
      </c>
      <c r="U536" s="75">
        <f t="shared" si="42"/>
        <v>0.6</v>
      </c>
      <c r="V536" s="75">
        <f t="shared" si="43"/>
        <v>0</v>
      </c>
      <c r="W536" s="75">
        <f t="shared" si="44"/>
        <v>0.6</v>
      </c>
      <c r="X536" s="75">
        <f t="shared" si="45"/>
        <v>0</v>
      </c>
      <c r="Y536" s="72"/>
      <c r="Z536" s="72"/>
      <c r="AA536" s="72"/>
      <c r="AB536" s="72"/>
      <c r="AC536" s="72"/>
      <c r="AD536" s="72"/>
      <c r="AE536" s="72"/>
      <c r="AF536" s="72"/>
    </row>
    <row r="537" spans="15:32" ht="20.100000000000001" customHeight="1">
      <c r="O537" s="72"/>
      <c r="P537" s="72"/>
      <c r="Q537" s="72"/>
      <c r="R537" s="73"/>
      <c r="S537" s="73"/>
      <c r="T537" s="76">
        <v>498</v>
      </c>
      <c r="U537" s="75">
        <f t="shared" si="42"/>
        <v>0.6</v>
      </c>
      <c r="V537" s="75">
        <f t="shared" si="43"/>
        <v>0</v>
      </c>
      <c r="W537" s="75">
        <f t="shared" si="44"/>
        <v>0.6</v>
      </c>
      <c r="X537" s="75">
        <f t="shared" si="45"/>
        <v>0</v>
      </c>
      <c r="Y537" s="72"/>
      <c r="Z537" s="72"/>
      <c r="AA537" s="72"/>
      <c r="AB537" s="72"/>
      <c r="AC537" s="72"/>
      <c r="AD537" s="72"/>
      <c r="AE537" s="72"/>
      <c r="AF537" s="72"/>
    </row>
    <row r="538" spans="15:32" ht="20.100000000000001" customHeight="1">
      <c r="O538" s="72"/>
      <c r="P538" s="72"/>
      <c r="Q538" s="72"/>
      <c r="R538" s="73"/>
      <c r="S538" s="73"/>
      <c r="T538" s="76">
        <v>499</v>
      </c>
      <c r="U538" s="75">
        <f t="shared" si="42"/>
        <v>0.6</v>
      </c>
      <c r="V538" s="75">
        <f t="shared" si="43"/>
        <v>0</v>
      </c>
      <c r="W538" s="75">
        <f t="shared" si="44"/>
        <v>0.6</v>
      </c>
      <c r="X538" s="75">
        <f t="shared" si="45"/>
        <v>0</v>
      </c>
      <c r="Y538" s="72"/>
      <c r="Z538" s="72"/>
      <c r="AA538" s="72"/>
      <c r="AB538" s="72"/>
      <c r="AC538" s="72"/>
      <c r="AD538" s="72"/>
      <c r="AE538" s="72"/>
      <c r="AF538" s="72"/>
    </row>
    <row r="539" spans="15:32" ht="20.100000000000001" customHeight="1">
      <c r="O539" s="72"/>
      <c r="P539" s="72"/>
      <c r="Q539" s="72"/>
      <c r="R539" s="73"/>
      <c r="S539" s="73"/>
      <c r="T539" s="76">
        <v>500</v>
      </c>
      <c r="U539" s="75">
        <f t="shared" si="42"/>
        <v>0.6</v>
      </c>
      <c r="V539" s="75">
        <f t="shared" si="43"/>
        <v>0</v>
      </c>
      <c r="W539" s="75">
        <f t="shared" si="44"/>
        <v>0.6</v>
      </c>
      <c r="X539" s="75">
        <f t="shared" si="45"/>
        <v>0</v>
      </c>
      <c r="Y539" s="72"/>
      <c r="Z539" s="72"/>
      <c r="AA539" s="72"/>
      <c r="AB539" s="72"/>
      <c r="AC539" s="72"/>
      <c r="AD539" s="72"/>
      <c r="AE539" s="72"/>
      <c r="AF539" s="72"/>
    </row>
    <row r="540" spans="15:32" ht="20.100000000000001" customHeight="1">
      <c r="O540" s="72"/>
      <c r="P540" s="72"/>
      <c r="Q540" s="72"/>
      <c r="R540" s="73"/>
      <c r="S540" s="73"/>
      <c r="T540" s="76">
        <v>501</v>
      </c>
      <c r="U540" s="75">
        <f t="shared" si="42"/>
        <v>0.6</v>
      </c>
      <c r="V540" s="75">
        <f t="shared" si="43"/>
        <v>0</v>
      </c>
      <c r="W540" s="75">
        <f t="shared" si="44"/>
        <v>0.6</v>
      </c>
      <c r="X540" s="75">
        <f t="shared" si="45"/>
        <v>0</v>
      </c>
      <c r="Y540" s="72"/>
      <c r="Z540" s="72"/>
      <c r="AA540" s="72"/>
      <c r="AB540" s="72"/>
      <c r="AC540" s="72"/>
      <c r="AD540" s="72"/>
      <c r="AE540" s="72"/>
      <c r="AF540" s="72"/>
    </row>
    <row r="541" spans="15:32" ht="20.100000000000001" customHeight="1">
      <c r="O541" s="72"/>
      <c r="P541" s="72"/>
      <c r="Q541" s="72"/>
      <c r="R541" s="73"/>
      <c r="S541" s="73"/>
      <c r="T541" s="76">
        <v>502</v>
      </c>
      <c r="U541" s="75">
        <f t="shared" si="42"/>
        <v>0.6</v>
      </c>
      <c r="V541" s="75">
        <f t="shared" si="43"/>
        <v>0</v>
      </c>
      <c r="W541" s="75">
        <f t="shared" si="44"/>
        <v>0.6</v>
      </c>
      <c r="X541" s="75">
        <f t="shared" si="45"/>
        <v>0</v>
      </c>
      <c r="Y541" s="72"/>
      <c r="Z541" s="72"/>
      <c r="AA541" s="72"/>
      <c r="AB541" s="72"/>
      <c r="AC541" s="72"/>
      <c r="AD541" s="72"/>
      <c r="AE541" s="72"/>
      <c r="AF541" s="72"/>
    </row>
    <row r="542" spans="15:32" ht="20.100000000000001" customHeight="1">
      <c r="O542" s="72"/>
      <c r="P542" s="72"/>
      <c r="Q542" s="72"/>
      <c r="R542" s="73"/>
      <c r="S542" s="73"/>
      <c r="T542" s="76">
        <v>503</v>
      </c>
      <c r="U542" s="75">
        <f t="shared" si="42"/>
        <v>0.6</v>
      </c>
      <c r="V542" s="75">
        <f t="shared" si="43"/>
        <v>0</v>
      </c>
      <c r="W542" s="75">
        <f t="shared" si="44"/>
        <v>0.6</v>
      </c>
      <c r="X542" s="75">
        <f t="shared" si="45"/>
        <v>0</v>
      </c>
      <c r="Y542" s="72"/>
      <c r="Z542" s="72"/>
      <c r="AA542" s="72"/>
      <c r="AB542" s="72"/>
      <c r="AC542" s="72"/>
      <c r="AD542" s="72"/>
      <c r="AE542" s="72"/>
      <c r="AF542" s="72"/>
    </row>
    <row r="543" spans="15:32" ht="20.100000000000001" customHeight="1">
      <c r="O543" s="72"/>
      <c r="P543" s="72"/>
      <c r="Q543" s="72"/>
      <c r="R543" s="73"/>
      <c r="S543" s="73"/>
      <c r="T543" s="76">
        <v>504</v>
      </c>
      <c r="U543" s="75">
        <f t="shared" si="42"/>
        <v>0.6</v>
      </c>
      <c r="V543" s="75">
        <f t="shared" si="43"/>
        <v>0</v>
      </c>
      <c r="W543" s="75">
        <f t="shared" si="44"/>
        <v>0.6</v>
      </c>
      <c r="X543" s="75">
        <f t="shared" si="45"/>
        <v>0</v>
      </c>
      <c r="Y543" s="72"/>
      <c r="Z543" s="72"/>
      <c r="AA543" s="72"/>
      <c r="AB543" s="72"/>
      <c r="AC543" s="72"/>
      <c r="AD543" s="72"/>
      <c r="AE543" s="72"/>
      <c r="AF543" s="72"/>
    </row>
    <row r="544" spans="15:32" ht="20.100000000000001" customHeight="1">
      <c r="O544" s="72"/>
      <c r="P544" s="72"/>
      <c r="Q544" s="72"/>
      <c r="R544" s="73"/>
      <c r="S544" s="73"/>
      <c r="T544" s="76">
        <v>505</v>
      </c>
      <c r="U544" s="75">
        <f t="shared" si="42"/>
        <v>0.6</v>
      </c>
      <c r="V544" s="75">
        <f t="shared" si="43"/>
        <v>0</v>
      </c>
      <c r="W544" s="75">
        <f t="shared" si="44"/>
        <v>0.6</v>
      </c>
      <c r="X544" s="75">
        <f t="shared" si="45"/>
        <v>0</v>
      </c>
      <c r="Y544" s="72"/>
      <c r="Z544" s="72"/>
      <c r="AA544" s="72"/>
      <c r="AB544" s="72"/>
      <c r="AC544" s="72"/>
      <c r="AD544" s="72"/>
      <c r="AE544" s="72"/>
      <c r="AF544" s="72"/>
    </row>
    <row r="545" spans="15:32" ht="20.100000000000001" customHeight="1">
      <c r="O545" s="72"/>
      <c r="P545" s="72"/>
      <c r="Q545" s="72"/>
      <c r="R545" s="73"/>
      <c r="S545" s="73"/>
      <c r="T545" s="76">
        <v>506</v>
      </c>
      <c r="U545" s="75">
        <f t="shared" si="42"/>
        <v>0.6</v>
      </c>
      <c r="V545" s="75">
        <f t="shared" si="43"/>
        <v>0</v>
      </c>
      <c r="W545" s="75">
        <f t="shared" si="44"/>
        <v>0.6</v>
      </c>
      <c r="X545" s="75">
        <f t="shared" si="45"/>
        <v>0</v>
      </c>
      <c r="Y545" s="72"/>
      <c r="Z545" s="72"/>
      <c r="AA545" s="72"/>
      <c r="AB545" s="72"/>
      <c r="AC545" s="72"/>
      <c r="AD545" s="72"/>
      <c r="AE545" s="72"/>
      <c r="AF545" s="72"/>
    </row>
    <row r="546" spans="15:32" ht="20.100000000000001" customHeight="1">
      <c r="O546" s="72"/>
      <c r="P546" s="72"/>
      <c r="Q546" s="72"/>
      <c r="R546" s="73"/>
      <c r="S546" s="73"/>
      <c r="T546" s="76">
        <v>507</v>
      </c>
      <c r="U546" s="75">
        <f t="shared" si="42"/>
        <v>0.6</v>
      </c>
      <c r="V546" s="75">
        <f t="shared" si="43"/>
        <v>0</v>
      </c>
      <c r="W546" s="75">
        <f t="shared" si="44"/>
        <v>0.6</v>
      </c>
      <c r="X546" s="75">
        <f t="shared" si="45"/>
        <v>0</v>
      </c>
      <c r="Y546" s="72"/>
      <c r="Z546" s="72"/>
      <c r="AA546" s="72"/>
      <c r="AB546" s="72"/>
      <c r="AC546" s="72"/>
      <c r="AD546" s="72"/>
      <c r="AE546" s="72"/>
      <c r="AF546" s="72"/>
    </row>
    <row r="547" spans="15:32" ht="20.100000000000001" customHeight="1">
      <c r="O547" s="72"/>
      <c r="P547" s="72"/>
      <c r="Q547" s="72"/>
      <c r="R547" s="73"/>
      <c r="S547" s="73"/>
      <c r="T547" s="76">
        <v>508</v>
      </c>
      <c r="U547" s="75">
        <f t="shared" si="42"/>
        <v>0.6</v>
      </c>
      <c r="V547" s="75">
        <f t="shared" si="43"/>
        <v>0</v>
      </c>
      <c r="W547" s="75">
        <f t="shared" si="44"/>
        <v>0.6</v>
      </c>
      <c r="X547" s="75">
        <f t="shared" si="45"/>
        <v>0</v>
      </c>
      <c r="Y547" s="72"/>
      <c r="Z547" s="72"/>
      <c r="AA547" s="72"/>
      <c r="AB547" s="72"/>
      <c r="AC547" s="72"/>
      <c r="AD547" s="72"/>
      <c r="AE547" s="72"/>
      <c r="AF547" s="72"/>
    </row>
    <row r="548" spans="15:32" ht="20.100000000000001" customHeight="1">
      <c r="O548" s="72"/>
      <c r="P548" s="72"/>
      <c r="Q548" s="72"/>
      <c r="R548" s="73"/>
      <c r="S548" s="73"/>
      <c r="T548" s="76">
        <v>509</v>
      </c>
      <c r="U548" s="75">
        <f t="shared" si="42"/>
        <v>0.6</v>
      </c>
      <c r="V548" s="75">
        <f t="shared" si="43"/>
        <v>0</v>
      </c>
      <c r="W548" s="75">
        <f t="shared" si="44"/>
        <v>0.6</v>
      </c>
      <c r="X548" s="75">
        <f t="shared" si="45"/>
        <v>0</v>
      </c>
      <c r="Y548" s="72"/>
      <c r="Z548" s="72"/>
      <c r="AA548" s="72"/>
      <c r="AB548" s="72"/>
      <c r="AC548" s="72"/>
      <c r="AD548" s="72"/>
      <c r="AE548" s="72"/>
      <c r="AF548" s="72"/>
    </row>
    <row r="549" spans="15:32" ht="20.100000000000001" customHeight="1">
      <c r="O549" s="72"/>
      <c r="P549" s="72"/>
      <c r="Q549" s="72"/>
      <c r="R549" s="73"/>
      <c r="S549" s="73"/>
      <c r="T549" s="76">
        <v>510</v>
      </c>
      <c r="U549" s="75">
        <f t="shared" si="42"/>
        <v>0.6</v>
      </c>
      <c r="V549" s="75">
        <f t="shared" si="43"/>
        <v>0</v>
      </c>
      <c r="W549" s="75">
        <f t="shared" si="44"/>
        <v>0.6</v>
      </c>
      <c r="X549" s="75">
        <f t="shared" si="45"/>
        <v>0</v>
      </c>
      <c r="Y549" s="72"/>
      <c r="Z549" s="72"/>
      <c r="AA549" s="72"/>
      <c r="AB549" s="72"/>
      <c r="AC549" s="72"/>
      <c r="AD549" s="72"/>
      <c r="AE549" s="72"/>
      <c r="AF549" s="72"/>
    </row>
    <row r="550" spans="15:32" ht="20.100000000000001" customHeight="1">
      <c r="O550" s="72"/>
      <c r="P550" s="72"/>
      <c r="Q550" s="72"/>
      <c r="R550" s="73"/>
      <c r="S550" s="73"/>
      <c r="T550" s="76">
        <v>511</v>
      </c>
      <c r="U550" s="75">
        <f t="shared" si="42"/>
        <v>0.6</v>
      </c>
      <c r="V550" s="75">
        <f t="shared" si="43"/>
        <v>0</v>
      </c>
      <c r="W550" s="75">
        <f t="shared" si="44"/>
        <v>0.6</v>
      </c>
      <c r="X550" s="75">
        <f t="shared" si="45"/>
        <v>0</v>
      </c>
      <c r="Y550" s="72"/>
      <c r="Z550" s="72"/>
      <c r="AA550" s="72"/>
      <c r="AB550" s="72"/>
      <c r="AC550" s="72"/>
      <c r="AD550" s="72"/>
      <c r="AE550" s="72"/>
      <c r="AF550" s="72"/>
    </row>
    <row r="551" spans="15:32" ht="20.100000000000001" customHeight="1">
      <c r="O551" s="72"/>
      <c r="P551" s="72"/>
      <c r="Q551" s="72"/>
      <c r="R551" s="73"/>
      <c r="S551" s="73"/>
      <c r="T551" s="76">
        <v>512</v>
      </c>
      <c r="U551" s="75">
        <f t="shared" si="42"/>
        <v>0.6</v>
      </c>
      <c r="V551" s="75">
        <f t="shared" si="43"/>
        <v>0</v>
      </c>
      <c r="W551" s="75">
        <f t="shared" si="44"/>
        <v>0.6</v>
      </c>
      <c r="X551" s="75">
        <f t="shared" si="45"/>
        <v>0</v>
      </c>
      <c r="Y551" s="72"/>
      <c r="Z551" s="72"/>
      <c r="AA551" s="72"/>
      <c r="AB551" s="72"/>
      <c r="AC551" s="72"/>
      <c r="AD551" s="72"/>
      <c r="AE551" s="72"/>
      <c r="AF551" s="72"/>
    </row>
    <row r="552" spans="15:32" ht="20.100000000000001" customHeight="1">
      <c r="O552" s="72"/>
      <c r="P552" s="72"/>
      <c r="Q552" s="72"/>
      <c r="R552" s="73"/>
      <c r="S552" s="73"/>
      <c r="T552" s="76">
        <v>513</v>
      </c>
      <c r="U552" s="75">
        <f t="shared" ref="U552:U615" si="46">IF($O$39=2,$R$41+$G$14/2,$R$41+0.05)</f>
        <v>0.6</v>
      </c>
      <c r="V552" s="75">
        <f t="shared" ref="V552:V615" si="47">IF(T552&gt;$P$39,0,T552*$G$28)</f>
        <v>0</v>
      </c>
      <c r="W552" s="75">
        <f t="shared" ref="W552:W615" si="48">IF($O$39=2,$R$41+$G$14/2,$R$41+$G$14-0.05)</f>
        <v>0.6</v>
      </c>
      <c r="X552" s="75">
        <f t="shared" si="45"/>
        <v>0</v>
      </c>
      <c r="Y552" s="72"/>
      <c r="Z552" s="72"/>
      <c r="AA552" s="72"/>
      <c r="AB552" s="72"/>
      <c r="AC552" s="72"/>
      <c r="AD552" s="72"/>
      <c r="AE552" s="72"/>
      <c r="AF552" s="72"/>
    </row>
    <row r="553" spans="15:32" ht="20.100000000000001" customHeight="1">
      <c r="O553" s="72"/>
      <c r="P553" s="72"/>
      <c r="Q553" s="72"/>
      <c r="R553" s="73"/>
      <c r="S553" s="73"/>
      <c r="T553" s="76">
        <v>514</v>
      </c>
      <c r="U553" s="75">
        <f t="shared" si="46"/>
        <v>0.6</v>
      </c>
      <c r="V553" s="75">
        <f t="shared" si="47"/>
        <v>0</v>
      </c>
      <c r="W553" s="75">
        <f t="shared" si="48"/>
        <v>0.6</v>
      </c>
      <c r="X553" s="75">
        <f t="shared" si="45"/>
        <v>0</v>
      </c>
      <c r="Y553" s="72"/>
      <c r="Z553" s="72"/>
      <c r="AA553" s="72"/>
      <c r="AB553" s="72"/>
      <c r="AC553" s="72"/>
      <c r="AD553" s="72"/>
      <c r="AE553" s="72"/>
      <c r="AF553" s="72"/>
    </row>
    <row r="554" spans="15:32" ht="20.100000000000001" customHeight="1">
      <c r="O554" s="72"/>
      <c r="P554" s="72"/>
      <c r="Q554" s="72"/>
      <c r="R554" s="73"/>
      <c r="S554" s="73"/>
      <c r="T554" s="76">
        <v>515</v>
      </c>
      <c r="U554" s="75">
        <f t="shared" si="46"/>
        <v>0.6</v>
      </c>
      <c r="V554" s="75">
        <f t="shared" si="47"/>
        <v>0</v>
      </c>
      <c r="W554" s="75">
        <f t="shared" si="48"/>
        <v>0.6</v>
      </c>
      <c r="X554" s="75">
        <f t="shared" si="45"/>
        <v>0</v>
      </c>
      <c r="Y554" s="72"/>
      <c r="Z554" s="72"/>
      <c r="AA554" s="72"/>
      <c r="AB554" s="72"/>
      <c r="AC554" s="72"/>
      <c r="AD554" s="72"/>
      <c r="AE554" s="72"/>
      <c r="AF554" s="72"/>
    </row>
    <row r="555" spans="15:32" ht="20.100000000000001" customHeight="1">
      <c r="O555" s="72"/>
      <c r="P555" s="72"/>
      <c r="Q555" s="72"/>
      <c r="R555" s="73"/>
      <c r="S555" s="73"/>
      <c r="T555" s="76">
        <v>516</v>
      </c>
      <c r="U555" s="75">
        <f t="shared" si="46"/>
        <v>0.6</v>
      </c>
      <c r="V555" s="75">
        <f t="shared" si="47"/>
        <v>0</v>
      </c>
      <c r="W555" s="75">
        <f t="shared" si="48"/>
        <v>0.6</v>
      </c>
      <c r="X555" s="75">
        <f t="shared" si="45"/>
        <v>0</v>
      </c>
      <c r="Y555" s="72"/>
      <c r="Z555" s="72"/>
      <c r="AA555" s="72"/>
      <c r="AB555" s="72"/>
      <c r="AC555" s="72"/>
      <c r="AD555" s="72"/>
      <c r="AE555" s="72"/>
      <c r="AF555" s="72"/>
    </row>
    <row r="556" spans="15:32" ht="20.100000000000001" customHeight="1">
      <c r="O556" s="72"/>
      <c r="P556" s="72"/>
      <c r="Q556" s="72"/>
      <c r="R556" s="73"/>
      <c r="S556" s="73"/>
      <c r="T556" s="76">
        <v>517</v>
      </c>
      <c r="U556" s="75">
        <f t="shared" si="46"/>
        <v>0.6</v>
      </c>
      <c r="V556" s="75">
        <f t="shared" si="47"/>
        <v>0</v>
      </c>
      <c r="W556" s="75">
        <f t="shared" si="48"/>
        <v>0.6</v>
      </c>
      <c r="X556" s="75">
        <f t="shared" si="45"/>
        <v>0</v>
      </c>
      <c r="Y556" s="72"/>
      <c r="Z556" s="72"/>
      <c r="AA556" s="72"/>
      <c r="AB556" s="72"/>
      <c r="AC556" s="72"/>
      <c r="AD556" s="72"/>
      <c r="AE556" s="72"/>
      <c r="AF556" s="72"/>
    </row>
    <row r="557" spans="15:32" ht="20.100000000000001" customHeight="1">
      <c r="O557" s="72"/>
      <c r="P557" s="72"/>
      <c r="Q557" s="72"/>
      <c r="R557" s="73"/>
      <c r="S557" s="73"/>
      <c r="T557" s="76">
        <v>518</v>
      </c>
      <c r="U557" s="75">
        <f t="shared" si="46"/>
        <v>0.6</v>
      </c>
      <c r="V557" s="75">
        <f t="shared" si="47"/>
        <v>0</v>
      </c>
      <c r="W557" s="75">
        <f t="shared" si="48"/>
        <v>0.6</v>
      </c>
      <c r="X557" s="75">
        <f t="shared" si="45"/>
        <v>0</v>
      </c>
      <c r="Y557" s="72"/>
      <c r="Z557" s="72"/>
      <c r="AA557" s="72"/>
      <c r="AB557" s="72"/>
      <c r="AC557" s="72"/>
      <c r="AD557" s="72"/>
      <c r="AE557" s="72"/>
      <c r="AF557" s="72"/>
    </row>
    <row r="558" spans="15:32" ht="20.100000000000001" customHeight="1">
      <c r="O558" s="72"/>
      <c r="P558" s="72"/>
      <c r="Q558" s="72"/>
      <c r="R558" s="73"/>
      <c r="S558" s="73"/>
      <c r="T558" s="76">
        <v>519</v>
      </c>
      <c r="U558" s="75">
        <f t="shared" si="46"/>
        <v>0.6</v>
      </c>
      <c r="V558" s="75">
        <f t="shared" si="47"/>
        <v>0</v>
      </c>
      <c r="W558" s="75">
        <f t="shared" si="48"/>
        <v>0.6</v>
      </c>
      <c r="X558" s="75">
        <f t="shared" si="45"/>
        <v>0</v>
      </c>
      <c r="Y558" s="72"/>
      <c r="Z558" s="72"/>
      <c r="AA558" s="72"/>
      <c r="AB558" s="72"/>
      <c r="AC558" s="72"/>
      <c r="AD558" s="72"/>
      <c r="AE558" s="72"/>
      <c r="AF558" s="72"/>
    </row>
    <row r="559" spans="15:32" ht="20.100000000000001" customHeight="1">
      <c r="O559" s="72"/>
      <c r="P559" s="72"/>
      <c r="Q559" s="72"/>
      <c r="R559" s="73"/>
      <c r="S559" s="73"/>
      <c r="T559" s="76">
        <v>520</v>
      </c>
      <c r="U559" s="75">
        <f t="shared" si="46"/>
        <v>0.6</v>
      </c>
      <c r="V559" s="75">
        <f t="shared" si="47"/>
        <v>0</v>
      </c>
      <c r="W559" s="75">
        <f t="shared" si="48"/>
        <v>0.6</v>
      </c>
      <c r="X559" s="75">
        <f t="shared" si="45"/>
        <v>0</v>
      </c>
      <c r="Y559" s="72"/>
      <c r="Z559" s="72"/>
      <c r="AA559" s="72"/>
      <c r="AB559" s="72"/>
      <c r="AC559" s="72"/>
      <c r="AD559" s="72"/>
      <c r="AE559" s="72"/>
      <c r="AF559" s="72"/>
    </row>
    <row r="560" spans="15:32" ht="20.100000000000001" customHeight="1">
      <c r="O560" s="72"/>
      <c r="P560" s="72"/>
      <c r="Q560" s="72"/>
      <c r="R560" s="73"/>
      <c r="S560" s="73"/>
      <c r="T560" s="76">
        <v>521</v>
      </c>
      <c r="U560" s="75">
        <f t="shared" si="46"/>
        <v>0.6</v>
      </c>
      <c r="V560" s="75">
        <f t="shared" si="47"/>
        <v>0</v>
      </c>
      <c r="W560" s="75">
        <f t="shared" si="48"/>
        <v>0.6</v>
      </c>
      <c r="X560" s="75">
        <f t="shared" si="45"/>
        <v>0</v>
      </c>
      <c r="Y560" s="72"/>
      <c r="Z560" s="72"/>
      <c r="AA560" s="72"/>
      <c r="AB560" s="72"/>
      <c r="AC560" s="72"/>
      <c r="AD560" s="72"/>
      <c r="AE560" s="72"/>
      <c r="AF560" s="72"/>
    </row>
    <row r="561" spans="15:32" ht="20.100000000000001" customHeight="1">
      <c r="O561" s="72"/>
      <c r="P561" s="72"/>
      <c r="Q561" s="72"/>
      <c r="R561" s="73"/>
      <c r="S561" s="73"/>
      <c r="T561" s="76">
        <v>522</v>
      </c>
      <c r="U561" s="75">
        <f t="shared" si="46"/>
        <v>0.6</v>
      </c>
      <c r="V561" s="75">
        <f t="shared" si="47"/>
        <v>0</v>
      </c>
      <c r="W561" s="75">
        <f t="shared" si="48"/>
        <v>0.6</v>
      </c>
      <c r="X561" s="75">
        <f t="shared" si="45"/>
        <v>0</v>
      </c>
      <c r="Y561" s="72"/>
      <c r="Z561" s="72"/>
      <c r="AA561" s="72"/>
      <c r="AB561" s="72"/>
      <c r="AC561" s="72"/>
      <c r="AD561" s="72"/>
      <c r="AE561" s="72"/>
      <c r="AF561" s="72"/>
    </row>
    <row r="562" spans="15:32" ht="20.100000000000001" customHeight="1">
      <c r="O562" s="72"/>
      <c r="P562" s="72"/>
      <c r="Q562" s="72"/>
      <c r="R562" s="73"/>
      <c r="S562" s="73"/>
      <c r="T562" s="76">
        <v>523</v>
      </c>
      <c r="U562" s="75">
        <f t="shared" si="46"/>
        <v>0.6</v>
      </c>
      <c r="V562" s="75">
        <f t="shared" si="47"/>
        <v>0</v>
      </c>
      <c r="W562" s="75">
        <f t="shared" si="48"/>
        <v>0.6</v>
      </c>
      <c r="X562" s="75">
        <f t="shared" si="45"/>
        <v>0</v>
      </c>
      <c r="Y562" s="72"/>
      <c r="Z562" s="72"/>
      <c r="AA562" s="72"/>
      <c r="AB562" s="72"/>
      <c r="AC562" s="72"/>
      <c r="AD562" s="72"/>
      <c r="AE562" s="72"/>
      <c r="AF562" s="72"/>
    </row>
    <row r="563" spans="15:32" ht="20.100000000000001" customHeight="1">
      <c r="O563" s="72"/>
      <c r="P563" s="72"/>
      <c r="Q563" s="72"/>
      <c r="R563" s="73"/>
      <c r="S563" s="73"/>
      <c r="T563" s="76">
        <v>524</v>
      </c>
      <c r="U563" s="75">
        <f t="shared" si="46"/>
        <v>0.6</v>
      </c>
      <c r="V563" s="75">
        <f t="shared" si="47"/>
        <v>0</v>
      </c>
      <c r="W563" s="75">
        <f t="shared" si="48"/>
        <v>0.6</v>
      </c>
      <c r="X563" s="75">
        <f t="shared" si="45"/>
        <v>0</v>
      </c>
      <c r="Y563" s="72"/>
      <c r="Z563" s="72"/>
      <c r="AA563" s="72"/>
      <c r="AB563" s="72"/>
      <c r="AC563" s="72"/>
      <c r="AD563" s="72"/>
      <c r="AE563" s="72"/>
      <c r="AF563" s="72"/>
    </row>
    <row r="564" spans="15:32" ht="20.100000000000001" customHeight="1">
      <c r="O564" s="72"/>
      <c r="P564" s="72"/>
      <c r="Q564" s="72"/>
      <c r="R564" s="73"/>
      <c r="S564" s="73"/>
      <c r="T564" s="76">
        <v>525</v>
      </c>
      <c r="U564" s="75">
        <f t="shared" si="46"/>
        <v>0.6</v>
      </c>
      <c r="V564" s="75">
        <f t="shared" si="47"/>
        <v>0</v>
      </c>
      <c r="W564" s="75">
        <f t="shared" si="48"/>
        <v>0.6</v>
      </c>
      <c r="X564" s="75">
        <f t="shared" si="45"/>
        <v>0</v>
      </c>
      <c r="Y564" s="72"/>
      <c r="Z564" s="72"/>
      <c r="AA564" s="72"/>
      <c r="AB564" s="72"/>
      <c r="AC564" s="72"/>
      <c r="AD564" s="72"/>
      <c r="AE564" s="72"/>
      <c r="AF564" s="72"/>
    </row>
    <row r="565" spans="15:32" ht="20.100000000000001" customHeight="1">
      <c r="O565" s="72"/>
      <c r="P565" s="72"/>
      <c r="Q565" s="72"/>
      <c r="R565" s="73"/>
      <c r="S565" s="73"/>
      <c r="T565" s="76">
        <v>526</v>
      </c>
      <c r="U565" s="75">
        <f t="shared" si="46"/>
        <v>0.6</v>
      </c>
      <c r="V565" s="75">
        <f t="shared" si="47"/>
        <v>0</v>
      </c>
      <c r="W565" s="75">
        <f t="shared" si="48"/>
        <v>0.6</v>
      </c>
      <c r="X565" s="75">
        <f t="shared" si="45"/>
        <v>0</v>
      </c>
      <c r="Y565" s="72"/>
      <c r="Z565" s="72"/>
      <c r="AA565" s="72"/>
      <c r="AB565" s="72"/>
      <c r="AC565" s="72"/>
      <c r="AD565" s="72"/>
      <c r="AE565" s="72"/>
      <c r="AF565" s="72"/>
    </row>
    <row r="566" spans="15:32" ht="20.100000000000001" customHeight="1">
      <c r="O566" s="72"/>
      <c r="P566" s="72"/>
      <c r="Q566" s="72"/>
      <c r="R566" s="73"/>
      <c r="S566" s="73"/>
      <c r="T566" s="76">
        <v>527</v>
      </c>
      <c r="U566" s="75">
        <f t="shared" si="46"/>
        <v>0.6</v>
      </c>
      <c r="V566" s="75">
        <f t="shared" si="47"/>
        <v>0</v>
      </c>
      <c r="W566" s="75">
        <f t="shared" si="48"/>
        <v>0.6</v>
      </c>
      <c r="X566" s="75">
        <f t="shared" si="45"/>
        <v>0</v>
      </c>
      <c r="Y566" s="72"/>
      <c r="Z566" s="72"/>
      <c r="AA566" s="72"/>
      <c r="AB566" s="72"/>
      <c r="AC566" s="72"/>
      <c r="AD566" s="72"/>
      <c r="AE566" s="72"/>
      <c r="AF566" s="72"/>
    </row>
    <row r="567" spans="15:32" ht="20.100000000000001" customHeight="1">
      <c r="O567" s="72"/>
      <c r="P567" s="72"/>
      <c r="Q567" s="72"/>
      <c r="R567" s="73"/>
      <c r="S567" s="73"/>
      <c r="T567" s="76">
        <v>528</v>
      </c>
      <c r="U567" s="75">
        <f t="shared" si="46"/>
        <v>0.6</v>
      </c>
      <c r="V567" s="75">
        <f t="shared" si="47"/>
        <v>0</v>
      </c>
      <c r="W567" s="75">
        <f t="shared" si="48"/>
        <v>0.6</v>
      </c>
      <c r="X567" s="75">
        <f t="shared" si="45"/>
        <v>0</v>
      </c>
      <c r="Y567" s="72"/>
      <c r="Z567" s="72"/>
      <c r="AA567" s="72"/>
      <c r="AB567" s="72"/>
      <c r="AC567" s="72"/>
      <c r="AD567" s="72"/>
      <c r="AE567" s="72"/>
      <c r="AF567" s="72"/>
    </row>
    <row r="568" spans="15:32" ht="20.100000000000001" customHeight="1">
      <c r="O568" s="72"/>
      <c r="P568" s="72"/>
      <c r="Q568" s="72"/>
      <c r="R568" s="73"/>
      <c r="S568" s="73"/>
      <c r="T568" s="76">
        <v>529</v>
      </c>
      <c r="U568" s="75">
        <f t="shared" si="46"/>
        <v>0.6</v>
      </c>
      <c r="V568" s="75">
        <f t="shared" si="47"/>
        <v>0</v>
      </c>
      <c r="W568" s="75">
        <f t="shared" si="48"/>
        <v>0.6</v>
      </c>
      <c r="X568" s="75">
        <f t="shared" si="45"/>
        <v>0</v>
      </c>
      <c r="Y568" s="72"/>
      <c r="Z568" s="72"/>
      <c r="AA568" s="72"/>
      <c r="AB568" s="72"/>
      <c r="AC568" s="72"/>
      <c r="AD568" s="72"/>
      <c r="AE568" s="72"/>
      <c r="AF568" s="72"/>
    </row>
    <row r="569" spans="15:32" ht="20.100000000000001" customHeight="1">
      <c r="O569" s="72"/>
      <c r="P569" s="72"/>
      <c r="Q569" s="72"/>
      <c r="R569" s="73"/>
      <c r="S569" s="73"/>
      <c r="T569" s="76">
        <v>530</v>
      </c>
      <c r="U569" s="75">
        <f t="shared" si="46"/>
        <v>0.6</v>
      </c>
      <c r="V569" s="75">
        <f t="shared" si="47"/>
        <v>0</v>
      </c>
      <c r="W569" s="75">
        <f t="shared" si="48"/>
        <v>0.6</v>
      </c>
      <c r="X569" s="75">
        <f t="shared" si="45"/>
        <v>0</v>
      </c>
      <c r="Y569" s="72"/>
      <c r="Z569" s="72"/>
      <c r="AA569" s="72"/>
      <c r="AB569" s="72"/>
      <c r="AC569" s="72"/>
      <c r="AD569" s="72"/>
      <c r="AE569" s="72"/>
      <c r="AF569" s="72"/>
    </row>
    <row r="570" spans="15:32" ht="20.100000000000001" customHeight="1">
      <c r="O570" s="72"/>
      <c r="P570" s="72"/>
      <c r="Q570" s="72"/>
      <c r="R570" s="73"/>
      <c r="S570" s="73"/>
      <c r="T570" s="76">
        <v>531</v>
      </c>
      <c r="U570" s="75">
        <f t="shared" si="46"/>
        <v>0.6</v>
      </c>
      <c r="V570" s="75">
        <f t="shared" si="47"/>
        <v>0</v>
      </c>
      <c r="W570" s="75">
        <f t="shared" si="48"/>
        <v>0.6</v>
      </c>
      <c r="X570" s="75">
        <f t="shared" si="45"/>
        <v>0</v>
      </c>
      <c r="Y570" s="72"/>
      <c r="Z570" s="72"/>
      <c r="AA570" s="72"/>
      <c r="AB570" s="72"/>
      <c r="AC570" s="72"/>
      <c r="AD570" s="72"/>
      <c r="AE570" s="72"/>
      <c r="AF570" s="72"/>
    </row>
    <row r="571" spans="15:32" ht="20.100000000000001" customHeight="1">
      <c r="O571" s="72"/>
      <c r="P571" s="72"/>
      <c r="Q571" s="72"/>
      <c r="R571" s="73"/>
      <c r="S571" s="73"/>
      <c r="T571" s="76">
        <v>532</v>
      </c>
      <c r="U571" s="75">
        <f t="shared" si="46"/>
        <v>0.6</v>
      </c>
      <c r="V571" s="75">
        <f t="shared" si="47"/>
        <v>0</v>
      </c>
      <c r="W571" s="75">
        <f t="shared" si="48"/>
        <v>0.6</v>
      </c>
      <c r="X571" s="75">
        <f t="shared" si="45"/>
        <v>0</v>
      </c>
      <c r="Y571" s="72"/>
      <c r="Z571" s="72"/>
      <c r="AA571" s="72"/>
      <c r="AB571" s="72"/>
      <c r="AC571" s="72"/>
      <c r="AD571" s="72"/>
      <c r="AE571" s="72"/>
      <c r="AF571" s="72"/>
    </row>
    <row r="572" spans="15:32" ht="20.100000000000001" customHeight="1">
      <c r="O572" s="72"/>
      <c r="P572" s="72"/>
      <c r="Q572" s="72"/>
      <c r="R572" s="73"/>
      <c r="S572" s="73"/>
      <c r="T572" s="76">
        <v>533</v>
      </c>
      <c r="U572" s="75">
        <f t="shared" si="46"/>
        <v>0.6</v>
      </c>
      <c r="V572" s="75">
        <f t="shared" si="47"/>
        <v>0</v>
      </c>
      <c r="W572" s="75">
        <f t="shared" si="48"/>
        <v>0.6</v>
      </c>
      <c r="X572" s="75">
        <f t="shared" si="45"/>
        <v>0</v>
      </c>
      <c r="Y572" s="72"/>
      <c r="Z572" s="72"/>
      <c r="AA572" s="72"/>
      <c r="AB572" s="72"/>
      <c r="AC572" s="72"/>
      <c r="AD572" s="72"/>
      <c r="AE572" s="72"/>
      <c r="AF572" s="72"/>
    </row>
    <row r="573" spans="15:32" ht="20.100000000000001" customHeight="1">
      <c r="O573" s="72"/>
      <c r="P573" s="72"/>
      <c r="Q573" s="72"/>
      <c r="R573" s="73"/>
      <c r="S573" s="73"/>
      <c r="T573" s="76">
        <v>534</v>
      </c>
      <c r="U573" s="75">
        <f t="shared" si="46"/>
        <v>0.6</v>
      </c>
      <c r="V573" s="75">
        <f t="shared" si="47"/>
        <v>0</v>
      </c>
      <c r="W573" s="75">
        <f t="shared" si="48"/>
        <v>0.6</v>
      </c>
      <c r="X573" s="75">
        <f t="shared" si="45"/>
        <v>0</v>
      </c>
      <c r="Y573" s="72"/>
      <c r="Z573" s="72"/>
      <c r="AA573" s="72"/>
      <c r="AB573" s="72"/>
      <c r="AC573" s="72"/>
      <c r="AD573" s="72"/>
      <c r="AE573" s="72"/>
      <c r="AF573" s="72"/>
    </row>
    <row r="574" spans="15:32" ht="20.100000000000001" customHeight="1">
      <c r="O574" s="72"/>
      <c r="P574" s="72"/>
      <c r="Q574" s="72"/>
      <c r="R574" s="73"/>
      <c r="S574" s="73"/>
      <c r="T574" s="76">
        <v>535</v>
      </c>
      <c r="U574" s="75">
        <f t="shared" si="46"/>
        <v>0.6</v>
      </c>
      <c r="V574" s="75">
        <f t="shared" si="47"/>
        <v>0</v>
      </c>
      <c r="W574" s="75">
        <f t="shared" si="48"/>
        <v>0.6</v>
      </c>
      <c r="X574" s="75">
        <f t="shared" si="45"/>
        <v>0</v>
      </c>
      <c r="Y574" s="72"/>
      <c r="Z574" s="72"/>
      <c r="AA574" s="72"/>
      <c r="AB574" s="72"/>
      <c r="AC574" s="72"/>
      <c r="AD574" s="72"/>
      <c r="AE574" s="72"/>
      <c r="AF574" s="72"/>
    </row>
    <row r="575" spans="15:32" ht="20.100000000000001" customHeight="1">
      <c r="O575" s="72"/>
      <c r="P575" s="72"/>
      <c r="Q575" s="72"/>
      <c r="R575" s="73"/>
      <c r="S575" s="73"/>
      <c r="T575" s="76">
        <v>536</v>
      </c>
      <c r="U575" s="75">
        <f t="shared" si="46"/>
        <v>0.6</v>
      </c>
      <c r="V575" s="75">
        <f t="shared" si="47"/>
        <v>0</v>
      </c>
      <c r="W575" s="75">
        <f t="shared" si="48"/>
        <v>0.6</v>
      </c>
      <c r="X575" s="75">
        <f t="shared" si="45"/>
        <v>0</v>
      </c>
      <c r="Y575" s="72"/>
      <c r="Z575" s="72"/>
      <c r="AA575" s="72"/>
      <c r="AB575" s="72"/>
      <c r="AC575" s="72"/>
      <c r="AD575" s="72"/>
      <c r="AE575" s="72"/>
      <c r="AF575" s="72"/>
    </row>
    <row r="576" spans="15:32" ht="20.100000000000001" customHeight="1">
      <c r="O576" s="72"/>
      <c r="P576" s="72"/>
      <c r="Q576" s="72"/>
      <c r="R576" s="73"/>
      <c r="S576" s="73"/>
      <c r="T576" s="76">
        <v>537</v>
      </c>
      <c r="U576" s="75">
        <f t="shared" si="46"/>
        <v>0.6</v>
      </c>
      <c r="V576" s="75">
        <f t="shared" si="47"/>
        <v>0</v>
      </c>
      <c r="W576" s="75">
        <f t="shared" si="48"/>
        <v>0.6</v>
      </c>
      <c r="X576" s="75">
        <f t="shared" si="45"/>
        <v>0</v>
      </c>
      <c r="Y576" s="72"/>
      <c r="Z576" s="72"/>
      <c r="AA576" s="72"/>
      <c r="AB576" s="72"/>
      <c r="AC576" s="72"/>
      <c r="AD576" s="72"/>
      <c r="AE576" s="72"/>
      <c r="AF576" s="72"/>
    </row>
    <row r="577" spans="15:32" ht="20.100000000000001" customHeight="1">
      <c r="O577" s="72"/>
      <c r="P577" s="72"/>
      <c r="Q577" s="72"/>
      <c r="R577" s="73"/>
      <c r="S577" s="73"/>
      <c r="T577" s="76">
        <v>538</v>
      </c>
      <c r="U577" s="75">
        <f t="shared" si="46"/>
        <v>0.6</v>
      </c>
      <c r="V577" s="75">
        <f t="shared" si="47"/>
        <v>0</v>
      </c>
      <c r="W577" s="75">
        <f t="shared" si="48"/>
        <v>0.6</v>
      </c>
      <c r="X577" s="75">
        <f t="shared" si="45"/>
        <v>0</v>
      </c>
      <c r="Y577" s="72"/>
      <c r="Z577" s="72"/>
      <c r="AA577" s="72"/>
      <c r="AB577" s="72"/>
      <c r="AC577" s="72"/>
      <c r="AD577" s="72"/>
      <c r="AE577" s="72"/>
      <c r="AF577" s="72"/>
    </row>
    <row r="578" spans="15:32" ht="20.100000000000001" customHeight="1">
      <c r="O578" s="72"/>
      <c r="P578" s="72"/>
      <c r="Q578" s="72"/>
      <c r="R578" s="73"/>
      <c r="S578" s="73"/>
      <c r="T578" s="76">
        <v>539</v>
      </c>
      <c r="U578" s="75">
        <f t="shared" si="46"/>
        <v>0.6</v>
      </c>
      <c r="V578" s="75">
        <f t="shared" si="47"/>
        <v>0</v>
      </c>
      <c r="W578" s="75">
        <f t="shared" si="48"/>
        <v>0.6</v>
      </c>
      <c r="X578" s="75">
        <f t="shared" si="45"/>
        <v>0</v>
      </c>
      <c r="Y578" s="72"/>
      <c r="Z578" s="72"/>
      <c r="AA578" s="72"/>
      <c r="AB578" s="72"/>
      <c r="AC578" s="72"/>
      <c r="AD578" s="72"/>
      <c r="AE578" s="72"/>
      <c r="AF578" s="72"/>
    </row>
    <row r="579" spans="15:32" ht="20.100000000000001" customHeight="1">
      <c r="O579" s="72"/>
      <c r="P579" s="72"/>
      <c r="Q579" s="72"/>
      <c r="R579" s="73"/>
      <c r="S579" s="73"/>
      <c r="T579" s="76">
        <v>540</v>
      </c>
      <c r="U579" s="75">
        <f t="shared" si="46"/>
        <v>0.6</v>
      </c>
      <c r="V579" s="75">
        <f t="shared" si="47"/>
        <v>0</v>
      </c>
      <c r="W579" s="75">
        <f t="shared" si="48"/>
        <v>0.6</v>
      </c>
      <c r="X579" s="75">
        <f t="shared" si="45"/>
        <v>0</v>
      </c>
      <c r="Y579" s="72"/>
      <c r="Z579" s="72"/>
      <c r="AA579" s="72"/>
      <c r="AB579" s="72"/>
      <c r="AC579" s="72"/>
      <c r="AD579" s="72"/>
      <c r="AE579" s="72"/>
      <c r="AF579" s="72"/>
    </row>
    <row r="580" spans="15:32" ht="20.100000000000001" customHeight="1">
      <c r="O580" s="72"/>
      <c r="P580" s="72"/>
      <c r="Q580" s="72"/>
      <c r="R580" s="73"/>
      <c r="S580" s="73"/>
      <c r="T580" s="76">
        <v>541</v>
      </c>
      <c r="U580" s="75">
        <f t="shared" si="46"/>
        <v>0.6</v>
      </c>
      <c r="V580" s="75">
        <f t="shared" si="47"/>
        <v>0</v>
      </c>
      <c r="W580" s="75">
        <f t="shared" si="48"/>
        <v>0.6</v>
      </c>
      <c r="X580" s="75">
        <f t="shared" si="45"/>
        <v>0</v>
      </c>
      <c r="Y580" s="72"/>
      <c r="Z580" s="72"/>
      <c r="AA580" s="72"/>
      <c r="AB580" s="72"/>
      <c r="AC580" s="72"/>
      <c r="AD580" s="72"/>
      <c r="AE580" s="72"/>
      <c r="AF580" s="72"/>
    </row>
    <row r="581" spans="15:32" ht="20.100000000000001" customHeight="1">
      <c r="O581" s="72"/>
      <c r="P581" s="72"/>
      <c r="Q581" s="72"/>
      <c r="R581" s="73"/>
      <c r="S581" s="73"/>
      <c r="T581" s="76">
        <v>542</v>
      </c>
      <c r="U581" s="75">
        <f t="shared" si="46"/>
        <v>0.6</v>
      </c>
      <c r="V581" s="75">
        <f t="shared" si="47"/>
        <v>0</v>
      </c>
      <c r="W581" s="75">
        <f t="shared" si="48"/>
        <v>0.6</v>
      </c>
      <c r="X581" s="75">
        <f t="shared" si="45"/>
        <v>0</v>
      </c>
      <c r="Y581" s="72"/>
      <c r="Z581" s="72"/>
      <c r="AA581" s="72"/>
      <c r="AB581" s="72"/>
      <c r="AC581" s="72"/>
      <c r="AD581" s="72"/>
      <c r="AE581" s="72"/>
      <c r="AF581" s="72"/>
    </row>
    <row r="582" spans="15:32" ht="20.100000000000001" customHeight="1">
      <c r="O582" s="72"/>
      <c r="P582" s="72"/>
      <c r="Q582" s="72"/>
      <c r="R582" s="73"/>
      <c r="S582" s="73"/>
      <c r="T582" s="76">
        <v>543</v>
      </c>
      <c r="U582" s="75">
        <f t="shared" si="46"/>
        <v>0.6</v>
      </c>
      <c r="V582" s="75">
        <f t="shared" si="47"/>
        <v>0</v>
      </c>
      <c r="W582" s="75">
        <f t="shared" si="48"/>
        <v>0.6</v>
      </c>
      <c r="X582" s="75">
        <f t="shared" si="45"/>
        <v>0</v>
      </c>
      <c r="Y582" s="72"/>
      <c r="Z582" s="72"/>
      <c r="AA582" s="72"/>
      <c r="AB582" s="72"/>
      <c r="AC582" s="72"/>
      <c r="AD582" s="72"/>
      <c r="AE582" s="72"/>
      <c r="AF582" s="72"/>
    </row>
    <row r="583" spans="15:32" ht="20.100000000000001" customHeight="1">
      <c r="O583" s="72"/>
      <c r="P583" s="72"/>
      <c r="Q583" s="72"/>
      <c r="R583" s="73"/>
      <c r="S583" s="73"/>
      <c r="T583" s="76">
        <v>544</v>
      </c>
      <c r="U583" s="75">
        <f t="shared" si="46"/>
        <v>0.6</v>
      </c>
      <c r="V583" s="75">
        <f t="shared" si="47"/>
        <v>0</v>
      </c>
      <c r="W583" s="75">
        <f t="shared" si="48"/>
        <v>0.6</v>
      </c>
      <c r="X583" s="75">
        <f t="shared" si="45"/>
        <v>0</v>
      </c>
      <c r="Y583" s="72"/>
      <c r="Z583" s="72"/>
      <c r="AA583" s="72"/>
      <c r="AB583" s="72"/>
      <c r="AC583" s="72"/>
      <c r="AD583" s="72"/>
      <c r="AE583" s="72"/>
      <c r="AF583" s="72"/>
    </row>
    <row r="584" spans="15:32" ht="20.100000000000001" customHeight="1">
      <c r="O584" s="72"/>
      <c r="P584" s="72"/>
      <c r="Q584" s="72"/>
      <c r="R584" s="73"/>
      <c r="S584" s="73"/>
      <c r="T584" s="76">
        <v>545</v>
      </c>
      <c r="U584" s="75">
        <f t="shared" si="46"/>
        <v>0.6</v>
      </c>
      <c r="V584" s="75">
        <f t="shared" si="47"/>
        <v>0</v>
      </c>
      <c r="W584" s="75">
        <f t="shared" si="48"/>
        <v>0.6</v>
      </c>
      <c r="X584" s="75">
        <f t="shared" si="45"/>
        <v>0</v>
      </c>
      <c r="Y584" s="72"/>
      <c r="Z584" s="72"/>
      <c r="AA584" s="72"/>
      <c r="AB584" s="72"/>
      <c r="AC584" s="72"/>
      <c r="AD584" s="72"/>
      <c r="AE584" s="72"/>
      <c r="AF584" s="72"/>
    </row>
    <row r="585" spans="15:32" ht="20.100000000000001" customHeight="1">
      <c r="O585" s="72"/>
      <c r="P585" s="72"/>
      <c r="Q585" s="72"/>
      <c r="R585" s="73"/>
      <c r="S585" s="73"/>
      <c r="T585" s="76">
        <v>546</v>
      </c>
      <c r="U585" s="75">
        <f t="shared" si="46"/>
        <v>0.6</v>
      </c>
      <c r="V585" s="75">
        <f t="shared" si="47"/>
        <v>0</v>
      </c>
      <c r="W585" s="75">
        <f t="shared" si="48"/>
        <v>0.6</v>
      </c>
      <c r="X585" s="75">
        <f t="shared" si="45"/>
        <v>0</v>
      </c>
      <c r="Y585" s="72"/>
      <c r="Z585" s="72"/>
      <c r="AA585" s="72"/>
      <c r="AB585" s="72"/>
      <c r="AC585" s="72"/>
      <c r="AD585" s="72"/>
      <c r="AE585" s="72"/>
      <c r="AF585" s="72"/>
    </row>
    <row r="586" spans="15:32" ht="20.100000000000001" customHeight="1">
      <c r="O586" s="72"/>
      <c r="P586" s="72"/>
      <c r="Q586" s="72"/>
      <c r="R586" s="73"/>
      <c r="S586" s="73"/>
      <c r="T586" s="76">
        <v>547</v>
      </c>
      <c r="U586" s="75">
        <f t="shared" si="46"/>
        <v>0.6</v>
      </c>
      <c r="V586" s="75">
        <f t="shared" si="47"/>
        <v>0</v>
      </c>
      <c r="W586" s="75">
        <f t="shared" si="48"/>
        <v>0.6</v>
      </c>
      <c r="X586" s="75">
        <f t="shared" si="45"/>
        <v>0</v>
      </c>
      <c r="Y586" s="72"/>
      <c r="Z586" s="72"/>
      <c r="AA586" s="72"/>
      <c r="AB586" s="72"/>
      <c r="AC586" s="72"/>
      <c r="AD586" s="72"/>
      <c r="AE586" s="72"/>
      <c r="AF586" s="72"/>
    </row>
    <row r="587" spans="15:32" ht="20.100000000000001" customHeight="1">
      <c r="O587" s="72"/>
      <c r="P587" s="72"/>
      <c r="Q587" s="72"/>
      <c r="R587" s="73"/>
      <c r="S587" s="73"/>
      <c r="T587" s="76">
        <v>548</v>
      </c>
      <c r="U587" s="75">
        <f t="shared" si="46"/>
        <v>0.6</v>
      </c>
      <c r="V587" s="75">
        <f t="shared" si="47"/>
        <v>0</v>
      </c>
      <c r="W587" s="75">
        <f t="shared" si="48"/>
        <v>0.6</v>
      </c>
      <c r="X587" s="75">
        <f t="shared" si="45"/>
        <v>0</v>
      </c>
      <c r="Y587" s="72"/>
      <c r="Z587" s="72"/>
      <c r="AA587" s="72"/>
      <c r="AB587" s="72"/>
      <c r="AC587" s="72"/>
      <c r="AD587" s="72"/>
      <c r="AE587" s="72"/>
      <c r="AF587" s="72"/>
    </row>
    <row r="588" spans="15:32" ht="20.100000000000001" customHeight="1">
      <c r="O588" s="72"/>
      <c r="P588" s="72"/>
      <c r="Q588" s="72"/>
      <c r="R588" s="73"/>
      <c r="S588" s="73"/>
      <c r="T588" s="76">
        <v>549</v>
      </c>
      <c r="U588" s="75">
        <f t="shared" si="46"/>
        <v>0.6</v>
      </c>
      <c r="V588" s="75">
        <f t="shared" si="47"/>
        <v>0</v>
      </c>
      <c r="W588" s="75">
        <f t="shared" si="48"/>
        <v>0.6</v>
      </c>
      <c r="X588" s="75">
        <f t="shared" ref="X588:X651" si="49">V588</f>
        <v>0</v>
      </c>
      <c r="Y588" s="72"/>
      <c r="Z588" s="72"/>
      <c r="AA588" s="72"/>
      <c r="AB588" s="72"/>
      <c r="AC588" s="72"/>
      <c r="AD588" s="72"/>
      <c r="AE588" s="72"/>
      <c r="AF588" s="72"/>
    </row>
    <row r="589" spans="15:32" ht="20.100000000000001" customHeight="1">
      <c r="O589" s="72"/>
      <c r="P589" s="72"/>
      <c r="Q589" s="72"/>
      <c r="R589" s="73"/>
      <c r="S589" s="73"/>
      <c r="T589" s="76">
        <v>550</v>
      </c>
      <c r="U589" s="75">
        <f t="shared" si="46"/>
        <v>0.6</v>
      </c>
      <c r="V589" s="75">
        <f t="shared" si="47"/>
        <v>0</v>
      </c>
      <c r="W589" s="75">
        <f t="shared" si="48"/>
        <v>0.6</v>
      </c>
      <c r="X589" s="75">
        <f t="shared" si="49"/>
        <v>0</v>
      </c>
      <c r="Y589" s="72"/>
      <c r="Z589" s="72"/>
      <c r="AA589" s="72"/>
      <c r="AB589" s="72"/>
      <c r="AC589" s="72"/>
      <c r="AD589" s="72"/>
      <c r="AE589" s="72"/>
      <c r="AF589" s="72"/>
    </row>
    <row r="590" spans="15:32" ht="20.100000000000001" customHeight="1">
      <c r="O590" s="72"/>
      <c r="P590" s="72"/>
      <c r="Q590" s="72"/>
      <c r="R590" s="73"/>
      <c r="S590" s="73"/>
      <c r="T590" s="76">
        <v>551</v>
      </c>
      <c r="U590" s="75">
        <f t="shared" si="46"/>
        <v>0.6</v>
      </c>
      <c r="V590" s="75">
        <f t="shared" si="47"/>
        <v>0</v>
      </c>
      <c r="W590" s="75">
        <f t="shared" si="48"/>
        <v>0.6</v>
      </c>
      <c r="X590" s="75">
        <f t="shared" si="49"/>
        <v>0</v>
      </c>
      <c r="Y590" s="72"/>
      <c r="Z590" s="72"/>
      <c r="AA590" s="72"/>
      <c r="AB590" s="72"/>
      <c r="AC590" s="72"/>
      <c r="AD590" s="72"/>
      <c r="AE590" s="72"/>
      <c r="AF590" s="72"/>
    </row>
    <row r="591" spans="15:32" ht="20.100000000000001" customHeight="1">
      <c r="O591" s="72"/>
      <c r="P591" s="72"/>
      <c r="Q591" s="72"/>
      <c r="R591" s="73"/>
      <c r="S591" s="73"/>
      <c r="T591" s="76">
        <v>552</v>
      </c>
      <c r="U591" s="75">
        <f t="shared" si="46"/>
        <v>0.6</v>
      </c>
      <c r="V591" s="75">
        <f t="shared" si="47"/>
        <v>0</v>
      </c>
      <c r="W591" s="75">
        <f t="shared" si="48"/>
        <v>0.6</v>
      </c>
      <c r="X591" s="75">
        <f t="shared" si="49"/>
        <v>0</v>
      </c>
      <c r="Y591" s="72"/>
      <c r="Z591" s="72"/>
      <c r="AA591" s="72"/>
      <c r="AB591" s="72"/>
      <c r="AC591" s="72"/>
      <c r="AD591" s="72"/>
      <c r="AE591" s="72"/>
      <c r="AF591" s="72"/>
    </row>
    <row r="592" spans="15:32" ht="20.100000000000001" customHeight="1">
      <c r="O592" s="72"/>
      <c r="P592" s="72"/>
      <c r="Q592" s="72"/>
      <c r="R592" s="73"/>
      <c r="S592" s="73"/>
      <c r="T592" s="76">
        <v>553</v>
      </c>
      <c r="U592" s="75">
        <f t="shared" si="46"/>
        <v>0.6</v>
      </c>
      <c r="V592" s="75">
        <f t="shared" si="47"/>
        <v>0</v>
      </c>
      <c r="W592" s="75">
        <f t="shared" si="48"/>
        <v>0.6</v>
      </c>
      <c r="X592" s="75">
        <f t="shared" si="49"/>
        <v>0</v>
      </c>
      <c r="Y592" s="72"/>
      <c r="Z592" s="72"/>
      <c r="AA592" s="72"/>
      <c r="AB592" s="72"/>
      <c r="AC592" s="72"/>
      <c r="AD592" s="72"/>
      <c r="AE592" s="72"/>
      <c r="AF592" s="72"/>
    </row>
    <row r="593" spans="15:32" ht="20.100000000000001" customHeight="1">
      <c r="O593" s="72"/>
      <c r="P593" s="72"/>
      <c r="Q593" s="72"/>
      <c r="R593" s="73"/>
      <c r="S593" s="73"/>
      <c r="T593" s="76">
        <v>554</v>
      </c>
      <c r="U593" s="75">
        <f t="shared" si="46"/>
        <v>0.6</v>
      </c>
      <c r="V593" s="75">
        <f t="shared" si="47"/>
        <v>0</v>
      </c>
      <c r="W593" s="75">
        <f t="shared" si="48"/>
        <v>0.6</v>
      </c>
      <c r="X593" s="75">
        <f t="shared" si="49"/>
        <v>0</v>
      </c>
      <c r="Y593" s="72"/>
      <c r="Z593" s="72"/>
      <c r="AA593" s="72"/>
      <c r="AB593" s="72"/>
      <c r="AC593" s="72"/>
      <c r="AD593" s="72"/>
      <c r="AE593" s="72"/>
      <c r="AF593" s="72"/>
    </row>
    <row r="594" spans="15:32" ht="20.100000000000001" customHeight="1">
      <c r="O594" s="72"/>
      <c r="P594" s="72"/>
      <c r="Q594" s="72"/>
      <c r="R594" s="73"/>
      <c r="S594" s="73"/>
      <c r="T594" s="76">
        <v>555</v>
      </c>
      <c r="U594" s="75">
        <f t="shared" si="46"/>
        <v>0.6</v>
      </c>
      <c r="V594" s="75">
        <f t="shared" si="47"/>
        <v>0</v>
      </c>
      <c r="W594" s="75">
        <f t="shared" si="48"/>
        <v>0.6</v>
      </c>
      <c r="X594" s="75">
        <f t="shared" si="49"/>
        <v>0</v>
      </c>
      <c r="Y594" s="72"/>
      <c r="Z594" s="72"/>
      <c r="AA594" s="72"/>
      <c r="AB594" s="72"/>
      <c r="AC594" s="72"/>
      <c r="AD594" s="72"/>
      <c r="AE594" s="72"/>
      <c r="AF594" s="72"/>
    </row>
    <row r="595" spans="15:32" ht="20.100000000000001" customHeight="1">
      <c r="O595" s="72"/>
      <c r="P595" s="72"/>
      <c r="Q595" s="72"/>
      <c r="R595" s="73"/>
      <c r="S595" s="73"/>
      <c r="T595" s="76">
        <v>556</v>
      </c>
      <c r="U595" s="75">
        <f t="shared" si="46"/>
        <v>0.6</v>
      </c>
      <c r="V595" s="75">
        <f t="shared" si="47"/>
        <v>0</v>
      </c>
      <c r="W595" s="75">
        <f t="shared" si="48"/>
        <v>0.6</v>
      </c>
      <c r="X595" s="75">
        <f t="shared" si="49"/>
        <v>0</v>
      </c>
      <c r="Y595" s="72"/>
      <c r="Z595" s="72"/>
      <c r="AA595" s="72"/>
      <c r="AB595" s="72"/>
      <c r="AC595" s="72"/>
      <c r="AD595" s="72"/>
      <c r="AE595" s="72"/>
      <c r="AF595" s="72"/>
    </row>
    <row r="596" spans="15:32" ht="20.100000000000001" customHeight="1">
      <c r="O596" s="72"/>
      <c r="P596" s="72"/>
      <c r="Q596" s="72"/>
      <c r="R596" s="73"/>
      <c r="S596" s="73"/>
      <c r="T596" s="76">
        <v>557</v>
      </c>
      <c r="U596" s="75">
        <f t="shared" si="46"/>
        <v>0.6</v>
      </c>
      <c r="V596" s="75">
        <f t="shared" si="47"/>
        <v>0</v>
      </c>
      <c r="W596" s="75">
        <f t="shared" si="48"/>
        <v>0.6</v>
      </c>
      <c r="X596" s="75">
        <f t="shared" si="49"/>
        <v>0</v>
      </c>
      <c r="Y596" s="72"/>
      <c r="Z596" s="72"/>
      <c r="AA596" s="72"/>
      <c r="AB596" s="72"/>
      <c r="AC596" s="72"/>
      <c r="AD596" s="72"/>
      <c r="AE596" s="72"/>
      <c r="AF596" s="72"/>
    </row>
    <row r="597" spans="15:32" ht="20.100000000000001" customHeight="1">
      <c r="O597" s="72"/>
      <c r="P597" s="72"/>
      <c r="Q597" s="72"/>
      <c r="R597" s="73"/>
      <c r="S597" s="73"/>
      <c r="T597" s="76">
        <v>558</v>
      </c>
      <c r="U597" s="75">
        <f t="shared" si="46"/>
        <v>0.6</v>
      </c>
      <c r="V597" s="75">
        <f t="shared" si="47"/>
        <v>0</v>
      </c>
      <c r="W597" s="75">
        <f t="shared" si="48"/>
        <v>0.6</v>
      </c>
      <c r="X597" s="75">
        <f t="shared" si="49"/>
        <v>0</v>
      </c>
      <c r="Y597" s="72"/>
      <c r="Z597" s="72"/>
      <c r="AA597" s="72"/>
      <c r="AB597" s="72"/>
      <c r="AC597" s="72"/>
      <c r="AD597" s="72"/>
      <c r="AE597" s="72"/>
      <c r="AF597" s="72"/>
    </row>
    <row r="598" spans="15:32" ht="20.100000000000001" customHeight="1">
      <c r="O598" s="72"/>
      <c r="P598" s="72"/>
      <c r="Q598" s="72"/>
      <c r="R598" s="73"/>
      <c r="S598" s="73"/>
      <c r="T598" s="76">
        <v>559</v>
      </c>
      <c r="U598" s="75">
        <f t="shared" si="46"/>
        <v>0.6</v>
      </c>
      <c r="V598" s="75">
        <f t="shared" si="47"/>
        <v>0</v>
      </c>
      <c r="W598" s="75">
        <f t="shared" si="48"/>
        <v>0.6</v>
      </c>
      <c r="X598" s="75">
        <f t="shared" si="49"/>
        <v>0</v>
      </c>
      <c r="Y598" s="72"/>
      <c r="Z598" s="72"/>
      <c r="AA598" s="72"/>
      <c r="AB598" s="72"/>
      <c r="AC598" s="72"/>
      <c r="AD598" s="72"/>
      <c r="AE598" s="72"/>
      <c r="AF598" s="72"/>
    </row>
    <row r="599" spans="15:32" ht="20.100000000000001" customHeight="1">
      <c r="O599" s="72"/>
      <c r="P599" s="72"/>
      <c r="Q599" s="72"/>
      <c r="R599" s="73"/>
      <c r="S599" s="73"/>
      <c r="T599" s="76">
        <v>560</v>
      </c>
      <c r="U599" s="75">
        <f t="shared" si="46"/>
        <v>0.6</v>
      </c>
      <c r="V599" s="75">
        <f t="shared" si="47"/>
        <v>0</v>
      </c>
      <c r="W599" s="75">
        <f t="shared" si="48"/>
        <v>0.6</v>
      </c>
      <c r="X599" s="75">
        <f t="shared" si="49"/>
        <v>0</v>
      </c>
      <c r="Y599" s="72"/>
      <c r="Z599" s="72"/>
      <c r="AA599" s="72"/>
      <c r="AB599" s="72"/>
      <c r="AC599" s="72"/>
      <c r="AD599" s="72"/>
      <c r="AE599" s="72"/>
      <c r="AF599" s="72"/>
    </row>
    <row r="600" spans="15:32" ht="20.100000000000001" customHeight="1">
      <c r="O600" s="72"/>
      <c r="P600" s="72"/>
      <c r="Q600" s="72"/>
      <c r="R600" s="73"/>
      <c r="S600" s="73"/>
      <c r="T600" s="76">
        <v>561</v>
      </c>
      <c r="U600" s="75">
        <f t="shared" si="46"/>
        <v>0.6</v>
      </c>
      <c r="V600" s="75">
        <f t="shared" si="47"/>
        <v>0</v>
      </c>
      <c r="W600" s="75">
        <f t="shared" si="48"/>
        <v>0.6</v>
      </c>
      <c r="X600" s="75">
        <f t="shared" si="49"/>
        <v>0</v>
      </c>
      <c r="Y600" s="72"/>
      <c r="Z600" s="72"/>
      <c r="AA600" s="72"/>
      <c r="AB600" s="72"/>
      <c r="AC600" s="72"/>
      <c r="AD600" s="72"/>
      <c r="AE600" s="72"/>
      <c r="AF600" s="72"/>
    </row>
    <row r="601" spans="15:32" ht="20.100000000000001" customHeight="1">
      <c r="O601" s="72"/>
      <c r="P601" s="72"/>
      <c r="Q601" s="72"/>
      <c r="R601" s="73"/>
      <c r="S601" s="73"/>
      <c r="T601" s="76">
        <v>562</v>
      </c>
      <c r="U601" s="75">
        <f t="shared" si="46"/>
        <v>0.6</v>
      </c>
      <c r="V601" s="75">
        <f t="shared" si="47"/>
        <v>0</v>
      </c>
      <c r="W601" s="75">
        <f t="shared" si="48"/>
        <v>0.6</v>
      </c>
      <c r="X601" s="75">
        <f t="shared" si="49"/>
        <v>0</v>
      </c>
      <c r="Y601" s="72"/>
      <c r="Z601" s="72"/>
      <c r="AA601" s="72"/>
      <c r="AB601" s="72"/>
      <c r="AC601" s="72"/>
      <c r="AD601" s="72"/>
      <c r="AE601" s="72"/>
      <c r="AF601" s="72"/>
    </row>
    <row r="602" spans="15:32" ht="20.100000000000001" customHeight="1">
      <c r="O602" s="72"/>
      <c r="P602" s="72"/>
      <c r="Q602" s="72"/>
      <c r="R602" s="73"/>
      <c r="S602" s="73"/>
      <c r="T602" s="76">
        <v>563</v>
      </c>
      <c r="U602" s="75">
        <f t="shared" si="46"/>
        <v>0.6</v>
      </c>
      <c r="V602" s="75">
        <f t="shared" si="47"/>
        <v>0</v>
      </c>
      <c r="W602" s="75">
        <f t="shared" si="48"/>
        <v>0.6</v>
      </c>
      <c r="X602" s="75">
        <f t="shared" si="49"/>
        <v>0</v>
      </c>
      <c r="Y602" s="72"/>
      <c r="Z602" s="72"/>
      <c r="AA602" s="72"/>
      <c r="AB602" s="72"/>
      <c r="AC602" s="72"/>
      <c r="AD602" s="72"/>
      <c r="AE602" s="72"/>
      <c r="AF602" s="72"/>
    </row>
    <row r="603" spans="15:32" ht="20.100000000000001" customHeight="1">
      <c r="O603" s="72"/>
      <c r="P603" s="72"/>
      <c r="Q603" s="72"/>
      <c r="R603" s="73"/>
      <c r="S603" s="73"/>
      <c r="T603" s="76">
        <v>564</v>
      </c>
      <c r="U603" s="75">
        <f t="shared" si="46"/>
        <v>0.6</v>
      </c>
      <c r="V603" s="75">
        <f t="shared" si="47"/>
        <v>0</v>
      </c>
      <c r="W603" s="75">
        <f t="shared" si="48"/>
        <v>0.6</v>
      </c>
      <c r="X603" s="75">
        <f t="shared" si="49"/>
        <v>0</v>
      </c>
      <c r="Y603" s="72"/>
      <c r="Z603" s="72"/>
      <c r="AA603" s="72"/>
      <c r="AB603" s="72"/>
      <c r="AC603" s="72"/>
      <c r="AD603" s="72"/>
      <c r="AE603" s="72"/>
      <c r="AF603" s="72"/>
    </row>
    <row r="604" spans="15:32" ht="20.100000000000001" customHeight="1">
      <c r="O604" s="72"/>
      <c r="P604" s="72"/>
      <c r="Q604" s="72"/>
      <c r="R604" s="73"/>
      <c r="S604" s="73"/>
      <c r="T604" s="76">
        <v>565</v>
      </c>
      <c r="U604" s="75">
        <f t="shared" si="46"/>
        <v>0.6</v>
      </c>
      <c r="V604" s="75">
        <f t="shared" si="47"/>
        <v>0</v>
      </c>
      <c r="W604" s="75">
        <f t="shared" si="48"/>
        <v>0.6</v>
      </c>
      <c r="X604" s="75">
        <f t="shared" si="49"/>
        <v>0</v>
      </c>
      <c r="Y604" s="72"/>
      <c r="Z604" s="72"/>
      <c r="AA604" s="72"/>
      <c r="AB604" s="72"/>
      <c r="AC604" s="72"/>
      <c r="AD604" s="72"/>
      <c r="AE604" s="72"/>
      <c r="AF604" s="72"/>
    </row>
    <row r="605" spans="15:32" ht="20.100000000000001" customHeight="1">
      <c r="O605" s="72"/>
      <c r="P605" s="72"/>
      <c r="Q605" s="72"/>
      <c r="R605" s="73"/>
      <c r="S605" s="73"/>
      <c r="T605" s="76">
        <v>566</v>
      </c>
      <c r="U605" s="75">
        <f t="shared" si="46"/>
        <v>0.6</v>
      </c>
      <c r="V605" s="75">
        <f t="shared" si="47"/>
        <v>0</v>
      </c>
      <c r="W605" s="75">
        <f t="shared" si="48"/>
        <v>0.6</v>
      </c>
      <c r="X605" s="75">
        <f t="shared" si="49"/>
        <v>0</v>
      </c>
      <c r="Y605" s="72"/>
      <c r="Z605" s="72"/>
      <c r="AA605" s="72"/>
      <c r="AB605" s="72"/>
      <c r="AC605" s="72"/>
      <c r="AD605" s="72"/>
      <c r="AE605" s="72"/>
      <c r="AF605" s="72"/>
    </row>
    <row r="606" spans="15:32" ht="20.100000000000001" customHeight="1">
      <c r="O606" s="72"/>
      <c r="P606" s="72"/>
      <c r="Q606" s="72"/>
      <c r="R606" s="73"/>
      <c r="S606" s="73"/>
      <c r="T606" s="76">
        <v>567</v>
      </c>
      <c r="U606" s="75">
        <f t="shared" si="46"/>
        <v>0.6</v>
      </c>
      <c r="V606" s="75">
        <f t="shared" si="47"/>
        <v>0</v>
      </c>
      <c r="W606" s="75">
        <f t="shared" si="48"/>
        <v>0.6</v>
      </c>
      <c r="X606" s="75">
        <f t="shared" si="49"/>
        <v>0</v>
      </c>
      <c r="Y606" s="72"/>
      <c r="Z606" s="72"/>
      <c r="AA606" s="72"/>
      <c r="AB606" s="72"/>
      <c r="AC606" s="72"/>
      <c r="AD606" s="72"/>
      <c r="AE606" s="72"/>
      <c r="AF606" s="72"/>
    </row>
    <row r="607" spans="15:32" ht="20.100000000000001" customHeight="1">
      <c r="O607" s="72"/>
      <c r="P607" s="72"/>
      <c r="Q607" s="72"/>
      <c r="R607" s="73"/>
      <c r="S607" s="73"/>
      <c r="T607" s="76">
        <v>568</v>
      </c>
      <c r="U607" s="75">
        <f t="shared" si="46"/>
        <v>0.6</v>
      </c>
      <c r="V607" s="75">
        <f t="shared" si="47"/>
        <v>0</v>
      </c>
      <c r="W607" s="75">
        <f t="shared" si="48"/>
        <v>0.6</v>
      </c>
      <c r="X607" s="75">
        <f t="shared" si="49"/>
        <v>0</v>
      </c>
      <c r="Y607" s="72"/>
      <c r="Z607" s="72"/>
      <c r="AA607" s="72"/>
      <c r="AB607" s="72"/>
      <c r="AC607" s="72"/>
      <c r="AD607" s="72"/>
      <c r="AE607" s="72"/>
      <c r="AF607" s="72"/>
    </row>
    <row r="608" spans="15:32" ht="20.100000000000001" customHeight="1">
      <c r="O608" s="72"/>
      <c r="P608" s="72"/>
      <c r="Q608" s="72"/>
      <c r="R608" s="73"/>
      <c r="S608" s="73"/>
      <c r="T608" s="76">
        <v>569</v>
      </c>
      <c r="U608" s="75">
        <f t="shared" si="46"/>
        <v>0.6</v>
      </c>
      <c r="V608" s="75">
        <f t="shared" si="47"/>
        <v>0</v>
      </c>
      <c r="W608" s="75">
        <f t="shared" si="48"/>
        <v>0.6</v>
      </c>
      <c r="X608" s="75">
        <f t="shared" si="49"/>
        <v>0</v>
      </c>
      <c r="Y608" s="72"/>
      <c r="Z608" s="72"/>
      <c r="AA608" s="72"/>
      <c r="AB608" s="72"/>
      <c r="AC608" s="72"/>
      <c r="AD608" s="72"/>
      <c r="AE608" s="72"/>
      <c r="AF608" s="72"/>
    </row>
    <row r="609" spans="15:32" ht="20.100000000000001" customHeight="1">
      <c r="O609" s="72"/>
      <c r="P609" s="72"/>
      <c r="Q609" s="72"/>
      <c r="R609" s="73"/>
      <c r="S609" s="73"/>
      <c r="T609" s="76">
        <v>570</v>
      </c>
      <c r="U609" s="75">
        <f t="shared" si="46"/>
        <v>0.6</v>
      </c>
      <c r="V609" s="75">
        <f t="shared" si="47"/>
        <v>0</v>
      </c>
      <c r="W609" s="75">
        <f t="shared" si="48"/>
        <v>0.6</v>
      </c>
      <c r="X609" s="75">
        <f t="shared" si="49"/>
        <v>0</v>
      </c>
      <c r="Y609" s="72"/>
      <c r="Z609" s="72"/>
      <c r="AA609" s="72"/>
      <c r="AB609" s="72"/>
      <c r="AC609" s="72"/>
      <c r="AD609" s="72"/>
      <c r="AE609" s="72"/>
      <c r="AF609" s="72"/>
    </row>
    <row r="610" spans="15:32" ht="20.100000000000001" customHeight="1">
      <c r="O610" s="72"/>
      <c r="P610" s="72"/>
      <c r="Q610" s="72"/>
      <c r="R610" s="73"/>
      <c r="S610" s="73"/>
      <c r="T610" s="76">
        <v>571</v>
      </c>
      <c r="U610" s="75">
        <f t="shared" si="46"/>
        <v>0.6</v>
      </c>
      <c r="V610" s="75">
        <f t="shared" si="47"/>
        <v>0</v>
      </c>
      <c r="W610" s="75">
        <f t="shared" si="48"/>
        <v>0.6</v>
      </c>
      <c r="X610" s="75">
        <f t="shared" si="49"/>
        <v>0</v>
      </c>
      <c r="Y610" s="72"/>
      <c r="Z610" s="72"/>
      <c r="AA610" s="72"/>
      <c r="AB610" s="72"/>
      <c r="AC610" s="72"/>
      <c r="AD610" s="72"/>
      <c r="AE610" s="72"/>
      <c r="AF610" s="72"/>
    </row>
    <row r="611" spans="15:32" ht="20.100000000000001" customHeight="1">
      <c r="O611" s="72"/>
      <c r="P611" s="72"/>
      <c r="Q611" s="72"/>
      <c r="R611" s="73"/>
      <c r="S611" s="73"/>
      <c r="T611" s="76">
        <v>572</v>
      </c>
      <c r="U611" s="75">
        <f t="shared" si="46"/>
        <v>0.6</v>
      </c>
      <c r="V611" s="75">
        <f t="shared" si="47"/>
        <v>0</v>
      </c>
      <c r="W611" s="75">
        <f t="shared" si="48"/>
        <v>0.6</v>
      </c>
      <c r="X611" s="75">
        <f t="shared" si="49"/>
        <v>0</v>
      </c>
      <c r="Y611" s="72"/>
      <c r="Z611" s="72"/>
      <c r="AA611" s="72"/>
      <c r="AB611" s="72"/>
      <c r="AC611" s="72"/>
      <c r="AD611" s="72"/>
      <c r="AE611" s="72"/>
      <c r="AF611" s="72"/>
    </row>
    <row r="612" spans="15:32" ht="20.100000000000001" customHeight="1">
      <c r="O612" s="72"/>
      <c r="P612" s="72"/>
      <c r="Q612" s="72"/>
      <c r="R612" s="73"/>
      <c r="S612" s="73"/>
      <c r="T612" s="76">
        <v>573</v>
      </c>
      <c r="U612" s="75">
        <f t="shared" si="46"/>
        <v>0.6</v>
      </c>
      <c r="V612" s="75">
        <f t="shared" si="47"/>
        <v>0</v>
      </c>
      <c r="W612" s="75">
        <f t="shared" si="48"/>
        <v>0.6</v>
      </c>
      <c r="X612" s="75">
        <f t="shared" si="49"/>
        <v>0</v>
      </c>
      <c r="Y612" s="72"/>
      <c r="Z612" s="72"/>
      <c r="AA612" s="72"/>
      <c r="AB612" s="72"/>
      <c r="AC612" s="72"/>
      <c r="AD612" s="72"/>
      <c r="AE612" s="72"/>
      <c r="AF612" s="72"/>
    </row>
    <row r="613" spans="15:32" ht="20.100000000000001" customHeight="1">
      <c r="O613" s="72"/>
      <c r="P613" s="72"/>
      <c r="Q613" s="72"/>
      <c r="R613" s="73"/>
      <c r="S613" s="73"/>
      <c r="T613" s="76">
        <v>574</v>
      </c>
      <c r="U613" s="75">
        <f t="shared" si="46"/>
        <v>0.6</v>
      </c>
      <c r="V613" s="75">
        <f t="shared" si="47"/>
        <v>0</v>
      </c>
      <c r="W613" s="75">
        <f t="shared" si="48"/>
        <v>0.6</v>
      </c>
      <c r="X613" s="75">
        <f t="shared" si="49"/>
        <v>0</v>
      </c>
      <c r="Y613" s="72"/>
      <c r="Z613" s="72"/>
      <c r="AA613" s="72"/>
      <c r="AB613" s="72"/>
      <c r="AC613" s="72"/>
      <c r="AD613" s="72"/>
      <c r="AE613" s="72"/>
      <c r="AF613" s="72"/>
    </row>
    <row r="614" spans="15:32" ht="20.100000000000001" customHeight="1">
      <c r="O614" s="72"/>
      <c r="P614" s="72"/>
      <c r="Q614" s="72"/>
      <c r="R614" s="73"/>
      <c r="S614" s="73"/>
      <c r="T614" s="76">
        <v>575</v>
      </c>
      <c r="U614" s="75">
        <f t="shared" si="46"/>
        <v>0.6</v>
      </c>
      <c r="V614" s="75">
        <f t="shared" si="47"/>
        <v>0</v>
      </c>
      <c r="W614" s="75">
        <f t="shared" si="48"/>
        <v>0.6</v>
      </c>
      <c r="X614" s="75">
        <f t="shared" si="49"/>
        <v>0</v>
      </c>
      <c r="Y614" s="72"/>
      <c r="Z614" s="72"/>
      <c r="AA614" s="72"/>
      <c r="AB614" s="72"/>
      <c r="AC614" s="72"/>
      <c r="AD614" s="72"/>
      <c r="AE614" s="72"/>
      <c r="AF614" s="72"/>
    </row>
    <row r="615" spans="15:32" ht="20.100000000000001" customHeight="1">
      <c r="O615" s="72"/>
      <c r="P615" s="72"/>
      <c r="Q615" s="72"/>
      <c r="R615" s="73"/>
      <c r="S615" s="73"/>
      <c r="T615" s="76">
        <v>576</v>
      </c>
      <c r="U615" s="75">
        <f t="shared" si="46"/>
        <v>0.6</v>
      </c>
      <c r="V615" s="75">
        <f t="shared" si="47"/>
        <v>0</v>
      </c>
      <c r="W615" s="75">
        <f t="shared" si="48"/>
        <v>0.6</v>
      </c>
      <c r="X615" s="75">
        <f t="shared" si="49"/>
        <v>0</v>
      </c>
      <c r="Y615" s="72"/>
      <c r="Z615" s="72"/>
      <c r="AA615" s="72"/>
      <c r="AB615" s="72"/>
      <c r="AC615" s="72"/>
      <c r="AD615" s="72"/>
      <c r="AE615" s="72"/>
      <c r="AF615" s="72"/>
    </row>
    <row r="616" spans="15:32" ht="20.100000000000001" customHeight="1">
      <c r="O616" s="72"/>
      <c r="P616" s="72"/>
      <c r="Q616" s="72"/>
      <c r="R616" s="73"/>
      <c r="S616" s="73"/>
      <c r="T616" s="76">
        <v>577</v>
      </c>
      <c r="U616" s="75">
        <f t="shared" ref="U616:U679" si="50">IF($O$39=2,$R$41+$G$14/2,$R$41+0.05)</f>
        <v>0.6</v>
      </c>
      <c r="V616" s="75">
        <f t="shared" ref="V616:V679" si="51">IF(T616&gt;$P$39,0,T616*$G$28)</f>
        <v>0</v>
      </c>
      <c r="W616" s="75">
        <f t="shared" ref="W616:W679" si="52">IF($O$39=2,$R$41+$G$14/2,$R$41+$G$14-0.05)</f>
        <v>0.6</v>
      </c>
      <c r="X616" s="75">
        <f t="shared" si="49"/>
        <v>0</v>
      </c>
      <c r="Y616" s="72"/>
      <c r="Z616" s="72"/>
      <c r="AA616" s="72"/>
      <c r="AB616" s="72"/>
      <c r="AC616" s="72"/>
      <c r="AD616" s="72"/>
      <c r="AE616" s="72"/>
      <c r="AF616" s="72"/>
    </row>
    <row r="617" spans="15:32" ht="20.100000000000001" customHeight="1">
      <c r="O617" s="72"/>
      <c r="P617" s="72"/>
      <c r="Q617" s="72"/>
      <c r="R617" s="73"/>
      <c r="S617" s="73"/>
      <c r="T617" s="76">
        <v>578</v>
      </c>
      <c r="U617" s="75">
        <f t="shared" si="50"/>
        <v>0.6</v>
      </c>
      <c r="V617" s="75">
        <f t="shared" si="51"/>
        <v>0</v>
      </c>
      <c r="W617" s="75">
        <f t="shared" si="52"/>
        <v>0.6</v>
      </c>
      <c r="X617" s="75">
        <f t="shared" si="49"/>
        <v>0</v>
      </c>
      <c r="Y617" s="72"/>
      <c r="Z617" s="72"/>
      <c r="AA617" s="72"/>
      <c r="AB617" s="72"/>
      <c r="AC617" s="72"/>
      <c r="AD617" s="72"/>
      <c r="AE617" s="72"/>
      <c r="AF617" s="72"/>
    </row>
    <row r="618" spans="15:32" ht="20.100000000000001" customHeight="1">
      <c r="O618" s="72"/>
      <c r="P618" s="72"/>
      <c r="Q618" s="72"/>
      <c r="R618" s="73"/>
      <c r="S618" s="73"/>
      <c r="T618" s="76">
        <v>579</v>
      </c>
      <c r="U618" s="75">
        <f t="shared" si="50"/>
        <v>0.6</v>
      </c>
      <c r="V618" s="75">
        <f t="shared" si="51"/>
        <v>0</v>
      </c>
      <c r="W618" s="75">
        <f t="shared" si="52"/>
        <v>0.6</v>
      </c>
      <c r="X618" s="75">
        <f t="shared" si="49"/>
        <v>0</v>
      </c>
      <c r="Y618" s="72"/>
      <c r="Z618" s="72"/>
      <c r="AA618" s="72"/>
      <c r="AB618" s="72"/>
      <c r="AC618" s="72"/>
      <c r="AD618" s="72"/>
      <c r="AE618" s="72"/>
      <c r="AF618" s="72"/>
    </row>
    <row r="619" spans="15:32" ht="20.100000000000001" customHeight="1">
      <c r="O619" s="72"/>
      <c r="P619" s="72"/>
      <c r="Q619" s="72"/>
      <c r="R619" s="73"/>
      <c r="S619" s="73"/>
      <c r="T619" s="76">
        <v>580</v>
      </c>
      <c r="U619" s="75">
        <f t="shared" si="50"/>
        <v>0.6</v>
      </c>
      <c r="V619" s="75">
        <f t="shared" si="51"/>
        <v>0</v>
      </c>
      <c r="W619" s="75">
        <f t="shared" si="52"/>
        <v>0.6</v>
      </c>
      <c r="X619" s="75">
        <f t="shared" si="49"/>
        <v>0</v>
      </c>
      <c r="Y619" s="72"/>
      <c r="Z619" s="72"/>
      <c r="AA619" s="72"/>
      <c r="AB619" s="72"/>
      <c r="AC619" s="72"/>
      <c r="AD619" s="72"/>
      <c r="AE619" s="72"/>
      <c r="AF619" s="72"/>
    </row>
    <row r="620" spans="15:32" ht="20.100000000000001" customHeight="1">
      <c r="O620" s="72"/>
      <c r="P620" s="72"/>
      <c r="Q620" s="72"/>
      <c r="R620" s="73"/>
      <c r="S620" s="73"/>
      <c r="T620" s="76">
        <v>581</v>
      </c>
      <c r="U620" s="75">
        <f t="shared" si="50"/>
        <v>0.6</v>
      </c>
      <c r="V620" s="75">
        <f t="shared" si="51"/>
        <v>0</v>
      </c>
      <c r="W620" s="75">
        <f t="shared" si="52"/>
        <v>0.6</v>
      </c>
      <c r="X620" s="75">
        <f t="shared" si="49"/>
        <v>0</v>
      </c>
      <c r="Y620" s="72"/>
      <c r="Z620" s="72"/>
      <c r="AA620" s="72"/>
      <c r="AB620" s="72"/>
      <c r="AC620" s="72"/>
      <c r="AD620" s="72"/>
      <c r="AE620" s="72"/>
      <c r="AF620" s="72"/>
    </row>
    <row r="621" spans="15:32" ht="20.100000000000001" customHeight="1">
      <c r="O621" s="72"/>
      <c r="P621" s="72"/>
      <c r="Q621" s="72"/>
      <c r="R621" s="73"/>
      <c r="S621" s="73"/>
      <c r="T621" s="76">
        <v>582</v>
      </c>
      <c r="U621" s="75">
        <f t="shared" si="50"/>
        <v>0.6</v>
      </c>
      <c r="V621" s="75">
        <f t="shared" si="51"/>
        <v>0</v>
      </c>
      <c r="W621" s="75">
        <f t="shared" si="52"/>
        <v>0.6</v>
      </c>
      <c r="X621" s="75">
        <f t="shared" si="49"/>
        <v>0</v>
      </c>
      <c r="Y621" s="72"/>
      <c r="Z621" s="72"/>
      <c r="AA621" s="72"/>
      <c r="AB621" s="72"/>
      <c r="AC621" s="72"/>
      <c r="AD621" s="72"/>
      <c r="AE621" s="72"/>
      <c r="AF621" s="72"/>
    </row>
    <row r="622" spans="15:32" ht="20.100000000000001" customHeight="1">
      <c r="O622" s="72"/>
      <c r="P622" s="72"/>
      <c r="Q622" s="72"/>
      <c r="R622" s="73"/>
      <c r="S622" s="73"/>
      <c r="T622" s="76">
        <v>583</v>
      </c>
      <c r="U622" s="75">
        <f t="shared" si="50"/>
        <v>0.6</v>
      </c>
      <c r="V622" s="75">
        <f t="shared" si="51"/>
        <v>0</v>
      </c>
      <c r="W622" s="75">
        <f t="shared" si="52"/>
        <v>0.6</v>
      </c>
      <c r="X622" s="75">
        <f t="shared" si="49"/>
        <v>0</v>
      </c>
      <c r="Y622" s="72"/>
      <c r="Z622" s="72"/>
      <c r="AA622" s="72"/>
      <c r="AB622" s="72"/>
      <c r="AC622" s="72"/>
      <c r="AD622" s="72"/>
      <c r="AE622" s="72"/>
      <c r="AF622" s="72"/>
    </row>
    <row r="623" spans="15:32" ht="20.100000000000001" customHeight="1">
      <c r="O623" s="72"/>
      <c r="P623" s="72"/>
      <c r="Q623" s="72"/>
      <c r="R623" s="73"/>
      <c r="S623" s="73"/>
      <c r="T623" s="76">
        <v>584</v>
      </c>
      <c r="U623" s="75">
        <f t="shared" si="50"/>
        <v>0.6</v>
      </c>
      <c r="V623" s="75">
        <f t="shared" si="51"/>
        <v>0</v>
      </c>
      <c r="W623" s="75">
        <f t="shared" si="52"/>
        <v>0.6</v>
      </c>
      <c r="X623" s="75">
        <f t="shared" si="49"/>
        <v>0</v>
      </c>
      <c r="Y623" s="72"/>
      <c r="Z623" s="72"/>
      <c r="AA623" s="72"/>
      <c r="AB623" s="72"/>
      <c r="AC623" s="72"/>
      <c r="AD623" s="72"/>
      <c r="AE623" s="72"/>
      <c r="AF623" s="72"/>
    </row>
    <row r="624" spans="15:32" ht="20.100000000000001" customHeight="1">
      <c r="O624" s="72"/>
      <c r="P624" s="72"/>
      <c r="Q624" s="72"/>
      <c r="R624" s="73"/>
      <c r="S624" s="73"/>
      <c r="T624" s="76">
        <v>585</v>
      </c>
      <c r="U624" s="75">
        <f t="shared" si="50"/>
        <v>0.6</v>
      </c>
      <c r="V624" s="75">
        <f t="shared" si="51"/>
        <v>0</v>
      </c>
      <c r="W624" s="75">
        <f t="shared" si="52"/>
        <v>0.6</v>
      </c>
      <c r="X624" s="75">
        <f t="shared" si="49"/>
        <v>0</v>
      </c>
      <c r="Y624" s="72"/>
      <c r="Z624" s="72"/>
      <c r="AA624" s="72"/>
      <c r="AB624" s="72"/>
      <c r="AC624" s="72"/>
      <c r="AD624" s="72"/>
      <c r="AE624" s="72"/>
      <c r="AF624" s="72"/>
    </row>
    <row r="625" spans="15:32" ht="20.100000000000001" customHeight="1">
      <c r="O625" s="72"/>
      <c r="P625" s="72"/>
      <c r="Q625" s="72"/>
      <c r="R625" s="73"/>
      <c r="S625" s="73"/>
      <c r="T625" s="76">
        <v>586</v>
      </c>
      <c r="U625" s="75">
        <f t="shared" si="50"/>
        <v>0.6</v>
      </c>
      <c r="V625" s="75">
        <f t="shared" si="51"/>
        <v>0</v>
      </c>
      <c r="W625" s="75">
        <f t="shared" si="52"/>
        <v>0.6</v>
      </c>
      <c r="X625" s="75">
        <f t="shared" si="49"/>
        <v>0</v>
      </c>
      <c r="Y625" s="72"/>
      <c r="Z625" s="72"/>
      <c r="AA625" s="72"/>
      <c r="AB625" s="72"/>
      <c r="AC625" s="72"/>
      <c r="AD625" s="72"/>
      <c r="AE625" s="72"/>
      <c r="AF625" s="72"/>
    </row>
    <row r="626" spans="15:32" ht="20.100000000000001" customHeight="1">
      <c r="O626" s="72"/>
      <c r="P626" s="72"/>
      <c r="Q626" s="72"/>
      <c r="R626" s="73"/>
      <c r="S626" s="73"/>
      <c r="T626" s="76">
        <v>587</v>
      </c>
      <c r="U626" s="75">
        <f t="shared" si="50"/>
        <v>0.6</v>
      </c>
      <c r="V626" s="75">
        <f t="shared" si="51"/>
        <v>0</v>
      </c>
      <c r="W626" s="75">
        <f t="shared" si="52"/>
        <v>0.6</v>
      </c>
      <c r="X626" s="75">
        <f t="shared" si="49"/>
        <v>0</v>
      </c>
      <c r="Y626" s="72"/>
      <c r="Z626" s="72"/>
      <c r="AA626" s="72"/>
      <c r="AB626" s="72"/>
      <c r="AC626" s="72"/>
      <c r="AD626" s="72"/>
      <c r="AE626" s="72"/>
      <c r="AF626" s="72"/>
    </row>
    <row r="627" spans="15:32" ht="20.100000000000001" customHeight="1">
      <c r="O627" s="72"/>
      <c r="P627" s="72"/>
      <c r="Q627" s="72"/>
      <c r="R627" s="73"/>
      <c r="S627" s="73"/>
      <c r="T627" s="76">
        <v>588</v>
      </c>
      <c r="U627" s="75">
        <f t="shared" si="50"/>
        <v>0.6</v>
      </c>
      <c r="V627" s="75">
        <f t="shared" si="51"/>
        <v>0</v>
      </c>
      <c r="W627" s="75">
        <f t="shared" si="52"/>
        <v>0.6</v>
      </c>
      <c r="X627" s="75">
        <f t="shared" si="49"/>
        <v>0</v>
      </c>
      <c r="Y627" s="72"/>
      <c r="Z627" s="72"/>
      <c r="AA627" s="72"/>
      <c r="AB627" s="72"/>
      <c r="AC627" s="72"/>
      <c r="AD627" s="72"/>
      <c r="AE627" s="72"/>
      <c r="AF627" s="72"/>
    </row>
    <row r="628" spans="15:32" ht="20.100000000000001" customHeight="1">
      <c r="O628" s="72"/>
      <c r="P628" s="72"/>
      <c r="Q628" s="72"/>
      <c r="R628" s="73"/>
      <c r="S628" s="73"/>
      <c r="T628" s="76">
        <v>589</v>
      </c>
      <c r="U628" s="75">
        <f t="shared" si="50"/>
        <v>0.6</v>
      </c>
      <c r="V628" s="75">
        <f t="shared" si="51"/>
        <v>0</v>
      </c>
      <c r="W628" s="75">
        <f t="shared" si="52"/>
        <v>0.6</v>
      </c>
      <c r="X628" s="75">
        <f t="shared" si="49"/>
        <v>0</v>
      </c>
      <c r="Y628" s="72"/>
      <c r="Z628" s="72"/>
      <c r="AA628" s="72"/>
      <c r="AB628" s="72"/>
      <c r="AC628" s="72"/>
      <c r="AD628" s="72"/>
      <c r="AE628" s="72"/>
      <c r="AF628" s="72"/>
    </row>
    <row r="629" spans="15:32" ht="20.100000000000001" customHeight="1">
      <c r="O629" s="72"/>
      <c r="P629" s="72"/>
      <c r="Q629" s="72"/>
      <c r="R629" s="73"/>
      <c r="S629" s="73"/>
      <c r="T629" s="76">
        <v>590</v>
      </c>
      <c r="U629" s="75">
        <f t="shared" si="50"/>
        <v>0.6</v>
      </c>
      <c r="V629" s="75">
        <f t="shared" si="51"/>
        <v>0</v>
      </c>
      <c r="W629" s="75">
        <f t="shared" si="52"/>
        <v>0.6</v>
      </c>
      <c r="X629" s="75">
        <f t="shared" si="49"/>
        <v>0</v>
      </c>
      <c r="Y629" s="72"/>
      <c r="Z629" s="72"/>
      <c r="AA629" s="72"/>
      <c r="AB629" s="72"/>
      <c r="AC629" s="72"/>
      <c r="AD629" s="72"/>
      <c r="AE629" s="72"/>
      <c r="AF629" s="72"/>
    </row>
    <row r="630" spans="15:32" ht="20.100000000000001" customHeight="1">
      <c r="O630" s="72"/>
      <c r="P630" s="72"/>
      <c r="Q630" s="72"/>
      <c r="R630" s="73"/>
      <c r="S630" s="73"/>
      <c r="T630" s="76">
        <v>591</v>
      </c>
      <c r="U630" s="75">
        <f t="shared" si="50"/>
        <v>0.6</v>
      </c>
      <c r="V630" s="75">
        <f t="shared" si="51"/>
        <v>0</v>
      </c>
      <c r="W630" s="75">
        <f t="shared" si="52"/>
        <v>0.6</v>
      </c>
      <c r="X630" s="75">
        <f t="shared" si="49"/>
        <v>0</v>
      </c>
      <c r="Y630" s="72"/>
      <c r="Z630" s="72"/>
      <c r="AA630" s="72"/>
      <c r="AB630" s="72"/>
      <c r="AC630" s="72"/>
      <c r="AD630" s="72"/>
      <c r="AE630" s="72"/>
      <c r="AF630" s="72"/>
    </row>
    <row r="631" spans="15:32" ht="20.100000000000001" customHeight="1">
      <c r="O631" s="72"/>
      <c r="P631" s="72"/>
      <c r="Q631" s="72"/>
      <c r="R631" s="73"/>
      <c r="S631" s="73"/>
      <c r="T631" s="76">
        <v>592</v>
      </c>
      <c r="U631" s="75">
        <f t="shared" si="50"/>
        <v>0.6</v>
      </c>
      <c r="V631" s="75">
        <f t="shared" si="51"/>
        <v>0</v>
      </c>
      <c r="W631" s="75">
        <f t="shared" si="52"/>
        <v>0.6</v>
      </c>
      <c r="X631" s="75">
        <f t="shared" si="49"/>
        <v>0</v>
      </c>
      <c r="Y631" s="72"/>
      <c r="Z631" s="72"/>
      <c r="AA631" s="72"/>
      <c r="AB631" s="72"/>
      <c r="AC631" s="72"/>
      <c r="AD631" s="72"/>
      <c r="AE631" s="72"/>
      <c r="AF631" s="72"/>
    </row>
    <row r="632" spans="15:32" ht="20.100000000000001" customHeight="1">
      <c r="O632" s="72"/>
      <c r="P632" s="72"/>
      <c r="Q632" s="72"/>
      <c r="R632" s="73"/>
      <c r="S632" s="73"/>
      <c r="T632" s="76">
        <v>593</v>
      </c>
      <c r="U632" s="75">
        <f t="shared" si="50"/>
        <v>0.6</v>
      </c>
      <c r="V632" s="75">
        <f t="shared" si="51"/>
        <v>0</v>
      </c>
      <c r="W632" s="75">
        <f t="shared" si="52"/>
        <v>0.6</v>
      </c>
      <c r="X632" s="75">
        <f t="shared" si="49"/>
        <v>0</v>
      </c>
      <c r="Y632" s="72"/>
      <c r="Z632" s="72"/>
      <c r="AA632" s="72"/>
      <c r="AB632" s="72"/>
      <c r="AC632" s="72"/>
      <c r="AD632" s="72"/>
      <c r="AE632" s="72"/>
      <c r="AF632" s="72"/>
    </row>
    <row r="633" spans="15:32" ht="20.100000000000001" customHeight="1">
      <c r="O633" s="72"/>
      <c r="P633" s="72"/>
      <c r="Q633" s="72"/>
      <c r="R633" s="73"/>
      <c r="S633" s="73"/>
      <c r="T633" s="76">
        <v>594</v>
      </c>
      <c r="U633" s="75">
        <f t="shared" si="50"/>
        <v>0.6</v>
      </c>
      <c r="V633" s="75">
        <f t="shared" si="51"/>
        <v>0</v>
      </c>
      <c r="W633" s="75">
        <f t="shared" si="52"/>
        <v>0.6</v>
      </c>
      <c r="X633" s="75">
        <f t="shared" si="49"/>
        <v>0</v>
      </c>
      <c r="Y633" s="72"/>
      <c r="Z633" s="72"/>
      <c r="AA633" s="72"/>
      <c r="AB633" s="72"/>
      <c r="AC633" s="72"/>
      <c r="AD633" s="72"/>
      <c r="AE633" s="72"/>
      <c r="AF633" s="72"/>
    </row>
    <row r="634" spans="15:32" ht="20.100000000000001" customHeight="1">
      <c r="O634" s="72"/>
      <c r="P634" s="72"/>
      <c r="Q634" s="72"/>
      <c r="R634" s="73"/>
      <c r="S634" s="73"/>
      <c r="T634" s="76">
        <v>595</v>
      </c>
      <c r="U634" s="75">
        <f t="shared" si="50"/>
        <v>0.6</v>
      </c>
      <c r="V634" s="75">
        <f t="shared" si="51"/>
        <v>0</v>
      </c>
      <c r="W634" s="75">
        <f t="shared" si="52"/>
        <v>0.6</v>
      </c>
      <c r="X634" s="75">
        <f t="shared" si="49"/>
        <v>0</v>
      </c>
      <c r="Y634" s="72"/>
      <c r="Z634" s="72"/>
      <c r="AA634" s="72"/>
      <c r="AB634" s="72"/>
      <c r="AC634" s="72"/>
      <c r="AD634" s="72"/>
      <c r="AE634" s="72"/>
      <c r="AF634" s="72"/>
    </row>
    <row r="635" spans="15:32" ht="20.100000000000001" customHeight="1">
      <c r="O635" s="72"/>
      <c r="P635" s="72"/>
      <c r="Q635" s="72"/>
      <c r="R635" s="73"/>
      <c r="S635" s="73"/>
      <c r="T635" s="76">
        <v>596</v>
      </c>
      <c r="U635" s="75">
        <f t="shared" si="50"/>
        <v>0.6</v>
      </c>
      <c r="V635" s="75">
        <f t="shared" si="51"/>
        <v>0</v>
      </c>
      <c r="W635" s="75">
        <f t="shared" si="52"/>
        <v>0.6</v>
      </c>
      <c r="X635" s="75">
        <f t="shared" si="49"/>
        <v>0</v>
      </c>
      <c r="Y635" s="72"/>
      <c r="Z635" s="72"/>
      <c r="AA635" s="72"/>
      <c r="AB635" s="72"/>
      <c r="AC635" s="72"/>
      <c r="AD635" s="72"/>
      <c r="AE635" s="72"/>
      <c r="AF635" s="72"/>
    </row>
    <row r="636" spans="15:32" ht="20.100000000000001" customHeight="1">
      <c r="O636" s="72"/>
      <c r="P636" s="72"/>
      <c r="Q636" s="72"/>
      <c r="R636" s="73"/>
      <c r="S636" s="73"/>
      <c r="T636" s="76">
        <v>597</v>
      </c>
      <c r="U636" s="75">
        <f t="shared" si="50"/>
        <v>0.6</v>
      </c>
      <c r="V636" s="75">
        <f t="shared" si="51"/>
        <v>0</v>
      </c>
      <c r="W636" s="75">
        <f t="shared" si="52"/>
        <v>0.6</v>
      </c>
      <c r="X636" s="75">
        <f t="shared" si="49"/>
        <v>0</v>
      </c>
      <c r="Y636" s="72"/>
      <c r="Z636" s="72"/>
      <c r="AA636" s="72"/>
      <c r="AB636" s="72"/>
      <c r="AC636" s="72"/>
      <c r="AD636" s="72"/>
      <c r="AE636" s="72"/>
      <c r="AF636" s="72"/>
    </row>
    <row r="637" spans="15:32" ht="20.100000000000001" customHeight="1">
      <c r="O637" s="72"/>
      <c r="P637" s="72"/>
      <c r="Q637" s="72"/>
      <c r="R637" s="73"/>
      <c r="S637" s="73"/>
      <c r="T637" s="76">
        <v>598</v>
      </c>
      <c r="U637" s="75">
        <f t="shared" si="50"/>
        <v>0.6</v>
      </c>
      <c r="V637" s="75">
        <f t="shared" si="51"/>
        <v>0</v>
      </c>
      <c r="W637" s="75">
        <f t="shared" si="52"/>
        <v>0.6</v>
      </c>
      <c r="X637" s="75">
        <f t="shared" si="49"/>
        <v>0</v>
      </c>
      <c r="Y637" s="72"/>
      <c r="Z637" s="72"/>
      <c r="AA637" s="72"/>
      <c r="AB637" s="72"/>
      <c r="AC637" s="72"/>
      <c r="AD637" s="72"/>
      <c r="AE637" s="72"/>
      <c r="AF637" s="72"/>
    </row>
    <row r="638" spans="15:32" ht="20.100000000000001" customHeight="1">
      <c r="O638" s="72"/>
      <c r="P638" s="72"/>
      <c r="Q638" s="72"/>
      <c r="R638" s="73"/>
      <c r="S638" s="73"/>
      <c r="T638" s="76">
        <v>599</v>
      </c>
      <c r="U638" s="75">
        <f t="shared" si="50"/>
        <v>0.6</v>
      </c>
      <c r="V638" s="75">
        <f t="shared" si="51"/>
        <v>0</v>
      </c>
      <c r="W638" s="75">
        <f t="shared" si="52"/>
        <v>0.6</v>
      </c>
      <c r="X638" s="75">
        <f t="shared" si="49"/>
        <v>0</v>
      </c>
      <c r="Y638" s="72"/>
      <c r="Z638" s="72"/>
      <c r="AA638" s="72"/>
      <c r="AB638" s="72"/>
      <c r="AC638" s="72"/>
      <c r="AD638" s="72"/>
      <c r="AE638" s="72"/>
      <c r="AF638" s="72"/>
    </row>
    <row r="639" spans="15:32" ht="20.100000000000001" customHeight="1">
      <c r="O639" s="72"/>
      <c r="P639" s="72"/>
      <c r="Q639" s="72"/>
      <c r="R639" s="73"/>
      <c r="S639" s="73"/>
      <c r="T639" s="76">
        <v>600</v>
      </c>
      <c r="U639" s="75">
        <f t="shared" si="50"/>
        <v>0.6</v>
      </c>
      <c r="V639" s="75">
        <f t="shared" si="51"/>
        <v>0</v>
      </c>
      <c r="W639" s="75">
        <f t="shared" si="52"/>
        <v>0.6</v>
      </c>
      <c r="X639" s="75">
        <f t="shared" si="49"/>
        <v>0</v>
      </c>
      <c r="Y639" s="72"/>
      <c r="Z639" s="72"/>
      <c r="AA639" s="72"/>
      <c r="AB639" s="72"/>
      <c r="AC639" s="72"/>
      <c r="AD639" s="72"/>
      <c r="AE639" s="72"/>
      <c r="AF639" s="72"/>
    </row>
    <row r="640" spans="15:32" ht="20.100000000000001" customHeight="1">
      <c r="O640" s="72"/>
      <c r="P640" s="72"/>
      <c r="Q640" s="72"/>
      <c r="R640" s="73"/>
      <c r="S640" s="73"/>
      <c r="T640" s="76">
        <v>601</v>
      </c>
      <c r="U640" s="75">
        <f t="shared" si="50"/>
        <v>0.6</v>
      </c>
      <c r="V640" s="75">
        <f t="shared" si="51"/>
        <v>0</v>
      </c>
      <c r="W640" s="75">
        <f t="shared" si="52"/>
        <v>0.6</v>
      </c>
      <c r="X640" s="75">
        <f t="shared" si="49"/>
        <v>0</v>
      </c>
      <c r="Y640" s="72"/>
      <c r="Z640" s="72"/>
      <c r="AA640" s="72"/>
      <c r="AB640" s="72"/>
      <c r="AC640" s="72"/>
      <c r="AD640" s="72"/>
      <c r="AE640" s="72"/>
      <c r="AF640" s="72"/>
    </row>
    <row r="641" spans="15:32" ht="20.100000000000001" customHeight="1">
      <c r="O641" s="72"/>
      <c r="P641" s="72"/>
      <c r="Q641" s="72"/>
      <c r="R641" s="73"/>
      <c r="S641" s="73"/>
      <c r="T641" s="76">
        <v>602</v>
      </c>
      <c r="U641" s="75">
        <f t="shared" si="50"/>
        <v>0.6</v>
      </c>
      <c r="V641" s="75">
        <f t="shared" si="51"/>
        <v>0</v>
      </c>
      <c r="W641" s="75">
        <f t="shared" si="52"/>
        <v>0.6</v>
      </c>
      <c r="X641" s="75">
        <f t="shared" si="49"/>
        <v>0</v>
      </c>
      <c r="Y641" s="72"/>
      <c r="Z641" s="72"/>
      <c r="AA641" s="72"/>
      <c r="AB641" s="72"/>
      <c r="AC641" s="72"/>
      <c r="AD641" s="72"/>
      <c r="AE641" s="72"/>
      <c r="AF641" s="72"/>
    </row>
    <row r="642" spans="15:32" ht="20.100000000000001" customHeight="1">
      <c r="O642" s="72"/>
      <c r="P642" s="72"/>
      <c r="Q642" s="72"/>
      <c r="R642" s="73"/>
      <c r="S642" s="73"/>
      <c r="T642" s="76">
        <v>603</v>
      </c>
      <c r="U642" s="75">
        <f t="shared" si="50"/>
        <v>0.6</v>
      </c>
      <c r="V642" s="75">
        <f t="shared" si="51"/>
        <v>0</v>
      </c>
      <c r="W642" s="75">
        <f t="shared" si="52"/>
        <v>0.6</v>
      </c>
      <c r="X642" s="75">
        <f t="shared" si="49"/>
        <v>0</v>
      </c>
      <c r="Y642" s="72"/>
      <c r="Z642" s="72"/>
      <c r="AA642" s="72"/>
      <c r="AB642" s="72"/>
      <c r="AC642" s="72"/>
      <c r="AD642" s="72"/>
      <c r="AE642" s="72"/>
      <c r="AF642" s="72"/>
    </row>
    <row r="643" spans="15:32" ht="20.100000000000001" customHeight="1">
      <c r="O643" s="72"/>
      <c r="P643" s="72"/>
      <c r="Q643" s="72"/>
      <c r="R643" s="73"/>
      <c r="S643" s="73"/>
      <c r="T643" s="76">
        <v>604</v>
      </c>
      <c r="U643" s="75">
        <f t="shared" si="50"/>
        <v>0.6</v>
      </c>
      <c r="V643" s="75">
        <f t="shared" si="51"/>
        <v>0</v>
      </c>
      <c r="W643" s="75">
        <f t="shared" si="52"/>
        <v>0.6</v>
      </c>
      <c r="X643" s="75">
        <f t="shared" si="49"/>
        <v>0</v>
      </c>
      <c r="Y643" s="72"/>
      <c r="Z643" s="72"/>
      <c r="AA643" s="72"/>
      <c r="AB643" s="72"/>
      <c r="AC643" s="72"/>
      <c r="AD643" s="72"/>
      <c r="AE643" s="72"/>
      <c r="AF643" s="72"/>
    </row>
    <row r="644" spans="15:32" ht="20.100000000000001" customHeight="1">
      <c r="O644" s="72"/>
      <c r="P644" s="72"/>
      <c r="Q644" s="72"/>
      <c r="R644" s="73"/>
      <c r="S644" s="73"/>
      <c r="T644" s="76">
        <v>605</v>
      </c>
      <c r="U644" s="75">
        <f t="shared" si="50"/>
        <v>0.6</v>
      </c>
      <c r="V644" s="75">
        <f t="shared" si="51"/>
        <v>0</v>
      </c>
      <c r="W644" s="75">
        <f t="shared" si="52"/>
        <v>0.6</v>
      </c>
      <c r="X644" s="75">
        <f t="shared" si="49"/>
        <v>0</v>
      </c>
      <c r="Y644" s="72"/>
      <c r="Z644" s="72"/>
      <c r="AA644" s="72"/>
      <c r="AB644" s="72"/>
      <c r="AC644" s="72"/>
      <c r="AD644" s="72"/>
      <c r="AE644" s="72"/>
      <c r="AF644" s="72"/>
    </row>
    <row r="645" spans="15:32" ht="20.100000000000001" customHeight="1">
      <c r="O645" s="72"/>
      <c r="P645" s="72"/>
      <c r="Q645" s="72"/>
      <c r="R645" s="73"/>
      <c r="S645" s="73"/>
      <c r="T645" s="76">
        <v>606</v>
      </c>
      <c r="U645" s="75">
        <f t="shared" si="50"/>
        <v>0.6</v>
      </c>
      <c r="V645" s="75">
        <f t="shared" si="51"/>
        <v>0</v>
      </c>
      <c r="W645" s="75">
        <f t="shared" si="52"/>
        <v>0.6</v>
      </c>
      <c r="X645" s="75">
        <f t="shared" si="49"/>
        <v>0</v>
      </c>
      <c r="Y645" s="72"/>
      <c r="Z645" s="72"/>
      <c r="AA645" s="72"/>
      <c r="AB645" s="72"/>
      <c r="AC645" s="72"/>
      <c r="AD645" s="72"/>
      <c r="AE645" s="72"/>
      <c r="AF645" s="72"/>
    </row>
    <row r="646" spans="15:32" ht="20.100000000000001" customHeight="1">
      <c r="O646" s="72"/>
      <c r="P646" s="72"/>
      <c r="Q646" s="72"/>
      <c r="R646" s="73"/>
      <c r="S646" s="73"/>
      <c r="T646" s="76">
        <v>607</v>
      </c>
      <c r="U646" s="75">
        <f t="shared" si="50"/>
        <v>0.6</v>
      </c>
      <c r="V646" s="75">
        <f t="shared" si="51"/>
        <v>0</v>
      </c>
      <c r="W646" s="75">
        <f t="shared" si="52"/>
        <v>0.6</v>
      </c>
      <c r="X646" s="75">
        <f t="shared" si="49"/>
        <v>0</v>
      </c>
      <c r="Y646" s="72"/>
      <c r="Z646" s="72"/>
      <c r="AA646" s="72"/>
      <c r="AB646" s="72"/>
      <c r="AC646" s="72"/>
      <c r="AD646" s="72"/>
      <c r="AE646" s="72"/>
      <c r="AF646" s="72"/>
    </row>
    <row r="647" spans="15:32" ht="20.100000000000001" customHeight="1">
      <c r="O647" s="72"/>
      <c r="P647" s="72"/>
      <c r="Q647" s="72"/>
      <c r="R647" s="73"/>
      <c r="S647" s="73"/>
      <c r="T647" s="76">
        <v>608</v>
      </c>
      <c r="U647" s="75">
        <f t="shared" si="50"/>
        <v>0.6</v>
      </c>
      <c r="V647" s="75">
        <f t="shared" si="51"/>
        <v>0</v>
      </c>
      <c r="W647" s="75">
        <f t="shared" si="52"/>
        <v>0.6</v>
      </c>
      <c r="X647" s="75">
        <f t="shared" si="49"/>
        <v>0</v>
      </c>
      <c r="Y647" s="72"/>
      <c r="Z647" s="72"/>
      <c r="AA647" s="72"/>
      <c r="AB647" s="72"/>
      <c r="AC647" s="72"/>
      <c r="AD647" s="72"/>
      <c r="AE647" s="72"/>
      <c r="AF647" s="72"/>
    </row>
    <row r="648" spans="15:32" ht="20.100000000000001" customHeight="1">
      <c r="O648" s="72"/>
      <c r="P648" s="72"/>
      <c r="Q648" s="72"/>
      <c r="R648" s="73"/>
      <c r="S648" s="73"/>
      <c r="T648" s="76">
        <v>609</v>
      </c>
      <c r="U648" s="75">
        <f t="shared" si="50"/>
        <v>0.6</v>
      </c>
      <c r="V648" s="75">
        <f t="shared" si="51"/>
        <v>0</v>
      </c>
      <c r="W648" s="75">
        <f t="shared" si="52"/>
        <v>0.6</v>
      </c>
      <c r="X648" s="75">
        <f t="shared" si="49"/>
        <v>0</v>
      </c>
      <c r="Y648" s="72"/>
      <c r="Z648" s="72"/>
      <c r="AA648" s="72"/>
      <c r="AB648" s="72"/>
      <c r="AC648" s="72"/>
      <c r="AD648" s="72"/>
      <c r="AE648" s="72"/>
      <c r="AF648" s="72"/>
    </row>
    <row r="649" spans="15:32" ht="20.100000000000001" customHeight="1">
      <c r="O649" s="72"/>
      <c r="P649" s="72"/>
      <c r="Q649" s="72"/>
      <c r="R649" s="73"/>
      <c r="S649" s="73"/>
      <c r="T649" s="76">
        <v>610</v>
      </c>
      <c r="U649" s="75">
        <f t="shared" si="50"/>
        <v>0.6</v>
      </c>
      <c r="V649" s="75">
        <f t="shared" si="51"/>
        <v>0</v>
      </c>
      <c r="W649" s="75">
        <f t="shared" si="52"/>
        <v>0.6</v>
      </c>
      <c r="X649" s="75">
        <f t="shared" si="49"/>
        <v>0</v>
      </c>
      <c r="Y649" s="72"/>
      <c r="Z649" s="72"/>
      <c r="AA649" s="72"/>
      <c r="AB649" s="72"/>
      <c r="AC649" s="72"/>
      <c r="AD649" s="72"/>
      <c r="AE649" s="72"/>
      <c r="AF649" s="72"/>
    </row>
    <row r="650" spans="15:32" ht="20.100000000000001" customHeight="1">
      <c r="O650" s="72"/>
      <c r="P650" s="72"/>
      <c r="Q650" s="72"/>
      <c r="R650" s="73"/>
      <c r="S650" s="73"/>
      <c r="T650" s="76">
        <v>611</v>
      </c>
      <c r="U650" s="75">
        <f t="shared" si="50"/>
        <v>0.6</v>
      </c>
      <c r="V650" s="75">
        <f t="shared" si="51"/>
        <v>0</v>
      </c>
      <c r="W650" s="75">
        <f t="shared" si="52"/>
        <v>0.6</v>
      </c>
      <c r="X650" s="75">
        <f t="shared" si="49"/>
        <v>0</v>
      </c>
      <c r="Y650" s="72"/>
      <c r="Z650" s="72"/>
      <c r="AA650" s="72"/>
      <c r="AB650" s="72"/>
      <c r="AC650" s="72"/>
      <c r="AD650" s="72"/>
      <c r="AE650" s="72"/>
      <c r="AF650" s="72"/>
    </row>
    <row r="651" spans="15:32" ht="20.100000000000001" customHeight="1">
      <c r="O651" s="72"/>
      <c r="P651" s="72"/>
      <c r="Q651" s="72"/>
      <c r="R651" s="73"/>
      <c r="S651" s="73"/>
      <c r="T651" s="76">
        <v>612</v>
      </c>
      <c r="U651" s="75">
        <f t="shared" si="50"/>
        <v>0.6</v>
      </c>
      <c r="V651" s="75">
        <f t="shared" si="51"/>
        <v>0</v>
      </c>
      <c r="W651" s="75">
        <f t="shared" si="52"/>
        <v>0.6</v>
      </c>
      <c r="X651" s="75">
        <f t="shared" si="49"/>
        <v>0</v>
      </c>
      <c r="Y651" s="72"/>
      <c r="Z651" s="72"/>
      <c r="AA651" s="72"/>
      <c r="AB651" s="72"/>
      <c r="AC651" s="72"/>
      <c r="AD651" s="72"/>
      <c r="AE651" s="72"/>
      <c r="AF651" s="72"/>
    </row>
    <row r="652" spans="15:32" ht="20.100000000000001" customHeight="1">
      <c r="O652" s="72"/>
      <c r="P652" s="72"/>
      <c r="Q652" s="72"/>
      <c r="R652" s="73"/>
      <c r="S652" s="73"/>
      <c r="T652" s="76">
        <v>613</v>
      </c>
      <c r="U652" s="75">
        <f t="shared" si="50"/>
        <v>0.6</v>
      </c>
      <c r="V652" s="75">
        <f t="shared" si="51"/>
        <v>0</v>
      </c>
      <c r="W652" s="75">
        <f t="shared" si="52"/>
        <v>0.6</v>
      </c>
      <c r="X652" s="75">
        <f t="shared" ref="X652:X715" si="53">V652</f>
        <v>0</v>
      </c>
      <c r="Y652" s="72"/>
      <c r="Z652" s="72"/>
      <c r="AA652" s="72"/>
      <c r="AB652" s="72"/>
      <c r="AC652" s="72"/>
      <c r="AD652" s="72"/>
      <c r="AE652" s="72"/>
      <c r="AF652" s="72"/>
    </row>
    <row r="653" spans="15:32" ht="20.100000000000001" customHeight="1">
      <c r="O653" s="72"/>
      <c r="P653" s="72"/>
      <c r="Q653" s="72"/>
      <c r="R653" s="73"/>
      <c r="S653" s="73"/>
      <c r="T653" s="76">
        <v>614</v>
      </c>
      <c r="U653" s="75">
        <f t="shared" si="50"/>
        <v>0.6</v>
      </c>
      <c r="V653" s="75">
        <f t="shared" si="51"/>
        <v>0</v>
      </c>
      <c r="W653" s="75">
        <f t="shared" si="52"/>
        <v>0.6</v>
      </c>
      <c r="X653" s="75">
        <f t="shared" si="53"/>
        <v>0</v>
      </c>
      <c r="Y653" s="72"/>
      <c r="Z653" s="72"/>
      <c r="AA653" s="72"/>
      <c r="AB653" s="72"/>
      <c r="AC653" s="72"/>
      <c r="AD653" s="72"/>
      <c r="AE653" s="72"/>
      <c r="AF653" s="72"/>
    </row>
    <row r="654" spans="15:32" ht="20.100000000000001" customHeight="1">
      <c r="O654" s="72"/>
      <c r="P654" s="72"/>
      <c r="Q654" s="72"/>
      <c r="R654" s="73"/>
      <c r="S654" s="73"/>
      <c r="T654" s="76">
        <v>615</v>
      </c>
      <c r="U654" s="75">
        <f t="shared" si="50"/>
        <v>0.6</v>
      </c>
      <c r="V654" s="75">
        <f t="shared" si="51"/>
        <v>0</v>
      </c>
      <c r="W654" s="75">
        <f t="shared" si="52"/>
        <v>0.6</v>
      </c>
      <c r="X654" s="75">
        <f t="shared" si="53"/>
        <v>0</v>
      </c>
      <c r="Y654" s="72"/>
      <c r="Z654" s="72"/>
      <c r="AA654" s="72"/>
      <c r="AB654" s="72"/>
      <c r="AC654" s="72"/>
      <c r="AD654" s="72"/>
      <c r="AE654" s="72"/>
      <c r="AF654" s="72"/>
    </row>
    <row r="655" spans="15:32" ht="20.100000000000001" customHeight="1">
      <c r="O655" s="72"/>
      <c r="P655" s="72"/>
      <c r="Q655" s="72"/>
      <c r="R655" s="73"/>
      <c r="S655" s="73"/>
      <c r="T655" s="76">
        <v>616</v>
      </c>
      <c r="U655" s="75">
        <f t="shared" si="50"/>
        <v>0.6</v>
      </c>
      <c r="V655" s="75">
        <f t="shared" si="51"/>
        <v>0</v>
      </c>
      <c r="W655" s="75">
        <f t="shared" si="52"/>
        <v>0.6</v>
      </c>
      <c r="X655" s="75">
        <f t="shared" si="53"/>
        <v>0</v>
      </c>
      <c r="Y655" s="72"/>
      <c r="Z655" s="72"/>
      <c r="AA655" s="72"/>
      <c r="AB655" s="72"/>
      <c r="AC655" s="72"/>
      <c r="AD655" s="72"/>
      <c r="AE655" s="72"/>
      <c r="AF655" s="72"/>
    </row>
    <row r="656" spans="15:32" ht="20.100000000000001" customHeight="1">
      <c r="O656" s="72"/>
      <c r="P656" s="72"/>
      <c r="Q656" s="72"/>
      <c r="R656" s="73"/>
      <c r="S656" s="73"/>
      <c r="T656" s="76">
        <v>617</v>
      </c>
      <c r="U656" s="75">
        <f t="shared" si="50"/>
        <v>0.6</v>
      </c>
      <c r="V656" s="75">
        <f t="shared" si="51"/>
        <v>0</v>
      </c>
      <c r="W656" s="75">
        <f t="shared" si="52"/>
        <v>0.6</v>
      </c>
      <c r="X656" s="75">
        <f t="shared" si="53"/>
        <v>0</v>
      </c>
      <c r="Y656" s="72"/>
      <c r="Z656" s="72"/>
      <c r="AA656" s="72"/>
      <c r="AB656" s="72"/>
      <c r="AC656" s="72"/>
      <c r="AD656" s="72"/>
      <c r="AE656" s="72"/>
      <c r="AF656" s="72"/>
    </row>
    <row r="657" spans="15:32" ht="20.100000000000001" customHeight="1">
      <c r="O657" s="72"/>
      <c r="P657" s="72"/>
      <c r="Q657" s="72"/>
      <c r="R657" s="73"/>
      <c r="S657" s="73"/>
      <c r="T657" s="76">
        <v>618</v>
      </c>
      <c r="U657" s="75">
        <f t="shared" si="50"/>
        <v>0.6</v>
      </c>
      <c r="V657" s="75">
        <f t="shared" si="51"/>
        <v>0</v>
      </c>
      <c r="W657" s="75">
        <f t="shared" si="52"/>
        <v>0.6</v>
      </c>
      <c r="X657" s="75">
        <f t="shared" si="53"/>
        <v>0</v>
      </c>
      <c r="Y657" s="72"/>
      <c r="Z657" s="72"/>
      <c r="AA657" s="72"/>
      <c r="AB657" s="72"/>
      <c r="AC657" s="72"/>
      <c r="AD657" s="72"/>
      <c r="AE657" s="72"/>
      <c r="AF657" s="72"/>
    </row>
    <row r="658" spans="15:32" ht="20.100000000000001" customHeight="1">
      <c r="O658" s="72"/>
      <c r="P658" s="72"/>
      <c r="Q658" s="72"/>
      <c r="R658" s="73"/>
      <c r="S658" s="73"/>
      <c r="T658" s="76">
        <v>619</v>
      </c>
      <c r="U658" s="75">
        <f t="shared" si="50"/>
        <v>0.6</v>
      </c>
      <c r="V658" s="75">
        <f t="shared" si="51"/>
        <v>0</v>
      </c>
      <c r="W658" s="75">
        <f t="shared" si="52"/>
        <v>0.6</v>
      </c>
      <c r="X658" s="75">
        <f t="shared" si="53"/>
        <v>0</v>
      </c>
      <c r="Y658" s="72"/>
      <c r="Z658" s="72"/>
      <c r="AA658" s="72"/>
      <c r="AB658" s="72"/>
      <c r="AC658" s="72"/>
      <c r="AD658" s="72"/>
      <c r="AE658" s="72"/>
      <c r="AF658" s="72"/>
    </row>
    <row r="659" spans="15:32" ht="20.100000000000001" customHeight="1">
      <c r="O659" s="72"/>
      <c r="P659" s="72"/>
      <c r="Q659" s="72"/>
      <c r="R659" s="73"/>
      <c r="S659" s="73"/>
      <c r="T659" s="76">
        <v>620</v>
      </c>
      <c r="U659" s="75">
        <f t="shared" si="50"/>
        <v>0.6</v>
      </c>
      <c r="V659" s="75">
        <f t="shared" si="51"/>
        <v>0</v>
      </c>
      <c r="W659" s="75">
        <f t="shared" si="52"/>
        <v>0.6</v>
      </c>
      <c r="X659" s="75">
        <f t="shared" si="53"/>
        <v>0</v>
      </c>
      <c r="Y659" s="72"/>
      <c r="Z659" s="72"/>
      <c r="AA659" s="72"/>
      <c r="AB659" s="72"/>
      <c r="AC659" s="72"/>
      <c r="AD659" s="72"/>
      <c r="AE659" s="72"/>
      <c r="AF659" s="72"/>
    </row>
    <row r="660" spans="15:32" ht="20.100000000000001" customHeight="1">
      <c r="O660" s="72"/>
      <c r="P660" s="72"/>
      <c r="Q660" s="72"/>
      <c r="R660" s="73"/>
      <c r="S660" s="73"/>
      <c r="T660" s="76">
        <v>621</v>
      </c>
      <c r="U660" s="75">
        <f t="shared" si="50"/>
        <v>0.6</v>
      </c>
      <c r="V660" s="75">
        <f t="shared" si="51"/>
        <v>0</v>
      </c>
      <c r="W660" s="75">
        <f t="shared" si="52"/>
        <v>0.6</v>
      </c>
      <c r="X660" s="75">
        <f t="shared" si="53"/>
        <v>0</v>
      </c>
      <c r="Y660" s="72"/>
      <c r="Z660" s="72"/>
      <c r="AA660" s="72"/>
      <c r="AB660" s="72"/>
      <c r="AC660" s="72"/>
      <c r="AD660" s="72"/>
      <c r="AE660" s="72"/>
      <c r="AF660" s="72"/>
    </row>
    <row r="661" spans="15:32" ht="20.100000000000001" customHeight="1">
      <c r="O661" s="72"/>
      <c r="P661" s="72"/>
      <c r="Q661" s="72"/>
      <c r="R661" s="73"/>
      <c r="S661" s="73"/>
      <c r="T661" s="76">
        <v>622</v>
      </c>
      <c r="U661" s="75">
        <f t="shared" si="50"/>
        <v>0.6</v>
      </c>
      <c r="V661" s="75">
        <f t="shared" si="51"/>
        <v>0</v>
      </c>
      <c r="W661" s="75">
        <f t="shared" si="52"/>
        <v>0.6</v>
      </c>
      <c r="X661" s="75">
        <f t="shared" si="53"/>
        <v>0</v>
      </c>
      <c r="Y661" s="72"/>
      <c r="Z661" s="72"/>
      <c r="AA661" s="72"/>
      <c r="AB661" s="72"/>
      <c r="AC661" s="72"/>
      <c r="AD661" s="72"/>
      <c r="AE661" s="72"/>
      <c r="AF661" s="72"/>
    </row>
    <row r="662" spans="15:32" ht="20.100000000000001" customHeight="1">
      <c r="O662" s="72"/>
      <c r="P662" s="72"/>
      <c r="Q662" s="72"/>
      <c r="R662" s="73"/>
      <c r="S662" s="73"/>
      <c r="T662" s="76">
        <v>623</v>
      </c>
      <c r="U662" s="75">
        <f t="shared" si="50"/>
        <v>0.6</v>
      </c>
      <c r="V662" s="75">
        <f t="shared" si="51"/>
        <v>0</v>
      </c>
      <c r="W662" s="75">
        <f t="shared" si="52"/>
        <v>0.6</v>
      </c>
      <c r="X662" s="75">
        <f t="shared" si="53"/>
        <v>0</v>
      </c>
      <c r="Y662" s="72"/>
      <c r="Z662" s="72"/>
      <c r="AA662" s="72"/>
      <c r="AB662" s="72"/>
      <c r="AC662" s="72"/>
      <c r="AD662" s="72"/>
      <c r="AE662" s="72"/>
      <c r="AF662" s="72"/>
    </row>
    <row r="663" spans="15:32" ht="20.100000000000001" customHeight="1">
      <c r="O663" s="72"/>
      <c r="P663" s="72"/>
      <c r="Q663" s="72"/>
      <c r="R663" s="73"/>
      <c r="S663" s="73"/>
      <c r="T663" s="76">
        <v>624</v>
      </c>
      <c r="U663" s="75">
        <f t="shared" si="50"/>
        <v>0.6</v>
      </c>
      <c r="V663" s="75">
        <f t="shared" si="51"/>
        <v>0</v>
      </c>
      <c r="W663" s="75">
        <f t="shared" si="52"/>
        <v>0.6</v>
      </c>
      <c r="X663" s="75">
        <f t="shared" si="53"/>
        <v>0</v>
      </c>
      <c r="Y663" s="72"/>
      <c r="Z663" s="72"/>
      <c r="AA663" s="72"/>
      <c r="AB663" s="72"/>
      <c r="AC663" s="72"/>
      <c r="AD663" s="72"/>
      <c r="AE663" s="72"/>
      <c r="AF663" s="72"/>
    </row>
    <row r="664" spans="15:32" ht="20.100000000000001" customHeight="1">
      <c r="O664" s="72"/>
      <c r="P664" s="72"/>
      <c r="Q664" s="72"/>
      <c r="R664" s="73"/>
      <c r="S664" s="73"/>
      <c r="T664" s="76">
        <v>625</v>
      </c>
      <c r="U664" s="75">
        <f t="shared" si="50"/>
        <v>0.6</v>
      </c>
      <c r="V664" s="75">
        <f t="shared" si="51"/>
        <v>0</v>
      </c>
      <c r="W664" s="75">
        <f t="shared" si="52"/>
        <v>0.6</v>
      </c>
      <c r="X664" s="75">
        <f t="shared" si="53"/>
        <v>0</v>
      </c>
      <c r="Y664" s="72"/>
      <c r="Z664" s="72"/>
      <c r="AA664" s="72"/>
      <c r="AB664" s="72"/>
      <c r="AC664" s="72"/>
      <c r="AD664" s="72"/>
      <c r="AE664" s="72"/>
      <c r="AF664" s="72"/>
    </row>
    <row r="665" spans="15:32" ht="20.100000000000001" customHeight="1">
      <c r="O665" s="72"/>
      <c r="P665" s="72"/>
      <c r="Q665" s="72"/>
      <c r="R665" s="73"/>
      <c r="S665" s="73"/>
      <c r="T665" s="76">
        <v>626</v>
      </c>
      <c r="U665" s="75">
        <f t="shared" si="50"/>
        <v>0.6</v>
      </c>
      <c r="V665" s="75">
        <f t="shared" si="51"/>
        <v>0</v>
      </c>
      <c r="W665" s="75">
        <f t="shared" si="52"/>
        <v>0.6</v>
      </c>
      <c r="X665" s="75">
        <f t="shared" si="53"/>
        <v>0</v>
      </c>
      <c r="Y665" s="72"/>
      <c r="Z665" s="72"/>
      <c r="AA665" s="72"/>
      <c r="AB665" s="72"/>
      <c r="AC665" s="72"/>
      <c r="AD665" s="72"/>
      <c r="AE665" s="72"/>
      <c r="AF665" s="72"/>
    </row>
    <row r="666" spans="15:32" ht="20.100000000000001" customHeight="1">
      <c r="O666" s="72"/>
      <c r="P666" s="72"/>
      <c r="Q666" s="72"/>
      <c r="R666" s="73"/>
      <c r="S666" s="73"/>
      <c r="T666" s="76">
        <v>627</v>
      </c>
      <c r="U666" s="75">
        <f t="shared" si="50"/>
        <v>0.6</v>
      </c>
      <c r="V666" s="75">
        <f t="shared" si="51"/>
        <v>0</v>
      </c>
      <c r="W666" s="75">
        <f t="shared" si="52"/>
        <v>0.6</v>
      </c>
      <c r="X666" s="75">
        <f t="shared" si="53"/>
        <v>0</v>
      </c>
      <c r="Y666" s="72"/>
      <c r="Z666" s="72"/>
      <c r="AA666" s="72"/>
      <c r="AB666" s="72"/>
      <c r="AC666" s="72"/>
      <c r="AD666" s="72"/>
      <c r="AE666" s="72"/>
      <c r="AF666" s="72"/>
    </row>
    <row r="667" spans="15:32" ht="20.100000000000001" customHeight="1">
      <c r="O667" s="72"/>
      <c r="P667" s="72"/>
      <c r="Q667" s="72"/>
      <c r="R667" s="73"/>
      <c r="S667" s="73"/>
      <c r="T667" s="76">
        <v>628</v>
      </c>
      <c r="U667" s="75">
        <f t="shared" si="50"/>
        <v>0.6</v>
      </c>
      <c r="V667" s="75">
        <f t="shared" si="51"/>
        <v>0</v>
      </c>
      <c r="W667" s="75">
        <f t="shared" si="52"/>
        <v>0.6</v>
      </c>
      <c r="X667" s="75">
        <f t="shared" si="53"/>
        <v>0</v>
      </c>
      <c r="Y667" s="72"/>
      <c r="Z667" s="72"/>
      <c r="AA667" s="72"/>
      <c r="AB667" s="72"/>
      <c r="AC667" s="72"/>
      <c r="AD667" s="72"/>
      <c r="AE667" s="72"/>
      <c r="AF667" s="72"/>
    </row>
    <row r="668" spans="15:32" ht="20.100000000000001" customHeight="1">
      <c r="O668" s="72"/>
      <c r="P668" s="72"/>
      <c r="Q668" s="72"/>
      <c r="R668" s="73"/>
      <c r="S668" s="73"/>
      <c r="T668" s="76">
        <v>629</v>
      </c>
      <c r="U668" s="75">
        <f t="shared" si="50"/>
        <v>0.6</v>
      </c>
      <c r="V668" s="75">
        <f t="shared" si="51"/>
        <v>0</v>
      </c>
      <c r="W668" s="75">
        <f t="shared" si="52"/>
        <v>0.6</v>
      </c>
      <c r="X668" s="75">
        <f t="shared" si="53"/>
        <v>0</v>
      </c>
      <c r="Y668" s="72"/>
      <c r="Z668" s="72"/>
      <c r="AA668" s="72"/>
      <c r="AB668" s="72"/>
      <c r="AC668" s="72"/>
      <c r="AD668" s="72"/>
      <c r="AE668" s="72"/>
      <c r="AF668" s="72"/>
    </row>
    <row r="669" spans="15:32" ht="20.100000000000001" customHeight="1">
      <c r="O669" s="72"/>
      <c r="P669" s="72"/>
      <c r="Q669" s="72"/>
      <c r="R669" s="73"/>
      <c r="S669" s="73"/>
      <c r="T669" s="76">
        <v>630</v>
      </c>
      <c r="U669" s="75">
        <f t="shared" si="50"/>
        <v>0.6</v>
      </c>
      <c r="V669" s="75">
        <f t="shared" si="51"/>
        <v>0</v>
      </c>
      <c r="W669" s="75">
        <f t="shared" si="52"/>
        <v>0.6</v>
      </c>
      <c r="X669" s="75">
        <f t="shared" si="53"/>
        <v>0</v>
      </c>
      <c r="Y669" s="72"/>
      <c r="Z669" s="72"/>
      <c r="AA669" s="72"/>
      <c r="AB669" s="72"/>
      <c r="AC669" s="72"/>
      <c r="AD669" s="72"/>
      <c r="AE669" s="72"/>
      <c r="AF669" s="72"/>
    </row>
    <row r="670" spans="15:32" ht="20.100000000000001" customHeight="1">
      <c r="O670" s="72"/>
      <c r="P670" s="72"/>
      <c r="Q670" s="72"/>
      <c r="R670" s="73"/>
      <c r="S670" s="73"/>
      <c r="T670" s="76">
        <v>631</v>
      </c>
      <c r="U670" s="75">
        <f t="shared" si="50"/>
        <v>0.6</v>
      </c>
      <c r="V670" s="75">
        <f t="shared" si="51"/>
        <v>0</v>
      </c>
      <c r="W670" s="75">
        <f t="shared" si="52"/>
        <v>0.6</v>
      </c>
      <c r="X670" s="75">
        <f t="shared" si="53"/>
        <v>0</v>
      </c>
      <c r="Y670" s="72"/>
      <c r="Z670" s="72"/>
      <c r="AA670" s="72"/>
      <c r="AB670" s="72"/>
      <c r="AC670" s="72"/>
      <c r="AD670" s="72"/>
      <c r="AE670" s="72"/>
      <c r="AF670" s="72"/>
    </row>
    <row r="671" spans="15:32" ht="20.100000000000001" customHeight="1">
      <c r="O671" s="72"/>
      <c r="P671" s="72"/>
      <c r="Q671" s="72"/>
      <c r="R671" s="73"/>
      <c r="S671" s="73"/>
      <c r="T671" s="76">
        <v>632</v>
      </c>
      <c r="U671" s="75">
        <f t="shared" si="50"/>
        <v>0.6</v>
      </c>
      <c r="V671" s="75">
        <f t="shared" si="51"/>
        <v>0</v>
      </c>
      <c r="W671" s="75">
        <f t="shared" si="52"/>
        <v>0.6</v>
      </c>
      <c r="X671" s="75">
        <f t="shared" si="53"/>
        <v>0</v>
      </c>
      <c r="Y671" s="72"/>
      <c r="Z671" s="72"/>
      <c r="AA671" s="72"/>
      <c r="AB671" s="72"/>
      <c r="AC671" s="72"/>
      <c r="AD671" s="72"/>
      <c r="AE671" s="72"/>
      <c r="AF671" s="72"/>
    </row>
    <row r="672" spans="15:32" ht="20.100000000000001" customHeight="1">
      <c r="O672" s="72"/>
      <c r="P672" s="72"/>
      <c r="Q672" s="72"/>
      <c r="R672" s="73"/>
      <c r="S672" s="73"/>
      <c r="T672" s="76">
        <v>633</v>
      </c>
      <c r="U672" s="75">
        <f t="shared" si="50"/>
        <v>0.6</v>
      </c>
      <c r="V672" s="75">
        <f t="shared" si="51"/>
        <v>0</v>
      </c>
      <c r="W672" s="75">
        <f t="shared" si="52"/>
        <v>0.6</v>
      </c>
      <c r="X672" s="75">
        <f t="shared" si="53"/>
        <v>0</v>
      </c>
      <c r="Y672" s="72"/>
      <c r="Z672" s="72"/>
      <c r="AA672" s="72"/>
      <c r="AB672" s="72"/>
      <c r="AC672" s="72"/>
      <c r="AD672" s="72"/>
      <c r="AE672" s="72"/>
      <c r="AF672" s="72"/>
    </row>
    <row r="673" spans="15:32" ht="20.100000000000001" customHeight="1">
      <c r="O673" s="72"/>
      <c r="P673" s="72"/>
      <c r="Q673" s="72"/>
      <c r="R673" s="73"/>
      <c r="S673" s="73"/>
      <c r="T673" s="76">
        <v>634</v>
      </c>
      <c r="U673" s="75">
        <f t="shared" si="50"/>
        <v>0.6</v>
      </c>
      <c r="V673" s="75">
        <f t="shared" si="51"/>
        <v>0</v>
      </c>
      <c r="W673" s="75">
        <f t="shared" si="52"/>
        <v>0.6</v>
      </c>
      <c r="X673" s="75">
        <f t="shared" si="53"/>
        <v>0</v>
      </c>
      <c r="Y673" s="72"/>
      <c r="Z673" s="72"/>
      <c r="AA673" s="72"/>
      <c r="AB673" s="72"/>
      <c r="AC673" s="72"/>
      <c r="AD673" s="72"/>
      <c r="AE673" s="72"/>
      <c r="AF673" s="72"/>
    </row>
    <row r="674" spans="15:32" ht="20.100000000000001" customHeight="1">
      <c r="O674" s="72"/>
      <c r="P674" s="72"/>
      <c r="Q674" s="72"/>
      <c r="R674" s="73"/>
      <c r="S674" s="73"/>
      <c r="T674" s="76">
        <v>635</v>
      </c>
      <c r="U674" s="75">
        <f t="shared" si="50"/>
        <v>0.6</v>
      </c>
      <c r="V674" s="75">
        <f t="shared" si="51"/>
        <v>0</v>
      </c>
      <c r="W674" s="75">
        <f t="shared" si="52"/>
        <v>0.6</v>
      </c>
      <c r="X674" s="75">
        <f t="shared" si="53"/>
        <v>0</v>
      </c>
      <c r="Y674" s="72"/>
      <c r="Z674" s="72"/>
      <c r="AA674" s="72"/>
      <c r="AB674" s="72"/>
      <c r="AC674" s="72"/>
      <c r="AD674" s="72"/>
      <c r="AE674" s="72"/>
      <c r="AF674" s="72"/>
    </row>
    <row r="675" spans="15:32" ht="20.100000000000001" customHeight="1">
      <c r="O675" s="72"/>
      <c r="P675" s="72"/>
      <c r="Q675" s="72"/>
      <c r="R675" s="73"/>
      <c r="S675" s="73"/>
      <c r="T675" s="76">
        <v>636</v>
      </c>
      <c r="U675" s="75">
        <f t="shared" si="50"/>
        <v>0.6</v>
      </c>
      <c r="V675" s="75">
        <f t="shared" si="51"/>
        <v>0</v>
      </c>
      <c r="W675" s="75">
        <f t="shared" si="52"/>
        <v>0.6</v>
      </c>
      <c r="X675" s="75">
        <f t="shared" si="53"/>
        <v>0</v>
      </c>
      <c r="Y675" s="72"/>
      <c r="Z675" s="72"/>
      <c r="AA675" s="72"/>
      <c r="AB675" s="72"/>
      <c r="AC675" s="72"/>
      <c r="AD675" s="72"/>
      <c r="AE675" s="72"/>
      <c r="AF675" s="72"/>
    </row>
    <row r="676" spans="15:32" ht="20.100000000000001" customHeight="1">
      <c r="O676" s="72"/>
      <c r="P676" s="72"/>
      <c r="Q676" s="72"/>
      <c r="R676" s="73"/>
      <c r="S676" s="73"/>
      <c r="T676" s="76">
        <v>637</v>
      </c>
      <c r="U676" s="75">
        <f t="shared" si="50"/>
        <v>0.6</v>
      </c>
      <c r="V676" s="75">
        <f t="shared" si="51"/>
        <v>0</v>
      </c>
      <c r="W676" s="75">
        <f t="shared" si="52"/>
        <v>0.6</v>
      </c>
      <c r="X676" s="75">
        <f t="shared" si="53"/>
        <v>0</v>
      </c>
      <c r="Y676" s="72"/>
      <c r="Z676" s="72"/>
      <c r="AA676" s="72"/>
      <c r="AB676" s="72"/>
      <c r="AC676" s="72"/>
      <c r="AD676" s="72"/>
      <c r="AE676" s="72"/>
      <c r="AF676" s="72"/>
    </row>
    <row r="677" spans="15:32" ht="20.100000000000001" customHeight="1">
      <c r="O677" s="72"/>
      <c r="P677" s="72"/>
      <c r="Q677" s="72"/>
      <c r="R677" s="73"/>
      <c r="S677" s="73"/>
      <c r="T677" s="76">
        <v>638</v>
      </c>
      <c r="U677" s="75">
        <f t="shared" si="50"/>
        <v>0.6</v>
      </c>
      <c r="V677" s="75">
        <f t="shared" si="51"/>
        <v>0</v>
      </c>
      <c r="W677" s="75">
        <f t="shared" si="52"/>
        <v>0.6</v>
      </c>
      <c r="X677" s="75">
        <f t="shared" si="53"/>
        <v>0</v>
      </c>
      <c r="Y677" s="72"/>
      <c r="Z677" s="72"/>
      <c r="AA677" s="72"/>
      <c r="AB677" s="72"/>
      <c r="AC677" s="72"/>
      <c r="AD677" s="72"/>
      <c r="AE677" s="72"/>
      <c r="AF677" s="72"/>
    </row>
    <row r="678" spans="15:32" ht="20.100000000000001" customHeight="1">
      <c r="O678" s="72"/>
      <c r="P678" s="72"/>
      <c r="Q678" s="72"/>
      <c r="R678" s="73"/>
      <c r="S678" s="73"/>
      <c r="T678" s="76">
        <v>639</v>
      </c>
      <c r="U678" s="75">
        <f t="shared" si="50"/>
        <v>0.6</v>
      </c>
      <c r="V678" s="75">
        <f t="shared" si="51"/>
        <v>0</v>
      </c>
      <c r="W678" s="75">
        <f t="shared" si="52"/>
        <v>0.6</v>
      </c>
      <c r="X678" s="75">
        <f t="shared" si="53"/>
        <v>0</v>
      </c>
      <c r="Y678" s="72"/>
      <c r="Z678" s="72"/>
      <c r="AA678" s="72"/>
      <c r="AB678" s="72"/>
      <c r="AC678" s="72"/>
      <c r="AD678" s="72"/>
      <c r="AE678" s="72"/>
      <c r="AF678" s="72"/>
    </row>
    <row r="679" spans="15:32" ht="20.100000000000001" customHeight="1">
      <c r="O679" s="72"/>
      <c r="P679" s="72"/>
      <c r="Q679" s="72"/>
      <c r="R679" s="73"/>
      <c r="S679" s="73"/>
      <c r="T679" s="76">
        <v>640</v>
      </c>
      <c r="U679" s="75">
        <f t="shared" si="50"/>
        <v>0.6</v>
      </c>
      <c r="V679" s="75">
        <f t="shared" si="51"/>
        <v>0</v>
      </c>
      <c r="W679" s="75">
        <f t="shared" si="52"/>
        <v>0.6</v>
      </c>
      <c r="X679" s="75">
        <f t="shared" si="53"/>
        <v>0</v>
      </c>
      <c r="Y679" s="72"/>
      <c r="Z679" s="72"/>
      <c r="AA679" s="72"/>
      <c r="AB679" s="72"/>
      <c r="AC679" s="72"/>
      <c r="AD679" s="72"/>
      <c r="AE679" s="72"/>
      <c r="AF679" s="72"/>
    </row>
    <row r="680" spans="15:32" ht="20.100000000000001" customHeight="1">
      <c r="O680" s="72"/>
      <c r="P680" s="72"/>
      <c r="Q680" s="72"/>
      <c r="R680" s="73"/>
      <c r="S680" s="73"/>
      <c r="T680" s="76">
        <v>641</v>
      </c>
      <c r="U680" s="75">
        <f t="shared" ref="U680:U743" si="54">IF($O$39=2,$R$41+$G$14/2,$R$41+0.05)</f>
        <v>0.6</v>
      </c>
      <c r="V680" s="75">
        <f t="shared" ref="V680:V743" si="55">IF(T680&gt;$P$39,0,T680*$G$28)</f>
        <v>0</v>
      </c>
      <c r="W680" s="75">
        <f t="shared" ref="W680:W743" si="56">IF($O$39=2,$R$41+$G$14/2,$R$41+$G$14-0.05)</f>
        <v>0.6</v>
      </c>
      <c r="X680" s="75">
        <f t="shared" si="53"/>
        <v>0</v>
      </c>
      <c r="Y680" s="72"/>
      <c r="Z680" s="72"/>
      <c r="AA680" s="72"/>
      <c r="AB680" s="72"/>
      <c r="AC680" s="72"/>
      <c r="AD680" s="72"/>
      <c r="AE680" s="72"/>
      <c r="AF680" s="72"/>
    </row>
    <row r="681" spans="15:32" ht="20.100000000000001" customHeight="1">
      <c r="O681" s="72"/>
      <c r="P681" s="72"/>
      <c r="Q681" s="72"/>
      <c r="R681" s="73"/>
      <c r="S681" s="73"/>
      <c r="T681" s="76">
        <v>642</v>
      </c>
      <c r="U681" s="75">
        <f t="shared" si="54"/>
        <v>0.6</v>
      </c>
      <c r="V681" s="75">
        <f t="shared" si="55"/>
        <v>0</v>
      </c>
      <c r="W681" s="75">
        <f t="shared" si="56"/>
        <v>0.6</v>
      </c>
      <c r="X681" s="75">
        <f t="shared" si="53"/>
        <v>0</v>
      </c>
      <c r="Y681" s="72"/>
      <c r="Z681" s="72"/>
      <c r="AA681" s="72"/>
      <c r="AB681" s="72"/>
      <c r="AC681" s="72"/>
      <c r="AD681" s="72"/>
      <c r="AE681" s="72"/>
      <c r="AF681" s="72"/>
    </row>
    <row r="682" spans="15:32" ht="20.100000000000001" customHeight="1">
      <c r="O682" s="72"/>
      <c r="P682" s="72"/>
      <c r="Q682" s="72"/>
      <c r="R682" s="73"/>
      <c r="S682" s="73"/>
      <c r="T682" s="76">
        <v>643</v>
      </c>
      <c r="U682" s="75">
        <f t="shared" si="54"/>
        <v>0.6</v>
      </c>
      <c r="V682" s="75">
        <f t="shared" si="55"/>
        <v>0</v>
      </c>
      <c r="W682" s="75">
        <f t="shared" si="56"/>
        <v>0.6</v>
      </c>
      <c r="X682" s="75">
        <f t="shared" si="53"/>
        <v>0</v>
      </c>
      <c r="Y682" s="72"/>
      <c r="Z682" s="72"/>
      <c r="AA682" s="72"/>
      <c r="AB682" s="72"/>
      <c r="AC682" s="72"/>
      <c r="AD682" s="72"/>
      <c r="AE682" s="72"/>
      <c r="AF682" s="72"/>
    </row>
    <row r="683" spans="15:32" ht="20.100000000000001" customHeight="1">
      <c r="O683" s="72"/>
      <c r="P683" s="72"/>
      <c r="Q683" s="72"/>
      <c r="R683" s="73"/>
      <c r="S683" s="73"/>
      <c r="T683" s="76">
        <v>644</v>
      </c>
      <c r="U683" s="75">
        <f t="shared" si="54"/>
        <v>0.6</v>
      </c>
      <c r="V683" s="75">
        <f t="shared" si="55"/>
        <v>0</v>
      </c>
      <c r="W683" s="75">
        <f t="shared" si="56"/>
        <v>0.6</v>
      </c>
      <c r="X683" s="75">
        <f t="shared" si="53"/>
        <v>0</v>
      </c>
      <c r="Y683" s="72"/>
      <c r="Z683" s="72"/>
      <c r="AA683" s="72"/>
      <c r="AB683" s="72"/>
      <c r="AC683" s="72"/>
      <c r="AD683" s="72"/>
      <c r="AE683" s="72"/>
      <c r="AF683" s="72"/>
    </row>
    <row r="684" spans="15:32" ht="20.100000000000001" customHeight="1">
      <c r="O684" s="72"/>
      <c r="P684" s="72"/>
      <c r="Q684" s="72"/>
      <c r="R684" s="73"/>
      <c r="S684" s="73"/>
      <c r="T684" s="76">
        <v>645</v>
      </c>
      <c r="U684" s="75">
        <f t="shared" si="54"/>
        <v>0.6</v>
      </c>
      <c r="V684" s="75">
        <f t="shared" si="55"/>
        <v>0</v>
      </c>
      <c r="W684" s="75">
        <f t="shared" si="56"/>
        <v>0.6</v>
      </c>
      <c r="X684" s="75">
        <f t="shared" si="53"/>
        <v>0</v>
      </c>
      <c r="Y684" s="72"/>
      <c r="Z684" s="72"/>
      <c r="AA684" s="72"/>
      <c r="AB684" s="72"/>
      <c r="AC684" s="72"/>
      <c r="AD684" s="72"/>
      <c r="AE684" s="72"/>
      <c r="AF684" s="72"/>
    </row>
    <row r="685" spans="15:32" ht="20.100000000000001" customHeight="1">
      <c r="O685" s="72"/>
      <c r="P685" s="72"/>
      <c r="Q685" s="72"/>
      <c r="R685" s="73"/>
      <c r="S685" s="73"/>
      <c r="T685" s="76">
        <v>646</v>
      </c>
      <c r="U685" s="75">
        <f t="shared" si="54"/>
        <v>0.6</v>
      </c>
      <c r="V685" s="75">
        <f t="shared" si="55"/>
        <v>0</v>
      </c>
      <c r="W685" s="75">
        <f t="shared" si="56"/>
        <v>0.6</v>
      </c>
      <c r="X685" s="75">
        <f t="shared" si="53"/>
        <v>0</v>
      </c>
      <c r="Y685" s="72"/>
      <c r="Z685" s="72"/>
      <c r="AA685" s="72"/>
      <c r="AB685" s="72"/>
      <c r="AC685" s="72"/>
      <c r="AD685" s="72"/>
      <c r="AE685" s="72"/>
      <c r="AF685" s="72"/>
    </row>
    <row r="686" spans="15:32" ht="20.100000000000001" customHeight="1">
      <c r="O686" s="72"/>
      <c r="P686" s="72"/>
      <c r="Q686" s="72"/>
      <c r="R686" s="73"/>
      <c r="S686" s="73"/>
      <c r="T686" s="76">
        <v>647</v>
      </c>
      <c r="U686" s="75">
        <f t="shared" si="54"/>
        <v>0.6</v>
      </c>
      <c r="V686" s="75">
        <f t="shared" si="55"/>
        <v>0</v>
      </c>
      <c r="W686" s="75">
        <f t="shared" si="56"/>
        <v>0.6</v>
      </c>
      <c r="X686" s="75">
        <f t="shared" si="53"/>
        <v>0</v>
      </c>
      <c r="Y686" s="72"/>
      <c r="Z686" s="72"/>
      <c r="AA686" s="72"/>
      <c r="AB686" s="72"/>
      <c r="AC686" s="72"/>
      <c r="AD686" s="72"/>
      <c r="AE686" s="72"/>
      <c r="AF686" s="72"/>
    </row>
    <row r="687" spans="15:32" ht="20.100000000000001" customHeight="1">
      <c r="O687" s="72"/>
      <c r="P687" s="72"/>
      <c r="Q687" s="72"/>
      <c r="R687" s="73"/>
      <c r="S687" s="73"/>
      <c r="T687" s="76">
        <v>648</v>
      </c>
      <c r="U687" s="75">
        <f t="shared" si="54"/>
        <v>0.6</v>
      </c>
      <c r="V687" s="75">
        <f t="shared" si="55"/>
        <v>0</v>
      </c>
      <c r="W687" s="75">
        <f t="shared" si="56"/>
        <v>0.6</v>
      </c>
      <c r="X687" s="75">
        <f t="shared" si="53"/>
        <v>0</v>
      </c>
      <c r="Y687" s="72"/>
      <c r="Z687" s="72"/>
      <c r="AA687" s="72"/>
      <c r="AB687" s="72"/>
      <c r="AC687" s="72"/>
      <c r="AD687" s="72"/>
      <c r="AE687" s="72"/>
      <c r="AF687" s="72"/>
    </row>
    <row r="688" spans="15:32" ht="20.100000000000001" customHeight="1">
      <c r="O688" s="72"/>
      <c r="P688" s="72"/>
      <c r="Q688" s="72"/>
      <c r="R688" s="73"/>
      <c r="S688" s="73"/>
      <c r="T688" s="76">
        <v>649</v>
      </c>
      <c r="U688" s="75">
        <f t="shared" si="54"/>
        <v>0.6</v>
      </c>
      <c r="V688" s="75">
        <f t="shared" si="55"/>
        <v>0</v>
      </c>
      <c r="W688" s="75">
        <f t="shared" si="56"/>
        <v>0.6</v>
      </c>
      <c r="X688" s="75">
        <f t="shared" si="53"/>
        <v>0</v>
      </c>
      <c r="Y688" s="72"/>
      <c r="Z688" s="72"/>
      <c r="AA688" s="72"/>
      <c r="AB688" s="72"/>
      <c r="AC688" s="72"/>
      <c r="AD688" s="72"/>
      <c r="AE688" s="72"/>
      <c r="AF688" s="72"/>
    </row>
    <row r="689" spans="15:32" ht="20.100000000000001" customHeight="1">
      <c r="O689" s="72"/>
      <c r="P689" s="72"/>
      <c r="Q689" s="72"/>
      <c r="R689" s="73"/>
      <c r="S689" s="73"/>
      <c r="T689" s="76">
        <v>650</v>
      </c>
      <c r="U689" s="75">
        <f t="shared" si="54"/>
        <v>0.6</v>
      </c>
      <c r="V689" s="75">
        <f t="shared" si="55"/>
        <v>0</v>
      </c>
      <c r="W689" s="75">
        <f t="shared" si="56"/>
        <v>0.6</v>
      </c>
      <c r="X689" s="75">
        <f t="shared" si="53"/>
        <v>0</v>
      </c>
      <c r="Y689" s="72"/>
      <c r="Z689" s="72"/>
      <c r="AA689" s="72"/>
      <c r="AB689" s="72"/>
      <c r="AC689" s="72"/>
      <c r="AD689" s="72"/>
      <c r="AE689" s="72"/>
      <c r="AF689" s="72"/>
    </row>
    <row r="690" spans="15:32" ht="20.100000000000001" customHeight="1">
      <c r="O690" s="72"/>
      <c r="P690" s="72"/>
      <c r="Q690" s="72"/>
      <c r="R690" s="73"/>
      <c r="S690" s="73"/>
      <c r="T690" s="76">
        <v>651</v>
      </c>
      <c r="U690" s="75">
        <f t="shared" si="54"/>
        <v>0.6</v>
      </c>
      <c r="V690" s="75">
        <f t="shared" si="55"/>
        <v>0</v>
      </c>
      <c r="W690" s="75">
        <f t="shared" si="56"/>
        <v>0.6</v>
      </c>
      <c r="X690" s="75">
        <f t="shared" si="53"/>
        <v>0</v>
      </c>
      <c r="Y690" s="72"/>
      <c r="Z690" s="72"/>
      <c r="AA690" s="72"/>
      <c r="AB690" s="72"/>
      <c r="AC690" s="72"/>
      <c r="AD690" s="72"/>
      <c r="AE690" s="72"/>
      <c r="AF690" s="72"/>
    </row>
    <row r="691" spans="15:32" ht="20.100000000000001" customHeight="1">
      <c r="O691" s="72"/>
      <c r="P691" s="72"/>
      <c r="Q691" s="72"/>
      <c r="R691" s="73"/>
      <c r="S691" s="73"/>
      <c r="T691" s="76">
        <v>652</v>
      </c>
      <c r="U691" s="75">
        <f t="shared" si="54"/>
        <v>0.6</v>
      </c>
      <c r="V691" s="75">
        <f t="shared" si="55"/>
        <v>0</v>
      </c>
      <c r="W691" s="75">
        <f t="shared" si="56"/>
        <v>0.6</v>
      </c>
      <c r="X691" s="75">
        <f t="shared" si="53"/>
        <v>0</v>
      </c>
      <c r="Y691" s="72"/>
      <c r="Z691" s="72"/>
      <c r="AA691" s="72"/>
      <c r="AB691" s="72"/>
      <c r="AC691" s="72"/>
      <c r="AD691" s="72"/>
      <c r="AE691" s="72"/>
      <c r="AF691" s="72"/>
    </row>
    <row r="692" spans="15:32" ht="20.100000000000001" customHeight="1">
      <c r="O692" s="72"/>
      <c r="P692" s="72"/>
      <c r="Q692" s="72"/>
      <c r="R692" s="73"/>
      <c r="S692" s="73"/>
      <c r="T692" s="76">
        <v>653</v>
      </c>
      <c r="U692" s="75">
        <f t="shared" si="54"/>
        <v>0.6</v>
      </c>
      <c r="V692" s="75">
        <f t="shared" si="55"/>
        <v>0</v>
      </c>
      <c r="W692" s="75">
        <f t="shared" si="56"/>
        <v>0.6</v>
      </c>
      <c r="X692" s="75">
        <f t="shared" si="53"/>
        <v>0</v>
      </c>
      <c r="Y692" s="72"/>
      <c r="Z692" s="72"/>
      <c r="AA692" s="72"/>
      <c r="AB692" s="72"/>
      <c r="AC692" s="72"/>
      <c r="AD692" s="72"/>
      <c r="AE692" s="72"/>
      <c r="AF692" s="72"/>
    </row>
    <row r="693" spans="15:32" ht="20.100000000000001" customHeight="1">
      <c r="O693" s="72"/>
      <c r="P693" s="72"/>
      <c r="Q693" s="72"/>
      <c r="R693" s="73"/>
      <c r="S693" s="73"/>
      <c r="T693" s="76">
        <v>654</v>
      </c>
      <c r="U693" s="75">
        <f t="shared" si="54"/>
        <v>0.6</v>
      </c>
      <c r="V693" s="75">
        <f t="shared" si="55"/>
        <v>0</v>
      </c>
      <c r="W693" s="75">
        <f t="shared" si="56"/>
        <v>0.6</v>
      </c>
      <c r="X693" s="75">
        <f t="shared" si="53"/>
        <v>0</v>
      </c>
      <c r="Y693" s="72"/>
      <c r="Z693" s="72"/>
      <c r="AA693" s="72"/>
      <c r="AB693" s="72"/>
      <c r="AC693" s="72"/>
      <c r="AD693" s="72"/>
      <c r="AE693" s="72"/>
      <c r="AF693" s="72"/>
    </row>
    <row r="694" spans="15:32" ht="20.100000000000001" customHeight="1">
      <c r="O694" s="72"/>
      <c r="P694" s="72"/>
      <c r="Q694" s="72"/>
      <c r="R694" s="73"/>
      <c r="S694" s="73"/>
      <c r="T694" s="76">
        <v>655</v>
      </c>
      <c r="U694" s="75">
        <f t="shared" si="54"/>
        <v>0.6</v>
      </c>
      <c r="V694" s="75">
        <f t="shared" si="55"/>
        <v>0</v>
      </c>
      <c r="W694" s="75">
        <f t="shared" si="56"/>
        <v>0.6</v>
      </c>
      <c r="X694" s="75">
        <f t="shared" si="53"/>
        <v>0</v>
      </c>
      <c r="Y694" s="72"/>
      <c r="Z694" s="72"/>
      <c r="AA694" s="72"/>
      <c r="AB694" s="72"/>
      <c r="AC694" s="72"/>
      <c r="AD694" s="72"/>
      <c r="AE694" s="72"/>
      <c r="AF694" s="72"/>
    </row>
    <row r="695" spans="15:32" ht="20.100000000000001" customHeight="1">
      <c r="O695" s="72"/>
      <c r="P695" s="72"/>
      <c r="Q695" s="72"/>
      <c r="R695" s="73"/>
      <c r="S695" s="73"/>
      <c r="T695" s="76">
        <v>656</v>
      </c>
      <c r="U695" s="75">
        <f t="shared" si="54"/>
        <v>0.6</v>
      </c>
      <c r="V695" s="75">
        <f t="shared" si="55"/>
        <v>0</v>
      </c>
      <c r="W695" s="75">
        <f t="shared" si="56"/>
        <v>0.6</v>
      </c>
      <c r="X695" s="75">
        <f t="shared" si="53"/>
        <v>0</v>
      </c>
      <c r="Y695" s="72"/>
      <c r="Z695" s="72"/>
      <c r="AA695" s="72"/>
      <c r="AB695" s="72"/>
      <c r="AC695" s="72"/>
      <c r="AD695" s="72"/>
      <c r="AE695" s="72"/>
      <c r="AF695" s="72"/>
    </row>
    <row r="696" spans="15:32" ht="20.100000000000001" customHeight="1">
      <c r="O696" s="72"/>
      <c r="P696" s="72"/>
      <c r="Q696" s="72"/>
      <c r="R696" s="73"/>
      <c r="S696" s="73"/>
      <c r="T696" s="76">
        <v>657</v>
      </c>
      <c r="U696" s="75">
        <f t="shared" si="54"/>
        <v>0.6</v>
      </c>
      <c r="V696" s="75">
        <f t="shared" si="55"/>
        <v>0</v>
      </c>
      <c r="W696" s="75">
        <f t="shared" si="56"/>
        <v>0.6</v>
      </c>
      <c r="X696" s="75">
        <f t="shared" si="53"/>
        <v>0</v>
      </c>
      <c r="Y696" s="72"/>
      <c r="Z696" s="72"/>
      <c r="AA696" s="72"/>
      <c r="AB696" s="72"/>
      <c r="AC696" s="72"/>
      <c r="AD696" s="72"/>
      <c r="AE696" s="72"/>
      <c r="AF696" s="72"/>
    </row>
    <row r="697" spans="15:32" ht="20.100000000000001" customHeight="1">
      <c r="O697" s="72"/>
      <c r="P697" s="72"/>
      <c r="Q697" s="72"/>
      <c r="R697" s="73"/>
      <c r="S697" s="73"/>
      <c r="T697" s="76">
        <v>658</v>
      </c>
      <c r="U697" s="75">
        <f t="shared" si="54"/>
        <v>0.6</v>
      </c>
      <c r="V697" s="75">
        <f t="shared" si="55"/>
        <v>0</v>
      </c>
      <c r="W697" s="75">
        <f t="shared" si="56"/>
        <v>0.6</v>
      </c>
      <c r="X697" s="75">
        <f t="shared" si="53"/>
        <v>0</v>
      </c>
      <c r="Y697" s="72"/>
      <c r="Z697" s="72"/>
      <c r="AA697" s="72"/>
      <c r="AB697" s="72"/>
      <c r="AC697" s="72"/>
      <c r="AD697" s="72"/>
      <c r="AE697" s="72"/>
      <c r="AF697" s="72"/>
    </row>
    <row r="698" spans="15:32" ht="20.100000000000001" customHeight="1">
      <c r="O698" s="72"/>
      <c r="P698" s="72"/>
      <c r="Q698" s="72"/>
      <c r="R698" s="73"/>
      <c r="S698" s="73"/>
      <c r="T698" s="76">
        <v>659</v>
      </c>
      <c r="U698" s="75">
        <f t="shared" si="54"/>
        <v>0.6</v>
      </c>
      <c r="V698" s="75">
        <f t="shared" si="55"/>
        <v>0</v>
      </c>
      <c r="W698" s="75">
        <f t="shared" si="56"/>
        <v>0.6</v>
      </c>
      <c r="X698" s="75">
        <f t="shared" si="53"/>
        <v>0</v>
      </c>
      <c r="Y698" s="72"/>
      <c r="Z698" s="72"/>
      <c r="AA698" s="72"/>
      <c r="AB698" s="72"/>
      <c r="AC698" s="72"/>
      <c r="AD698" s="72"/>
      <c r="AE698" s="72"/>
      <c r="AF698" s="72"/>
    </row>
    <row r="699" spans="15:32" ht="20.100000000000001" customHeight="1">
      <c r="O699" s="72"/>
      <c r="P699" s="72"/>
      <c r="Q699" s="72"/>
      <c r="R699" s="73"/>
      <c r="S699" s="73"/>
      <c r="T699" s="76">
        <v>660</v>
      </c>
      <c r="U699" s="75">
        <f t="shared" si="54"/>
        <v>0.6</v>
      </c>
      <c r="V699" s="75">
        <f t="shared" si="55"/>
        <v>0</v>
      </c>
      <c r="W699" s="75">
        <f t="shared" si="56"/>
        <v>0.6</v>
      </c>
      <c r="X699" s="75">
        <f t="shared" si="53"/>
        <v>0</v>
      </c>
      <c r="Y699" s="72"/>
      <c r="Z699" s="72"/>
      <c r="AA699" s="72"/>
      <c r="AB699" s="72"/>
      <c r="AC699" s="72"/>
      <c r="AD699" s="72"/>
      <c r="AE699" s="72"/>
      <c r="AF699" s="72"/>
    </row>
    <row r="700" spans="15:32" ht="20.100000000000001" customHeight="1">
      <c r="O700" s="72"/>
      <c r="P700" s="72"/>
      <c r="Q700" s="72"/>
      <c r="R700" s="73"/>
      <c r="S700" s="73"/>
      <c r="T700" s="76">
        <v>661</v>
      </c>
      <c r="U700" s="75">
        <f t="shared" si="54"/>
        <v>0.6</v>
      </c>
      <c r="V700" s="75">
        <f t="shared" si="55"/>
        <v>0</v>
      </c>
      <c r="W700" s="75">
        <f t="shared" si="56"/>
        <v>0.6</v>
      </c>
      <c r="X700" s="75">
        <f t="shared" si="53"/>
        <v>0</v>
      </c>
      <c r="Y700" s="72"/>
      <c r="Z700" s="72"/>
      <c r="AA700" s="72"/>
      <c r="AB700" s="72"/>
      <c r="AC700" s="72"/>
      <c r="AD700" s="72"/>
      <c r="AE700" s="72"/>
      <c r="AF700" s="72"/>
    </row>
    <row r="701" spans="15:32" ht="20.100000000000001" customHeight="1">
      <c r="O701" s="72"/>
      <c r="P701" s="72"/>
      <c r="Q701" s="72"/>
      <c r="R701" s="73"/>
      <c r="S701" s="73"/>
      <c r="T701" s="76">
        <v>662</v>
      </c>
      <c r="U701" s="75">
        <f t="shared" si="54"/>
        <v>0.6</v>
      </c>
      <c r="V701" s="75">
        <f t="shared" si="55"/>
        <v>0</v>
      </c>
      <c r="W701" s="75">
        <f t="shared" si="56"/>
        <v>0.6</v>
      </c>
      <c r="X701" s="75">
        <f t="shared" si="53"/>
        <v>0</v>
      </c>
      <c r="Y701" s="72"/>
      <c r="Z701" s="72"/>
      <c r="AA701" s="72"/>
      <c r="AB701" s="72"/>
      <c r="AC701" s="72"/>
      <c r="AD701" s="72"/>
      <c r="AE701" s="72"/>
      <c r="AF701" s="72"/>
    </row>
    <row r="702" spans="15:32" ht="20.100000000000001" customHeight="1">
      <c r="O702" s="72"/>
      <c r="P702" s="72"/>
      <c r="Q702" s="72"/>
      <c r="R702" s="73"/>
      <c r="S702" s="73"/>
      <c r="T702" s="76">
        <v>663</v>
      </c>
      <c r="U702" s="75">
        <f t="shared" si="54"/>
        <v>0.6</v>
      </c>
      <c r="V702" s="75">
        <f t="shared" si="55"/>
        <v>0</v>
      </c>
      <c r="W702" s="75">
        <f t="shared" si="56"/>
        <v>0.6</v>
      </c>
      <c r="X702" s="75">
        <f t="shared" si="53"/>
        <v>0</v>
      </c>
      <c r="Y702" s="72"/>
      <c r="Z702" s="72"/>
      <c r="AA702" s="72"/>
      <c r="AB702" s="72"/>
      <c r="AC702" s="72"/>
      <c r="AD702" s="72"/>
      <c r="AE702" s="72"/>
      <c r="AF702" s="72"/>
    </row>
    <row r="703" spans="15:32" ht="20.100000000000001" customHeight="1">
      <c r="O703" s="72"/>
      <c r="P703" s="72"/>
      <c r="Q703" s="72"/>
      <c r="R703" s="73"/>
      <c r="S703" s="73"/>
      <c r="T703" s="76">
        <v>664</v>
      </c>
      <c r="U703" s="75">
        <f t="shared" si="54"/>
        <v>0.6</v>
      </c>
      <c r="V703" s="75">
        <f t="shared" si="55"/>
        <v>0</v>
      </c>
      <c r="W703" s="75">
        <f t="shared" si="56"/>
        <v>0.6</v>
      </c>
      <c r="X703" s="75">
        <f t="shared" si="53"/>
        <v>0</v>
      </c>
      <c r="Y703" s="72"/>
      <c r="Z703" s="72"/>
      <c r="AA703" s="72"/>
      <c r="AB703" s="72"/>
      <c r="AC703" s="72"/>
      <c r="AD703" s="72"/>
      <c r="AE703" s="72"/>
      <c r="AF703" s="72"/>
    </row>
    <row r="704" spans="15:32" ht="20.100000000000001" customHeight="1">
      <c r="O704" s="72"/>
      <c r="P704" s="72"/>
      <c r="Q704" s="72"/>
      <c r="R704" s="73"/>
      <c r="S704" s="73"/>
      <c r="T704" s="76">
        <v>665</v>
      </c>
      <c r="U704" s="75">
        <f t="shared" si="54"/>
        <v>0.6</v>
      </c>
      <c r="V704" s="75">
        <f t="shared" si="55"/>
        <v>0</v>
      </c>
      <c r="W704" s="75">
        <f t="shared" si="56"/>
        <v>0.6</v>
      </c>
      <c r="X704" s="75">
        <f t="shared" si="53"/>
        <v>0</v>
      </c>
      <c r="Y704" s="72"/>
      <c r="Z704" s="72"/>
      <c r="AA704" s="72"/>
      <c r="AB704" s="72"/>
      <c r="AC704" s="72"/>
      <c r="AD704" s="72"/>
      <c r="AE704" s="72"/>
      <c r="AF704" s="72"/>
    </row>
    <row r="705" spans="15:32" ht="20.100000000000001" customHeight="1">
      <c r="O705" s="72"/>
      <c r="P705" s="72"/>
      <c r="Q705" s="72"/>
      <c r="R705" s="73"/>
      <c r="S705" s="73"/>
      <c r="T705" s="76">
        <v>666</v>
      </c>
      <c r="U705" s="75">
        <f t="shared" si="54"/>
        <v>0.6</v>
      </c>
      <c r="V705" s="75">
        <f t="shared" si="55"/>
        <v>0</v>
      </c>
      <c r="W705" s="75">
        <f t="shared" si="56"/>
        <v>0.6</v>
      </c>
      <c r="X705" s="75">
        <f t="shared" si="53"/>
        <v>0</v>
      </c>
      <c r="Y705" s="72"/>
      <c r="Z705" s="72"/>
      <c r="AA705" s="72"/>
      <c r="AB705" s="72"/>
      <c r="AC705" s="72"/>
      <c r="AD705" s="72"/>
      <c r="AE705" s="72"/>
      <c r="AF705" s="72"/>
    </row>
    <row r="706" spans="15:32" ht="20.100000000000001" customHeight="1">
      <c r="O706" s="72"/>
      <c r="P706" s="72"/>
      <c r="Q706" s="72"/>
      <c r="R706" s="73"/>
      <c r="S706" s="73"/>
      <c r="T706" s="76">
        <v>667</v>
      </c>
      <c r="U706" s="75">
        <f t="shared" si="54"/>
        <v>0.6</v>
      </c>
      <c r="V706" s="75">
        <f t="shared" si="55"/>
        <v>0</v>
      </c>
      <c r="W706" s="75">
        <f t="shared" si="56"/>
        <v>0.6</v>
      </c>
      <c r="X706" s="75">
        <f t="shared" si="53"/>
        <v>0</v>
      </c>
      <c r="Y706" s="72"/>
      <c r="Z706" s="72"/>
      <c r="AA706" s="72"/>
      <c r="AB706" s="72"/>
      <c r="AC706" s="72"/>
      <c r="AD706" s="72"/>
      <c r="AE706" s="72"/>
      <c r="AF706" s="72"/>
    </row>
    <row r="707" spans="15:32" ht="20.100000000000001" customHeight="1">
      <c r="O707" s="72"/>
      <c r="P707" s="72"/>
      <c r="Q707" s="72"/>
      <c r="R707" s="73"/>
      <c r="S707" s="73"/>
      <c r="T707" s="76">
        <v>668</v>
      </c>
      <c r="U707" s="75">
        <f t="shared" si="54"/>
        <v>0.6</v>
      </c>
      <c r="V707" s="75">
        <f t="shared" si="55"/>
        <v>0</v>
      </c>
      <c r="W707" s="75">
        <f t="shared" si="56"/>
        <v>0.6</v>
      </c>
      <c r="X707" s="75">
        <f t="shared" si="53"/>
        <v>0</v>
      </c>
      <c r="Y707" s="72"/>
      <c r="Z707" s="72"/>
      <c r="AA707" s="72"/>
      <c r="AB707" s="72"/>
      <c r="AC707" s="72"/>
      <c r="AD707" s="72"/>
      <c r="AE707" s="72"/>
      <c r="AF707" s="72"/>
    </row>
    <row r="708" spans="15:32" ht="20.100000000000001" customHeight="1">
      <c r="O708" s="72"/>
      <c r="P708" s="72"/>
      <c r="Q708" s="72"/>
      <c r="R708" s="73"/>
      <c r="S708" s="73"/>
      <c r="T708" s="76">
        <v>669</v>
      </c>
      <c r="U708" s="75">
        <f t="shared" si="54"/>
        <v>0.6</v>
      </c>
      <c r="V708" s="75">
        <f t="shared" si="55"/>
        <v>0</v>
      </c>
      <c r="W708" s="75">
        <f t="shared" si="56"/>
        <v>0.6</v>
      </c>
      <c r="X708" s="75">
        <f t="shared" si="53"/>
        <v>0</v>
      </c>
      <c r="Y708" s="72"/>
      <c r="Z708" s="72"/>
      <c r="AA708" s="72"/>
      <c r="AB708" s="72"/>
      <c r="AC708" s="72"/>
      <c r="AD708" s="72"/>
      <c r="AE708" s="72"/>
      <c r="AF708" s="72"/>
    </row>
    <row r="709" spans="15:32" ht="20.100000000000001" customHeight="1">
      <c r="O709" s="72"/>
      <c r="P709" s="72"/>
      <c r="Q709" s="72"/>
      <c r="R709" s="73"/>
      <c r="S709" s="73"/>
      <c r="T709" s="76">
        <v>670</v>
      </c>
      <c r="U709" s="75">
        <f t="shared" si="54"/>
        <v>0.6</v>
      </c>
      <c r="V709" s="75">
        <f t="shared" si="55"/>
        <v>0</v>
      </c>
      <c r="W709" s="75">
        <f t="shared" si="56"/>
        <v>0.6</v>
      </c>
      <c r="X709" s="75">
        <f t="shared" si="53"/>
        <v>0</v>
      </c>
      <c r="Y709" s="72"/>
      <c r="Z709" s="72"/>
      <c r="AA709" s="72"/>
      <c r="AB709" s="72"/>
      <c r="AC709" s="72"/>
      <c r="AD709" s="72"/>
      <c r="AE709" s="72"/>
      <c r="AF709" s="72"/>
    </row>
    <row r="710" spans="15:32" ht="20.100000000000001" customHeight="1">
      <c r="O710" s="72"/>
      <c r="P710" s="72"/>
      <c r="Q710" s="72"/>
      <c r="R710" s="73"/>
      <c r="S710" s="73"/>
      <c r="T710" s="76">
        <v>671</v>
      </c>
      <c r="U710" s="75">
        <f t="shared" si="54"/>
        <v>0.6</v>
      </c>
      <c r="V710" s="75">
        <f t="shared" si="55"/>
        <v>0</v>
      </c>
      <c r="W710" s="75">
        <f t="shared" si="56"/>
        <v>0.6</v>
      </c>
      <c r="X710" s="75">
        <f t="shared" si="53"/>
        <v>0</v>
      </c>
      <c r="Y710" s="72"/>
      <c r="Z710" s="72"/>
      <c r="AA710" s="72"/>
      <c r="AB710" s="72"/>
      <c r="AC710" s="72"/>
      <c r="AD710" s="72"/>
      <c r="AE710" s="72"/>
      <c r="AF710" s="72"/>
    </row>
    <row r="711" spans="15:32" ht="20.100000000000001" customHeight="1">
      <c r="O711" s="72"/>
      <c r="P711" s="72"/>
      <c r="Q711" s="72"/>
      <c r="R711" s="73"/>
      <c r="S711" s="73"/>
      <c r="T711" s="76">
        <v>672</v>
      </c>
      <c r="U711" s="75">
        <f t="shared" si="54"/>
        <v>0.6</v>
      </c>
      <c r="V711" s="75">
        <f t="shared" si="55"/>
        <v>0</v>
      </c>
      <c r="W711" s="75">
        <f t="shared" si="56"/>
        <v>0.6</v>
      </c>
      <c r="X711" s="75">
        <f t="shared" si="53"/>
        <v>0</v>
      </c>
      <c r="Y711" s="72"/>
      <c r="Z711" s="72"/>
      <c r="AA711" s="72"/>
      <c r="AB711" s="72"/>
      <c r="AC711" s="72"/>
      <c r="AD711" s="72"/>
      <c r="AE711" s="72"/>
      <c r="AF711" s="72"/>
    </row>
    <row r="712" spans="15:32" ht="20.100000000000001" customHeight="1">
      <c r="O712" s="72"/>
      <c r="P712" s="72"/>
      <c r="Q712" s="72"/>
      <c r="R712" s="73"/>
      <c r="S712" s="73"/>
      <c r="T712" s="76">
        <v>673</v>
      </c>
      <c r="U712" s="75">
        <f t="shared" si="54"/>
        <v>0.6</v>
      </c>
      <c r="V712" s="75">
        <f t="shared" si="55"/>
        <v>0</v>
      </c>
      <c r="W712" s="75">
        <f t="shared" si="56"/>
        <v>0.6</v>
      </c>
      <c r="X712" s="75">
        <f t="shared" si="53"/>
        <v>0</v>
      </c>
      <c r="Y712" s="72"/>
      <c r="Z712" s="72"/>
      <c r="AA712" s="72"/>
      <c r="AB712" s="72"/>
      <c r="AC712" s="72"/>
      <c r="AD712" s="72"/>
      <c r="AE712" s="72"/>
      <c r="AF712" s="72"/>
    </row>
    <row r="713" spans="15:32" ht="20.100000000000001" customHeight="1">
      <c r="O713" s="72"/>
      <c r="P713" s="72"/>
      <c r="Q713" s="72"/>
      <c r="R713" s="73"/>
      <c r="S713" s="73"/>
      <c r="T713" s="76">
        <v>674</v>
      </c>
      <c r="U713" s="75">
        <f t="shared" si="54"/>
        <v>0.6</v>
      </c>
      <c r="V713" s="75">
        <f t="shared" si="55"/>
        <v>0</v>
      </c>
      <c r="W713" s="75">
        <f t="shared" si="56"/>
        <v>0.6</v>
      </c>
      <c r="X713" s="75">
        <f t="shared" si="53"/>
        <v>0</v>
      </c>
      <c r="Y713" s="72"/>
      <c r="Z713" s="72"/>
      <c r="AA713" s="72"/>
      <c r="AB713" s="72"/>
      <c r="AC713" s="72"/>
      <c r="AD713" s="72"/>
      <c r="AE713" s="72"/>
      <c r="AF713" s="72"/>
    </row>
    <row r="714" spans="15:32" ht="20.100000000000001" customHeight="1">
      <c r="O714" s="72"/>
      <c r="P714" s="72"/>
      <c r="Q714" s="72"/>
      <c r="R714" s="73"/>
      <c r="S714" s="73"/>
      <c r="T714" s="76">
        <v>675</v>
      </c>
      <c r="U714" s="75">
        <f t="shared" si="54"/>
        <v>0.6</v>
      </c>
      <c r="V714" s="75">
        <f t="shared" si="55"/>
        <v>0</v>
      </c>
      <c r="W714" s="75">
        <f t="shared" si="56"/>
        <v>0.6</v>
      </c>
      <c r="X714" s="75">
        <f t="shared" si="53"/>
        <v>0</v>
      </c>
      <c r="Y714" s="72"/>
      <c r="Z714" s="72"/>
      <c r="AA714" s="72"/>
      <c r="AB714" s="72"/>
      <c r="AC714" s="72"/>
      <c r="AD714" s="72"/>
      <c r="AE714" s="72"/>
      <c r="AF714" s="72"/>
    </row>
    <row r="715" spans="15:32" ht="20.100000000000001" customHeight="1">
      <c r="O715" s="72"/>
      <c r="P715" s="72"/>
      <c r="Q715" s="72"/>
      <c r="R715" s="73"/>
      <c r="S715" s="73"/>
      <c r="T715" s="76">
        <v>676</v>
      </c>
      <c r="U715" s="75">
        <f t="shared" si="54"/>
        <v>0.6</v>
      </c>
      <c r="V715" s="75">
        <f t="shared" si="55"/>
        <v>0</v>
      </c>
      <c r="W715" s="75">
        <f t="shared" si="56"/>
        <v>0.6</v>
      </c>
      <c r="X715" s="75">
        <f t="shared" si="53"/>
        <v>0</v>
      </c>
      <c r="Y715" s="72"/>
      <c r="Z715" s="72"/>
      <c r="AA715" s="72"/>
      <c r="AB715" s="72"/>
      <c r="AC715" s="72"/>
      <c r="AD715" s="72"/>
      <c r="AE715" s="72"/>
      <c r="AF715" s="72"/>
    </row>
    <row r="716" spans="15:32" ht="20.100000000000001" customHeight="1">
      <c r="O716" s="72"/>
      <c r="P716" s="72"/>
      <c r="Q716" s="72"/>
      <c r="R716" s="73"/>
      <c r="S716" s="73"/>
      <c r="T716" s="76">
        <v>677</v>
      </c>
      <c r="U716" s="75">
        <f t="shared" si="54"/>
        <v>0.6</v>
      </c>
      <c r="V716" s="75">
        <f t="shared" si="55"/>
        <v>0</v>
      </c>
      <c r="W716" s="75">
        <f t="shared" si="56"/>
        <v>0.6</v>
      </c>
      <c r="X716" s="75">
        <f t="shared" ref="X716:X779" si="57">V716</f>
        <v>0</v>
      </c>
      <c r="Y716" s="72"/>
      <c r="Z716" s="72"/>
      <c r="AA716" s="72"/>
      <c r="AB716" s="72"/>
      <c r="AC716" s="72"/>
      <c r="AD716" s="72"/>
      <c r="AE716" s="72"/>
      <c r="AF716" s="72"/>
    </row>
    <row r="717" spans="15:32" ht="20.100000000000001" customHeight="1">
      <c r="O717" s="72"/>
      <c r="P717" s="72"/>
      <c r="Q717" s="72"/>
      <c r="R717" s="73"/>
      <c r="S717" s="73"/>
      <c r="T717" s="76">
        <v>678</v>
      </c>
      <c r="U717" s="75">
        <f t="shared" si="54"/>
        <v>0.6</v>
      </c>
      <c r="V717" s="75">
        <f t="shared" si="55"/>
        <v>0</v>
      </c>
      <c r="W717" s="75">
        <f t="shared" si="56"/>
        <v>0.6</v>
      </c>
      <c r="X717" s="75">
        <f t="shared" si="57"/>
        <v>0</v>
      </c>
      <c r="Y717" s="72"/>
      <c r="Z717" s="72"/>
      <c r="AA717" s="72"/>
      <c r="AB717" s="72"/>
      <c r="AC717" s="72"/>
      <c r="AD717" s="72"/>
      <c r="AE717" s="72"/>
      <c r="AF717" s="72"/>
    </row>
    <row r="718" spans="15:32" ht="20.100000000000001" customHeight="1">
      <c r="O718" s="72"/>
      <c r="P718" s="72"/>
      <c r="Q718" s="72"/>
      <c r="R718" s="73"/>
      <c r="S718" s="73"/>
      <c r="T718" s="76">
        <v>679</v>
      </c>
      <c r="U718" s="75">
        <f t="shared" si="54"/>
        <v>0.6</v>
      </c>
      <c r="V718" s="75">
        <f t="shared" si="55"/>
        <v>0</v>
      </c>
      <c r="W718" s="75">
        <f t="shared" si="56"/>
        <v>0.6</v>
      </c>
      <c r="X718" s="75">
        <f t="shared" si="57"/>
        <v>0</v>
      </c>
      <c r="Y718" s="72"/>
      <c r="Z718" s="72"/>
      <c r="AA718" s="72"/>
      <c r="AB718" s="72"/>
      <c r="AC718" s="72"/>
      <c r="AD718" s="72"/>
      <c r="AE718" s="72"/>
      <c r="AF718" s="72"/>
    </row>
    <row r="719" spans="15:32" ht="20.100000000000001" customHeight="1">
      <c r="O719" s="72"/>
      <c r="P719" s="72"/>
      <c r="Q719" s="72"/>
      <c r="R719" s="73"/>
      <c r="S719" s="73"/>
      <c r="T719" s="76">
        <v>680</v>
      </c>
      <c r="U719" s="75">
        <f t="shared" si="54"/>
        <v>0.6</v>
      </c>
      <c r="V719" s="75">
        <f t="shared" si="55"/>
        <v>0</v>
      </c>
      <c r="W719" s="75">
        <f t="shared" si="56"/>
        <v>0.6</v>
      </c>
      <c r="X719" s="75">
        <f t="shared" si="57"/>
        <v>0</v>
      </c>
      <c r="Y719" s="72"/>
      <c r="Z719" s="72"/>
      <c r="AA719" s="72"/>
      <c r="AB719" s="72"/>
      <c r="AC719" s="72"/>
      <c r="AD719" s="72"/>
      <c r="AE719" s="72"/>
      <c r="AF719" s="72"/>
    </row>
    <row r="720" spans="15:32" ht="20.100000000000001" customHeight="1">
      <c r="O720" s="72"/>
      <c r="P720" s="72"/>
      <c r="Q720" s="72"/>
      <c r="R720" s="73"/>
      <c r="S720" s="73"/>
      <c r="T720" s="76">
        <v>681</v>
      </c>
      <c r="U720" s="75">
        <f t="shared" si="54"/>
        <v>0.6</v>
      </c>
      <c r="V720" s="75">
        <f t="shared" si="55"/>
        <v>0</v>
      </c>
      <c r="W720" s="75">
        <f t="shared" si="56"/>
        <v>0.6</v>
      </c>
      <c r="X720" s="75">
        <f t="shared" si="57"/>
        <v>0</v>
      </c>
      <c r="Y720" s="72"/>
      <c r="Z720" s="72"/>
      <c r="AA720" s="72"/>
      <c r="AB720" s="72"/>
      <c r="AC720" s="72"/>
      <c r="AD720" s="72"/>
      <c r="AE720" s="72"/>
      <c r="AF720" s="72"/>
    </row>
    <row r="721" spans="15:32" ht="20.100000000000001" customHeight="1">
      <c r="O721" s="72"/>
      <c r="P721" s="72"/>
      <c r="Q721" s="72"/>
      <c r="R721" s="73"/>
      <c r="S721" s="73"/>
      <c r="T721" s="76">
        <v>682</v>
      </c>
      <c r="U721" s="75">
        <f t="shared" si="54"/>
        <v>0.6</v>
      </c>
      <c r="V721" s="75">
        <f t="shared" si="55"/>
        <v>0</v>
      </c>
      <c r="W721" s="75">
        <f t="shared" si="56"/>
        <v>0.6</v>
      </c>
      <c r="X721" s="75">
        <f t="shared" si="57"/>
        <v>0</v>
      </c>
      <c r="Y721" s="72"/>
      <c r="Z721" s="72"/>
      <c r="AA721" s="72"/>
      <c r="AB721" s="72"/>
      <c r="AC721" s="72"/>
      <c r="AD721" s="72"/>
      <c r="AE721" s="72"/>
      <c r="AF721" s="72"/>
    </row>
    <row r="722" spans="15:32" ht="20.100000000000001" customHeight="1">
      <c r="O722" s="72"/>
      <c r="P722" s="72"/>
      <c r="Q722" s="72"/>
      <c r="R722" s="73"/>
      <c r="S722" s="73"/>
      <c r="T722" s="76">
        <v>683</v>
      </c>
      <c r="U722" s="75">
        <f t="shared" si="54"/>
        <v>0.6</v>
      </c>
      <c r="V722" s="75">
        <f t="shared" si="55"/>
        <v>0</v>
      </c>
      <c r="W722" s="75">
        <f t="shared" si="56"/>
        <v>0.6</v>
      </c>
      <c r="X722" s="75">
        <f t="shared" si="57"/>
        <v>0</v>
      </c>
      <c r="Y722" s="72"/>
      <c r="Z722" s="72"/>
      <c r="AA722" s="72"/>
      <c r="AB722" s="72"/>
      <c r="AC722" s="72"/>
      <c r="AD722" s="72"/>
      <c r="AE722" s="72"/>
      <c r="AF722" s="72"/>
    </row>
    <row r="723" spans="15:32" ht="20.100000000000001" customHeight="1">
      <c r="O723" s="72"/>
      <c r="P723" s="72"/>
      <c r="Q723" s="72"/>
      <c r="R723" s="73"/>
      <c r="S723" s="73"/>
      <c r="T723" s="76">
        <v>684</v>
      </c>
      <c r="U723" s="75">
        <f t="shared" si="54"/>
        <v>0.6</v>
      </c>
      <c r="V723" s="75">
        <f t="shared" si="55"/>
        <v>0</v>
      </c>
      <c r="W723" s="75">
        <f t="shared" si="56"/>
        <v>0.6</v>
      </c>
      <c r="X723" s="75">
        <f t="shared" si="57"/>
        <v>0</v>
      </c>
      <c r="Y723" s="72"/>
      <c r="Z723" s="72"/>
      <c r="AA723" s="72"/>
      <c r="AB723" s="72"/>
      <c r="AC723" s="72"/>
      <c r="AD723" s="72"/>
      <c r="AE723" s="72"/>
      <c r="AF723" s="72"/>
    </row>
    <row r="724" spans="15:32" ht="20.100000000000001" customHeight="1">
      <c r="O724" s="72"/>
      <c r="P724" s="72"/>
      <c r="Q724" s="72"/>
      <c r="R724" s="73"/>
      <c r="S724" s="73"/>
      <c r="T724" s="76">
        <v>685</v>
      </c>
      <c r="U724" s="75">
        <f t="shared" si="54"/>
        <v>0.6</v>
      </c>
      <c r="V724" s="75">
        <f t="shared" si="55"/>
        <v>0</v>
      </c>
      <c r="W724" s="75">
        <f t="shared" si="56"/>
        <v>0.6</v>
      </c>
      <c r="X724" s="75">
        <f t="shared" si="57"/>
        <v>0</v>
      </c>
      <c r="Y724" s="72"/>
      <c r="Z724" s="72"/>
      <c r="AA724" s="72"/>
      <c r="AB724" s="72"/>
      <c r="AC724" s="72"/>
      <c r="AD724" s="72"/>
      <c r="AE724" s="72"/>
      <c r="AF724" s="72"/>
    </row>
    <row r="725" spans="15:32" ht="20.100000000000001" customHeight="1">
      <c r="O725" s="72"/>
      <c r="P725" s="72"/>
      <c r="Q725" s="72"/>
      <c r="R725" s="73"/>
      <c r="S725" s="73"/>
      <c r="T725" s="76">
        <v>686</v>
      </c>
      <c r="U725" s="75">
        <f t="shared" si="54"/>
        <v>0.6</v>
      </c>
      <c r="V725" s="75">
        <f t="shared" si="55"/>
        <v>0</v>
      </c>
      <c r="W725" s="75">
        <f t="shared" si="56"/>
        <v>0.6</v>
      </c>
      <c r="X725" s="75">
        <f t="shared" si="57"/>
        <v>0</v>
      </c>
      <c r="Y725" s="72"/>
      <c r="Z725" s="72"/>
      <c r="AA725" s="72"/>
      <c r="AB725" s="72"/>
      <c r="AC725" s="72"/>
      <c r="AD725" s="72"/>
      <c r="AE725" s="72"/>
      <c r="AF725" s="72"/>
    </row>
    <row r="726" spans="15:32" ht="20.100000000000001" customHeight="1">
      <c r="O726" s="72"/>
      <c r="P726" s="72"/>
      <c r="Q726" s="72"/>
      <c r="R726" s="73"/>
      <c r="S726" s="73"/>
      <c r="T726" s="76">
        <v>687</v>
      </c>
      <c r="U726" s="75">
        <f t="shared" si="54"/>
        <v>0.6</v>
      </c>
      <c r="V726" s="75">
        <f t="shared" si="55"/>
        <v>0</v>
      </c>
      <c r="W726" s="75">
        <f t="shared" si="56"/>
        <v>0.6</v>
      </c>
      <c r="X726" s="75">
        <f t="shared" si="57"/>
        <v>0</v>
      </c>
      <c r="Y726" s="72"/>
      <c r="Z726" s="72"/>
      <c r="AA726" s="72"/>
      <c r="AB726" s="72"/>
      <c r="AC726" s="72"/>
      <c r="AD726" s="72"/>
      <c r="AE726" s="72"/>
      <c r="AF726" s="72"/>
    </row>
    <row r="727" spans="15:32" ht="20.100000000000001" customHeight="1">
      <c r="O727" s="72"/>
      <c r="P727" s="72"/>
      <c r="Q727" s="72"/>
      <c r="R727" s="73"/>
      <c r="S727" s="73"/>
      <c r="T727" s="76">
        <v>688</v>
      </c>
      <c r="U727" s="75">
        <f t="shared" si="54"/>
        <v>0.6</v>
      </c>
      <c r="V727" s="75">
        <f t="shared" si="55"/>
        <v>0</v>
      </c>
      <c r="W727" s="75">
        <f t="shared" si="56"/>
        <v>0.6</v>
      </c>
      <c r="X727" s="75">
        <f t="shared" si="57"/>
        <v>0</v>
      </c>
      <c r="Y727" s="72"/>
      <c r="Z727" s="72"/>
      <c r="AA727" s="72"/>
      <c r="AB727" s="72"/>
      <c r="AC727" s="72"/>
      <c r="AD727" s="72"/>
      <c r="AE727" s="72"/>
      <c r="AF727" s="72"/>
    </row>
    <row r="728" spans="15:32" ht="20.100000000000001" customHeight="1">
      <c r="O728" s="72"/>
      <c r="P728" s="72"/>
      <c r="Q728" s="72"/>
      <c r="R728" s="73"/>
      <c r="S728" s="73"/>
      <c r="T728" s="76">
        <v>689</v>
      </c>
      <c r="U728" s="75">
        <f t="shared" si="54"/>
        <v>0.6</v>
      </c>
      <c r="V728" s="75">
        <f t="shared" si="55"/>
        <v>0</v>
      </c>
      <c r="W728" s="75">
        <f t="shared" si="56"/>
        <v>0.6</v>
      </c>
      <c r="X728" s="75">
        <f t="shared" si="57"/>
        <v>0</v>
      </c>
      <c r="Y728" s="72"/>
      <c r="Z728" s="72"/>
      <c r="AA728" s="72"/>
      <c r="AB728" s="72"/>
      <c r="AC728" s="72"/>
      <c r="AD728" s="72"/>
      <c r="AE728" s="72"/>
      <c r="AF728" s="72"/>
    </row>
    <row r="729" spans="15:32" ht="20.100000000000001" customHeight="1">
      <c r="O729" s="72"/>
      <c r="P729" s="72"/>
      <c r="Q729" s="72"/>
      <c r="R729" s="73"/>
      <c r="S729" s="73"/>
      <c r="T729" s="76">
        <v>690</v>
      </c>
      <c r="U729" s="75">
        <f t="shared" si="54"/>
        <v>0.6</v>
      </c>
      <c r="V729" s="75">
        <f t="shared" si="55"/>
        <v>0</v>
      </c>
      <c r="W729" s="75">
        <f t="shared" si="56"/>
        <v>0.6</v>
      </c>
      <c r="X729" s="75">
        <f t="shared" si="57"/>
        <v>0</v>
      </c>
      <c r="Y729" s="72"/>
      <c r="Z729" s="72"/>
      <c r="AA729" s="72"/>
      <c r="AB729" s="72"/>
      <c r="AC729" s="72"/>
      <c r="AD729" s="72"/>
      <c r="AE729" s="72"/>
      <c r="AF729" s="72"/>
    </row>
    <row r="730" spans="15:32" ht="20.100000000000001" customHeight="1">
      <c r="O730" s="72"/>
      <c r="P730" s="72"/>
      <c r="Q730" s="72"/>
      <c r="R730" s="73"/>
      <c r="S730" s="73"/>
      <c r="T730" s="76">
        <v>691</v>
      </c>
      <c r="U730" s="75">
        <f t="shared" si="54"/>
        <v>0.6</v>
      </c>
      <c r="V730" s="75">
        <f t="shared" si="55"/>
        <v>0</v>
      </c>
      <c r="W730" s="75">
        <f t="shared" si="56"/>
        <v>0.6</v>
      </c>
      <c r="X730" s="75">
        <f t="shared" si="57"/>
        <v>0</v>
      </c>
      <c r="Y730" s="72"/>
      <c r="Z730" s="72"/>
      <c r="AA730" s="72"/>
      <c r="AB730" s="72"/>
      <c r="AC730" s="72"/>
      <c r="AD730" s="72"/>
      <c r="AE730" s="72"/>
      <c r="AF730" s="72"/>
    </row>
    <row r="731" spans="15:32" ht="20.100000000000001" customHeight="1">
      <c r="O731" s="72"/>
      <c r="P731" s="72"/>
      <c r="Q731" s="72"/>
      <c r="R731" s="73"/>
      <c r="S731" s="73"/>
      <c r="T731" s="76">
        <v>692</v>
      </c>
      <c r="U731" s="75">
        <f t="shared" si="54"/>
        <v>0.6</v>
      </c>
      <c r="V731" s="75">
        <f t="shared" si="55"/>
        <v>0</v>
      </c>
      <c r="W731" s="75">
        <f t="shared" si="56"/>
        <v>0.6</v>
      </c>
      <c r="X731" s="75">
        <f t="shared" si="57"/>
        <v>0</v>
      </c>
      <c r="Y731" s="72"/>
      <c r="Z731" s="72"/>
      <c r="AA731" s="72"/>
      <c r="AB731" s="72"/>
      <c r="AC731" s="72"/>
      <c r="AD731" s="72"/>
      <c r="AE731" s="72"/>
      <c r="AF731" s="72"/>
    </row>
    <row r="732" spans="15:32" ht="20.100000000000001" customHeight="1">
      <c r="O732" s="72"/>
      <c r="P732" s="72"/>
      <c r="Q732" s="72"/>
      <c r="R732" s="73"/>
      <c r="S732" s="73"/>
      <c r="T732" s="76">
        <v>693</v>
      </c>
      <c r="U732" s="75">
        <f t="shared" si="54"/>
        <v>0.6</v>
      </c>
      <c r="V732" s="75">
        <f t="shared" si="55"/>
        <v>0</v>
      </c>
      <c r="W732" s="75">
        <f t="shared" si="56"/>
        <v>0.6</v>
      </c>
      <c r="X732" s="75">
        <f t="shared" si="57"/>
        <v>0</v>
      </c>
      <c r="Y732" s="72"/>
      <c r="Z732" s="72"/>
      <c r="AA732" s="72"/>
      <c r="AB732" s="72"/>
      <c r="AC732" s="72"/>
      <c r="AD732" s="72"/>
      <c r="AE732" s="72"/>
      <c r="AF732" s="72"/>
    </row>
    <row r="733" spans="15:32" ht="20.100000000000001" customHeight="1">
      <c r="O733" s="72"/>
      <c r="P733" s="72"/>
      <c r="Q733" s="72"/>
      <c r="R733" s="73"/>
      <c r="S733" s="73"/>
      <c r="T733" s="76">
        <v>694</v>
      </c>
      <c r="U733" s="75">
        <f t="shared" si="54"/>
        <v>0.6</v>
      </c>
      <c r="V733" s="75">
        <f t="shared" si="55"/>
        <v>0</v>
      </c>
      <c r="W733" s="75">
        <f t="shared" si="56"/>
        <v>0.6</v>
      </c>
      <c r="X733" s="75">
        <f t="shared" si="57"/>
        <v>0</v>
      </c>
      <c r="Y733" s="72"/>
      <c r="Z733" s="72"/>
      <c r="AA733" s="72"/>
      <c r="AB733" s="72"/>
      <c r="AC733" s="72"/>
      <c r="AD733" s="72"/>
      <c r="AE733" s="72"/>
      <c r="AF733" s="72"/>
    </row>
    <row r="734" spans="15:32" ht="20.100000000000001" customHeight="1">
      <c r="O734" s="72"/>
      <c r="P734" s="72"/>
      <c r="Q734" s="72"/>
      <c r="R734" s="73"/>
      <c r="S734" s="73"/>
      <c r="T734" s="76">
        <v>695</v>
      </c>
      <c r="U734" s="75">
        <f t="shared" si="54"/>
        <v>0.6</v>
      </c>
      <c r="V734" s="75">
        <f t="shared" si="55"/>
        <v>0</v>
      </c>
      <c r="W734" s="75">
        <f t="shared" si="56"/>
        <v>0.6</v>
      </c>
      <c r="X734" s="75">
        <f t="shared" si="57"/>
        <v>0</v>
      </c>
      <c r="Y734" s="72"/>
      <c r="Z734" s="72"/>
      <c r="AA734" s="72"/>
      <c r="AB734" s="72"/>
      <c r="AC734" s="72"/>
      <c r="AD734" s="72"/>
      <c r="AE734" s="72"/>
      <c r="AF734" s="72"/>
    </row>
    <row r="735" spans="15:32" ht="20.100000000000001" customHeight="1">
      <c r="O735" s="72"/>
      <c r="P735" s="72"/>
      <c r="Q735" s="72"/>
      <c r="R735" s="73"/>
      <c r="S735" s="73"/>
      <c r="T735" s="76">
        <v>696</v>
      </c>
      <c r="U735" s="75">
        <f t="shared" si="54"/>
        <v>0.6</v>
      </c>
      <c r="V735" s="75">
        <f t="shared" si="55"/>
        <v>0</v>
      </c>
      <c r="W735" s="75">
        <f t="shared" si="56"/>
        <v>0.6</v>
      </c>
      <c r="X735" s="75">
        <f t="shared" si="57"/>
        <v>0</v>
      </c>
      <c r="Y735" s="72"/>
      <c r="Z735" s="72"/>
      <c r="AA735" s="72"/>
      <c r="AB735" s="72"/>
      <c r="AC735" s="72"/>
      <c r="AD735" s="72"/>
      <c r="AE735" s="72"/>
      <c r="AF735" s="72"/>
    </row>
    <row r="736" spans="15:32" ht="20.100000000000001" customHeight="1">
      <c r="O736" s="72"/>
      <c r="P736" s="72"/>
      <c r="Q736" s="72"/>
      <c r="R736" s="73"/>
      <c r="S736" s="73"/>
      <c r="T736" s="76">
        <v>697</v>
      </c>
      <c r="U736" s="75">
        <f t="shared" si="54"/>
        <v>0.6</v>
      </c>
      <c r="V736" s="75">
        <f t="shared" si="55"/>
        <v>0</v>
      </c>
      <c r="W736" s="75">
        <f t="shared" si="56"/>
        <v>0.6</v>
      </c>
      <c r="X736" s="75">
        <f t="shared" si="57"/>
        <v>0</v>
      </c>
      <c r="Y736" s="72"/>
      <c r="Z736" s="72"/>
      <c r="AA736" s="72"/>
      <c r="AB736" s="72"/>
      <c r="AC736" s="72"/>
      <c r="AD736" s="72"/>
      <c r="AE736" s="72"/>
      <c r="AF736" s="72"/>
    </row>
    <row r="737" spans="15:32" ht="20.100000000000001" customHeight="1">
      <c r="O737" s="72"/>
      <c r="P737" s="72"/>
      <c r="Q737" s="72"/>
      <c r="R737" s="73"/>
      <c r="S737" s="73"/>
      <c r="T737" s="76">
        <v>698</v>
      </c>
      <c r="U737" s="75">
        <f t="shared" si="54"/>
        <v>0.6</v>
      </c>
      <c r="V737" s="75">
        <f t="shared" si="55"/>
        <v>0</v>
      </c>
      <c r="W737" s="75">
        <f t="shared" si="56"/>
        <v>0.6</v>
      </c>
      <c r="X737" s="75">
        <f t="shared" si="57"/>
        <v>0</v>
      </c>
      <c r="Y737" s="72"/>
      <c r="Z737" s="72"/>
      <c r="AA737" s="72"/>
      <c r="AB737" s="72"/>
      <c r="AC737" s="72"/>
      <c r="AD737" s="72"/>
      <c r="AE737" s="72"/>
      <c r="AF737" s="72"/>
    </row>
    <row r="738" spans="15:32" ht="20.100000000000001" customHeight="1">
      <c r="O738" s="72"/>
      <c r="P738" s="72"/>
      <c r="Q738" s="72"/>
      <c r="R738" s="73"/>
      <c r="S738" s="73"/>
      <c r="T738" s="76">
        <v>699</v>
      </c>
      <c r="U738" s="75">
        <f t="shared" si="54"/>
        <v>0.6</v>
      </c>
      <c r="V738" s="75">
        <f t="shared" si="55"/>
        <v>0</v>
      </c>
      <c r="W738" s="75">
        <f t="shared" si="56"/>
        <v>0.6</v>
      </c>
      <c r="X738" s="75">
        <f t="shared" si="57"/>
        <v>0</v>
      </c>
      <c r="Y738" s="72"/>
      <c r="Z738" s="72"/>
      <c r="AA738" s="72"/>
      <c r="AB738" s="72"/>
      <c r="AC738" s="72"/>
      <c r="AD738" s="72"/>
      <c r="AE738" s="72"/>
      <c r="AF738" s="72"/>
    </row>
    <row r="739" spans="15:32" ht="20.100000000000001" customHeight="1">
      <c r="O739" s="72"/>
      <c r="P739" s="72"/>
      <c r="Q739" s="72"/>
      <c r="R739" s="73"/>
      <c r="S739" s="73"/>
      <c r="T739" s="76">
        <v>700</v>
      </c>
      <c r="U739" s="75">
        <f t="shared" si="54"/>
        <v>0.6</v>
      </c>
      <c r="V739" s="75">
        <f t="shared" si="55"/>
        <v>0</v>
      </c>
      <c r="W739" s="75">
        <f t="shared" si="56"/>
        <v>0.6</v>
      </c>
      <c r="X739" s="75">
        <f t="shared" si="57"/>
        <v>0</v>
      </c>
      <c r="Y739" s="72"/>
      <c r="Z739" s="72"/>
      <c r="AA739" s="72"/>
      <c r="AB739" s="72"/>
      <c r="AC739" s="72"/>
      <c r="AD739" s="72"/>
      <c r="AE739" s="72"/>
      <c r="AF739" s="72"/>
    </row>
    <row r="740" spans="15:32" ht="20.100000000000001" customHeight="1">
      <c r="O740" s="72"/>
      <c r="P740" s="72"/>
      <c r="Q740" s="72"/>
      <c r="R740" s="73"/>
      <c r="S740" s="73"/>
      <c r="T740" s="76">
        <v>701</v>
      </c>
      <c r="U740" s="75">
        <f t="shared" si="54"/>
        <v>0.6</v>
      </c>
      <c r="V740" s="75">
        <f t="shared" si="55"/>
        <v>0</v>
      </c>
      <c r="W740" s="75">
        <f t="shared" si="56"/>
        <v>0.6</v>
      </c>
      <c r="X740" s="75">
        <f t="shared" si="57"/>
        <v>0</v>
      </c>
      <c r="Y740" s="72"/>
      <c r="Z740" s="72"/>
      <c r="AA740" s="72"/>
      <c r="AB740" s="72"/>
      <c r="AC740" s="72"/>
      <c r="AD740" s="72"/>
      <c r="AE740" s="72"/>
      <c r="AF740" s="72"/>
    </row>
    <row r="741" spans="15:32" ht="20.100000000000001" customHeight="1">
      <c r="O741" s="72"/>
      <c r="P741" s="72"/>
      <c r="Q741" s="72"/>
      <c r="R741" s="73"/>
      <c r="S741" s="73"/>
      <c r="T741" s="76">
        <v>702</v>
      </c>
      <c r="U741" s="75">
        <f t="shared" si="54"/>
        <v>0.6</v>
      </c>
      <c r="V741" s="75">
        <f t="shared" si="55"/>
        <v>0</v>
      </c>
      <c r="W741" s="75">
        <f t="shared" si="56"/>
        <v>0.6</v>
      </c>
      <c r="X741" s="75">
        <f t="shared" si="57"/>
        <v>0</v>
      </c>
      <c r="Y741" s="72"/>
      <c r="Z741" s="72"/>
      <c r="AA741" s="72"/>
      <c r="AB741" s="72"/>
      <c r="AC741" s="72"/>
      <c r="AD741" s="72"/>
      <c r="AE741" s="72"/>
      <c r="AF741" s="72"/>
    </row>
    <row r="742" spans="15:32" ht="20.100000000000001" customHeight="1">
      <c r="O742" s="72"/>
      <c r="P742" s="72"/>
      <c r="Q742" s="72"/>
      <c r="R742" s="73"/>
      <c r="S742" s="73"/>
      <c r="T742" s="76">
        <v>703</v>
      </c>
      <c r="U742" s="75">
        <f t="shared" si="54"/>
        <v>0.6</v>
      </c>
      <c r="V742" s="75">
        <f t="shared" si="55"/>
        <v>0</v>
      </c>
      <c r="W742" s="75">
        <f t="shared" si="56"/>
        <v>0.6</v>
      </c>
      <c r="X742" s="75">
        <f t="shared" si="57"/>
        <v>0</v>
      </c>
      <c r="Y742" s="72"/>
      <c r="Z742" s="72"/>
      <c r="AA742" s="72"/>
      <c r="AB742" s="72"/>
      <c r="AC742" s="72"/>
      <c r="AD742" s="72"/>
      <c r="AE742" s="72"/>
      <c r="AF742" s="72"/>
    </row>
    <row r="743" spans="15:32" ht="20.100000000000001" customHeight="1">
      <c r="O743" s="72"/>
      <c r="P743" s="72"/>
      <c r="Q743" s="72"/>
      <c r="R743" s="73"/>
      <c r="S743" s="73"/>
      <c r="T743" s="76">
        <v>704</v>
      </c>
      <c r="U743" s="75">
        <f t="shared" si="54"/>
        <v>0.6</v>
      </c>
      <c r="V743" s="75">
        <f t="shared" si="55"/>
        <v>0</v>
      </c>
      <c r="W743" s="75">
        <f t="shared" si="56"/>
        <v>0.6</v>
      </c>
      <c r="X743" s="75">
        <f t="shared" si="57"/>
        <v>0</v>
      </c>
      <c r="Y743" s="72"/>
      <c r="Z743" s="72"/>
      <c r="AA743" s="72"/>
      <c r="AB743" s="72"/>
      <c r="AC743" s="72"/>
      <c r="AD743" s="72"/>
      <c r="AE743" s="72"/>
      <c r="AF743" s="72"/>
    </row>
    <row r="744" spans="15:32" ht="20.100000000000001" customHeight="1">
      <c r="O744" s="72"/>
      <c r="P744" s="72"/>
      <c r="Q744" s="72"/>
      <c r="R744" s="73"/>
      <c r="S744" s="73"/>
      <c r="T744" s="76">
        <v>705</v>
      </c>
      <c r="U744" s="75">
        <f t="shared" ref="U744:U783" si="58">IF($O$39=2,$R$41+$G$14/2,$R$41+0.05)</f>
        <v>0.6</v>
      </c>
      <c r="V744" s="75">
        <f t="shared" ref="V744:V783" si="59">IF(T744&gt;$P$39,0,T744*$G$28)</f>
        <v>0</v>
      </c>
      <c r="W744" s="75">
        <f t="shared" ref="W744:W783" si="60">IF($O$39=2,$R$41+$G$14/2,$R$41+$G$14-0.05)</f>
        <v>0.6</v>
      </c>
      <c r="X744" s="75">
        <f t="shared" si="57"/>
        <v>0</v>
      </c>
      <c r="Y744" s="72"/>
      <c r="Z744" s="72"/>
      <c r="AA744" s="72"/>
      <c r="AB744" s="72"/>
      <c r="AC744" s="72"/>
      <c r="AD744" s="72"/>
      <c r="AE744" s="72"/>
      <c r="AF744" s="72"/>
    </row>
    <row r="745" spans="15:32" ht="20.100000000000001" customHeight="1">
      <c r="O745" s="72"/>
      <c r="P745" s="72"/>
      <c r="Q745" s="72"/>
      <c r="R745" s="73"/>
      <c r="S745" s="73"/>
      <c r="T745" s="76">
        <v>706</v>
      </c>
      <c r="U745" s="75">
        <f t="shared" si="58"/>
        <v>0.6</v>
      </c>
      <c r="V745" s="75">
        <f t="shared" si="59"/>
        <v>0</v>
      </c>
      <c r="W745" s="75">
        <f t="shared" si="60"/>
        <v>0.6</v>
      </c>
      <c r="X745" s="75">
        <f t="shared" si="57"/>
        <v>0</v>
      </c>
      <c r="Y745" s="72"/>
      <c r="Z745" s="72"/>
      <c r="AA745" s="72"/>
      <c r="AB745" s="72"/>
      <c r="AC745" s="72"/>
      <c r="AD745" s="72"/>
      <c r="AE745" s="72"/>
      <c r="AF745" s="72"/>
    </row>
    <row r="746" spans="15:32" ht="20.100000000000001" customHeight="1">
      <c r="O746" s="72"/>
      <c r="P746" s="72"/>
      <c r="Q746" s="72"/>
      <c r="R746" s="73"/>
      <c r="S746" s="73"/>
      <c r="T746" s="76">
        <v>707</v>
      </c>
      <c r="U746" s="75">
        <f t="shared" si="58"/>
        <v>0.6</v>
      </c>
      <c r="V746" s="75">
        <f t="shared" si="59"/>
        <v>0</v>
      </c>
      <c r="W746" s="75">
        <f t="shared" si="60"/>
        <v>0.6</v>
      </c>
      <c r="X746" s="75">
        <f t="shared" si="57"/>
        <v>0</v>
      </c>
      <c r="Y746" s="72"/>
      <c r="Z746" s="72"/>
      <c r="AA746" s="72"/>
      <c r="AB746" s="72"/>
      <c r="AC746" s="72"/>
      <c r="AD746" s="72"/>
      <c r="AE746" s="72"/>
      <c r="AF746" s="72"/>
    </row>
    <row r="747" spans="15:32" ht="20.100000000000001" customHeight="1">
      <c r="O747" s="72"/>
      <c r="P747" s="72"/>
      <c r="Q747" s="72"/>
      <c r="R747" s="73"/>
      <c r="S747" s="73"/>
      <c r="T747" s="76">
        <v>708</v>
      </c>
      <c r="U747" s="75">
        <f t="shared" si="58"/>
        <v>0.6</v>
      </c>
      <c r="V747" s="75">
        <f t="shared" si="59"/>
        <v>0</v>
      </c>
      <c r="W747" s="75">
        <f t="shared" si="60"/>
        <v>0.6</v>
      </c>
      <c r="X747" s="75">
        <f t="shared" si="57"/>
        <v>0</v>
      </c>
      <c r="Y747" s="72"/>
      <c r="Z747" s="72"/>
      <c r="AA747" s="72"/>
      <c r="AB747" s="72"/>
      <c r="AC747" s="72"/>
      <c r="AD747" s="72"/>
      <c r="AE747" s="72"/>
      <c r="AF747" s="72"/>
    </row>
    <row r="748" spans="15:32" ht="20.100000000000001" customHeight="1">
      <c r="O748" s="72"/>
      <c r="P748" s="72"/>
      <c r="Q748" s="72"/>
      <c r="R748" s="73"/>
      <c r="S748" s="73"/>
      <c r="T748" s="76">
        <v>709</v>
      </c>
      <c r="U748" s="75">
        <f t="shared" si="58"/>
        <v>0.6</v>
      </c>
      <c r="V748" s="75">
        <f t="shared" si="59"/>
        <v>0</v>
      </c>
      <c r="W748" s="75">
        <f t="shared" si="60"/>
        <v>0.6</v>
      </c>
      <c r="X748" s="75">
        <f t="shared" si="57"/>
        <v>0</v>
      </c>
      <c r="Y748" s="72"/>
      <c r="Z748" s="72"/>
      <c r="AA748" s="72"/>
      <c r="AB748" s="72"/>
      <c r="AC748" s="72"/>
      <c r="AD748" s="72"/>
      <c r="AE748" s="72"/>
      <c r="AF748" s="72"/>
    </row>
    <row r="749" spans="15:32" ht="20.100000000000001" customHeight="1">
      <c r="O749" s="72"/>
      <c r="P749" s="72"/>
      <c r="Q749" s="72"/>
      <c r="R749" s="73"/>
      <c r="S749" s="73"/>
      <c r="T749" s="76">
        <v>710</v>
      </c>
      <c r="U749" s="75">
        <f t="shared" si="58"/>
        <v>0.6</v>
      </c>
      <c r="V749" s="75">
        <f t="shared" si="59"/>
        <v>0</v>
      </c>
      <c r="W749" s="75">
        <f t="shared" si="60"/>
        <v>0.6</v>
      </c>
      <c r="X749" s="75">
        <f t="shared" si="57"/>
        <v>0</v>
      </c>
      <c r="Y749" s="72"/>
      <c r="Z749" s="72"/>
      <c r="AA749" s="72"/>
      <c r="AB749" s="72"/>
      <c r="AC749" s="72"/>
      <c r="AD749" s="72"/>
      <c r="AE749" s="72"/>
      <c r="AF749" s="72"/>
    </row>
    <row r="750" spans="15:32" ht="20.100000000000001" customHeight="1">
      <c r="O750" s="72"/>
      <c r="P750" s="72"/>
      <c r="Q750" s="72"/>
      <c r="R750" s="73"/>
      <c r="S750" s="73"/>
      <c r="T750" s="76">
        <v>711</v>
      </c>
      <c r="U750" s="75">
        <f t="shared" si="58"/>
        <v>0.6</v>
      </c>
      <c r="V750" s="75">
        <f t="shared" si="59"/>
        <v>0</v>
      </c>
      <c r="W750" s="75">
        <f t="shared" si="60"/>
        <v>0.6</v>
      </c>
      <c r="X750" s="75">
        <f t="shared" si="57"/>
        <v>0</v>
      </c>
      <c r="Y750" s="72"/>
      <c r="Z750" s="72"/>
      <c r="AA750" s="72"/>
      <c r="AB750" s="72"/>
      <c r="AC750" s="72"/>
      <c r="AD750" s="72"/>
      <c r="AE750" s="72"/>
      <c r="AF750" s="72"/>
    </row>
    <row r="751" spans="15:32" ht="20.100000000000001" customHeight="1">
      <c r="O751" s="72"/>
      <c r="P751" s="72"/>
      <c r="Q751" s="72"/>
      <c r="R751" s="73"/>
      <c r="S751" s="73"/>
      <c r="T751" s="76">
        <v>712</v>
      </c>
      <c r="U751" s="75">
        <f t="shared" si="58"/>
        <v>0.6</v>
      </c>
      <c r="V751" s="75">
        <f t="shared" si="59"/>
        <v>0</v>
      </c>
      <c r="W751" s="75">
        <f t="shared" si="60"/>
        <v>0.6</v>
      </c>
      <c r="X751" s="75">
        <f t="shared" si="57"/>
        <v>0</v>
      </c>
      <c r="Y751" s="72"/>
      <c r="Z751" s="72"/>
      <c r="AA751" s="72"/>
      <c r="AB751" s="72"/>
      <c r="AC751" s="72"/>
      <c r="AD751" s="72"/>
      <c r="AE751" s="72"/>
      <c r="AF751" s="72"/>
    </row>
    <row r="752" spans="15:32" ht="20.100000000000001" customHeight="1">
      <c r="O752" s="72"/>
      <c r="P752" s="72"/>
      <c r="Q752" s="72"/>
      <c r="R752" s="73"/>
      <c r="S752" s="73"/>
      <c r="T752" s="76">
        <v>713</v>
      </c>
      <c r="U752" s="75">
        <f t="shared" si="58"/>
        <v>0.6</v>
      </c>
      <c r="V752" s="75">
        <f t="shared" si="59"/>
        <v>0</v>
      </c>
      <c r="W752" s="75">
        <f t="shared" si="60"/>
        <v>0.6</v>
      </c>
      <c r="X752" s="75">
        <f t="shared" si="57"/>
        <v>0</v>
      </c>
      <c r="Y752" s="72"/>
      <c r="Z752" s="72"/>
      <c r="AA752" s="72"/>
      <c r="AB752" s="72"/>
      <c r="AC752" s="72"/>
      <c r="AD752" s="72"/>
      <c r="AE752" s="72"/>
      <c r="AF752" s="72"/>
    </row>
    <row r="753" spans="15:32" ht="20.100000000000001" customHeight="1">
      <c r="O753" s="72"/>
      <c r="P753" s="72"/>
      <c r="Q753" s="72"/>
      <c r="R753" s="73"/>
      <c r="S753" s="73"/>
      <c r="T753" s="76">
        <v>714</v>
      </c>
      <c r="U753" s="75">
        <f t="shared" si="58"/>
        <v>0.6</v>
      </c>
      <c r="V753" s="75">
        <f t="shared" si="59"/>
        <v>0</v>
      </c>
      <c r="W753" s="75">
        <f t="shared" si="60"/>
        <v>0.6</v>
      </c>
      <c r="X753" s="75">
        <f t="shared" si="57"/>
        <v>0</v>
      </c>
      <c r="Y753" s="72"/>
      <c r="Z753" s="72"/>
      <c r="AA753" s="72"/>
      <c r="AB753" s="72"/>
      <c r="AC753" s="72"/>
      <c r="AD753" s="72"/>
      <c r="AE753" s="72"/>
      <c r="AF753" s="72"/>
    </row>
    <row r="754" spans="15:32" ht="20.100000000000001" customHeight="1">
      <c r="O754" s="72"/>
      <c r="P754" s="72"/>
      <c r="Q754" s="72"/>
      <c r="R754" s="73"/>
      <c r="S754" s="73"/>
      <c r="T754" s="76">
        <v>715</v>
      </c>
      <c r="U754" s="75">
        <f t="shared" si="58"/>
        <v>0.6</v>
      </c>
      <c r="V754" s="75">
        <f t="shared" si="59"/>
        <v>0</v>
      </c>
      <c r="W754" s="75">
        <f t="shared" si="60"/>
        <v>0.6</v>
      </c>
      <c r="X754" s="75">
        <f t="shared" si="57"/>
        <v>0</v>
      </c>
      <c r="Y754" s="72"/>
      <c r="Z754" s="72"/>
      <c r="AA754" s="72"/>
      <c r="AB754" s="72"/>
      <c r="AC754" s="72"/>
      <c r="AD754" s="72"/>
      <c r="AE754" s="72"/>
      <c r="AF754" s="72"/>
    </row>
    <row r="755" spans="15:32" ht="20.100000000000001" customHeight="1">
      <c r="O755" s="72"/>
      <c r="P755" s="72"/>
      <c r="Q755" s="72"/>
      <c r="R755" s="73"/>
      <c r="S755" s="73"/>
      <c r="T755" s="76">
        <v>716</v>
      </c>
      <c r="U755" s="75">
        <f t="shared" si="58"/>
        <v>0.6</v>
      </c>
      <c r="V755" s="75">
        <f t="shared" si="59"/>
        <v>0</v>
      </c>
      <c r="W755" s="75">
        <f t="shared" si="60"/>
        <v>0.6</v>
      </c>
      <c r="X755" s="75">
        <f t="shared" si="57"/>
        <v>0</v>
      </c>
      <c r="Y755" s="72"/>
      <c r="Z755" s="72"/>
      <c r="AA755" s="72"/>
      <c r="AB755" s="72"/>
      <c r="AC755" s="72"/>
      <c r="AD755" s="72"/>
      <c r="AE755" s="72"/>
      <c r="AF755" s="72"/>
    </row>
    <row r="756" spans="15:32" ht="20.100000000000001" customHeight="1">
      <c r="O756" s="72"/>
      <c r="P756" s="72"/>
      <c r="Q756" s="72"/>
      <c r="R756" s="73"/>
      <c r="S756" s="73"/>
      <c r="T756" s="76">
        <v>717</v>
      </c>
      <c r="U756" s="75">
        <f t="shared" si="58"/>
        <v>0.6</v>
      </c>
      <c r="V756" s="75">
        <f t="shared" si="59"/>
        <v>0</v>
      </c>
      <c r="W756" s="75">
        <f t="shared" si="60"/>
        <v>0.6</v>
      </c>
      <c r="X756" s="75">
        <f t="shared" si="57"/>
        <v>0</v>
      </c>
      <c r="Y756" s="72"/>
      <c r="Z756" s="72"/>
      <c r="AA756" s="72"/>
      <c r="AB756" s="72"/>
      <c r="AC756" s="72"/>
      <c r="AD756" s="72"/>
      <c r="AE756" s="72"/>
      <c r="AF756" s="72"/>
    </row>
    <row r="757" spans="15:32" ht="20.100000000000001" customHeight="1">
      <c r="O757" s="72"/>
      <c r="P757" s="72"/>
      <c r="Q757" s="72"/>
      <c r="R757" s="73"/>
      <c r="S757" s="73"/>
      <c r="T757" s="76">
        <v>718</v>
      </c>
      <c r="U757" s="75">
        <f t="shared" si="58"/>
        <v>0.6</v>
      </c>
      <c r="V757" s="75">
        <f t="shared" si="59"/>
        <v>0</v>
      </c>
      <c r="W757" s="75">
        <f t="shared" si="60"/>
        <v>0.6</v>
      </c>
      <c r="X757" s="75">
        <f t="shared" si="57"/>
        <v>0</v>
      </c>
      <c r="Y757" s="72"/>
      <c r="Z757" s="72"/>
      <c r="AA757" s="72"/>
      <c r="AB757" s="72"/>
      <c r="AC757" s="72"/>
      <c r="AD757" s="72"/>
      <c r="AE757" s="72"/>
      <c r="AF757" s="72"/>
    </row>
    <row r="758" spans="15:32" ht="20.100000000000001" customHeight="1">
      <c r="O758" s="72"/>
      <c r="P758" s="72"/>
      <c r="Q758" s="72"/>
      <c r="R758" s="73"/>
      <c r="S758" s="73"/>
      <c r="T758" s="76">
        <v>719</v>
      </c>
      <c r="U758" s="75">
        <f t="shared" si="58"/>
        <v>0.6</v>
      </c>
      <c r="V758" s="75">
        <f t="shared" si="59"/>
        <v>0</v>
      </c>
      <c r="W758" s="75">
        <f t="shared" si="60"/>
        <v>0.6</v>
      </c>
      <c r="X758" s="75">
        <f t="shared" si="57"/>
        <v>0</v>
      </c>
      <c r="Y758" s="72"/>
      <c r="Z758" s="72"/>
      <c r="AA758" s="72"/>
      <c r="AB758" s="72"/>
      <c r="AC758" s="72"/>
      <c r="AD758" s="72"/>
      <c r="AE758" s="72"/>
      <c r="AF758" s="72"/>
    </row>
    <row r="759" spans="15:32" ht="20.100000000000001" customHeight="1">
      <c r="O759" s="72"/>
      <c r="P759" s="72"/>
      <c r="Q759" s="72"/>
      <c r="R759" s="73"/>
      <c r="S759" s="73"/>
      <c r="T759" s="76">
        <v>720</v>
      </c>
      <c r="U759" s="75">
        <f t="shared" si="58"/>
        <v>0.6</v>
      </c>
      <c r="V759" s="75">
        <f t="shared" si="59"/>
        <v>0</v>
      </c>
      <c r="W759" s="75">
        <f t="shared" si="60"/>
        <v>0.6</v>
      </c>
      <c r="X759" s="75">
        <f t="shared" si="57"/>
        <v>0</v>
      </c>
      <c r="Y759" s="72"/>
      <c r="Z759" s="72"/>
      <c r="AA759" s="72"/>
      <c r="AB759" s="72"/>
      <c r="AC759" s="72"/>
      <c r="AD759" s="72"/>
      <c r="AE759" s="72"/>
      <c r="AF759" s="72"/>
    </row>
    <row r="760" spans="15:32" ht="20.100000000000001" customHeight="1">
      <c r="O760" s="72"/>
      <c r="P760" s="72"/>
      <c r="Q760" s="72"/>
      <c r="R760" s="73"/>
      <c r="S760" s="73"/>
      <c r="T760" s="76">
        <v>721</v>
      </c>
      <c r="U760" s="75">
        <f t="shared" si="58"/>
        <v>0.6</v>
      </c>
      <c r="V760" s="75">
        <f t="shared" si="59"/>
        <v>0</v>
      </c>
      <c r="W760" s="75">
        <f t="shared" si="60"/>
        <v>0.6</v>
      </c>
      <c r="X760" s="75">
        <f t="shared" si="57"/>
        <v>0</v>
      </c>
      <c r="Y760" s="72"/>
      <c r="Z760" s="72"/>
      <c r="AA760" s="72"/>
      <c r="AB760" s="72"/>
      <c r="AC760" s="72"/>
      <c r="AD760" s="72"/>
      <c r="AE760" s="72"/>
      <c r="AF760" s="72"/>
    </row>
    <row r="761" spans="15:32" ht="20.100000000000001" customHeight="1">
      <c r="O761" s="72"/>
      <c r="P761" s="72"/>
      <c r="Q761" s="72"/>
      <c r="R761" s="73"/>
      <c r="S761" s="73"/>
      <c r="T761" s="76">
        <v>722</v>
      </c>
      <c r="U761" s="75">
        <f t="shared" si="58"/>
        <v>0.6</v>
      </c>
      <c r="V761" s="75">
        <f t="shared" si="59"/>
        <v>0</v>
      </c>
      <c r="W761" s="75">
        <f t="shared" si="60"/>
        <v>0.6</v>
      </c>
      <c r="X761" s="75">
        <f t="shared" si="57"/>
        <v>0</v>
      </c>
      <c r="Y761" s="72"/>
      <c r="Z761" s="72"/>
      <c r="AA761" s="72"/>
      <c r="AB761" s="72"/>
      <c r="AC761" s="72"/>
      <c r="AD761" s="72"/>
      <c r="AE761" s="72"/>
      <c r="AF761" s="72"/>
    </row>
    <row r="762" spans="15:32" ht="20.100000000000001" customHeight="1">
      <c r="O762" s="72"/>
      <c r="P762" s="72"/>
      <c r="Q762" s="72"/>
      <c r="R762" s="73"/>
      <c r="S762" s="73"/>
      <c r="T762" s="76">
        <v>723</v>
      </c>
      <c r="U762" s="75">
        <f t="shared" si="58"/>
        <v>0.6</v>
      </c>
      <c r="V762" s="75">
        <f t="shared" si="59"/>
        <v>0</v>
      </c>
      <c r="W762" s="75">
        <f t="shared" si="60"/>
        <v>0.6</v>
      </c>
      <c r="X762" s="75">
        <f t="shared" si="57"/>
        <v>0</v>
      </c>
      <c r="Y762" s="72"/>
      <c r="Z762" s="72"/>
      <c r="AA762" s="72"/>
      <c r="AB762" s="72"/>
      <c r="AC762" s="72"/>
      <c r="AD762" s="72"/>
      <c r="AE762" s="72"/>
      <c r="AF762" s="72"/>
    </row>
    <row r="763" spans="15:32" ht="20.100000000000001" customHeight="1">
      <c r="O763" s="72"/>
      <c r="P763" s="72"/>
      <c r="Q763" s="72"/>
      <c r="R763" s="73"/>
      <c r="S763" s="73"/>
      <c r="T763" s="76">
        <v>724</v>
      </c>
      <c r="U763" s="75">
        <f t="shared" si="58"/>
        <v>0.6</v>
      </c>
      <c r="V763" s="75">
        <f t="shared" si="59"/>
        <v>0</v>
      </c>
      <c r="W763" s="75">
        <f t="shared" si="60"/>
        <v>0.6</v>
      </c>
      <c r="X763" s="75">
        <f t="shared" si="57"/>
        <v>0</v>
      </c>
      <c r="Y763" s="72"/>
      <c r="Z763" s="72"/>
      <c r="AA763" s="72"/>
      <c r="AB763" s="72"/>
      <c r="AC763" s="72"/>
      <c r="AD763" s="72"/>
      <c r="AE763" s="72"/>
      <c r="AF763" s="72"/>
    </row>
    <row r="764" spans="15:32" ht="20.100000000000001" customHeight="1">
      <c r="O764" s="72"/>
      <c r="P764" s="72"/>
      <c r="Q764" s="72"/>
      <c r="R764" s="73"/>
      <c r="S764" s="73"/>
      <c r="T764" s="76">
        <v>725</v>
      </c>
      <c r="U764" s="75">
        <f t="shared" si="58"/>
        <v>0.6</v>
      </c>
      <c r="V764" s="75">
        <f t="shared" si="59"/>
        <v>0</v>
      </c>
      <c r="W764" s="75">
        <f t="shared" si="60"/>
        <v>0.6</v>
      </c>
      <c r="X764" s="75">
        <f t="shared" si="57"/>
        <v>0</v>
      </c>
      <c r="Y764" s="72"/>
      <c r="Z764" s="72"/>
      <c r="AA764" s="72"/>
      <c r="AB764" s="72"/>
      <c r="AC764" s="72"/>
      <c r="AD764" s="72"/>
      <c r="AE764" s="72"/>
      <c r="AF764" s="72"/>
    </row>
    <row r="765" spans="15:32" ht="20.100000000000001" customHeight="1">
      <c r="O765" s="72"/>
      <c r="P765" s="72"/>
      <c r="Q765" s="72"/>
      <c r="R765" s="73"/>
      <c r="S765" s="73"/>
      <c r="T765" s="76">
        <v>726</v>
      </c>
      <c r="U765" s="75">
        <f t="shared" si="58"/>
        <v>0.6</v>
      </c>
      <c r="V765" s="75">
        <f t="shared" si="59"/>
        <v>0</v>
      </c>
      <c r="W765" s="75">
        <f t="shared" si="60"/>
        <v>0.6</v>
      </c>
      <c r="X765" s="75">
        <f t="shared" si="57"/>
        <v>0</v>
      </c>
      <c r="Y765" s="72"/>
      <c r="Z765" s="72"/>
      <c r="AA765" s="72"/>
      <c r="AB765" s="72"/>
      <c r="AC765" s="72"/>
      <c r="AD765" s="72"/>
      <c r="AE765" s="72"/>
      <c r="AF765" s="72"/>
    </row>
    <row r="766" spans="15:32" ht="20.100000000000001" customHeight="1">
      <c r="O766" s="72"/>
      <c r="P766" s="72"/>
      <c r="Q766" s="72"/>
      <c r="R766" s="73"/>
      <c r="S766" s="73"/>
      <c r="T766" s="76">
        <v>727</v>
      </c>
      <c r="U766" s="75">
        <f t="shared" si="58"/>
        <v>0.6</v>
      </c>
      <c r="V766" s="75">
        <f t="shared" si="59"/>
        <v>0</v>
      </c>
      <c r="W766" s="75">
        <f t="shared" si="60"/>
        <v>0.6</v>
      </c>
      <c r="X766" s="75">
        <f t="shared" si="57"/>
        <v>0</v>
      </c>
      <c r="Y766" s="72"/>
      <c r="Z766" s="72"/>
      <c r="AA766" s="72"/>
      <c r="AB766" s="72"/>
      <c r="AC766" s="72"/>
      <c r="AD766" s="72"/>
      <c r="AE766" s="72"/>
      <c r="AF766" s="72"/>
    </row>
    <row r="767" spans="15:32" ht="20.100000000000001" customHeight="1">
      <c r="O767" s="72"/>
      <c r="P767" s="72"/>
      <c r="Q767" s="72"/>
      <c r="R767" s="73"/>
      <c r="S767" s="73"/>
      <c r="T767" s="76">
        <v>728</v>
      </c>
      <c r="U767" s="75">
        <f t="shared" si="58"/>
        <v>0.6</v>
      </c>
      <c r="V767" s="75">
        <f t="shared" si="59"/>
        <v>0</v>
      </c>
      <c r="W767" s="75">
        <f t="shared" si="60"/>
        <v>0.6</v>
      </c>
      <c r="X767" s="75">
        <f t="shared" si="57"/>
        <v>0</v>
      </c>
      <c r="Y767" s="72"/>
      <c r="Z767" s="72"/>
      <c r="AA767" s="72"/>
      <c r="AB767" s="72"/>
      <c r="AC767" s="72"/>
      <c r="AD767" s="72"/>
      <c r="AE767" s="72"/>
      <c r="AF767" s="72"/>
    </row>
    <row r="768" spans="15:32" ht="20.100000000000001" customHeight="1">
      <c r="O768" s="72"/>
      <c r="P768" s="72"/>
      <c r="Q768" s="72"/>
      <c r="R768" s="73"/>
      <c r="S768" s="73"/>
      <c r="T768" s="76">
        <v>729</v>
      </c>
      <c r="U768" s="75">
        <f t="shared" si="58"/>
        <v>0.6</v>
      </c>
      <c r="V768" s="75">
        <f t="shared" si="59"/>
        <v>0</v>
      </c>
      <c r="W768" s="75">
        <f t="shared" si="60"/>
        <v>0.6</v>
      </c>
      <c r="X768" s="75">
        <f t="shared" si="57"/>
        <v>0</v>
      </c>
      <c r="Y768" s="72"/>
      <c r="Z768" s="72"/>
      <c r="AA768" s="72"/>
      <c r="AB768" s="72"/>
      <c r="AC768" s="72"/>
      <c r="AD768" s="72"/>
      <c r="AE768" s="72"/>
      <c r="AF768" s="72"/>
    </row>
    <row r="769" spans="15:32" ht="20.100000000000001" customHeight="1">
      <c r="O769" s="72"/>
      <c r="P769" s="72"/>
      <c r="Q769" s="72"/>
      <c r="R769" s="73"/>
      <c r="S769" s="73"/>
      <c r="T769" s="76">
        <v>730</v>
      </c>
      <c r="U769" s="75">
        <f t="shared" si="58"/>
        <v>0.6</v>
      </c>
      <c r="V769" s="75">
        <f t="shared" si="59"/>
        <v>0</v>
      </c>
      <c r="W769" s="75">
        <f t="shared" si="60"/>
        <v>0.6</v>
      </c>
      <c r="X769" s="75">
        <f t="shared" si="57"/>
        <v>0</v>
      </c>
      <c r="Y769" s="72"/>
      <c r="Z769" s="72"/>
      <c r="AA769" s="72"/>
      <c r="AB769" s="72"/>
      <c r="AC769" s="72"/>
      <c r="AD769" s="72"/>
      <c r="AE769" s="72"/>
      <c r="AF769" s="72"/>
    </row>
    <row r="770" spans="15:32" ht="20.100000000000001" customHeight="1">
      <c r="O770" s="72"/>
      <c r="P770" s="72"/>
      <c r="Q770" s="72"/>
      <c r="R770" s="73"/>
      <c r="S770" s="73"/>
      <c r="T770" s="76">
        <v>731</v>
      </c>
      <c r="U770" s="75">
        <f t="shared" si="58"/>
        <v>0.6</v>
      </c>
      <c r="V770" s="75">
        <f t="shared" si="59"/>
        <v>0</v>
      </c>
      <c r="W770" s="75">
        <f t="shared" si="60"/>
        <v>0.6</v>
      </c>
      <c r="X770" s="75">
        <f t="shared" si="57"/>
        <v>0</v>
      </c>
      <c r="Y770" s="72"/>
      <c r="Z770" s="72"/>
      <c r="AA770" s="72"/>
      <c r="AB770" s="72"/>
      <c r="AC770" s="72"/>
      <c r="AD770" s="72"/>
      <c r="AE770" s="72"/>
      <c r="AF770" s="72"/>
    </row>
    <row r="771" spans="15:32" ht="20.100000000000001" customHeight="1">
      <c r="O771" s="72"/>
      <c r="P771" s="72"/>
      <c r="Q771" s="72"/>
      <c r="R771" s="73"/>
      <c r="S771" s="73"/>
      <c r="T771" s="76">
        <v>732</v>
      </c>
      <c r="U771" s="75">
        <f t="shared" si="58"/>
        <v>0.6</v>
      </c>
      <c r="V771" s="75">
        <f t="shared" si="59"/>
        <v>0</v>
      </c>
      <c r="W771" s="75">
        <f t="shared" si="60"/>
        <v>0.6</v>
      </c>
      <c r="X771" s="75">
        <f t="shared" si="57"/>
        <v>0</v>
      </c>
      <c r="Y771" s="72"/>
      <c r="Z771" s="72"/>
      <c r="AA771" s="72"/>
      <c r="AB771" s="72"/>
      <c r="AC771" s="72"/>
      <c r="AD771" s="72"/>
      <c r="AE771" s="72"/>
      <c r="AF771" s="72"/>
    </row>
    <row r="772" spans="15:32" ht="20.100000000000001" customHeight="1">
      <c r="O772" s="72"/>
      <c r="P772" s="72"/>
      <c r="Q772" s="72"/>
      <c r="R772" s="73"/>
      <c r="S772" s="73"/>
      <c r="T772" s="76">
        <v>733</v>
      </c>
      <c r="U772" s="75">
        <f t="shared" si="58"/>
        <v>0.6</v>
      </c>
      <c r="V772" s="75">
        <f t="shared" si="59"/>
        <v>0</v>
      </c>
      <c r="W772" s="75">
        <f t="shared" si="60"/>
        <v>0.6</v>
      </c>
      <c r="X772" s="75">
        <f t="shared" si="57"/>
        <v>0</v>
      </c>
      <c r="Y772" s="72"/>
      <c r="Z772" s="72"/>
      <c r="AA772" s="72"/>
      <c r="AB772" s="72"/>
      <c r="AC772" s="72"/>
      <c r="AD772" s="72"/>
      <c r="AE772" s="72"/>
      <c r="AF772" s="72"/>
    </row>
    <row r="773" spans="15:32" ht="20.100000000000001" customHeight="1">
      <c r="O773" s="72"/>
      <c r="P773" s="72"/>
      <c r="Q773" s="72"/>
      <c r="R773" s="73"/>
      <c r="S773" s="73"/>
      <c r="T773" s="76">
        <v>734</v>
      </c>
      <c r="U773" s="75">
        <f t="shared" si="58"/>
        <v>0.6</v>
      </c>
      <c r="V773" s="75">
        <f t="shared" si="59"/>
        <v>0</v>
      </c>
      <c r="W773" s="75">
        <f t="shared" si="60"/>
        <v>0.6</v>
      </c>
      <c r="X773" s="75">
        <f t="shared" si="57"/>
        <v>0</v>
      </c>
      <c r="Y773" s="72"/>
      <c r="Z773" s="72"/>
      <c r="AA773" s="72"/>
      <c r="AB773" s="72"/>
      <c r="AC773" s="72"/>
      <c r="AD773" s="72"/>
      <c r="AE773" s="72"/>
      <c r="AF773" s="72"/>
    </row>
    <row r="774" spans="15:32" ht="20.100000000000001" customHeight="1">
      <c r="O774" s="72"/>
      <c r="P774" s="72"/>
      <c r="Q774" s="72"/>
      <c r="R774" s="73"/>
      <c r="S774" s="73"/>
      <c r="T774" s="76">
        <v>735</v>
      </c>
      <c r="U774" s="75">
        <f t="shared" si="58"/>
        <v>0.6</v>
      </c>
      <c r="V774" s="75">
        <f t="shared" si="59"/>
        <v>0</v>
      </c>
      <c r="W774" s="75">
        <f t="shared" si="60"/>
        <v>0.6</v>
      </c>
      <c r="X774" s="75">
        <f t="shared" si="57"/>
        <v>0</v>
      </c>
      <c r="Y774" s="72"/>
      <c r="Z774" s="72"/>
      <c r="AA774" s="72"/>
      <c r="AB774" s="72"/>
      <c r="AC774" s="72"/>
      <c r="AD774" s="72"/>
      <c r="AE774" s="72"/>
      <c r="AF774" s="72"/>
    </row>
    <row r="775" spans="15:32" ht="20.100000000000001" customHeight="1">
      <c r="O775" s="72"/>
      <c r="P775" s="72"/>
      <c r="Q775" s="72"/>
      <c r="R775" s="73"/>
      <c r="S775" s="73"/>
      <c r="T775" s="76">
        <v>736</v>
      </c>
      <c r="U775" s="75">
        <f t="shared" si="58"/>
        <v>0.6</v>
      </c>
      <c r="V775" s="75">
        <f t="shared" si="59"/>
        <v>0</v>
      </c>
      <c r="W775" s="75">
        <f t="shared" si="60"/>
        <v>0.6</v>
      </c>
      <c r="X775" s="75">
        <f t="shared" si="57"/>
        <v>0</v>
      </c>
      <c r="Y775" s="72"/>
      <c r="Z775" s="72"/>
      <c r="AA775" s="72"/>
      <c r="AB775" s="72"/>
      <c r="AC775" s="72"/>
      <c r="AD775" s="72"/>
      <c r="AE775" s="72"/>
      <c r="AF775" s="72"/>
    </row>
    <row r="776" spans="15:32" ht="20.100000000000001" customHeight="1">
      <c r="O776" s="72"/>
      <c r="P776" s="72"/>
      <c r="Q776" s="72"/>
      <c r="R776" s="73"/>
      <c r="S776" s="73"/>
      <c r="T776" s="76">
        <v>737</v>
      </c>
      <c r="U776" s="75">
        <f t="shared" si="58"/>
        <v>0.6</v>
      </c>
      <c r="V776" s="75">
        <f t="shared" si="59"/>
        <v>0</v>
      </c>
      <c r="W776" s="75">
        <f t="shared" si="60"/>
        <v>0.6</v>
      </c>
      <c r="X776" s="75">
        <f t="shared" si="57"/>
        <v>0</v>
      </c>
      <c r="Y776" s="72"/>
      <c r="Z776" s="72"/>
      <c r="AA776" s="72"/>
      <c r="AB776" s="72"/>
      <c r="AC776" s="72"/>
      <c r="AD776" s="72"/>
      <c r="AE776" s="72"/>
      <c r="AF776" s="72"/>
    </row>
    <row r="777" spans="15:32" ht="20.100000000000001" customHeight="1">
      <c r="O777" s="72"/>
      <c r="P777" s="72"/>
      <c r="Q777" s="72"/>
      <c r="R777" s="73"/>
      <c r="S777" s="73"/>
      <c r="T777" s="76">
        <v>738</v>
      </c>
      <c r="U777" s="75">
        <f t="shared" si="58"/>
        <v>0.6</v>
      </c>
      <c r="V777" s="75">
        <f t="shared" si="59"/>
        <v>0</v>
      </c>
      <c r="W777" s="75">
        <f t="shared" si="60"/>
        <v>0.6</v>
      </c>
      <c r="X777" s="75">
        <f t="shared" si="57"/>
        <v>0</v>
      </c>
      <c r="Y777" s="72"/>
      <c r="Z777" s="72"/>
      <c r="AA777" s="72"/>
      <c r="AB777" s="72"/>
      <c r="AC777" s="72"/>
      <c r="AD777" s="72"/>
      <c r="AE777" s="72"/>
      <c r="AF777" s="72"/>
    </row>
    <row r="778" spans="15:32" ht="20.100000000000001" customHeight="1">
      <c r="O778" s="72"/>
      <c r="P778" s="72"/>
      <c r="Q778" s="72"/>
      <c r="R778" s="73"/>
      <c r="S778" s="73"/>
      <c r="T778" s="76">
        <v>739</v>
      </c>
      <c r="U778" s="75">
        <f t="shared" si="58"/>
        <v>0.6</v>
      </c>
      <c r="V778" s="75">
        <f t="shared" si="59"/>
        <v>0</v>
      </c>
      <c r="W778" s="75">
        <f t="shared" si="60"/>
        <v>0.6</v>
      </c>
      <c r="X778" s="75">
        <f t="shared" si="57"/>
        <v>0</v>
      </c>
      <c r="Y778" s="72"/>
      <c r="Z778" s="72"/>
      <c r="AA778" s="72"/>
      <c r="AB778" s="72"/>
      <c r="AC778" s="72"/>
      <c r="AD778" s="72"/>
      <c r="AE778" s="72"/>
      <c r="AF778" s="72"/>
    </row>
    <row r="779" spans="15:32" ht="20.100000000000001" customHeight="1">
      <c r="O779" s="72"/>
      <c r="P779" s="72"/>
      <c r="Q779" s="72"/>
      <c r="R779" s="73"/>
      <c r="S779" s="73"/>
      <c r="T779" s="76">
        <v>740</v>
      </c>
      <c r="U779" s="75">
        <f t="shared" si="58"/>
        <v>0.6</v>
      </c>
      <c r="V779" s="75">
        <f t="shared" si="59"/>
        <v>0</v>
      </c>
      <c r="W779" s="75">
        <f t="shared" si="60"/>
        <v>0.6</v>
      </c>
      <c r="X779" s="75">
        <f t="shared" si="57"/>
        <v>0</v>
      </c>
      <c r="Y779" s="72"/>
      <c r="Z779" s="72"/>
      <c r="AA779" s="72"/>
      <c r="AB779" s="72"/>
      <c r="AC779" s="72"/>
      <c r="AD779" s="72"/>
      <c r="AE779" s="72"/>
      <c r="AF779" s="72"/>
    </row>
    <row r="780" spans="15:32" ht="20.100000000000001" customHeight="1">
      <c r="O780" s="72"/>
      <c r="P780" s="72"/>
      <c r="Q780" s="72"/>
      <c r="R780" s="73"/>
      <c r="S780" s="73"/>
      <c r="T780" s="76">
        <v>741</v>
      </c>
      <c r="U780" s="75">
        <f t="shared" si="58"/>
        <v>0.6</v>
      </c>
      <c r="V780" s="75">
        <f t="shared" si="59"/>
        <v>0</v>
      </c>
      <c r="W780" s="75">
        <f t="shared" si="60"/>
        <v>0.6</v>
      </c>
      <c r="X780" s="75">
        <f t="shared" ref="X780:X783" si="61">V780</f>
        <v>0</v>
      </c>
      <c r="Y780" s="72"/>
      <c r="Z780" s="72"/>
      <c r="AA780" s="72"/>
      <c r="AB780" s="72"/>
      <c r="AC780" s="72"/>
      <c r="AD780" s="72"/>
      <c r="AE780" s="72"/>
      <c r="AF780" s="72"/>
    </row>
    <row r="781" spans="15:32" ht="20.100000000000001" customHeight="1">
      <c r="O781" s="72"/>
      <c r="P781" s="72"/>
      <c r="Q781" s="72"/>
      <c r="R781" s="73"/>
      <c r="S781" s="73"/>
      <c r="T781" s="76">
        <v>742</v>
      </c>
      <c r="U781" s="75">
        <f t="shared" si="58"/>
        <v>0.6</v>
      </c>
      <c r="V781" s="75">
        <f t="shared" si="59"/>
        <v>0</v>
      </c>
      <c r="W781" s="75">
        <f t="shared" si="60"/>
        <v>0.6</v>
      </c>
      <c r="X781" s="75">
        <f t="shared" si="61"/>
        <v>0</v>
      </c>
      <c r="Y781" s="72"/>
      <c r="Z781" s="72"/>
      <c r="AA781" s="72"/>
      <c r="AB781" s="72"/>
      <c r="AC781" s="72"/>
      <c r="AD781" s="72"/>
      <c r="AE781" s="72"/>
      <c r="AF781" s="72"/>
    </row>
    <row r="782" spans="15:32" ht="20.100000000000001" customHeight="1">
      <c r="O782" s="72"/>
      <c r="P782" s="72"/>
      <c r="Q782" s="72"/>
      <c r="R782" s="73"/>
      <c r="S782" s="73"/>
      <c r="T782" s="76">
        <v>743</v>
      </c>
      <c r="U782" s="75">
        <f t="shared" si="58"/>
        <v>0.6</v>
      </c>
      <c r="V782" s="75">
        <f t="shared" si="59"/>
        <v>0</v>
      </c>
      <c r="W782" s="75">
        <f t="shared" si="60"/>
        <v>0.6</v>
      </c>
      <c r="X782" s="75">
        <f t="shared" si="61"/>
        <v>0</v>
      </c>
      <c r="Y782" s="72"/>
      <c r="Z782" s="72"/>
      <c r="AA782" s="72"/>
      <c r="AB782" s="72"/>
      <c r="AC782" s="72"/>
      <c r="AD782" s="72"/>
      <c r="AE782" s="72"/>
      <c r="AF782" s="72"/>
    </row>
    <row r="783" spans="15:32" ht="20.100000000000001" customHeight="1">
      <c r="O783" s="72"/>
      <c r="P783" s="72"/>
      <c r="Q783" s="72"/>
      <c r="R783" s="73"/>
      <c r="S783" s="73"/>
      <c r="T783" s="76">
        <v>744</v>
      </c>
      <c r="U783" s="75">
        <f t="shared" si="58"/>
        <v>0.6</v>
      </c>
      <c r="V783" s="75">
        <f t="shared" si="59"/>
        <v>0</v>
      </c>
      <c r="W783" s="75">
        <f t="shared" si="60"/>
        <v>0.6</v>
      </c>
      <c r="X783" s="75">
        <f t="shared" si="61"/>
        <v>0</v>
      </c>
      <c r="Y783" s="72"/>
      <c r="Z783" s="72"/>
      <c r="AA783" s="72"/>
      <c r="AB783" s="72"/>
      <c r="AC783" s="72"/>
      <c r="AD783" s="72"/>
      <c r="AE783" s="72"/>
      <c r="AF783" s="72"/>
    </row>
    <row r="784" spans="15:32" ht="20.100000000000001" customHeight="1">
      <c r="O784" s="68"/>
      <c r="P784" s="68"/>
      <c r="Q784" s="68"/>
      <c r="R784" s="67"/>
      <c r="S784" s="67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</row>
    <row r="785" spans="15:32" ht="20.100000000000001" customHeight="1">
      <c r="O785" s="68"/>
      <c r="P785" s="68"/>
      <c r="Q785" s="68"/>
      <c r="R785" s="67"/>
      <c r="S785" s="67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</row>
    <row r="786" spans="15:32" ht="20.100000000000001" customHeight="1">
      <c r="O786" s="68"/>
      <c r="P786" s="68"/>
      <c r="Q786" s="68"/>
      <c r="R786" s="67"/>
      <c r="S786" s="67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</row>
    <row r="787" spans="15:32" ht="20.100000000000001" customHeight="1">
      <c r="O787" s="68"/>
      <c r="P787" s="68"/>
      <c r="Q787" s="68"/>
      <c r="R787" s="67"/>
      <c r="S787" s="67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</row>
    <row r="788" spans="15:32" ht="20.100000000000001" customHeight="1">
      <c r="O788" s="68"/>
      <c r="P788" s="68"/>
      <c r="Q788" s="68"/>
      <c r="R788" s="67"/>
      <c r="S788" s="67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</row>
    <row r="789" spans="15:32" ht="20.100000000000001" customHeight="1">
      <c r="O789" s="68"/>
      <c r="P789" s="68"/>
      <c r="Q789" s="68"/>
      <c r="R789" s="67"/>
      <c r="S789" s="67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</row>
  </sheetData>
  <sheetProtection password="C560" sheet="1" objects="1" scenarios="1" selectLockedCells="1"/>
  <mergeCells count="27">
    <mergeCell ref="O2:S2"/>
    <mergeCell ref="O3:S3"/>
    <mergeCell ref="O4:S4"/>
    <mergeCell ref="I5:J5"/>
    <mergeCell ref="Q8:Y8"/>
    <mergeCell ref="Q7:AH7"/>
    <mergeCell ref="Q9:Q10"/>
    <mergeCell ref="R9:R10"/>
    <mergeCell ref="Z8:AH8"/>
    <mergeCell ref="AA9:AA10"/>
    <mergeCell ref="Z9:Z10"/>
    <mergeCell ref="AE42:AF42"/>
    <mergeCell ref="I34:M34"/>
    <mergeCell ref="AC42:AD42"/>
    <mergeCell ref="C29:D29"/>
    <mergeCell ref="B2:C2"/>
    <mergeCell ref="D2:H2"/>
    <mergeCell ref="I2:M2"/>
    <mergeCell ref="B3:C3"/>
    <mergeCell ref="D3:H3"/>
    <mergeCell ref="I3:J4"/>
    <mergeCell ref="K3:K4"/>
    <mergeCell ref="L3:M4"/>
    <mergeCell ref="B4:C4"/>
    <mergeCell ref="D4:H4"/>
    <mergeCell ref="B5:C5"/>
    <mergeCell ref="D5:H5"/>
  </mergeCells>
  <conditionalFormatting sqref="G25">
    <cfRule type="expression" dxfId="6" priority="6">
      <formula>$G$25&gt;MIN($G$14*3,0.5)</formula>
    </cfRule>
  </conditionalFormatting>
  <conditionalFormatting sqref="G28 G25">
    <cfRule type="expression" dxfId="5" priority="5">
      <formula>$G$28&gt;MIN($G$14*3,0.5)</formula>
    </cfRule>
  </conditionalFormatting>
  <conditionalFormatting sqref="G22">
    <cfRule type="expression" dxfId="4" priority="4">
      <formula>$G$22="NK"</formula>
    </cfRule>
  </conditionalFormatting>
  <conditionalFormatting sqref="G26">
    <cfRule type="expression" dxfId="3" priority="2">
      <formula>$E$26&gt;$G$26</formula>
    </cfRule>
  </conditionalFormatting>
  <conditionalFormatting sqref="G29">
    <cfRule type="expression" dxfId="2" priority="1">
      <formula>$E$29&gt;$G$29</formula>
    </cfRule>
  </conditionalFormatting>
  <conditionalFormatting sqref="S11:Z27">
    <cfRule type="cellIs" dxfId="1" priority="33" operator="between">
      <formula>$E$26</formula>
      <formula>$E$26+1</formula>
    </cfRule>
  </conditionalFormatting>
  <conditionalFormatting sqref="AB11:AK27">
    <cfRule type="cellIs" dxfId="0" priority="34" operator="between">
      <formula>$E$29</formula>
      <formula>$E$29+1</formula>
    </cfRule>
  </conditionalFormatting>
  <dataValidations count="5">
    <dataValidation type="list" allowBlank="1" showInputMessage="1" showErrorMessage="1" sqref="E28 E25">
      <formula1>"9,12,16,20,25,28,32"</formula1>
    </dataValidation>
    <dataValidation type="list" allowBlank="1" showInputMessage="1" showErrorMessage="1" sqref="D28 D25">
      <formula1>"RB,DB"</formula1>
    </dataValidation>
    <dataValidation type="decimal" operator="lessThan" allowBlank="1" showInputMessage="1" showErrorMessage="1" errorTitle="ERROR" error="ระยะห่างต้องไม่มากกว่า 0.50m.และ3เท่าของความหนาผนัง" sqref="G28 G25">
      <formula1>0.51</formula1>
    </dataValidation>
    <dataValidation type="decimal" operator="greaterThan" allowBlank="1" showInputMessage="1" showErrorMessage="1" errorTitle="โอ๊ะโอ๊ะ" error="ระยะต้องมากกว่า 0 ครับ" sqref="G9:G10 D16 D14 D12 L9:L10">
      <formula1>0</formula1>
    </dataValidation>
    <dataValidation type="list" operator="greaterThan" allowBlank="1" showInputMessage="1" showErrorMessage="1" errorTitle="โอ๊ะโอ๊ะ" error="ระยะต้องมากกว่า 0 ครับ" sqref="G12">
      <formula1>"0.80,1.00,2.00"</formula1>
    </dataValidation>
  </dataValidations>
  <pageMargins left="0.51181102362204722" right="0.39370078740157483" top="0.35433070866141736" bottom="0.19685039370078741" header="0.31496062992125984" footer="0.31496062992125984"/>
  <pageSetup paperSize="9" scale="115" orientation="portrait" horizontalDpi="200" verticalDpi="200" r:id="rId1"/>
  <ignoredErrors>
    <ignoredError sqref="AA43 AD48:AD52 Z42 AE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Bearing Wall (2)</vt:lpstr>
      <vt:lpstr>'Bearing Wall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2015-12-09T05:24:15Z</dcterms:modified>
</cp:coreProperties>
</file>