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Workbooks Final\"/>
    </mc:Choice>
  </mc:AlternateContent>
  <xr:revisionPtr revIDLastSave="0" documentId="13_ncr:1_{3034E673-5998-4C88-B6CB-21B33D9684BA}" xr6:coauthVersionLast="47" xr6:coauthVersionMax="47" xr10:uidLastSave="{00000000-0000-0000-0000-000000000000}"/>
  <bookViews>
    <workbookView xWindow="-110" yWindow="-110" windowWidth="19420" windowHeight="11020" xr2:uid="{C270A7C9-9F2A-47EA-ACED-4AF1CC817081}"/>
  </bookViews>
  <sheets>
    <sheet name="Index" sheetId="5" r:id="rId1"/>
    <sheet name="Unique" sheetId="3" r:id="rId2"/>
    <sheet name="Filter" sheetId="1" r:id="rId3"/>
    <sheet name="Sort by Row" sheetId="2" r:id="rId4"/>
    <sheet name="Sort by Column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M95" i="3" l="1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F4" i="3" l="1" a="1"/>
  <c r="F4" i="3" s="1"/>
  <c r="T4" i="3" a="1"/>
  <c r="T4" i="3" s="1"/>
  <c r="I3" i="2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A4" i="1"/>
  <c r="E10" i="4"/>
  <c r="A9" i="4"/>
  <c r="A8" i="4"/>
  <c r="A7" i="4"/>
  <c r="A6" i="4"/>
  <c r="A5" i="4"/>
  <c r="A4" i="4"/>
  <c r="F10" i="4"/>
  <c r="C10" i="4"/>
  <c r="D10" i="4"/>
  <c r="G13" i="1" l="1" a="1"/>
  <c r="G13" i="1" s="1"/>
  <c r="A13" i="4" a="1"/>
  <c r="A13" i="4" s="1"/>
  <c r="G6" i="1" a="1"/>
  <c r="G6" i="1" s="1"/>
  <c r="C24" i="2" l="1"/>
  <c r="A24" i="2"/>
  <c r="C23" i="2"/>
  <c r="A23" i="2"/>
  <c r="C22" i="2"/>
  <c r="A22" i="2"/>
  <c r="C21" i="2"/>
  <c r="A21" i="2"/>
  <c r="C20" i="2"/>
  <c r="A20" i="2"/>
  <c r="C19" i="2"/>
  <c r="A19" i="2"/>
  <c r="C18" i="2"/>
  <c r="A18" i="2"/>
  <c r="C17" i="2"/>
  <c r="A17" i="2"/>
  <c r="C16" i="2"/>
  <c r="A16" i="2"/>
  <c r="A15" i="2"/>
  <c r="C14" i="2"/>
  <c r="A14" i="2"/>
  <c r="C13" i="2"/>
  <c r="A13" i="2"/>
  <c r="C12" i="2"/>
  <c r="A12" i="2"/>
  <c r="C11" i="2"/>
  <c r="A11" i="2"/>
  <c r="C10" i="2"/>
  <c r="A10" i="2"/>
  <c r="C9" i="2"/>
  <c r="A9" i="2"/>
  <c r="C8" i="2"/>
  <c r="A8" i="2"/>
  <c r="C7" i="2"/>
  <c r="A7" i="2"/>
  <c r="C6" i="2"/>
  <c r="A6" i="2"/>
  <c r="C5" i="2"/>
  <c r="A5" i="2"/>
  <c r="C4" i="2"/>
  <c r="A4" i="2"/>
  <c r="G6" i="2" l="1" a="1"/>
  <c r="G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<sst xmlns="http://schemas.openxmlformats.org/spreadsheetml/2006/main" count="577" uniqueCount="56">
  <si>
    <t>Arnold Shawarma</t>
  </si>
  <si>
    <t>Bustin Jeiber</t>
  </si>
  <si>
    <t>Faroon Mive</t>
  </si>
  <si>
    <t>Feb Levinson</t>
  </si>
  <si>
    <t>Gady Laga</t>
  </si>
  <si>
    <t>Him Jalpert</t>
  </si>
  <si>
    <t>Lennifer Jopez</t>
  </si>
  <si>
    <t>Reese Withoutherspoon</t>
  </si>
  <si>
    <t>Sd Ehreen</t>
  </si>
  <si>
    <t>Taylor Unhurried</t>
  </si>
  <si>
    <t>Willnot Smith</t>
  </si>
  <si>
    <t>Jennifer Anystone</t>
  </si>
  <si>
    <t>Ariana Venti</t>
  </si>
  <si>
    <t>Sales - Dec 2022</t>
  </si>
  <si>
    <t>Emp ID</t>
  </si>
  <si>
    <t>Salesperson</t>
  </si>
  <si>
    <t>Region</t>
  </si>
  <si>
    <t>Sales</t>
  </si>
  <si>
    <t>Jerry Holland</t>
  </si>
  <si>
    <t>Cardi A</t>
  </si>
  <si>
    <t>Erin Cannon</t>
  </si>
  <si>
    <t>Meridth Footer</t>
  </si>
  <si>
    <t>Robert Faro</t>
  </si>
  <si>
    <t>Kim Karcashian</t>
  </si>
  <si>
    <t>Pete Davidaughter</t>
  </si>
  <si>
    <t>Jennifer lawyerence</t>
  </si>
  <si>
    <t>West</t>
  </si>
  <si>
    <t>Sort</t>
  </si>
  <si>
    <t>Total</t>
  </si>
  <si>
    <t>Sales Report -Jan 2023</t>
  </si>
  <si>
    <t>Emp name</t>
  </si>
  <si>
    <t>Week 1</t>
  </si>
  <si>
    <t>Week 2</t>
  </si>
  <si>
    <t>Week 3</t>
  </si>
  <si>
    <t>Week 4</t>
  </si>
  <si>
    <t>Week 5</t>
  </si>
  <si>
    <t>All</t>
  </si>
  <si>
    <t>East</t>
  </si>
  <si>
    <t>Employee Information</t>
  </si>
  <si>
    <t>Central</t>
  </si>
  <si>
    <t>North</t>
  </si>
  <si>
    <t>South</t>
  </si>
  <si>
    <t>Joining Date</t>
  </si>
  <si>
    <t>SNo</t>
  </si>
  <si>
    <t>Video</t>
  </si>
  <si>
    <t>Functions</t>
  </si>
  <si>
    <t>Sheet</t>
  </si>
  <si>
    <t>Unique Function</t>
  </si>
  <si>
    <t>Unique</t>
  </si>
  <si>
    <t>Filter Function</t>
  </si>
  <si>
    <t>Filter</t>
  </si>
  <si>
    <t>Sort and Sort by Function</t>
  </si>
  <si>
    <t>Sort and Sortby</t>
  </si>
  <si>
    <t>Sort by Row</t>
  </si>
  <si>
    <t>Sortby</t>
  </si>
  <si>
    <t>Sort by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</si>
</sst>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-[$$-409]* #,##0_ ;_-[$$-409]* \-#,##0\ ;_-[$$-409]* &quot;-&quot;??_ ;_-@_ "/>
    <numFmt numFmtId="165" formatCode="_-[$$-409]* #,##0.00_ ;_-[$$-409]* \-#,##0.00\ ;_-[$$-409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0" fillId="0" borderId="0" xfId="0" quotePrefix="1"/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5" fontId="7" fillId="4" borderId="8" xfId="1" applyNumberFormat="1" applyFont="1" applyFill="1" applyBorder="1"/>
    <xf numFmtId="165" fontId="7" fillId="4" borderId="12" xfId="1" applyNumberFormat="1" applyFont="1" applyFill="1" applyBorder="1"/>
    <xf numFmtId="165" fontId="7" fillId="4" borderId="9" xfId="1" applyNumberFormat="1" applyFont="1" applyFill="1" applyBorder="1"/>
    <xf numFmtId="0" fontId="10" fillId="4" borderId="17" xfId="2" applyFont="1" applyFill="1" applyBorder="1" applyAlignment="1">
      <alignment horizontal="center" vertical="center"/>
    </xf>
    <xf numFmtId="165" fontId="10" fillId="4" borderId="18" xfId="2" applyNumberFormat="1" applyFont="1" applyFill="1" applyBorder="1"/>
    <xf numFmtId="165" fontId="10" fillId="4" borderId="19" xfId="2" applyNumberFormat="1" applyFont="1" applyFill="1" applyBorder="1"/>
    <xf numFmtId="0" fontId="10" fillId="5" borderId="20" xfId="0" applyFont="1" applyFill="1" applyBorder="1" applyAlignment="1">
      <alignment horizontal="center" vertical="center" wrapText="1"/>
    </xf>
    <xf numFmtId="0" fontId="10" fillId="4" borderId="21" xfId="2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Continuous" vertical="distributed"/>
    </xf>
    <xf numFmtId="0" fontId="8" fillId="2" borderId="0" xfId="0" applyFont="1" applyFill="1" applyAlignment="1">
      <alignment horizontal="centerContinuous" vertical="distributed"/>
    </xf>
    <xf numFmtId="14" fontId="0" fillId="0" borderId="0" xfId="0" applyNumberFormat="1"/>
    <xf numFmtId="0" fontId="13" fillId="5" borderId="2" xfId="0" applyFont="1" applyFill="1" applyBorder="1" applyAlignment="1">
      <alignment horizontal="center" vertical="top"/>
    </xf>
    <xf numFmtId="165" fontId="13" fillId="5" borderId="3" xfId="0" applyNumberFormat="1" applyFont="1" applyFill="1" applyBorder="1" applyAlignment="1">
      <alignment horizontal="center" vertical="center"/>
    </xf>
    <xf numFmtId="165" fontId="13" fillId="5" borderId="4" xfId="0" applyNumberFormat="1" applyFont="1" applyFill="1" applyBorder="1" applyAlignment="1">
      <alignment horizontal="center" vertical="center"/>
    </xf>
    <xf numFmtId="15" fontId="7" fillId="6" borderId="26" xfId="0" applyNumberFormat="1" applyFont="1" applyFill="1" applyBorder="1" applyAlignment="1">
      <alignment horizontal="center" vertical="center"/>
    </xf>
    <xf numFmtId="15" fontId="7" fillId="6" borderId="29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6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vertical="center"/>
    </xf>
    <xf numFmtId="15" fontId="7" fillId="6" borderId="32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left" vertical="center"/>
    </xf>
    <xf numFmtId="0" fontId="0" fillId="5" borderId="31" xfId="0" applyFill="1" applyBorder="1" applyAlignment="1">
      <alignment vertical="center"/>
    </xf>
    <xf numFmtId="0" fontId="14" fillId="5" borderId="32" xfId="3" applyFill="1" applyBorder="1" applyAlignment="1">
      <alignment vertical="center"/>
    </xf>
    <xf numFmtId="0" fontId="0" fillId="5" borderId="25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4" fillId="5" borderId="26" xfId="3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vertical="center" wrapText="1"/>
    </xf>
    <xf numFmtId="0" fontId="0" fillId="5" borderId="28" xfId="0" applyFill="1" applyBorder="1" applyAlignment="1">
      <alignment vertical="center"/>
    </xf>
    <xf numFmtId="0" fontId="14" fillId="5" borderId="29" xfId="3" applyFill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LPA/Desktop/Excel%20Functions/Workbooks/Lookup%20Functions/Just%20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Lookup - Categories"/>
      <sheetName val="VLookup - Find Values"/>
      <sheetName val="HLookUp"/>
      <sheetName val="Index &amp; Match "/>
      <sheetName val="XLookUp - Simple Lookup"/>
      <sheetName val="XLookUp - Approx Match"/>
      <sheetName val="XLookUp - Two Way LookUP"/>
      <sheetName val="XLookUP - Search Mode"/>
      <sheetName val="XLookUp - Simple Lookup and Mo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E001</v>
          </cell>
          <cell r="B4" t="str">
            <v>Arnold Shawarma</v>
          </cell>
          <cell r="C4" t="str">
            <v>Central</v>
          </cell>
        </row>
        <row r="5">
          <cell r="A5" t="str">
            <v>E002</v>
          </cell>
          <cell r="B5" t="str">
            <v>Bustin Jeiber</v>
          </cell>
          <cell r="C5" t="str">
            <v>Central</v>
          </cell>
        </row>
        <row r="6">
          <cell r="A6" t="str">
            <v>E004</v>
          </cell>
          <cell r="B6" t="str">
            <v>Jerry Holland</v>
          </cell>
          <cell r="C6" t="str">
            <v>Central</v>
          </cell>
        </row>
        <row r="7">
          <cell r="A7" t="str">
            <v>E005</v>
          </cell>
          <cell r="B7" t="str">
            <v>Cardi A</v>
          </cell>
          <cell r="C7" t="str">
            <v>East</v>
          </cell>
        </row>
        <row r="8">
          <cell r="A8" t="str">
            <v>E006</v>
          </cell>
          <cell r="B8" t="str">
            <v>Erin Cannon</v>
          </cell>
          <cell r="C8" t="str">
            <v>East</v>
          </cell>
        </row>
        <row r="9">
          <cell r="A9" t="str">
            <v>E007</v>
          </cell>
          <cell r="B9" t="str">
            <v>Faroon Mive</v>
          </cell>
          <cell r="C9" t="str">
            <v>East</v>
          </cell>
        </row>
        <row r="10">
          <cell r="A10" t="str">
            <v>E008</v>
          </cell>
          <cell r="B10" t="str">
            <v>Feb Levinson</v>
          </cell>
          <cell r="C10" t="str">
            <v>East</v>
          </cell>
        </row>
        <row r="11">
          <cell r="A11" t="str">
            <v>E009</v>
          </cell>
          <cell r="B11" t="str">
            <v>Gady Laga</v>
          </cell>
          <cell r="C11" t="str">
            <v>North</v>
          </cell>
        </row>
        <row r="12">
          <cell r="A12" t="str">
            <v>E010</v>
          </cell>
          <cell r="B12" t="str">
            <v>Him Jalpert</v>
          </cell>
          <cell r="C12" t="str">
            <v>North</v>
          </cell>
        </row>
        <row r="13">
          <cell r="A13" t="str">
            <v>E011</v>
          </cell>
          <cell r="B13" t="str">
            <v>Lennifer Jopez</v>
          </cell>
          <cell r="C13" t="str">
            <v>North</v>
          </cell>
        </row>
        <row r="14">
          <cell r="A14" t="str">
            <v>E012</v>
          </cell>
          <cell r="B14" t="str">
            <v>Meridth Footer</v>
          </cell>
          <cell r="C14" t="str">
            <v>North</v>
          </cell>
        </row>
        <row r="15">
          <cell r="A15" t="str">
            <v>E014</v>
          </cell>
          <cell r="B15" t="str">
            <v>Reese Withoutherspoon</v>
          </cell>
          <cell r="C15" t="str">
            <v>South</v>
          </cell>
        </row>
        <row r="16">
          <cell r="A16" t="str">
            <v>E015</v>
          </cell>
          <cell r="B16" t="str">
            <v>Robert Faro</v>
          </cell>
          <cell r="C16" t="str">
            <v>South</v>
          </cell>
        </row>
        <row r="17">
          <cell r="A17" t="str">
            <v>E016</v>
          </cell>
          <cell r="B17" t="str">
            <v>Sd Ehreen</v>
          </cell>
          <cell r="C17" t="str">
            <v>South</v>
          </cell>
        </row>
        <row r="18">
          <cell r="A18" t="str">
            <v>E017</v>
          </cell>
          <cell r="B18" t="str">
            <v>Taylor Unhurried</v>
          </cell>
          <cell r="C18" t="str">
            <v>South</v>
          </cell>
        </row>
        <row r="19">
          <cell r="A19" t="str">
            <v>E018</v>
          </cell>
          <cell r="B19" t="str">
            <v>Willnot Smith</v>
          </cell>
          <cell r="C19" t="str">
            <v>South</v>
          </cell>
        </row>
        <row r="20">
          <cell r="A20" t="str">
            <v>E019</v>
          </cell>
          <cell r="B20" t="str">
            <v>Kim Karcashian</v>
          </cell>
          <cell r="C20" t="str">
            <v>West</v>
          </cell>
        </row>
        <row r="21">
          <cell r="A21" t="str">
            <v>E020</v>
          </cell>
          <cell r="B21" t="str">
            <v>Jennifer Anystone</v>
          </cell>
          <cell r="C21" t="str">
            <v>West</v>
          </cell>
        </row>
        <row r="22">
          <cell r="A22" t="str">
            <v>E021</v>
          </cell>
          <cell r="B22" t="str">
            <v>Ariana Venti</v>
          </cell>
          <cell r="C22" t="str">
            <v>West</v>
          </cell>
        </row>
        <row r="23">
          <cell r="A23" t="str">
            <v>E022</v>
          </cell>
          <cell r="B23" t="str">
            <v>Pete Davidaughter</v>
          </cell>
          <cell r="C23" t="str">
            <v>West</v>
          </cell>
        </row>
        <row r="24">
          <cell r="A24" t="str">
            <v>E023</v>
          </cell>
          <cell r="B24" t="str">
            <v>Jennifer lawyerence</v>
          </cell>
          <cell r="C24" t="str">
            <v>West</v>
          </cell>
        </row>
      </sheetData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659F-327F-4749-92EB-8D76197B5C0C}">
  <sheetPr>
    <tabColor theme="9" tint="0.59999389629810485"/>
  </sheetPr>
  <dimension ref="B1:E6"/>
  <sheetViews>
    <sheetView showGridLines="0" tabSelected="1" workbookViewId="0">
      <selection activeCell="B2" sqref="B2"/>
    </sheetView>
  </sheetViews>
  <sheetFormatPr defaultRowHeight="20" customHeight="1" x14ac:dyDescent="0.35"/>
  <cols>
    <col min="2" max="2" width="9" customWidth="1"/>
    <col min="3" max="3" width="39.90625" customWidth="1"/>
    <col min="4" max="4" width="46.81640625" customWidth="1"/>
    <col min="5" max="6" width="21.81640625" customWidth="1"/>
  </cols>
  <sheetData>
    <row r="1" spans="2:5" ht="20" customHeight="1" thickBot="1" x14ac:dyDescent="0.4"/>
    <row r="2" spans="2:5" ht="20" customHeight="1" thickBot="1" x14ac:dyDescent="0.4">
      <c r="B2" s="56" t="s">
        <v>43</v>
      </c>
      <c r="C2" s="56" t="s">
        <v>44</v>
      </c>
      <c r="D2" s="56" t="s">
        <v>45</v>
      </c>
      <c r="E2" s="57" t="s">
        <v>46</v>
      </c>
    </row>
    <row r="3" spans="2:5" ht="20" customHeight="1" x14ac:dyDescent="0.35">
      <c r="B3" s="58">
        <v>1</v>
      </c>
      <c r="C3" s="59" t="s">
        <v>47</v>
      </c>
      <c r="D3" s="60" t="s">
        <v>48</v>
      </c>
      <c r="E3" s="61" t="s">
        <v>48</v>
      </c>
    </row>
    <row r="4" spans="2:5" ht="20" customHeight="1" x14ac:dyDescent="0.35">
      <c r="B4" s="62">
        <v>2</v>
      </c>
      <c r="C4" s="63" t="s">
        <v>49</v>
      </c>
      <c r="D4" s="63" t="s">
        <v>50</v>
      </c>
      <c r="E4" s="64" t="s">
        <v>50</v>
      </c>
    </row>
    <row r="5" spans="2:5" ht="21" customHeight="1" x14ac:dyDescent="0.35">
      <c r="B5" s="62">
        <v>3</v>
      </c>
      <c r="C5" s="65" t="s">
        <v>51</v>
      </c>
      <c r="D5" s="63" t="s">
        <v>52</v>
      </c>
      <c r="E5" s="64" t="s">
        <v>53</v>
      </c>
    </row>
    <row r="6" spans="2:5" ht="21" customHeight="1" thickBot="1" x14ac:dyDescent="0.4">
      <c r="B6" s="66">
        <v>4</v>
      </c>
      <c r="C6" s="67" t="s">
        <v>51</v>
      </c>
      <c r="D6" s="68" t="s">
        <v>54</v>
      </c>
      <c r="E6" s="69" t="s">
        <v>55</v>
      </c>
    </row>
  </sheetData>
  <hyperlinks>
    <hyperlink ref="E3" location="Unique!A1" display="Unique" xr:uid="{BDF52472-BCFF-41D8-BB40-BDE48CA1933A}"/>
    <hyperlink ref="E4" location="Filter!A1" display="Filter" xr:uid="{D4DC2E81-395E-4A0D-838C-D77C5D4DB8D0}"/>
    <hyperlink ref="E5" location="'Sort by Row'!A1" display="Sort by Row" xr:uid="{9E5FD4CD-77FD-4E89-B4E0-A675DF63D326}"/>
    <hyperlink ref="E6" location="'Sort by Column'!A1" display="Sort by Column" xr:uid="{8593972B-137F-4486-B7FD-1EB8042436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B6B9-F1EC-46D3-BD83-C28B26693D77}">
  <sheetPr>
    <tabColor theme="9" tint="0.59999389629810485"/>
  </sheetPr>
  <dimension ref="A1:W95"/>
  <sheetViews>
    <sheetView workbookViewId="0"/>
  </sheetViews>
  <sheetFormatPr defaultRowHeight="14.5" x14ac:dyDescent="0.35"/>
  <cols>
    <col min="1" max="1" width="15.6328125" customWidth="1"/>
    <col min="2" max="2" width="18" customWidth="1"/>
    <col min="3" max="4" width="23.54296875" customWidth="1"/>
    <col min="5" max="5" width="17.36328125" bestFit="1" customWidth="1"/>
    <col min="6" max="6" width="18.90625" customWidth="1"/>
    <col min="7" max="7" width="17.1796875" customWidth="1"/>
    <col min="8" max="8" width="22.90625" customWidth="1"/>
    <col min="9" max="9" width="20.81640625" customWidth="1"/>
    <col min="11" max="11" width="6.1796875" customWidth="1"/>
    <col min="12" max="12" width="11" customWidth="1"/>
    <col min="13" max="13" width="15.6328125" customWidth="1"/>
    <col min="14" max="14" width="18" customWidth="1"/>
    <col min="15" max="15" width="23.54296875" customWidth="1"/>
    <col min="16" max="16" width="18" customWidth="1"/>
    <col min="17" max="17" width="23.54296875" customWidth="1"/>
    <col min="20" max="20" width="11.453125" customWidth="1"/>
    <col min="21" max="21" width="13.08984375" customWidth="1"/>
    <col min="22" max="22" width="21.453125" customWidth="1"/>
    <col min="23" max="23" width="18.54296875" customWidth="1"/>
  </cols>
  <sheetData>
    <row r="1" spans="1:23" ht="21" x14ac:dyDescent="0.35">
      <c r="A1" s="33" t="s">
        <v>38</v>
      </c>
      <c r="B1" s="2"/>
      <c r="C1" s="34"/>
      <c r="D1" s="34"/>
      <c r="M1" s="33" t="s">
        <v>38</v>
      </c>
      <c r="N1" s="2"/>
      <c r="O1" s="34"/>
      <c r="P1" s="2"/>
      <c r="Q1" s="34"/>
    </row>
    <row r="2" spans="1:23" ht="15" thickBot="1" x14ac:dyDescent="0.4"/>
    <row r="3" spans="1:23" ht="19.25" customHeight="1" thickBot="1" x14ac:dyDescent="0.4">
      <c r="A3" s="36" t="s">
        <v>14</v>
      </c>
      <c r="B3" s="50" t="s">
        <v>16</v>
      </c>
      <c r="C3" s="37" t="s">
        <v>15</v>
      </c>
      <c r="D3" s="38" t="s">
        <v>42</v>
      </c>
      <c r="F3" s="36" t="s">
        <v>14</v>
      </c>
      <c r="G3" s="50" t="s">
        <v>16</v>
      </c>
      <c r="H3" s="37" t="s">
        <v>15</v>
      </c>
      <c r="I3" s="38" t="s">
        <v>42</v>
      </c>
      <c r="M3" s="36" t="s">
        <v>14</v>
      </c>
      <c r="N3" s="50" t="s">
        <v>16</v>
      </c>
      <c r="O3" s="37" t="s">
        <v>15</v>
      </c>
      <c r="P3" s="50" t="s">
        <v>16</v>
      </c>
      <c r="Q3" s="38" t="s">
        <v>42</v>
      </c>
      <c r="T3" s="36" t="s">
        <v>14</v>
      </c>
      <c r="U3" s="50" t="s">
        <v>16</v>
      </c>
      <c r="V3" s="37" t="s">
        <v>15</v>
      </c>
      <c r="W3" s="38" t="s">
        <v>42</v>
      </c>
    </row>
    <row r="4" spans="1:23" ht="15.5" x14ac:dyDescent="0.35">
      <c r="A4" s="46" t="str">
        <f>_xlfn.XLOOKUP(C4,'[1]XLookUp - Approx Match'!$B$4:$B$24,'[1]XLookUp - Approx Match'!$A$4:$A$24,"-")</f>
        <v>E001</v>
      </c>
      <c r="B4" s="41" t="s">
        <v>39</v>
      </c>
      <c r="C4" s="42" t="s">
        <v>0</v>
      </c>
      <c r="D4" s="39">
        <v>38718</v>
      </c>
      <c r="F4" s="43" t="str" cm="1">
        <f t="array" ref="F4:I24">_xlfn.UNIQUE(A4:D95)</f>
        <v>E001</v>
      </c>
      <c r="G4" s="51" t="str">
        <v>Central</v>
      </c>
      <c r="H4" s="44" t="str">
        <v>Arnold Shawarma</v>
      </c>
      <c r="I4" s="45">
        <v>38718</v>
      </c>
      <c r="M4" s="46" t="str">
        <f>_xlfn.XLOOKUP(O4,'[1]XLookUp - Approx Match'!$B$4:$B$24,'[1]XLookUp - Approx Match'!$A$4:$A$24,"-")</f>
        <v>E001</v>
      </c>
      <c r="N4" s="41" t="s">
        <v>39</v>
      </c>
      <c r="O4" s="42" t="s">
        <v>0</v>
      </c>
      <c r="P4" s="41" t="s">
        <v>39</v>
      </c>
      <c r="Q4" s="39">
        <v>38718</v>
      </c>
      <c r="T4" s="43" t="str" cm="1">
        <f t="array" ref="T4:W24">_xlfn.UNIQUE(_xlfn.UNIQUE(M4:Q95,TRUE))</f>
        <v>E001</v>
      </c>
      <c r="U4" s="51" t="str">
        <v>Central</v>
      </c>
      <c r="V4" s="44" t="str">
        <v>Arnold Shawarma</v>
      </c>
      <c r="W4" s="45">
        <v>38718</v>
      </c>
    </row>
    <row r="5" spans="1:23" ht="15.5" x14ac:dyDescent="0.35">
      <c r="A5" s="46" t="str">
        <f>_xlfn.XLOOKUP(C5,'[1]XLookUp - Approx Match'!$B$4:$B$24,'[1]XLookUp - Approx Match'!$A$4:$A$24,"-")</f>
        <v>E002</v>
      </c>
      <c r="B5" s="41" t="s">
        <v>39</v>
      </c>
      <c r="C5" s="42" t="s">
        <v>1</v>
      </c>
      <c r="D5" s="39">
        <v>40148</v>
      </c>
      <c r="E5" s="35"/>
      <c r="F5" s="46" t="str">
        <v>E002</v>
      </c>
      <c r="G5" s="41" t="str">
        <v>Central</v>
      </c>
      <c r="H5" s="42" t="str">
        <v>Bustin Jeiber</v>
      </c>
      <c r="I5" s="39">
        <v>40148</v>
      </c>
      <c r="M5" s="46" t="str">
        <f>_xlfn.XLOOKUP(O5,'[1]XLookUp - Approx Match'!$B$4:$B$24,'[1]XLookUp - Approx Match'!$A$4:$A$24,"-")</f>
        <v>E002</v>
      </c>
      <c r="N5" s="41" t="s">
        <v>39</v>
      </c>
      <c r="O5" s="42" t="s">
        <v>1</v>
      </c>
      <c r="P5" s="41" t="s">
        <v>39</v>
      </c>
      <c r="Q5" s="39">
        <v>40148</v>
      </c>
      <c r="T5" s="46" t="str">
        <v>E002</v>
      </c>
      <c r="U5" s="41" t="str">
        <v>Central</v>
      </c>
      <c r="V5" s="42" t="str">
        <v>Bustin Jeiber</v>
      </c>
      <c r="W5" s="39">
        <v>40148</v>
      </c>
    </row>
    <row r="6" spans="1:23" ht="15.5" x14ac:dyDescent="0.35">
      <c r="A6" s="46" t="str">
        <f>_xlfn.XLOOKUP(C6,'[1]XLookUp - Approx Match'!$B$4:$B$24,'[1]XLookUp - Approx Match'!$A$4:$A$24,"-")</f>
        <v>E004</v>
      </c>
      <c r="B6" s="41" t="s">
        <v>39</v>
      </c>
      <c r="C6" s="42" t="s">
        <v>18</v>
      </c>
      <c r="D6" s="39">
        <v>42064</v>
      </c>
      <c r="F6" s="46" t="str">
        <v>E004</v>
      </c>
      <c r="G6" s="41" t="str">
        <v>Central</v>
      </c>
      <c r="H6" s="42" t="str">
        <v>Jerry Holland</v>
      </c>
      <c r="I6" s="39">
        <v>42064</v>
      </c>
      <c r="M6" s="46" t="str">
        <f>_xlfn.XLOOKUP(O6,'[1]XLookUp - Approx Match'!$B$4:$B$24,'[1]XLookUp - Approx Match'!$A$4:$A$24,"-")</f>
        <v>E004</v>
      </c>
      <c r="N6" s="41" t="s">
        <v>39</v>
      </c>
      <c r="O6" s="42" t="s">
        <v>18</v>
      </c>
      <c r="P6" s="41" t="s">
        <v>39</v>
      </c>
      <c r="Q6" s="39">
        <v>42064</v>
      </c>
      <c r="T6" s="46" t="str">
        <v>E004</v>
      </c>
      <c r="U6" s="41" t="str">
        <v>Central</v>
      </c>
      <c r="V6" s="42" t="str">
        <v>Jerry Holland</v>
      </c>
      <c r="W6" s="39">
        <v>42064</v>
      </c>
    </row>
    <row r="7" spans="1:23" ht="15.5" x14ac:dyDescent="0.35">
      <c r="A7" s="46" t="str">
        <f>_xlfn.XLOOKUP(C7,'[1]XLookUp - Approx Match'!$B$4:$B$24,'[1]XLookUp - Approx Match'!$A$4:$A$24,"-")</f>
        <v>E005</v>
      </c>
      <c r="B7" s="41" t="s">
        <v>37</v>
      </c>
      <c r="C7" s="42" t="s">
        <v>19</v>
      </c>
      <c r="D7" s="39">
        <v>42064</v>
      </c>
      <c r="F7" s="46" t="str">
        <v>E005</v>
      </c>
      <c r="G7" s="41" t="str">
        <v>East</v>
      </c>
      <c r="H7" s="42" t="str">
        <v>Cardi A</v>
      </c>
      <c r="I7" s="39">
        <v>42064</v>
      </c>
      <c r="M7" s="46" t="str">
        <f>_xlfn.XLOOKUP(O7,'[1]XLookUp - Approx Match'!$B$4:$B$24,'[1]XLookUp - Approx Match'!$A$4:$A$24,"-")</f>
        <v>E005</v>
      </c>
      <c r="N7" s="41" t="s">
        <v>37</v>
      </c>
      <c r="O7" s="42" t="s">
        <v>19</v>
      </c>
      <c r="P7" s="41" t="s">
        <v>37</v>
      </c>
      <c r="Q7" s="39">
        <v>42064</v>
      </c>
      <c r="T7" s="46" t="str">
        <v>E005</v>
      </c>
      <c r="U7" s="41" t="str">
        <v>East</v>
      </c>
      <c r="V7" s="42" t="str">
        <v>Cardi A</v>
      </c>
      <c r="W7" s="39">
        <v>42064</v>
      </c>
    </row>
    <row r="8" spans="1:23" ht="15.5" x14ac:dyDescent="0.35">
      <c r="A8" s="46" t="str">
        <f>_xlfn.XLOOKUP(C8,'[1]XLookUp - Approx Match'!$B$4:$B$24,'[1]XLookUp - Approx Match'!$A$4:$A$24,"-")</f>
        <v>E006</v>
      </c>
      <c r="B8" s="41" t="s">
        <v>37</v>
      </c>
      <c r="C8" s="42" t="s">
        <v>20</v>
      </c>
      <c r="D8" s="39">
        <v>42156</v>
      </c>
      <c r="F8" s="46" t="str">
        <v>E006</v>
      </c>
      <c r="G8" s="41" t="str">
        <v>East</v>
      </c>
      <c r="H8" s="42" t="str">
        <v>Erin Cannon</v>
      </c>
      <c r="I8" s="39">
        <v>42156</v>
      </c>
      <c r="M8" s="46" t="str">
        <f>_xlfn.XLOOKUP(O8,'[1]XLookUp - Approx Match'!$B$4:$B$24,'[1]XLookUp - Approx Match'!$A$4:$A$24,"-")</f>
        <v>E006</v>
      </c>
      <c r="N8" s="41" t="s">
        <v>37</v>
      </c>
      <c r="O8" s="42" t="s">
        <v>20</v>
      </c>
      <c r="P8" s="41" t="s">
        <v>37</v>
      </c>
      <c r="Q8" s="39">
        <v>42156</v>
      </c>
      <c r="T8" s="46" t="str">
        <v>E006</v>
      </c>
      <c r="U8" s="41" t="str">
        <v>East</v>
      </c>
      <c r="V8" s="42" t="str">
        <v>Erin Cannon</v>
      </c>
      <c r="W8" s="39">
        <v>42156</v>
      </c>
    </row>
    <row r="9" spans="1:23" ht="15.5" x14ac:dyDescent="0.35">
      <c r="A9" s="46" t="str">
        <f>_xlfn.XLOOKUP(C9,'[1]XLookUp - Approx Match'!$B$4:$B$24,'[1]XLookUp - Approx Match'!$A$4:$A$24,"-")</f>
        <v>E007</v>
      </c>
      <c r="B9" s="41" t="s">
        <v>37</v>
      </c>
      <c r="C9" s="42" t="s">
        <v>2</v>
      </c>
      <c r="D9" s="39">
        <v>42278</v>
      </c>
      <c r="F9" s="46" t="str">
        <v>E007</v>
      </c>
      <c r="G9" s="41" t="str">
        <v>East</v>
      </c>
      <c r="H9" s="42" t="str">
        <v>Faroon Mive</v>
      </c>
      <c r="I9" s="39">
        <v>42278</v>
      </c>
      <c r="M9" s="46" t="str">
        <f>_xlfn.XLOOKUP(O9,'[1]XLookUp - Approx Match'!$B$4:$B$24,'[1]XLookUp - Approx Match'!$A$4:$A$24,"-")</f>
        <v>E007</v>
      </c>
      <c r="N9" s="41" t="s">
        <v>37</v>
      </c>
      <c r="O9" s="42" t="s">
        <v>2</v>
      </c>
      <c r="P9" s="41" t="s">
        <v>37</v>
      </c>
      <c r="Q9" s="39">
        <v>42278</v>
      </c>
      <c r="T9" s="46" t="str">
        <v>E007</v>
      </c>
      <c r="U9" s="41" t="str">
        <v>East</v>
      </c>
      <c r="V9" s="42" t="str">
        <v>Faroon Mive</v>
      </c>
      <c r="W9" s="39">
        <v>42278</v>
      </c>
    </row>
    <row r="10" spans="1:23" ht="15.5" x14ac:dyDescent="0.35">
      <c r="A10" s="46" t="str">
        <f>_xlfn.XLOOKUP(C10,'[1]XLookUp - Approx Match'!$B$4:$B$24,'[1]XLookUp - Approx Match'!$A$4:$A$24,"-")</f>
        <v>E008</v>
      </c>
      <c r="B10" s="41" t="s">
        <v>37</v>
      </c>
      <c r="C10" s="42" t="s">
        <v>3</v>
      </c>
      <c r="D10" s="39">
        <v>42430</v>
      </c>
      <c r="F10" s="46" t="str">
        <v>E008</v>
      </c>
      <c r="G10" s="41" t="str">
        <v>East</v>
      </c>
      <c r="H10" s="42" t="str">
        <v>Feb Levinson</v>
      </c>
      <c r="I10" s="39">
        <v>42430</v>
      </c>
      <c r="M10" s="46" t="str">
        <f>_xlfn.XLOOKUP(O10,'[1]XLookUp - Approx Match'!$B$4:$B$24,'[1]XLookUp - Approx Match'!$A$4:$A$24,"-")</f>
        <v>E008</v>
      </c>
      <c r="N10" s="41" t="s">
        <v>37</v>
      </c>
      <c r="O10" s="42" t="s">
        <v>3</v>
      </c>
      <c r="P10" s="41" t="s">
        <v>37</v>
      </c>
      <c r="Q10" s="39">
        <v>42430</v>
      </c>
      <c r="T10" s="46" t="str">
        <v>E008</v>
      </c>
      <c r="U10" s="41" t="str">
        <v>East</v>
      </c>
      <c r="V10" s="42" t="str">
        <v>Feb Levinson</v>
      </c>
      <c r="W10" s="39">
        <v>42430</v>
      </c>
    </row>
    <row r="11" spans="1:23" ht="15.5" x14ac:dyDescent="0.35">
      <c r="A11" s="46" t="str">
        <f>_xlfn.XLOOKUP(C11,'[1]XLookUp - Approx Match'!$B$4:$B$24,'[1]XLookUp - Approx Match'!$A$4:$A$24,"-")</f>
        <v>E009</v>
      </c>
      <c r="B11" s="41" t="s">
        <v>40</v>
      </c>
      <c r="C11" s="42" t="s">
        <v>4</v>
      </c>
      <c r="D11" s="39">
        <v>42552</v>
      </c>
      <c r="F11" s="46" t="str">
        <v>E009</v>
      </c>
      <c r="G11" s="41" t="str">
        <v>North</v>
      </c>
      <c r="H11" s="42" t="str">
        <v>Gady Laga</v>
      </c>
      <c r="I11" s="39">
        <v>42552</v>
      </c>
      <c r="M11" s="46" t="str">
        <f>_xlfn.XLOOKUP(O11,'[1]XLookUp - Approx Match'!$B$4:$B$24,'[1]XLookUp - Approx Match'!$A$4:$A$24,"-")</f>
        <v>E009</v>
      </c>
      <c r="N11" s="41" t="s">
        <v>40</v>
      </c>
      <c r="O11" s="42" t="s">
        <v>4</v>
      </c>
      <c r="P11" s="41" t="s">
        <v>40</v>
      </c>
      <c r="Q11" s="39">
        <v>42552</v>
      </c>
      <c r="T11" s="46" t="str">
        <v>E009</v>
      </c>
      <c r="U11" s="41" t="str">
        <v>North</v>
      </c>
      <c r="V11" s="42" t="str">
        <v>Gady Laga</v>
      </c>
      <c r="W11" s="39">
        <v>42552</v>
      </c>
    </row>
    <row r="12" spans="1:23" ht="15.5" x14ac:dyDescent="0.35">
      <c r="A12" s="46" t="str">
        <f>_xlfn.XLOOKUP(C12,'[1]XLookUp - Approx Match'!$B$4:$B$24,'[1]XLookUp - Approx Match'!$A$4:$A$24,"-")</f>
        <v>E010</v>
      </c>
      <c r="B12" s="41" t="s">
        <v>40</v>
      </c>
      <c r="C12" s="42" t="s">
        <v>5</v>
      </c>
      <c r="D12" s="39">
        <v>42948</v>
      </c>
      <c r="F12" s="46" t="str">
        <v>E010</v>
      </c>
      <c r="G12" s="41" t="str">
        <v>North</v>
      </c>
      <c r="H12" s="42" t="str">
        <v>Him Jalpert</v>
      </c>
      <c r="I12" s="39">
        <v>42948</v>
      </c>
      <c r="M12" s="46" t="str">
        <f>_xlfn.XLOOKUP(O12,'[1]XLookUp - Approx Match'!$B$4:$B$24,'[1]XLookUp - Approx Match'!$A$4:$A$24,"-")</f>
        <v>E010</v>
      </c>
      <c r="N12" s="41" t="s">
        <v>40</v>
      </c>
      <c r="O12" s="42" t="s">
        <v>5</v>
      </c>
      <c r="P12" s="41" t="s">
        <v>40</v>
      </c>
      <c r="Q12" s="39">
        <v>42948</v>
      </c>
      <c r="T12" s="46" t="str">
        <v>E010</v>
      </c>
      <c r="U12" s="41" t="str">
        <v>North</v>
      </c>
      <c r="V12" s="42" t="str">
        <v>Him Jalpert</v>
      </c>
      <c r="W12" s="39">
        <v>42948</v>
      </c>
    </row>
    <row r="13" spans="1:23" ht="15.5" x14ac:dyDescent="0.35">
      <c r="A13" s="46" t="str">
        <f>_xlfn.XLOOKUP(C13,'[1]XLookUp - Approx Match'!$B$4:$B$24,'[1]XLookUp - Approx Match'!$A$4:$A$24,"-")</f>
        <v>E011</v>
      </c>
      <c r="B13" s="41" t="s">
        <v>40</v>
      </c>
      <c r="C13" s="42" t="s">
        <v>6</v>
      </c>
      <c r="D13" s="39">
        <v>43191</v>
      </c>
      <c r="F13" s="46" t="str">
        <v>E011</v>
      </c>
      <c r="G13" s="41" t="str">
        <v>North</v>
      </c>
      <c r="H13" s="42" t="str">
        <v>Lennifer Jopez</v>
      </c>
      <c r="I13" s="39">
        <v>43191</v>
      </c>
      <c r="M13" s="46" t="str">
        <f>_xlfn.XLOOKUP(O13,'[1]XLookUp - Approx Match'!$B$4:$B$24,'[1]XLookUp - Approx Match'!$A$4:$A$24,"-")</f>
        <v>E011</v>
      </c>
      <c r="N13" s="41" t="s">
        <v>40</v>
      </c>
      <c r="O13" s="42" t="s">
        <v>6</v>
      </c>
      <c r="P13" s="41" t="s">
        <v>40</v>
      </c>
      <c r="Q13" s="39">
        <v>43191</v>
      </c>
      <c r="T13" s="46" t="str">
        <v>E011</v>
      </c>
      <c r="U13" s="41" t="str">
        <v>North</v>
      </c>
      <c r="V13" s="42" t="str">
        <v>Lennifer Jopez</v>
      </c>
      <c r="W13" s="39">
        <v>43191</v>
      </c>
    </row>
    <row r="14" spans="1:23" ht="15.5" x14ac:dyDescent="0.35">
      <c r="A14" s="46" t="str">
        <f>_xlfn.XLOOKUP(C14,'[1]XLookUp - Approx Match'!$B$4:$B$24,'[1]XLookUp - Approx Match'!$A$4:$A$24,"-")</f>
        <v>E012</v>
      </c>
      <c r="B14" s="41" t="s">
        <v>40</v>
      </c>
      <c r="C14" s="42" t="s">
        <v>21</v>
      </c>
      <c r="D14" s="39">
        <v>43344</v>
      </c>
      <c r="F14" s="46" t="str">
        <v>E012</v>
      </c>
      <c r="G14" s="41" t="str">
        <v>North</v>
      </c>
      <c r="H14" s="42" t="str">
        <v>Meridth Footer</v>
      </c>
      <c r="I14" s="39">
        <v>43344</v>
      </c>
      <c r="M14" s="46" t="str">
        <f>_xlfn.XLOOKUP(O14,'[1]XLookUp - Approx Match'!$B$4:$B$24,'[1]XLookUp - Approx Match'!$A$4:$A$24,"-")</f>
        <v>E012</v>
      </c>
      <c r="N14" s="41" t="s">
        <v>40</v>
      </c>
      <c r="O14" s="42" t="s">
        <v>21</v>
      </c>
      <c r="P14" s="41" t="s">
        <v>40</v>
      </c>
      <c r="Q14" s="39">
        <v>43344</v>
      </c>
      <c r="T14" s="46" t="str">
        <v>E012</v>
      </c>
      <c r="U14" s="41" t="str">
        <v>North</v>
      </c>
      <c r="V14" s="42" t="str">
        <v>Meridth Footer</v>
      </c>
      <c r="W14" s="39">
        <v>43344</v>
      </c>
    </row>
    <row r="15" spans="1:23" ht="15.5" x14ac:dyDescent="0.35">
      <c r="A15" s="46" t="str">
        <f>_xlfn.XLOOKUP(C15,'[1]XLookUp - Approx Match'!$B$4:$B$24,'[1]XLookUp - Approx Match'!$A$4:$A$24,"-")</f>
        <v>E014</v>
      </c>
      <c r="B15" s="41" t="s">
        <v>26</v>
      </c>
      <c r="C15" s="42" t="s">
        <v>7</v>
      </c>
      <c r="D15" s="39">
        <v>43753</v>
      </c>
      <c r="F15" s="46" t="str">
        <v>E014</v>
      </c>
      <c r="G15" s="41" t="str">
        <v>West</v>
      </c>
      <c r="H15" s="42" t="str">
        <v>Reese Withoutherspoon</v>
      </c>
      <c r="I15" s="39">
        <v>43753</v>
      </c>
      <c r="M15" s="46" t="str">
        <f>_xlfn.XLOOKUP(O15,'[1]XLookUp - Approx Match'!$B$4:$B$24,'[1]XLookUp - Approx Match'!$A$4:$A$24,"-")</f>
        <v>E014</v>
      </c>
      <c r="N15" s="41" t="s">
        <v>26</v>
      </c>
      <c r="O15" s="42" t="s">
        <v>7</v>
      </c>
      <c r="P15" s="41" t="s">
        <v>26</v>
      </c>
      <c r="Q15" s="39">
        <v>43753</v>
      </c>
      <c r="T15" s="46" t="str">
        <v>E014</v>
      </c>
      <c r="U15" s="41" t="str">
        <v>West</v>
      </c>
      <c r="V15" s="42" t="str">
        <v>Reese Withoutherspoon</v>
      </c>
      <c r="W15" s="39">
        <v>43753</v>
      </c>
    </row>
    <row r="16" spans="1:23" ht="15.5" x14ac:dyDescent="0.35">
      <c r="A16" s="46" t="str">
        <f>_xlfn.XLOOKUP(C16,'[1]XLookUp - Approx Match'!$B$4:$B$24,'[1]XLookUp - Approx Match'!$A$4:$A$24,"-")</f>
        <v>E015</v>
      </c>
      <c r="B16" s="41" t="s">
        <v>41</v>
      </c>
      <c r="C16" s="42" t="s">
        <v>22</v>
      </c>
      <c r="D16" s="39">
        <v>43770</v>
      </c>
      <c r="F16" s="46" t="str">
        <v>E015</v>
      </c>
      <c r="G16" s="41" t="str">
        <v>South</v>
      </c>
      <c r="H16" s="42" t="str">
        <v>Robert Faro</v>
      </c>
      <c r="I16" s="39">
        <v>43770</v>
      </c>
      <c r="M16" s="46" t="str">
        <f>_xlfn.XLOOKUP(O16,'[1]XLookUp - Approx Match'!$B$4:$B$24,'[1]XLookUp - Approx Match'!$A$4:$A$24,"-")</f>
        <v>E015</v>
      </c>
      <c r="N16" s="41" t="s">
        <v>41</v>
      </c>
      <c r="O16" s="42" t="s">
        <v>22</v>
      </c>
      <c r="P16" s="41" t="s">
        <v>41</v>
      </c>
      <c r="Q16" s="39">
        <v>43770</v>
      </c>
      <c r="T16" s="46" t="str">
        <v>E015</v>
      </c>
      <c r="U16" s="41" t="str">
        <v>South</v>
      </c>
      <c r="V16" s="42" t="str">
        <v>Robert Faro</v>
      </c>
      <c r="W16" s="39">
        <v>43770</v>
      </c>
    </row>
    <row r="17" spans="1:23" ht="15.5" x14ac:dyDescent="0.35">
      <c r="A17" s="46" t="str">
        <f>_xlfn.XLOOKUP(C17,'[1]XLookUp - Approx Match'!$B$4:$B$24,'[1]XLookUp - Approx Match'!$A$4:$A$24,"-")</f>
        <v>E016</v>
      </c>
      <c r="B17" s="41" t="s">
        <v>41</v>
      </c>
      <c r="C17" s="42" t="s">
        <v>8</v>
      </c>
      <c r="D17" s="39">
        <v>43936</v>
      </c>
      <c r="F17" s="46" t="str">
        <v>E016</v>
      </c>
      <c r="G17" s="41" t="str">
        <v>South</v>
      </c>
      <c r="H17" s="42" t="str">
        <v>Sd Ehreen</v>
      </c>
      <c r="I17" s="39">
        <v>43936</v>
      </c>
      <c r="M17" s="46" t="str">
        <f>_xlfn.XLOOKUP(O17,'[1]XLookUp - Approx Match'!$B$4:$B$24,'[1]XLookUp - Approx Match'!$A$4:$A$24,"-")</f>
        <v>E016</v>
      </c>
      <c r="N17" s="41" t="s">
        <v>41</v>
      </c>
      <c r="O17" s="42" t="s">
        <v>8</v>
      </c>
      <c r="P17" s="41" t="s">
        <v>41</v>
      </c>
      <c r="Q17" s="39">
        <v>43936</v>
      </c>
      <c r="T17" s="46" t="str">
        <v>E016</v>
      </c>
      <c r="U17" s="41" t="str">
        <v>South</v>
      </c>
      <c r="V17" s="42" t="str">
        <v>Sd Ehreen</v>
      </c>
      <c r="W17" s="39">
        <v>43936</v>
      </c>
    </row>
    <row r="18" spans="1:23" ht="15.5" x14ac:dyDescent="0.35">
      <c r="A18" s="46" t="str">
        <f>_xlfn.XLOOKUP(C18,'[1]XLookUp - Approx Match'!$B$4:$B$24,'[1]XLookUp - Approx Match'!$A$4:$A$24,"-")</f>
        <v>E017</v>
      </c>
      <c r="B18" s="41" t="s">
        <v>41</v>
      </c>
      <c r="C18" s="42" t="s">
        <v>9</v>
      </c>
      <c r="D18" s="39">
        <v>44180</v>
      </c>
      <c r="F18" s="46" t="str">
        <v>E017</v>
      </c>
      <c r="G18" s="41" t="str">
        <v>South</v>
      </c>
      <c r="H18" s="42" t="str">
        <v>Taylor Unhurried</v>
      </c>
      <c r="I18" s="39">
        <v>44180</v>
      </c>
      <c r="M18" s="46" t="str">
        <f>_xlfn.XLOOKUP(O18,'[1]XLookUp - Approx Match'!$B$4:$B$24,'[1]XLookUp - Approx Match'!$A$4:$A$24,"-")</f>
        <v>E017</v>
      </c>
      <c r="N18" s="41" t="s">
        <v>41</v>
      </c>
      <c r="O18" s="42" t="s">
        <v>9</v>
      </c>
      <c r="P18" s="41" t="s">
        <v>41</v>
      </c>
      <c r="Q18" s="39">
        <v>44180</v>
      </c>
      <c r="T18" s="46" t="str">
        <v>E017</v>
      </c>
      <c r="U18" s="41" t="str">
        <v>South</v>
      </c>
      <c r="V18" s="42" t="str">
        <v>Taylor Unhurried</v>
      </c>
      <c r="W18" s="39">
        <v>44180</v>
      </c>
    </row>
    <row r="19" spans="1:23" ht="15.5" x14ac:dyDescent="0.35">
      <c r="A19" s="46" t="str">
        <f>_xlfn.XLOOKUP(C19,'[1]XLookUp - Approx Match'!$B$4:$B$24,'[1]XLookUp - Approx Match'!$A$4:$A$24,"-")</f>
        <v>E018</v>
      </c>
      <c r="B19" s="41" t="s">
        <v>41</v>
      </c>
      <c r="C19" s="42" t="s">
        <v>10</v>
      </c>
      <c r="D19" s="39">
        <v>44270</v>
      </c>
      <c r="F19" s="46" t="str">
        <v>E018</v>
      </c>
      <c r="G19" s="41" t="str">
        <v>South</v>
      </c>
      <c r="H19" s="42" t="str">
        <v>Willnot Smith</v>
      </c>
      <c r="I19" s="39">
        <v>44270</v>
      </c>
      <c r="M19" s="46" t="str">
        <f>_xlfn.XLOOKUP(O19,'[1]XLookUp - Approx Match'!$B$4:$B$24,'[1]XLookUp - Approx Match'!$A$4:$A$24,"-")</f>
        <v>E018</v>
      </c>
      <c r="N19" s="41" t="s">
        <v>41</v>
      </c>
      <c r="O19" s="42" t="s">
        <v>10</v>
      </c>
      <c r="P19" s="41" t="s">
        <v>41</v>
      </c>
      <c r="Q19" s="39">
        <v>44270</v>
      </c>
      <c r="T19" s="46" t="str">
        <v>E018</v>
      </c>
      <c r="U19" s="41" t="str">
        <v>South</v>
      </c>
      <c r="V19" s="42" t="str">
        <v>Willnot Smith</v>
      </c>
      <c r="W19" s="39">
        <v>44270</v>
      </c>
    </row>
    <row r="20" spans="1:23" ht="15.5" x14ac:dyDescent="0.35">
      <c r="A20" s="46" t="str">
        <f>_xlfn.XLOOKUP(C20,'[1]XLookUp - Approx Match'!$B$4:$B$24,'[1]XLookUp - Approx Match'!$A$4:$A$24,"-")</f>
        <v>E019</v>
      </c>
      <c r="B20" s="41" t="s">
        <v>26</v>
      </c>
      <c r="C20" s="42" t="s">
        <v>23</v>
      </c>
      <c r="D20" s="39">
        <v>44331</v>
      </c>
      <c r="F20" s="46" t="str">
        <v>E019</v>
      </c>
      <c r="G20" s="41" t="str">
        <v>West</v>
      </c>
      <c r="H20" s="42" t="str">
        <v>Kim Karcashian</v>
      </c>
      <c r="I20" s="39">
        <v>44331</v>
      </c>
      <c r="M20" s="46" t="str">
        <f>_xlfn.XLOOKUP(O20,'[1]XLookUp - Approx Match'!$B$4:$B$24,'[1]XLookUp - Approx Match'!$A$4:$A$24,"-")</f>
        <v>E019</v>
      </c>
      <c r="N20" s="41" t="s">
        <v>26</v>
      </c>
      <c r="O20" s="42" t="s">
        <v>23</v>
      </c>
      <c r="P20" s="41" t="s">
        <v>26</v>
      </c>
      <c r="Q20" s="39">
        <v>44331</v>
      </c>
      <c r="T20" s="46" t="str">
        <v>E019</v>
      </c>
      <c r="U20" s="41" t="str">
        <v>West</v>
      </c>
      <c r="V20" s="42" t="str">
        <v>Kim Karcashian</v>
      </c>
      <c r="W20" s="39">
        <v>44331</v>
      </c>
    </row>
    <row r="21" spans="1:23" ht="15.5" x14ac:dyDescent="0.35">
      <c r="A21" s="46" t="str">
        <f>_xlfn.XLOOKUP(C21,'[1]XLookUp - Approx Match'!$B$4:$B$24,'[1]XLookUp - Approx Match'!$A$4:$A$24,"-")</f>
        <v>E020</v>
      </c>
      <c r="B21" s="41" t="s">
        <v>26</v>
      </c>
      <c r="C21" s="42" t="s">
        <v>11</v>
      </c>
      <c r="D21" s="39">
        <v>44713</v>
      </c>
      <c r="F21" s="46" t="str">
        <v>E020</v>
      </c>
      <c r="G21" s="41" t="str">
        <v>West</v>
      </c>
      <c r="H21" s="42" t="str">
        <v>Jennifer Anystone</v>
      </c>
      <c r="I21" s="39">
        <v>44713</v>
      </c>
      <c r="M21" s="46" t="str">
        <f>_xlfn.XLOOKUP(O21,'[1]XLookUp - Approx Match'!$B$4:$B$24,'[1]XLookUp - Approx Match'!$A$4:$A$24,"-")</f>
        <v>E020</v>
      </c>
      <c r="N21" s="41" t="s">
        <v>26</v>
      </c>
      <c r="O21" s="42" t="s">
        <v>11</v>
      </c>
      <c r="P21" s="41" t="s">
        <v>26</v>
      </c>
      <c r="Q21" s="39">
        <v>44713</v>
      </c>
      <c r="T21" s="46" t="str">
        <v>E020</v>
      </c>
      <c r="U21" s="41" t="str">
        <v>West</v>
      </c>
      <c r="V21" s="42" t="str">
        <v>Jennifer Anystone</v>
      </c>
      <c r="W21" s="39">
        <v>44713</v>
      </c>
    </row>
    <row r="22" spans="1:23" ht="15.5" x14ac:dyDescent="0.35">
      <c r="A22" s="46" t="str">
        <f>_xlfn.XLOOKUP(C22,'[1]XLookUp - Approx Match'!$B$4:$B$24,'[1]XLookUp - Approx Match'!$A$4:$A$24,"-")</f>
        <v>E021</v>
      </c>
      <c r="B22" s="41" t="s">
        <v>26</v>
      </c>
      <c r="C22" s="42" t="s">
        <v>12</v>
      </c>
      <c r="D22" s="39">
        <v>44757</v>
      </c>
      <c r="F22" s="46" t="str">
        <v>E021</v>
      </c>
      <c r="G22" s="41" t="str">
        <v>West</v>
      </c>
      <c r="H22" s="42" t="str">
        <v>Ariana Venti</v>
      </c>
      <c r="I22" s="39">
        <v>44757</v>
      </c>
      <c r="M22" s="46" t="str">
        <f>_xlfn.XLOOKUP(O22,'[1]XLookUp - Approx Match'!$B$4:$B$24,'[1]XLookUp - Approx Match'!$A$4:$A$24,"-")</f>
        <v>E021</v>
      </c>
      <c r="N22" s="41" t="s">
        <v>26</v>
      </c>
      <c r="O22" s="42" t="s">
        <v>12</v>
      </c>
      <c r="P22" s="41" t="s">
        <v>26</v>
      </c>
      <c r="Q22" s="39">
        <v>44757</v>
      </c>
      <c r="T22" s="46" t="str">
        <v>E021</v>
      </c>
      <c r="U22" s="41" t="str">
        <v>West</v>
      </c>
      <c r="V22" s="42" t="str">
        <v>Ariana Venti</v>
      </c>
      <c r="W22" s="39">
        <v>44757</v>
      </c>
    </row>
    <row r="23" spans="1:23" ht="15.5" x14ac:dyDescent="0.35">
      <c r="A23" s="46" t="str">
        <f>_xlfn.XLOOKUP(C23,'[1]XLookUp - Approx Match'!$B$4:$B$24,'[1]XLookUp - Approx Match'!$A$4:$A$24,"-")</f>
        <v>E022</v>
      </c>
      <c r="B23" s="41" t="s">
        <v>26</v>
      </c>
      <c r="C23" s="42" t="s">
        <v>24</v>
      </c>
      <c r="D23" s="39">
        <v>44774</v>
      </c>
      <c r="F23" s="46" t="str">
        <v>E022</v>
      </c>
      <c r="G23" s="41" t="str">
        <v>West</v>
      </c>
      <c r="H23" s="42" t="str">
        <v>Pete Davidaughter</v>
      </c>
      <c r="I23" s="39">
        <v>44774</v>
      </c>
      <c r="M23" s="46" t="str">
        <f>_xlfn.XLOOKUP(O23,'[1]XLookUp - Approx Match'!$B$4:$B$24,'[1]XLookUp - Approx Match'!$A$4:$A$24,"-")</f>
        <v>E022</v>
      </c>
      <c r="N23" s="41" t="s">
        <v>26</v>
      </c>
      <c r="O23" s="42" t="s">
        <v>24</v>
      </c>
      <c r="P23" s="41" t="s">
        <v>26</v>
      </c>
      <c r="Q23" s="39">
        <v>44774</v>
      </c>
      <c r="T23" s="46" t="str">
        <v>E022</v>
      </c>
      <c r="U23" s="41" t="str">
        <v>West</v>
      </c>
      <c r="V23" s="42" t="str">
        <v>Pete Davidaughter</v>
      </c>
      <c r="W23" s="39">
        <v>44774</v>
      </c>
    </row>
    <row r="24" spans="1:23" ht="16" thickBot="1" x14ac:dyDescent="0.4">
      <c r="A24" s="46" t="str">
        <f>_xlfn.XLOOKUP(C24,'[1]XLookUp - Approx Match'!$B$4:$B$24,'[1]XLookUp - Approx Match'!$A$4:$A$24,"-")</f>
        <v>E023</v>
      </c>
      <c r="B24" s="41" t="s">
        <v>26</v>
      </c>
      <c r="C24" s="42" t="s">
        <v>25</v>
      </c>
      <c r="D24" s="39">
        <v>44805</v>
      </c>
      <c r="F24" s="47" t="str">
        <v>E023</v>
      </c>
      <c r="G24" s="49" t="str">
        <v>West</v>
      </c>
      <c r="H24" s="48" t="str">
        <v>Jennifer lawyerence</v>
      </c>
      <c r="I24" s="40">
        <v>44805</v>
      </c>
      <c r="M24" s="46" t="str">
        <f>_xlfn.XLOOKUP(O24,'[1]XLookUp - Approx Match'!$B$4:$B$24,'[1]XLookUp - Approx Match'!$A$4:$A$24,"-")</f>
        <v>E023</v>
      </c>
      <c r="N24" s="41" t="s">
        <v>26</v>
      </c>
      <c r="O24" s="42" t="s">
        <v>25</v>
      </c>
      <c r="P24" s="41" t="s">
        <v>26</v>
      </c>
      <c r="Q24" s="39">
        <v>44805</v>
      </c>
      <c r="T24" s="47" t="str">
        <v>E023</v>
      </c>
      <c r="U24" s="49" t="str">
        <v>West</v>
      </c>
      <c r="V24" s="48" t="str">
        <v>Jennifer lawyerence</v>
      </c>
      <c r="W24" s="40">
        <v>44805</v>
      </c>
    </row>
    <row r="25" spans="1:23" ht="15.5" x14ac:dyDescent="0.35">
      <c r="A25" s="46" t="str">
        <f>_xlfn.XLOOKUP(C25,'[1]XLookUp - Approx Match'!$B$4:$B$24,'[1]XLookUp - Approx Match'!$A$4:$A$24,"-")</f>
        <v>E001</v>
      </c>
      <c r="B25" s="41" t="s">
        <v>39</v>
      </c>
      <c r="C25" s="42" t="s">
        <v>0</v>
      </c>
      <c r="D25" s="39">
        <v>38718</v>
      </c>
      <c r="M25" s="46" t="str">
        <f>_xlfn.XLOOKUP(O25,'[1]XLookUp - Approx Match'!$B$4:$B$24,'[1]XLookUp - Approx Match'!$A$4:$A$24,"-")</f>
        <v>E001</v>
      </c>
      <c r="N25" s="41" t="s">
        <v>39</v>
      </c>
      <c r="O25" s="42" t="s">
        <v>0</v>
      </c>
      <c r="P25" s="41" t="s">
        <v>39</v>
      </c>
      <c r="Q25" s="39">
        <v>38718</v>
      </c>
    </row>
    <row r="26" spans="1:23" ht="15.5" x14ac:dyDescent="0.35">
      <c r="A26" s="46" t="str">
        <f>_xlfn.XLOOKUP(C26,'[1]XLookUp - Approx Match'!$B$4:$B$24,'[1]XLookUp - Approx Match'!$A$4:$A$24,"-")</f>
        <v>E002</v>
      </c>
      <c r="B26" s="41" t="s">
        <v>39</v>
      </c>
      <c r="C26" s="42" t="s">
        <v>1</v>
      </c>
      <c r="D26" s="39">
        <v>40148</v>
      </c>
      <c r="M26" s="46" t="str">
        <f>_xlfn.XLOOKUP(O26,'[1]XLookUp - Approx Match'!$B$4:$B$24,'[1]XLookUp - Approx Match'!$A$4:$A$24,"-")</f>
        <v>E002</v>
      </c>
      <c r="N26" s="41" t="s">
        <v>39</v>
      </c>
      <c r="O26" s="42" t="s">
        <v>1</v>
      </c>
      <c r="P26" s="41" t="s">
        <v>39</v>
      </c>
      <c r="Q26" s="39">
        <v>40148</v>
      </c>
    </row>
    <row r="27" spans="1:23" ht="15.5" x14ac:dyDescent="0.35">
      <c r="A27" s="46" t="str">
        <f>_xlfn.XLOOKUP(C27,'[1]XLookUp - Approx Match'!$B$4:$B$24,'[1]XLookUp - Approx Match'!$A$4:$A$24,"-")</f>
        <v>E004</v>
      </c>
      <c r="B27" s="41" t="s">
        <v>39</v>
      </c>
      <c r="C27" s="42" t="s">
        <v>18</v>
      </c>
      <c r="D27" s="39">
        <v>42064</v>
      </c>
      <c r="M27" s="46" t="str">
        <f>_xlfn.XLOOKUP(O27,'[1]XLookUp - Approx Match'!$B$4:$B$24,'[1]XLookUp - Approx Match'!$A$4:$A$24,"-")</f>
        <v>E004</v>
      </c>
      <c r="N27" s="41" t="s">
        <v>39</v>
      </c>
      <c r="O27" s="42" t="s">
        <v>18</v>
      </c>
      <c r="P27" s="41" t="s">
        <v>39</v>
      </c>
      <c r="Q27" s="39">
        <v>42064</v>
      </c>
    </row>
    <row r="28" spans="1:23" ht="15.5" x14ac:dyDescent="0.35">
      <c r="A28" s="46" t="str">
        <f>_xlfn.XLOOKUP(C28,'[1]XLookUp - Approx Match'!$B$4:$B$24,'[1]XLookUp - Approx Match'!$A$4:$A$24,"-")</f>
        <v>E005</v>
      </c>
      <c r="B28" s="41" t="s">
        <v>37</v>
      </c>
      <c r="C28" s="42" t="s">
        <v>19</v>
      </c>
      <c r="D28" s="39">
        <v>42064</v>
      </c>
      <c r="M28" s="46" t="str">
        <f>_xlfn.XLOOKUP(O28,'[1]XLookUp - Approx Match'!$B$4:$B$24,'[1]XLookUp - Approx Match'!$A$4:$A$24,"-")</f>
        <v>E005</v>
      </c>
      <c r="N28" s="41" t="s">
        <v>37</v>
      </c>
      <c r="O28" s="42" t="s">
        <v>19</v>
      </c>
      <c r="P28" s="41" t="s">
        <v>37</v>
      </c>
      <c r="Q28" s="39">
        <v>42064</v>
      </c>
    </row>
    <row r="29" spans="1:23" ht="15.5" x14ac:dyDescent="0.35">
      <c r="A29" s="46" t="str">
        <f>_xlfn.XLOOKUP(C29,'[1]XLookUp - Approx Match'!$B$4:$B$24,'[1]XLookUp - Approx Match'!$A$4:$A$24,"-")</f>
        <v>E006</v>
      </c>
      <c r="B29" s="41" t="s">
        <v>37</v>
      </c>
      <c r="C29" s="42" t="s">
        <v>20</v>
      </c>
      <c r="D29" s="39">
        <v>42156</v>
      </c>
      <c r="M29" s="46" t="str">
        <f>_xlfn.XLOOKUP(O29,'[1]XLookUp - Approx Match'!$B$4:$B$24,'[1]XLookUp - Approx Match'!$A$4:$A$24,"-")</f>
        <v>E006</v>
      </c>
      <c r="N29" s="41" t="s">
        <v>37</v>
      </c>
      <c r="O29" s="42" t="s">
        <v>20</v>
      </c>
      <c r="P29" s="41" t="s">
        <v>37</v>
      </c>
      <c r="Q29" s="39">
        <v>42156</v>
      </c>
    </row>
    <row r="30" spans="1:23" ht="15.5" x14ac:dyDescent="0.35">
      <c r="A30" s="46" t="str">
        <f>_xlfn.XLOOKUP(C30,'[1]XLookUp - Approx Match'!$B$4:$B$24,'[1]XLookUp - Approx Match'!$A$4:$A$24,"-")</f>
        <v>E007</v>
      </c>
      <c r="B30" s="41" t="s">
        <v>37</v>
      </c>
      <c r="C30" s="42" t="s">
        <v>2</v>
      </c>
      <c r="D30" s="39">
        <v>42278</v>
      </c>
      <c r="M30" s="46" t="str">
        <f>_xlfn.XLOOKUP(O30,'[1]XLookUp - Approx Match'!$B$4:$B$24,'[1]XLookUp - Approx Match'!$A$4:$A$24,"-")</f>
        <v>E007</v>
      </c>
      <c r="N30" s="41" t="s">
        <v>37</v>
      </c>
      <c r="O30" s="42" t="s">
        <v>2</v>
      </c>
      <c r="P30" s="41" t="s">
        <v>37</v>
      </c>
      <c r="Q30" s="39">
        <v>42278</v>
      </c>
    </row>
    <row r="31" spans="1:23" ht="15.5" x14ac:dyDescent="0.35">
      <c r="A31" s="46" t="str">
        <f>_xlfn.XLOOKUP(C31,'[1]XLookUp - Approx Match'!$B$4:$B$24,'[1]XLookUp - Approx Match'!$A$4:$A$24,"-")</f>
        <v>E008</v>
      </c>
      <c r="B31" s="41" t="s">
        <v>37</v>
      </c>
      <c r="C31" s="42" t="s">
        <v>3</v>
      </c>
      <c r="D31" s="39">
        <v>42430</v>
      </c>
      <c r="M31" s="46" t="str">
        <f>_xlfn.XLOOKUP(O31,'[1]XLookUp - Approx Match'!$B$4:$B$24,'[1]XLookUp - Approx Match'!$A$4:$A$24,"-")</f>
        <v>E008</v>
      </c>
      <c r="N31" s="41" t="s">
        <v>37</v>
      </c>
      <c r="O31" s="42" t="s">
        <v>3</v>
      </c>
      <c r="P31" s="41" t="s">
        <v>37</v>
      </c>
      <c r="Q31" s="39">
        <v>42430</v>
      </c>
    </row>
    <row r="32" spans="1:23" ht="15.5" x14ac:dyDescent="0.35">
      <c r="A32" s="46" t="str">
        <f>_xlfn.XLOOKUP(C32,'[1]XLookUp - Approx Match'!$B$4:$B$24,'[1]XLookUp - Approx Match'!$A$4:$A$24,"-")</f>
        <v>E009</v>
      </c>
      <c r="B32" s="41" t="s">
        <v>40</v>
      </c>
      <c r="C32" s="42" t="s">
        <v>4</v>
      </c>
      <c r="D32" s="39">
        <v>42552</v>
      </c>
      <c r="M32" s="46" t="str">
        <f>_xlfn.XLOOKUP(O32,'[1]XLookUp - Approx Match'!$B$4:$B$24,'[1]XLookUp - Approx Match'!$A$4:$A$24,"-")</f>
        <v>E009</v>
      </c>
      <c r="N32" s="41" t="s">
        <v>40</v>
      </c>
      <c r="O32" s="42" t="s">
        <v>4</v>
      </c>
      <c r="P32" s="41" t="s">
        <v>40</v>
      </c>
      <c r="Q32" s="39">
        <v>42552</v>
      </c>
    </row>
    <row r="33" spans="1:17" ht="15.5" x14ac:dyDescent="0.35">
      <c r="A33" s="46" t="str">
        <f>_xlfn.XLOOKUP(C33,'[1]XLookUp - Approx Match'!$B$4:$B$24,'[1]XLookUp - Approx Match'!$A$4:$A$24,"-")</f>
        <v>E015</v>
      </c>
      <c r="B33" s="41" t="s">
        <v>41</v>
      </c>
      <c r="C33" s="42" t="s">
        <v>22</v>
      </c>
      <c r="D33" s="39">
        <v>43770</v>
      </c>
      <c r="M33" s="46" t="str">
        <f>_xlfn.XLOOKUP(O33,'[1]XLookUp - Approx Match'!$B$4:$B$24,'[1]XLookUp - Approx Match'!$A$4:$A$24,"-")</f>
        <v>E015</v>
      </c>
      <c r="N33" s="41" t="s">
        <v>41</v>
      </c>
      <c r="O33" s="42" t="s">
        <v>22</v>
      </c>
      <c r="P33" s="41" t="s">
        <v>41</v>
      </c>
      <c r="Q33" s="39">
        <v>43770</v>
      </c>
    </row>
    <row r="34" spans="1:17" ht="15.5" x14ac:dyDescent="0.35">
      <c r="A34" s="46" t="str">
        <f>_xlfn.XLOOKUP(C34,'[1]XLookUp - Approx Match'!$B$4:$B$24,'[1]XLookUp - Approx Match'!$A$4:$A$24,"-")</f>
        <v>E016</v>
      </c>
      <c r="B34" s="41" t="s">
        <v>41</v>
      </c>
      <c r="C34" s="42" t="s">
        <v>8</v>
      </c>
      <c r="D34" s="39">
        <v>43936</v>
      </c>
      <c r="M34" s="46" t="str">
        <f>_xlfn.XLOOKUP(O34,'[1]XLookUp - Approx Match'!$B$4:$B$24,'[1]XLookUp - Approx Match'!$A$4:$A$24,"-")</f>
        <v>E016</v>
      </c>
      <c r="N34" s="41" t="s">
        <v>41</v>
      </c>
      <c r="O34" s="42" t="s">
        <v>8</v>
      </c>
      <c r="P34" s="41" t="s">
        <v>41</v>
      </c>
      <c r="Q34" s="39">
        <v>43936</v>
      </c>
    </row>
    <row r="35" spans="1:17" ht="15.5" x14ac:dyDescent="0.35">
      <c r="A35" s="46" t="str">
        <f>_xlfn.XLOOKUP(C35,'[1]XLookUp - Approx Match'!$B$4:$B$24,'[1]XLookUp - Approx Match'!$A$4:$A$24,"-")</f>
        <v>E017</v>
      </c>
      <c r="B35" s="41" t="s">
        <v>41</v>
      </c>
      <c r="C35" s="42" t="s">
        <v>9</v>
      </c>
      <c r="D35" s="39">
        <v>44180</v>
      </c>
      <c r="M35" s="46" t="str">
        <f>_xlfn.XLOOKUP(O35,'[1]XLookUp - Approx Match'!$B$4:$B$24,'[1]XLookUp - Approx Match'!$A$4:$A$24,"-")</f>
        <v>E017</v>
      </c>
      <c r="N35" s="41" t="s">
        <v>41</v>
      </c>
      <c r="O35" s="42" t="s">
        <v>9</v>
      </c>
      <c r="P35" s="41" t="s">
        <v>41</v>
      </c>
      <c r="Q35" s="39">
        <v>44180</v>
      </c>
    </row>
    <row r="36" spans="1:17" ht="15.5" x14ac:dyDescent="0.35">
      <c r="A36" s="46" t="str">
        <f>_xlfn.XLOOKUP(C36,'[1]XLookUp - Approx Match'!$B$4:$B$24,'[1]XLookUp - Approx Match'!$A$4:$A$24,"-")</f>
        <v>E018</v>
      </c>
      <c r="B36" s="41" t="s">
        <v>41</v>
      </c>
      <c r="C36" s="42" t="s">
        <v>10</v>
      </c>
      <c r="D36" s="39">
        <v>44270</v>
      </c>
      <c r="M36" s="46" t="str">
        <f>_xlfn.XLOOKUP(O36,'[1]XLookUp - Approx Match'!$B$4:$B$24,'[1]XLookUp - Approx Match'!$A$4:$A$24,"-")</f>
        <v>E018</v>
      </c>
      <c r="N36" s="41" t="s">
        <v>41</v>
      </c>
      <c r="O36" s="42" t="s">
        <v>10</v>
      </c>
      <c r="P36" s="41" t="s">
        <v>41</v>
      </c>
      <c r="Q36" s="39">
        <v>44270</v>
      </c>
    </row>
    <row r="37" spans="1:17" ht="15.5" x14ac:dyDescent="0.35">
      <c r="A37" s="46" t="str">
        <f>_xlfn.XLOOKUP(C37,'[1]XLookUp - Approx Match'!$B$4:$B$24,'[1]XLookUp - Approx Match'!$A$4:$A$24,"-")</f>
        <v>E019</v>
      </c>
      <c r="B37" s="41" t="s">
        <v>26</v>
      </c>
      <c r="C37" s="42" t="s">
        <v>23</v>
      </c>
      <c r="D37" s="39">
        <v>44331</v>
      </c>
      <c r="M37" s="46" t="str">
        <f>_xlfn.XLOOKUP(O37,'[1]XLookUp - Approx Match'!$B$4:$B$24,'[1]XLookUp - Approx Match'!$A$4:$A$24,"-")</f>
        <v>E019</v>
      </c>
      <c r="N37" s="41" t="s">
        <v>26</v>
      </c>
      <c r="O37" s="42" t="s">
        <v>23</v>
      </c>
      <c r="P37" s="41" t="s">
        <v>26</v>
      </c>
      <c r="Q37" s="39">
        <v>44331</v>
      </c>
    </row>
    <row r="38" spans="1:17" ht="15.5" x14ac:dyDescent="0.35">
      <c r="A38" s="46" t="str">
        <f>_xlfn.XLOOKUP(C38,'[1]XLookUp - Approx Match'!$B$4:$B$24,'[1]XLookUp - Approx Match'!$A$4:$A$24,"-")</f>
        <v>E020</v>
      </c>
      <c r="B38" s="41" t="s">
        <v>26</v>
      </c>
      <c r="C38" s="42" t="s">
        <v>11</v>
      </c>
      <c r="D38" s="39">
        <v>44713</v>
      </c>
      <c r="M38" s="46" t="str">
        <f>_xlfn.XLOOKUP(O38,'[1]XLookUp - Approx Match'!$B$4:$B$24,'[1]XLookUp - Approx Match'!$A$4:$A$24,"-")</f>
        <v>E020</v>
      </c>
      <c r="N38" s="41" t="s">
        <v>26</v>
      </c>
      <c r="O38" s="42" t="s">
        <v>11</v>
      </c>
      <c r="P38" s="41" t="s">
        <v>26</v>
      </c>
      <c r="Q38" s="39">
        <v>44713</v>
      </c>
    </row>
    <row r="39" spans="1:17" ht="15.5" x14ac:dyDescent="0.35">
      <c r="A39" s="46" t="str">
        <f>_xlfn.XLOOKUP(C39,'[1]XLookUp - Approx Match'!$B$4:$B$24,'[1]XLookUp - Approx Match'!$A$4:$A$24,"-")</f>
        <v>E021</v>
      </c>
      <c r="B39" s="41" t="s">
        <v>26</v>
      </c>
      <c r="C39" s="42" t="s">
        <v>12</v>
      </c>
      <c r="D39" s="39">
        <v>44757</v>
      </c>
      <c r="M39" s="46" t="str">
        <f>_xlfn.XLOOKUP(O39,'[1]XLookUp - Approx Match'!$B$4:$B$24,'[1]XLookUp - Approx Match'!$A$4:$A$24,"-")</f>
        <v>E021</v>
      </c>
      <c r="N39" s="41" t="s">
        <v>26</v>
      </c>
      <c r="O39" s="42" t="s">
        <v>12</v>
      </c>
      <c r="P39" s="41" t="s">
        <v>26</v>
      </c>
      <c r="Q39" s="39">
        <v>44757</v>
      </c>
    </row>
    <row r="40" spans="1:17" ht="15.5" x14ac:dyDescent="0.35">
      <c r="A40" s="46" t="str">
        <f>_xlfn.XLOOKUP(C40,'[1]XLookUp - Approx Match'!$B$4:$B$24,'[1]XLookUp - Approx Match'!$A$4:$A$24,"-")</f>
        <v>E022</v>
      </c>
      <c r="B40" s="41" t="s">
        <v>26</v>
      </c>
      <c r="C40" s="42" t="s">
        <v>24</v>
      </c>
      <c r="D40" s="39">
        <v>44774</v>
      </c>
      <c r="M40" s="46" t="str">
        <f>_xlfn.XLOOKUP(O40,'[1]XLookUp - Approx Match'!$B$4:$B$24,'[1]XLookUp - Approx Match'!$A$4:$A$24,"-")</f>
        <v>E022</v>
      </c>
      <c r="N40" s="41" t="s">
        <v>26</v>
      </c>
      <c r="O40" s="42" t="s">
        <v>24</v>
      </c>
      <c r="P40" s="41" t="s">
        <v>26</v>
      </c>
      <c r="Q40" s="39">
        <v>44774</v>
      </c>
    </row>
    <row r="41" spans="1:17" ht="15.5" x14ac:dyDescent="0.35">
      <c r="A41" s="46" t="str">
        <f>_xlfn.XLOOKUP(C41,'[1]XLookUp - Approx Match'!$B$4:$B$24,'[1]XLookUp - Approx Match'!$A$4:$A$24,"-")</f>
        <v>E023</v>
      </c>
      <c r="B41" s="41" t="s">
        <v>26</v>
      </c>
      <c r="C41" s="42" t="s">
        <v>25</v>
      </c>
      <c r="D41" s="39">
        <v>44805</v>
      </c>
      <c r="M41" s="46" t="str">
        <f>_xlfn.XLOOKUP(O41,'[1]XLookUp - Approx Match'!$B$4:$B$24,'[1]XLookUp - Approx Match'!$A$4:$A$24,"-")</f>
        <v>E023</v>
      </c>
      <c r="N41" s="41" t="s">
        <v>26</v>
      </c>
      <c r="O41" s="42" t="s">
        <v>25</v>
      </c>
      <c r="P41" s="41" t="s">
        <v>26</v>
      </c>
      <c r="Q41" s="39">
        <v>44805</v>
      </c>
    </row>
    <row r="42" spans="1:17" ht="15.5" x14ac:dyDescent="0.35">
      <c r="A42" s="46" t="str">
        <f>_xlfn.XLOOKUP(C42,'[1]XLookUp - Approx Match'!$B$4:$B$24,'[1]XLookUp - Approx Match'!$A$4:$A$24,"-")</f>
        <v>E001</v>
      </c>
      <c r="B42" s="41" t="s">
        <v>39</v>
      </c>
      <c r="C42" s="42" t="s">
        <v>0</v>
      </c>
      <c r="D42" s="39">
        <v>38718</v>
      </c>
      <c r="M42" s="46" t="str">
        <f>_xlfn.XLOOKUP(O42,'[1]XLookUp - Approx Match'!$B$4:$B$24,'[1]XLookUp - Approx Match'!$A$4:$A$24,"-")</f>
        <v>E001</v>
      </c>
      <c r="N42" s="41" t="s">
        <v>39</v>
      </c>
      <c r="O42" s="42" t="s">
        <v>0</v>
      </c>
      <c r="P42" s="41" t="s">
        <v>39</v>
      </c>
      <c r="Q42" s="39">
        <v>38718</v>
      </c>
    </row>
    <row r="43" spans="1:17" ht="15.5" x14ac:dyDescent="0.35">
      <c r="A43" s="46" t="str">
        <f>_xlfn.XLOOKUP(C43,'[1]XLookUp - Approx Match'!$B$4:$B$24,'[1]XLookUp - Approx Match'!$A$4:$A$24,"-")</f>
        <v>E002</v>
      </c>
      <c r="B43" s="41" t="s">
        <v>39</v>
      </c>
      <c r="C43" s="42" t="s">
        <v>1</v>
      </c>
      <c r="D43" s="39">
        <v>40148</v>
      </c>
      <c r="M43" s="46" t="str">
        <f>_xlfn.XLOOKUP(O43,'[1]XLookUp - Approx Match'!$B$4:$B$24,'[1]XLookUp - Approx Match'!$A$4:$A$24,"-")</f>
        <v>E002</v>
      </c>
      <c r="N43" s="41" t="s">
        <v>39</v>
      </c>
      <c r="O43" s="42" t="s">
        <v>1</v>
      </c>
      <c r="P43" s="41" t="s">
        <v>39</v>
      </c>
      <c r="Q43" s="39">
        <v>40148</v>
      </c>
    </row>
    <row r="44" spans="1:17" ht="15.5" x14ac:dyDescent="0.35">
      <c r="A44" s="46" t="str">
        <f>_xlfn.XLOOKUP(C44,'[1]XLookUp - Approx Match'!$B$4:$B$24,'[1]XLookUp - Approx Match'!$A$4:$A$24,"-")</f>
        <v>E004</v>
      </c>
      <c r="B44" s="41" t="s">
        <v>39</v>
      </c>
      <c r="C44" s="42" t="s">
        <v>18</v>
      </c>
      <c r="D44" s="39">
        <v>42064</v>
      </c>
      <c r="M44" s="46" t="str">
        <f>_xlfn.XLOOKUP(O44,'[1]XLookUp - Approx Match'!$B$4:$B$24,'[1]XLookUp - Approx Match'!$A$4:$A$24,"-")</f>
        <v>E004</v>
      </c>
      <c r="N44" s="41" t="s">
        <v>39</v>
      </c>
      <c r="O44" s="42" t="s">
        <v>18</v>
      </c>
      <c r="P44" s="41" t="s">
        <v>39</v>
      </c>
      <c r="Q44" s="39">
        <v>42064</v>
      </c>
    </row>
    <row r="45" spans="1:17" ht="15.5" x14ac:dyDescent="0.35">
      <c r="A45" s="46" t="str">
        <f>_xlfn.XLOOKUP(C45,'[1]XLookUp - Approx Match'!$B$4:$B$24,'[1]XLookUp - Approx Match'!$A$4:$A$24,"-")</f>
        <v>E005</v>
      </c>
      <c r="B45" s="41" t="s">
        <v>37</v>
      </c>
      <c r="C45" s="42" t="s">
        <v>19</v>
      </c>
      <c r="D45" s="39">
        <v>42064</v>
      </c>
      <c r="M45" s="46" t="str">
        <f>_xlfn.XLOOKUP(O45,'[1]XLookUp - Approx Match'!$B$4:$B$24,'[1]XLookUp - Approx Match'!$A$4:$A$24,"-")</f>
        <v>E005</v>
      </c>
      <c r="N45" s="41" t="s">
        <v>37</v>
      </c>
      <c r="O45" s="42" t="s">
        <v>19</v>
      </c>
      <c r="P45" s="41" t="s">
        <v>37</v>
      </c>
      <c r="Q45" s="39">
        <v>42064</v>
      </c>
    </row>
    <row r="46" spans="1:17" ht="15.5" x14ac:dyDescent="0.35">
      <c r="A46" s="46" t="str">
        <f>_xlfn.XLOOKUP(C46,'[1]XLookUp - Approx Match'!$B$4:$B$24,'[1]XLookUp - Approx Match'!$A$4:$A$24,"-")</f>
        <v>E006</v>
      </c>
      <c r="B46" s="41" t="s">
        <v>37</v>
      </c>
      <c r="C46" s="42" t="s">
        <v>20</v>
      </c>
      <c r="D46" s="39">
        <v>42156</v>
      </c>
      <c r="M46" s="46" t="str">
        <f>_xlfn.XLOOKUP(O46,'[1]XLookUp - Approx Match'!$B$4:$B$24,'[1]XLookUp - Approx Match'!$A$4:$A$24,"-")</f>
        <v>E006</v>
      </c>
      <c r="N46" s="41" t="s">
        <v>37</v>
      </c>
      <c r="O46" s="42" t="s">
        <v>20</v>
      </c>
      <c r="P46" s="41" t="s">
        <v>37</v>
      </c>
      <c r="Q46" s="39">
        <v>42156</v>
      </c>
    </row>
    <row r="47" spans="1:17" ht="15.5" x14ac:dyDescent="0.35">
      <c r="A47" s="46" t="str">
        <f>_xlfn.XLOOKUP(C47,'[1]XLookUp - Approx Match'!$B$4:$B$24,'[1]XLookUp - Approx Match'!$A$4:$A$24,"-")</f>
        <v>E007</v>
      </c>
      <c r="B47" s="41" t="s">
        <v>37</v>
      </c>
      <c r="C47" s="42" t="s">
        <v>2</v>
      </c>
      <c r="D47" s="39">
        <v>42278</v>
      </c>
      <c r="M47" s="46" t="str">
        <f>_xlfn.XLOOKUP(O47,'[1]XLookUp - Approx Match'!$B$4:$B$24,'[1]XLookUp - Approx Match'!$A$4:$A$24,"-")</f>
        <v>E007</v>
      </c>
      <c r="N47" s="41" t="s">
        <v>37</v>
      </c>
      <c r="O47" s="42" t="s">
        <v>2</v>
      </c>
      <c r="P47" s="41" t="s">
        <v>37</v>
      </c>
      <c r="Q47" s="39">
        <v>42278</v>
      </c>
    </row>
    <row r="48" spans="1:17" ht="15.5" x14ac:dyDescent="0.35">
      <c r="A48" s="46" t="str">
        <f>_xlfn.XLOOKUP(C48,'[1]XLookUp - Approx Match'!$B$4:$B$24,'[1]XLookUp - Approx Match'!$A$4:$A$24,"-")</f>
        <v>E008</v>
      </c>
      <c r="B48" s="41" t="s">
        <v>37</v>
      </c>
      <c r="C48" s="42" t="s">
        <v>3</v>
      </c>
      <c r="D48" s="39">
        <v>42430</v>
      </c>
      <c r="M48" s="46" t="str">
        <f>_xlfn.XLOOKUP(O48,'[1]XLookUp - Approx Match'!$B$4:$B$24,'[1]XLookUp - Approx Match'!$A$4:$A$24,"-")</f>
        <v>E008</v>
      </c>
      <c r="N48" s="41" t="s">
        <v>37</v>
      </c>
      <c r="O48" s="42" t="s">
        <v>3</v>
      </c>
      <c r="P48" s="41" t="s">
        <v>37</v>
      </c>
      <c r="Q48" s="39">
        <v>42430</v>
      </c>
    </row>
    <row r="49" spans="1:17" ht="15.5" x14ac:dyDescent="0.35">
      <c r="A49" s="46" t="str">
        <f>_xlfn.XLOOKUP(C49,'[1]XLookUp - Approx Match'!$B$4:$B$24,'[1]XLookUp - Approx Match'!$A$4:$A$24,"-")</f>
        <v>E009</v>
      </c>
      <c r="B49" s="41" t="s">
        <v>40</v>
      </c>
      <c r="C49" s="42" t="s">
        <v>4</v>
      </c>
      <c r="D49" s="39">
        <v>42552</v>
      </c>
      <c r="M49" s="46" t="str">
        <f>_xlfn.XLOOKUP(O49,'[1]XLookUp - Approx Match'!$B$4:$B$24,'[1]XLookUp - Approx Match'!$A$4:$A$24,"-")</f>
        <v>E009</v>
      </c>
      <c r="N49" s="41" t="s">
        <v>40</v>
      </c>
      <c r="O49" s="42" t="s">
        <v>4</v>
      </c>
      <c r="P49" s="41" t="s">
        <v>40</v>
      </c>
      <c r="Q49" s="39">
        <v>42552</v>
      </c>
    </row>
    <row r="50" spans="1:17" ht="15.5" x14ac:dyDescent="0.35">
      <c r="A50" s="46" t="str">
        <f>_xlfn.XLOOKUP(C50,'[1]XLookUp - Approx Match'!$B$4:$B$24,'[1]XLookUp - Approx Match'!$A$4:$A$24,"-")</f>
        <v>E001</v>
      </c>
      <c r="B50" s="41" t="s">
        <v>39</v>
      </c>
      <c r="C50" s="42" t="s">
        <v>0</v>
      </c>
      <c r="D50" s="39">
        <v>38718</v>
      </c>
      <c r="M50" s="46" t="str">
        <f>_xlfn.XLOOKUP(O50,'[1]XLookUp - Approx Match'!$B$4:$B$24,'[1]XLookUp - Approx Match'!$A$4:$A$24,"-")</f>
        <v>E001</v>
      </c>
      <c r="N50" s="41" t="s">
        <v>39</v>
      </c>
      <c r="O50" s="42" t="s">
        <v>0</v>
      </c>
      <c r="P50" s="41" t="s">
        <v>39</v>
      </c>
      <c r="Q50" s="39">
        <v>38718</v>
      </c>
    </row>
    <row r="51" spans="1:17" ht="15.5" x14ac:dyDescent="0.35">
      <c r="A51" s="46" t="str">
        <f>_xlfn.XLOOKUP(C51,'[1]XLookUp - Approx Match'!$B$4:$B$24,'[1]XLookUp - Approx Match'!$A$4:$A$24,"-")</f>
        <v>E002</v>
      </c>
      <c r="B51" s="41" t="s">
        <v>39</v>
      </c>
      <c r="C51" s="42" t="s">
        <v>1</v>
      </c>
      <c r="D51" s="39">
        <v>40148</v>
      </c>
      <c r="M51" s="46" t="str">
        <f>_xlfn.XLOOKUP(O51,'[1]XLookUp - Approx Match'!$B$4:$B$24,'[1]XLookUp - Approx Match'!$A$4:$A$24,"-")</f>
        <v>E002</v>
      </c>
      <c r="N51" s="41" t="s">
        <v>39</v>
      </c>
      <c r="O51" s="42" t="s">
        <v>1</v>
      </c>
      <c r="P51" s="41" t="s">
        <v>39</v>
      </c>
      <c r="Q51" s="39">
        <v>40148</v>
      </c>
    </row>
    <row r="52" spans="1:17" ht="15.5" x14ac:dyDescent="0.35">
      <c r="A52" s="46" t="str">
        <f>_xlfn.XLOOKUP(C52,'[1]XLookUp - Approx Match'!$B$4:$B$24,'[1]XLookUp - Approx Match'!$A$4:$A$24,"-")</f>
        <v>E004</v>
      </c>
      <c r="B52" s="41" t="s">
        <v>39</v>
      </c>
      <c r="C52" s="42" t="s">
        <v>18</v>
      </c>
      <c r="D52" s="39">
        <v>42064</v>
      </c>
      <c r="M52" s="46" t="str">
        <f>_xlfn.XLOOKUP(O52,'[1]XLookUp - Approx Match'!$B$4:$B$24,'[1]XLookUp - Approx Match'!$A$4:$A$24,"-")</f>
        <v>E004</v>
      </c>
      <c r="N52" s="41" t="s">
        <v>39</v>
      </c>
      <c r="O52" s="42" t="s">
        <v>18</v>
      </c>
      <c r="P52" s="41" t="s">
        <v>39</v>
      </c>
      <c r="Q52" s="39">
        <v>42064</v>
      </c>
    </row>
    <row r="53" spans="1:17" ht="15.5" x14ac:dyDescent="0.35">
      <c r="A53" s="46" t="str">
        <f>_xlfn.XLOOKUP(C53,'[1]XLookUp - Approx Match'!$B$4:$B$24,'[1]XLookUp - Approx Match'!$A$4:$A$24,"-")</f>
        <v>E005</v>
      </c>
      <c r="B53" s="41" t="s">
        <v>37</v>
      </c>
      <c r="C53" s="42" t="s">
        <v>19</v>
      </c>
      <c r="D53" s="39">
        <v>42064</v>
      </c>
      <c r="M53" s="46" t="str">
        <f>_xlfn.XLOOKUP(O53,'[1]XLookUp - Approx Match'!$B$4:$B$24,'[1]XLookUp - Approx Match'!$A$4:$A$24,"-")</f>
        <v>E005</v>
      </c>
      <c r="N53" s="41" t="s">
        <v>37</v>
      </c>
      <c r="O53" s="42" t="s">
        <v>19</v>
      </c>
      <c r="P53" s="41" t="s">
        <v>37</v>
      </c>
      <c r="Q53" s="39">
        <v>42064</v>
      </c>
    </row>
    <row r="54" spans="1:17" ht="15.5" x14ac:dyDescent="0.35">
      <c r="A54" s="46" t="str">
        <f>_xlfn.XLOOKUP(C54,'[1]XLookUp - Approx Match'!$B$4:$B$24,'[1]XLookUp - Approx Match'!$A$4:$A$24,"-")</f>
        <v>E006</v>
      </c>
      <c r="B54" s="41" t="s">
        <v>37</v>
      </c>
      <c r="C54" s="42" t="s">
        <v>20</v>
      </c>
      <c r="D54" s="39">
        <v>42156</v>
      </c>
      <c r="M54" s="46" t="str">
        <f>_xlfn.XLOOKUP(O54,'[1]XLookUp - Approx Match'!$B$4:$B$24,'[1]XLookUp - Approx Match'!$A$4:$A$24,"-")</f>
        <v>E006</v>
      </c>
      <c r="N54" s="41" t="s">
        <v>37</v>
      </c>
      <c r="O54" s="42" t="s">
        <v>20</v>
      </c>
      <c r="P54" s="41" t="s">
        <v>37</v>
      </c>
      <c r="Q54" s="39">
        <v>42156</v>
      </c>
    </row>
    <row r="55" spans="1:17" ht="15.5" x14ac:dyDescent="0.35">
      <c r="A55" s="46" t="str">
        <f>_xlfn.XLOOKUP(C55,'[1]XLookUp - Approx Match'!$B$4:$B$24,'[1]XLookUp - Approx Match'!$A$4:$A$24,"-")</f>
        <v>E007</v>
      </c>
      <c r="B55" s="41" t="s">
        <v>37</v>
      </c>
      <c r="C55" s="42" t="s">
        <v>2</v>
      </c>
      <c r="D55" s="39">
        <v>42278</v>
      </c>
      <c r="M55" s="46" t="str">
        <f>_xlfn.XLOOKUP(O55,'[1]XLookUp - Approx Match'!$B$4:$B$24,'[1]XLookUp - Approx Match'!$A$4:$A$24,"-")</f>
        <v>E007</v>
      </c>
      <c r="N55" s="41" t="s">
        <v>37</v>
      </c>
      <c r="O55" s="42" t="s">
        <v>2</v>
      </c>
      <c r="P55" s="41" t="s">
        <v>37</v>
      </c>
      <c r="Q55" s="39">
        <v>42278</v>
      </c>
    </row>
    <row r="56" spans="1:17" ht="15.5" x14ac:dyDescent="0.35">
      <c r="A56" s="46" t="str">
        <f>_xlfn.XLOOKUP(C56,'[1]XLookUp - Approx Match'!$B$4:$B$24,'[1]XLookUp - Approx Match'!$A$4:$A$24,"-")</f>
        <v>E008</v>
      </c>
      <c r="B56" s="41" t="s">
        <v>37</v>
      </c>
      <c r="C56" s="42" t="s">
        <v>3</v>
      </c>
      <c r="D56" s="39">
        <v>42430</v>
      </c>
      <c r="M56" s="46" t="str">
        <f>_xlfn.XLOOKUP(O56,'[1]XLookUp - Approx Match'!$B$4:$B$24,'[1]XLookUp - Approx Match'!$A$4:$A$24,"-")</f>
        <v>E008</v>
      </c>
      <c r="N56" s="41" t="s">
        <v>37</v>
      </c>
      <c r="O56" s="42" t="s">
        <v>3</v>
      </c>
      <c r="P56" s="41" t="s">
        <v>37</v>
      </c>
      <c r="Q56" s="39">
        <v>42430</v>
      </c>
    </row>
    <row r="57" spans="1:17" ht="15.5" x14ac:dyDescent="0.35">
      <c r="A57" s="46" t="str">
        <f>_xlfn.XLOOKUP(C57,'[1]XLookUp - Approx Match'!$B$4:$B$24,'[1]XLookUp - Approx Match'!$A$4:$A$24,"-")</f>
        <v>E009</v>
      </c>
      <c r="B57" s="41" t="s">
        <v>40</v>
      </c>
      <c r="C57" s="42" t="s">
        <v>4</v>
      </c>
      <c r="D57" s="39">
        <v>42552</v>
      </c>
      <c r="M57" s="46" t="str">
        <f>_xlfn.XLOOKUP(O57,'[1]XLookUp - Approx Match'!$B$4:$B$24,'[1]XLookUp - Approx Match'!$A$4:$A$24,"-")</f>
        <v>E009</v>
      </c>
      <c r="N57" s="41" t="s">
        <v>40</v>
      </c>
      <c r="O57" s="42" t="s">
        <v>4</v>
      </c>
      <c r="P57" s="41" t="s">
        <v>40</v>
      </c>
      <c r="Q57" s="39">
        <v>42552</v>
      </c>
    </row>
    <row r="58" spans="1:17" ht="15.5" x14ac:dyDescent="0.35">
      <c r="A58" s="46" t="str">
        <f>_xlfn.XLOOKUP(C58,'[1]XLookUp - Approx Match'!$B$4:$B$24,'[1]XLookUp - Approx Match'!$A$4:$A$24,"-")</f>
        <v>E010</v>
      </c>
      <c r="B58" s="41" t="s">
        <v>40</v>
      </c>
      <c r="C58" s="42" t="s">
        <v>5</v>
      </c>
      <c r="D58" s="39">
        <v>42948</v>
      </c>
      <c r="M58" s="46" t="str">
        <f>_xlfn.XLOOKUP(O58,'[1]XLookUp - Approx Match'!$B$4:$B$24,'[1]XLookUp - Approx Match'!$A$4:$A$24,"-")</f>
        <v>E010</v>
      </c>
      <c r="N58" s="41" t="s">
        <v>40</v>
      </c>
      <c r="O58" s="42" t="s">
        <v>5</v>
      </c>
      <c r="P58" s="41" t="s">
        <v>40</v>
      </c>
      <c r="Q58" s="39">
        <v>42948</v>
      </c>
    </row>
    <row r="59" spans="1:17" ht="15.5" x14ac:dyDescent="0.35">
      <c r="A59" s="46" t="str">
        <f>_xlfn.XLOOKUP(C59,'[1]XLookUp - Approx Match'!$B$4:$B$24,'[1]XLookUp - Approx Match'!$A$4:$A$24,"-")</f>
        <v>E011</v>
      </c>
      <c r="B59" s="41" t="s">
        <v>40</v>
      </c>
      <c r="C59" s="42" t="s">
        <v>6</v>
      </c>
      <c r="D59" s="39">
        <v>43191</v>
      </c>
      <c r="M59" s="46" t="str">
        <f>_xlfn.XLOOKUP(O59,'[1]XLookUp - Approx Match'!$B$4:$B$24,'[1]XLookUp - Approx Match'!$A$4:$A$24,"-")</f>
        <v>E011</v>
      </c>
      <c r="N59" s="41" t="s">
        <v>40</v>
      </c>
      <c r="O59" s="42" t="s">
        <v>6</v>
      </c>
      <c r="P59" s="41" t="s">
        <v>40</v>
      </c>
      <c r="Q59" s="39">
        <v>43191</v>
      </c>
    </row>
    <row r="60" spans="1:17" ht="15.5" x14ac:dyDescent="0.35">
      <c r="A60" s="46" t="str">
        <f>_xlfn.XLOOKUP(C60,'[1]XLookUp - Approx Match'!$B$4:$B$24,'[1]XLookUp - Approx Match'!$A$4:$A$24,"-")</f>
        <v>E012</v>
      </c>
      <c r="B60" s="41" t="s">
        <v>40</v>
      </c>
      <c r="C60" s="42" t="s">
        <v>21</v>
      </c>
      <c r="D60" s="39">
        <v>43344</v>
      </c>
      <c r="M60" s="46" t="str">
        <f>_xlfn.XLOOKUP(O60,'[1]XLookUp - Approx Match'!$B$4:$B$24,'[1]XLookUp - Approx Match'!$A$4:$A$24,"-")</f>
        <v>E012</v>
      </c>
      <c r="N60" s="41" t="s">
        <v>40</v>
      </c>
      <c r="O60" s="42" t="s">
        <v>21</v>
      </c>
      <c r="P60" s="41" t="s">
        <v>40</v>
      </c>
      <c r="Q60" s="39">
        <v>43344</v>
      </c>
    </row>
    <row r="61" spans="1:17" ht="15.5" x14ac:dyDescent="0.35">
      <c r="A61" s="46" t="str">
        <f>_xlfn.XLOOKUP(C61,'[1]XLookUp - Approx Match'!$B$4:$B$24,'[1]XLookUp - Approx Match'!$A$4:$A$24,"-")</f>
        <v>E014</v>
      </c>
      <c r="B61" s="41" t="s">
        <v>26</v>
      </c>
      <c r="C61" s="42" t="s">
        <v>7</v>
      </c>
      <c r="D61" s="39">
        <v>43753</v>
      </c>
      <c r="M61" s="46" t="str">
        <f>_xlfn.XLOOKUP(O61,'[1]XLookUp - Approx Match'!$B$4:$B$24,'[1]XLookUp - Approx Match'!$A$4:$A$24,"-")</f>
        <v>E014</v>
      </c>
      <c r="N61" s="41" t="s">
        <v>26</v>
      </c>
      <c r="O61" s="42" t="s">
        <v>7</v>
      </c>
      <c r="P61" s="41" t="s">
        <v>26</v>
      </c>
      <c r="Q61" s="39">
        <v>43753</v>
      </c>
    </row>
    <row r="62" spans="1:17" ht="15.5" x14ac:dyDescent="0.35">
      <c r="A62" s="46" t="str">
        <f>_xlfn.XLOOKUP(C62,'[1]XLookUp - Approx Match'!$B$4:$B$24,'[1]XLookUp - Approx Match'!$A$4:$A$24,"-")</f>
        <v>E015</v>
      </c>
      <c r="B62" s="41" t="s">
        <v>41</v>
      </c>
      <c r="C62" s="42" t="s">
        <v>22</v>
      </c>
      <c r="D62" s="39">
        <v>43770</v>
      </c>
      <c r="M62" s="46" t="str">
        <f>_xlfn.XLOOKUP(O62,'[1]XLookUp - Approx Match'!$B$4:$B$24,'[1]XLookUp - Approx Match'!$A$4:$A$24,"-")</f>
        <v>E015</v>
      </c>
      <c r="N62" s="41" t="s">
        <v>41</v>
      </c>
      <c r="O62" s="42" t="s">
        <v>22</v>
      </c>
      <c r="P62" s="41" t="s">
        <v>41</v>
      </c>
      <c r="Q62" s="39">
        <v>43770</v>
      </c>
    </row>
    <row r="63" spans="1:17" ht="15.5" x14ac:dyDescent="0.35">
      <c r="A63" s="46" t="str">
        <f>_xlfn.XLOOKUP(C63,'[1]XLookUp - Approx Match'!$B$4:$B$24,'[1]XLookUp - Approx Match'!$A$4:$A$24,"-")</f>
        <v>E016</v>
      </c>
      <c r="B63" s="41" t="s">
        <v>41</v>
      </c>
      <c r="C63" s="42" t="s">
        <v>8</v>
      </c>
      <c r="D63" s="39">
        <v>43936</v>
      </c>
      <c r="M63" s="46" t="str">
        <f>_xlfn.XLOOKUP(O63,'[1]XLookUp - Approx Match'!$B$4:$B$24,'[1]XLookUp - Approx Match'!$A$4:$A$24,"-")</f>
        <v>E016</v>
      </c>
      <c r="N63" s="41" t="s">
        <v>41</v>
      </c>
      <c r="O63" s="42" t="s">
        <v>8</v>
      </c>
      <c r="P63" s="41" t="s">
        <v>41</v>
      </c>
      <c r="Q63" s="39">
        <v>43936</v>
      </c>
    </row>
    <row r="64" spans="1:17" ht="15.5" x14ac:dyDescent="0.35">
      <c r="A64" s="46" t="str">
        <f>_xlfn.XLOOKUP(C64,'[1]XLookUp - Approx Match'!$B$4:$B$24,'[1]XLookUp - Approx Match'!$A$4:$A$24,"-")</f>
        <v>E017</v>
      </c>
      <c r="B64" s="41" t="s">
        <v>41</v>
      </c>
      <c r="C64" s="42" t="s">
        <v>9</v>
      </c>
      <c r="D64" s="39">
        <v>44180</v>
      </c>
      <c r="M64" s="46" t="str">
        <f>_xlfn.XLOOKUP(O64,'[1]XLookUp - Approx Match'!$B$4:$B$24,'[1]XLookUp - Approx Match'!$A$4:$A$24,"-")</f>
        <v>E017</v>
      </c>
      <c r="N64" s="41" t="s">
        <v>41</v>
      </c>
      <c r="O64" s="42" t="s">
        <v>9</v>
      </c>
      <c r="P64" s="41" t="s">
        <v>41</v>
      </c>
      <c r="Q64" s="39">
        <v>44180</v>
      </c>
    </row>
    <row r="65" spans="1:17" ht="15.5" x14ac:dyDescent="0.35">
      <c r="A65" s="46" t="str">
        <f>_xlfn.XLOOKUP(C65,'[1]XLookUp - Approx Match'!$B$4:$B$24,'[1]XLookUp - Approx Match'!$A$4:$A$24,"-")</f>
        <v>E018</v>
      </c>
      <c r="B65" s="41" t="s">
        <v>41</v>
      </c>
      <c r="C65" s="42" t="s">
        <v>10</v>
      </c>
      <c r="D65" s="39">
        <v>44270</v>
      </c>
      <c r="M65" s="46" t="str">
        <f>_xlfn.XLOOKUP(O65,'[1]XLookUp - Approx Match'!$B$4:$B$24,'[1]XLookUp - Approx Match'!$A$4:$A$24,"-")</f>
        <v>E018</v>
      </c>
      <c r="N65" s="41" t="s">
        <v>41</v>
      </c>
      <c r="O65" s="42" t="s">
        <v>10</v>
      </c>
      <c r="P65" s="41" t="s">
        <v>41</v>
      </c>
      <c r="Q65" s="39">
        <v>44270</v>
      </c>
    </row>
    <row r="66" spans="1:17" ht="15.5" x14ac:dyDescent="0.35">
      <c r="A66" s="46" t="str">
        <f>_xlfn.XLOOKUP(C66,'[1]XLookUp - Approx Match'!$B$4:$B$24,'[1]XLookUp - Approx Match'!$A$4:$A$24,"-")</f>
        <v>E019</v>
      </c>
      <c r="B66" s="41" t="s">
        <v>26</v>
      </c>
      <c r="C66" s="42" t="s">
        <v>23</v>
      </c>
      <c r="D66" s="39">
        <v>44331</v>
      </c>
      <c r="M66" s="46" t="str">
        <f>_xlfn.XLOOKUP(O66,'[1]XLookUp - Approx Match'!$B$4:$B$24,'[1]XLookUp - Approx Match'!$A$4:$A$24,"-")</f>
        <v>E019</v>
      </c>
      <c r="N66" s="41" t="s">
        <v>26</v>
      </c>
      <c r="O66" s="42" t="s">
        <v>23</v>
      </c>
      <c r="P66" s="41" t="s">
        <v>26</v>
      </c>
      <c r="Q66" s="39">
        <v>44331</v>
      </c>
    </row>
    <row r="67" spans="1:17" ht="15.5" x14ac:dyDescent="0.35">
      <c r="A67" s="46" t="str">
        <f>_xlfn.XLOOKUP(C67,'[1]XLookUp - Approx Match'!$B$4:$B$24,'[1]XLookUp - Approx Match'!$A$4:$A$24,"-")</f>
        <v>E020</v>
      </c>
      <c r="B67" s="41" t="s">
        <v>26</v>
      </c>
      <c r="C67" s="42" t="s">
        <v>11</v>
      </c>
      <c r="D67" s="39">
        <v>44713</v>
      </c>
      <c r="M67" s="46" t="str">
        <f>_xlfn.XLOOKUP(O67,'[1]XLookUp - Approx Match'!$B$4:$B$24,'[1]XLookUp - Approx Match'!$A$4:$A$24,"-")</f>
        <v>E020</v>
      </c>
      <c r="N67" s="41" t="s">
        <v>26</v>
      </c>
      <c r="O67" s="42" t="s">
        <v>11</v>
      </c>
      <c r="P67" s="41" t="s">
        <v>26</v>
      </c>
      <c r="Q67" s="39">
        <v>44713</v>
      </c>
    </row>
    <row r="68" spans="1:17" ht="15.5" x14ac:dyDescent="0.35">
      <c r="A68" s="46" t="str">
        <f>_xlfn.XLOOKUP(C68,'[1]XLookUp - Approx Match'!$B$4:$B$24,'[1]XLookUp - Approx Match'!$A$4:$A$24,"-")</f>
        <v>E021</v>
      </c>
      <c r="B68" s="41" t="s">
        <v>26</v>
      </c>
      <c r="C68" s="42" t="s">
        <v>12</v>
      </c>
      <c r="D68" s="39">
        <v>44757</v>
      </c>
      <c r="M68" s="46" t="str">
        <f>_xlfn.XLOOKUP(O68,'[1]XLookUp - Approx Match'!$B$4:$B$24,'[1]XLookUp - Approx Match'!$A$4:$A$24,"-")</f>
        <v>E021</v>
      </c>
      <c r="N68" s="41" t="s">
        <v>26</v>
      </c>
      <c r="O68" s="42" t="s">
        <v>12</v>
      </c>
      <c r="P68" s="41" t="s">
        <v>26</v>
      </c>
      <c r="Q68" s="39">
        <v>44757</v>
      </c>
    </row>
    <row r="69" spans="1:17" ht="15.5" x14ac:dyDescent="0.35">
      <c r="A69" s="46" t="str">
        <f>_xlfn.XLOOKUP(C69,'[1]XLookUp - Approx Match'!$B$4:$B$24,'[1]XLookUp - Approx Match'!$A$4:$A$24,"-")</f>
        <v>E022</v>
      </c>
      <c r="B69" s="41" t="s">
        <v>26</v>
      </c>
      <c r="C69" s="42" t="s">
        <v>24</v>
      </c>
      <c r="D69" s="39">
        <v>44774</v>
      </c>
      <c r="M69" s="46" t="str">
        <f>_xlfn.XLOOKUP(O69,'[1]XLookUp - Approx Match'!$B$4:$B$24,'[1]XLookUp - Approx Match'!$A$4:$A$24,"-")</f>
        <v>E022</v>
      </c>
      <c r="N69" s="41" t="s">
        <v>26</v>
      </c>
      <c r="O69" s="42" t="s">
        <v>24</v>
      </c>
      <c r="P69" s="41" t="s">
        <v>26</v>
      </c>
      <c r="Q69" s="39">
        <v>44774</v>
      </c>
    </row>
    <row r="70" spans="1:17" ht="15.5" x14ac:dyDescent="0.35">
      <c r="A70" s="46" t="str">
        <f>_xlfn.XLOOKUP(C70,'[1]XLookUp - Approx Match'!$B$4:$B$24,'[1]XLookUp - Approx Match'!$A$4:$A$24,"-")</f>
        <v>E023</v>
      </c>
      <c r="B70" s="41" t="s">
        <v>26</v>
      </c>
      <c r="C70" s="42" t="s">
        <v>25</v>
      </c>
      <c r="D70" s="39">
        <v>44805</v>
      </c>
      <c r="M70" s="46" t="str">
        <f>_xlfn.XLOOKUP(O70,'[1]XLookUp - Approx Match'!$B$4:$B$24,'[1]XLookUp - Approx Match'!$A$4:$A$24,"-")</f>
        <v>E023</v>
      </c>
      <c r="N70" s="41" t="s">
        <v>26</v>
      </c>
      <c r="O70" s="42" t="s">
        <v>25</v>
      </c>
      <c r="P70" s="41" t="s">
        <v>26</v>
      </c>
      <c r="Q70" s="39">
        <v>44805</v>
      </c>
    </row>
    <row r="71" spans="1:17" ht="15.5" x14ac:dyDescent="0.35">
      <c r="A71" s="46" t="str">
        <f>_xlfn.XLOOKUP(C71,'[1]XLookUp - Approx Match'!$B$4:$B$24,'[1]XLookUp - Approx Match'!$A$4:$A$24,"-")</f>
        <v>E001</v>
      </c>
      <c r="B71" s="41" t="s">
        <v>39</v>
      </c>
      <c r="C71" s="42" t="s">
        <v>0</v>
      </c>
      <c r="D71" s="39">
        <v>38718</v>
      </c>
      <c r="M71" s="46" t="str">
        <f>_xlfn.XLOOKUP(O71,'[1]XLookUp - Approx Match'!$B$4:$B$24,'[1]XLookUp - Approx Match'!$A$4:$A$24,"-")</f>
        <v>E001</v>
      </c>
      <c r="N71" s="41" t="s">
        <v>39</v>
      </c>
      <c r="O71" s="42" t="s">
        <v>0</v>
      </c>
      <c r="P71" s="41" t="s">
        <v>39</v>
      </c>
      <c r="Q71" s="39">
        <v>38718</v>
      </c>
    </row>
    <row r="72" spans="1:17" ht="15.5" x14ac:dyDescent="0.35">
      <c r="A72" s="46" t="str">
        <f>_xlfn.XLOOKUP(C72,'[1]XLookUp - Approx Match'!$B$4:$B$24,'[1]XLookUp - Approx Match'!$A$4:$A$24,"-")</f>
        <v>E002</v>
      </c>
      <c r="B72" s="41" t="s">
        <v>39</v>
      </c>
      <c r="C72" s="42" t="s">
        <v>1</v>
      </c>
      <c r="D72" s="39">
        <v>40148</v>
      </c>
      <c r="M72" s="46" t="str">
        <f>_xlfn.XLOOKUP(O72,'[1]XLookUp - Approx Match'!$B$4:$B$24,'[1]XLookUp - Approx Match'!$A$4:$A$24,"-")</f>
        <v>E002</v>
      </c>
      <c r="N72" s="41" t="s">
        <v>39</v>
      </c>
      <c r="O72" s="42" t="s">
        <v>1</v>
      </c>
      <c r="P72" s="41" t="s">
        <v>39</v>
      </c>
      <c r="Q72" s="39">
        <v>40148</v>
      </c>
    </row>
    <row r="73" spans="1:17" ht="15.5" x14ac:dyDescent="0.35">
      <c r="A73" s="46" t="str">
        <f>_xlfn.XLOOKUP(C73,'[1]XLookUp - Approx Match'!$B$4:$B$24,'[1]XLookUp - Approx Match'!$A$4:$A$24,"-")</f>
        <v>E004</v>
      </c>
      <c r="B73" s="41" t="s">
        <v>39</v>
      </c>
      <c r="C73" s="42" t="s">
        <v>18</v>
      </c>
      <c r="D73" s="39">
        <v>42064</v>
      </c>
      <c r="M73" s="46" t="str">
        <f>_xlfn.XLOOKUP(O73,'[1]XLookUp - Approx Match'!$B$4:$B$24,'[1]XLookUp - Approx Match'!$A$4:$A$24,"-")</f>
        <v>E004</v>
      </c>
      <c r="N73" s="41" t="s">
        <v>39</v>
      </c>
      <c r="O73" s="42" t="s">
        <v>18</v>
      </c>
      <c r="P73" s="41" t="s">
        <v>39</v>
      </c>
      <c r="Q73" s="39">
        <v>42064</v>
      </c>
    </row>
    <row r="74" spans="1:17" ht="15.5" x14ac:dyDescent="0.35">
      <c r="A74" s="46" t="str">
        <f>_xlfn.XLOOKUP(C74,'[1]XLookUp - Approx Match'!$B$4:$B$24,'[1]XLookUp - Approx Match'!$A$4:$A$24,"-")</f>
        <v>E005</v>
      </c>
      <c r="B74" s="41" t="s">
        <v>37</v>
      </c>
      <c r="C74" s="42" t="s">
        <v>19</v>
      </c>
      <c r="D74" s="39">
        <v>42064</v>
      </c>
      <c r="M74" s="46" t="str">
        <f>_xlfn.XLOOKUP(O74,'[1]XLookUp - Approx Match'!$B$4:$B$24,'[1]XLookUp - Approx Match'!$A$4:$A$24,"-")</f>
        <v>E005</v>
      </c>
      <c r="N74" s="41" t="s">
        <v>37</v>
      </c>
      <c r="O74" s="42" t="s">
        <v>19</v>
      </c>
      <c r="P74" s="41" t="s">
        <v>37</v>
      </c>
      <c r="Q74" s="39">
        <v>42064</v>
      </c>
    </row>
    <row r="75" spans="1:17" ht="15.5" x14ac:dyDescent="0.35">
      <c r="A75" s="46" t="str">
        <f>_xlfn.XLOOKUP(C75,'[1]XLookUp - Approx Match'!$B$4:$B$24,'[1]XLookUp - Approx Match'!$A$4:$A$24,"-")</f>
        <v>E006</v>
      </c>
      <c r="B75" s="41" t="s">
        <v>37</v>
      </c>
      <c r="C75" s="42" t="s">
        <v>20</v>
      </c>
      <c r="D75" s="39">
        <v>42156</v>
      </c>
      <c r="M75" s="46" t="str">
        <f>_xlfn.XLOOKUP(O75,'[1]XLookUp - Approx Match'!$B$4:$B$24,'[1]XLookUp - Approx Match'!$A$4:$A$24,"-")</f>
        <v>E006</v>
      </c>
      <c r="N75" s="41" t="s">
        <v>37</v>
      </c>
      <c r="O75" s="42" t="s">
        <v>20</v>
      </c>
      <c r="P75" s="41" t="s">
        <v>37</v>
      </c>
      <c r="Q75" s="39">
        <v>42156</v>
      </c>
    </row>
    <row r="76" spans="1:17" ht="15.5" x14ac:dyDescent="0.35">
      <c r="A76" s="46" t="str">
        <f>_xlfn.XLOOKUP(C76,'[1]XLookUp - Approx Match'!$B$4:$B$24,'[1]XLookUp - Approx Match'!$A$4:$A$24,"-")</f>
        <v>E007</v>
      </c>
      <c r="B76" s="41" t="s">
        <v>37</v>
      </c>
      <c r="C76" s="42" t="s">
        <v>2</v>
      </c>
      <c r="D76" s="39">
        <v>42278</v>
      </c>
      <c r="M76" s="46" t="str">
        <f>_xlfn.XLOOKUP(O76,'[1]XLookUp - Approx Match'!$B$4:$B$24,'[1]XLookUp - Approx Match'!$A$4:$A$24,"-")</f>
        <v>E007</v>
      </c>
      <c r="N76" s="41" t="s">
        <v>37</v>
      </c>
      <c r="O76" s="42" t="s">
        <v>2</v>
      </c>
      <c r="P76" s="41" t="s">
        <v>37</v>
      </c>
      <c r="Q76" s="39">
        <v>42278</v>
      </c>
    </row>
    <row r="77" spans="1:17" ht="15.5" x14ac:dyDescent="0.35">
      <c r="A77" s="46" t="str">
        <f>_xlfn.XLOOKUP(C77,'[1]XLookUp - Approx Match'!$B$4:$B$24,'[1]XLookUp - Approx Match'!$A$4:$A$24,"-")</f>
        <v>E008</v>
      </c>
      <c r="B77" s="41" t="s">
        <v>37</v>
      </c>
      <c r="C77" s="42" t="s">
        <v>3</v>
      </c>
      <c r="D77" s="39">
        <v>42430</v>
      </c>
      <c r="M77" s="46" t="str">
        <f>_xlfn.XLOOKUP(O77,'[1]XLookUp - Approx Match'!$B$4:$B$24,'[1]XLookUp - Approx Match'!$A$4:$A$24,"-")</f>
        <v>E008</v>
      </c>
      <c r="N77" s="41" t="s">
        <v>37</v>
      </c>
      <c r="O77" s="42" t="s">
        <v>3</v>
      </c>
      <c r="P77" s="41" t="s">
        <v>37</v>
      </c>
      <c r="Q77" s="39">
        <v>42430</v>
      </c>
    </row>
    <row r="78" spans="1:17" ht="15.5" x14ac:dyDescent="0.35">
      <c r="A78" s="46" t="str">
        <f>_xlfn.XLOOKUP(C78,'[1]XLookUp - Approx Match'!$B$4:$B$24,'[1]XLookUp - Approx Match'!$A$4:$A$24,"-")</f>
        <v>E009</v>
      </c>
      <c r="B78" s="41" t="s">
        <v>40</v>
      </c>
      <c r="C78" s="42" t="s">
        <v>4</v>
      </c>
      <c r="D78" s="39">
        <v>42552</v>
      </c>
      <c r="M78" s="46" t="str">
        <f>_xlfn.XLOOKUP(O78,'[1]XLookUp - Approx Match'!$B$4:$B$24,'[1]XLookUp - Approx Match'!$A$4:$A$24,"-")</f>
        <v>E009</v>
      </c>
      <c r="N78" s="41" t="s">
        <v>40</v>
      </c>
      <c r="O78" s="42" t="s">
        <v>4</v>
      </c>
      <c r="P78" s="41" t="s">
        <v>40</v>
      </c>
      <c r="Q78" s="39">
        <v>42552</v>
      </c>
    </row>
    <row r="79" spans="1:17" ht="15.5" x14ac:dyDescent="0.35">
      <c r="A79" s="46" t="str">
        <f>_xlfn.XLOOKUP(C79,'[1]XLookUp - Approx Match'!$B$4:$B$24,'[1]XLookUp - Approx Match'!$A$4:$A$24,"-")</f>
        <v>E015</v>
      </c>
      <c r="B79" s="41" t="s">
        <v>41</v>
      </c>
      <c r="C79" s="42" t="s">
        <v>22</v>
      </c>
      <c r="D79" s="39">
        <v>43770</v>
      </c>
      <c r="M79" s="46" t="str">
        <f>_xlfn.XLOOKUP(O79,'[1]XLookUp - Approx Match'!$B$4:$B$24,'[1]XLookUp - Approx Match'!$A$4:$A$24,"-")</f>
        <v>E015</v>
      </c>
      <c r="N79" s="41" t="s">
        <v>41</v>
      </c>
      <c r="O79" s="42" t="s">
        <v>22</v>
      </c>
      <c r="P79" s="41" t="s">
        <v>41</v>
      </c>
      <c r="Q79" s="39">
        <v>43770</v>
      </c>
    </row>
    <row r="80" spans="1:17" ht="15.5" x14ac:dyDescent="0.35">
      <c r="A80" s="46" t="str">
        <f>_xlfn.XLOOKUP(C80,'[1]XLookUp - Approx Match'!$B$4:$B$24,'[1]XLookUp - Approx Match'!$A$4:$A$24,"-")</f>
        <v>E016</v>
      </c>
      <c r="B80" s="41" t="s">
        <v>41</v>
      </c>
      <c r="C80" s="42" t="s">
        <v>8</v>
      </c>
      <c r="D80" s="39">
        <v>43936</v>
      </c>
      <c r="M80" s="46" t="str">
        <f>_xlfn.XLOOKUP(O80,'[1]XLookUp - Approx Match'!$B$4:$B$24,'[1]XLookUp - Approx Match'!$A$4:$A$24,"-")</f>
        <v>E016</v>
      </c>
      <c r="N80" s="41" t="s">
        <v>41</v>
      </c>
      <c r="O80" s="42" t="s">
        <v>8</v>
      </c>
      <c r="P80" s="41" t="s">
        <v>41</v>
      </c>
      <c r="Q80" s="39">
        <v>43936</v>
      </c>
    </row>
    <row r="81" spans="1:17" ht="15.5" x14ac:dyDescent="0.35">
      <c r="A81" s="46" t="str">
        <f>_xlfn.XLOOKUP(C81,'[1]XLookUp - Approx Match'!$B$4:$B$24,'[1]XLookUp - Approx Match'!$A$4:$A$24,"-")</f>
        <v>E017</v>
      </c>
      <c r="B81" s="41" t="s">
        <v>41</v>
      </c>
      <c r="C81" s="42" t="s">
        <v>9</v>
      </c>
      <c r="D81" s="39">
        <v>44180</v>
      </c>
      <c r="M81" s="46" t="str">
        <f>_xlfn.XLOOKUP(O81,'[1]XLookUp - Approx Match'!$B$4:$B$24,'[1]XLookUp - Approx Match'!$A$4:$A$24,"-")</f>
        <v>E017</v>
      </c>
      <c r="N81" s="41" t="s">
        <v>41</v>
      </c>
      <c r="O81" s="42" t="s">
        <v>9</v>
      </c>
      <c r="P81" s="41" t="s">
        <v>41</v>
      </c>
      <c r="Q81" s="39">
        <v>44180</v>
      </c>
    </row>
    <row r="82" spans="1:17" ht="15.5" x14ac:dyDescent="0.35">
      <c r="A82" s="46" t="str">
        <f>_xlfn.XLOOKUP(C82,'[1]XLookUp - Approx Match'!$B$4:$B$24,'[1]XLookUp - Approx Match'!$A$4:$A$24,"-")</f>
        <v>E018</v>
      </c>
      <c r="B82" s="41" t="s">
        <v>41</v>
      </c>
      <c r="C82" s="42" t="s">
        <v>10</v>
      </c>
      <c r="D82" s="39">
        <v>44270</v>
      </c>
      <c r="M82" s="46" t="str">
        <f>_xlfn.XLOOKUP(O82,'[1]XLookUp - Approx Match'!$B$4:$B$24,'[1]XLookUp - Approx Match'!$A$4:$A$24,"-")</f>
        <v>E018</v>
      </c>
      <c r="N82" s="41" t="s">
        <v>41</v>
      </c>
      <c r="O82" s="42" t="s">
        <v>10</v>
      </c>
      <c r="P82" s="41" t="s">
        <v>41</v>
      </c>
      <c r="Q82" s="39">
        <v>44270</v>
      </c>
    </row>
    <row r="83" spans="1:17" ht="15.5" x14ac:dyDescent="0.35">
      <c r="A83" s="46" t="str">
        <f>_xlfn.XLOOKUP(C83,'[1]XLookUp - Approx Match'!$B$4:$B$24,'[1]XLookUp - Approx Match'!$A$4:$A$24,"-")</f>
        <v>E019</v>
      </c>
      <c r="B83" s="41" t="s">
        <v>26</v>
      </c>
      <c r="C83" s="42" t="s">
        <v>23</v>
      </c>
      <c r="D83" s="39">
        <v>44331</v>
      </c>
      <c r="M83" s="46" t="str">
        <f>_xlfn.XLOOKUP(O83,'[1]XLookUp - Approx Match'!$B$4:$B$24,'[1]XLookUp - Approx Match'!$A$4:$A$24,"-")</f>
        <v>E019</v>
      </c>
      <c r="N83" s="41" t="s">
        <v>26</v>
      </c>
      <c r="O83" s="42" t="s">
        <v>23</v>
      </c>
      <c r="P83" s="41" t="s">
        <v>26</v>
      </c>
      <c r="Q83" s="39">
        <v>44331</v>
      </c>
    </row>
    <row r="84" spans="1:17" ht="15.5" x14ac:dyDescent="0.35">
      <c r="A84" s="46" t="str">
        <f>_xlfn.XLOOKUP(C84,'[1]XLookUp - Approx Match'!$B$4:$B$24,'[1]XLookUp - Approx Match'!$A$4:$A$24,"-")</f>
        <v>E020</v>
      </c>
      <c r="B84" s="41" t="s">
        <v>26</v>
      </c>
      <c r="C84" s="42" t="s">
        <v>11</v>
      </c>
      <c r="D84" s="39">
        <v>44713</v>
      </c>
      <c r="M84" s="46" t="str">
        <f>_xlfn.XLOOKUP(O84,'[1]XLookUp - Approx Match'!$B$4:$B$24,'[1]XLookUp - Approx Match'!$A$4:$A$24,"-")</f>
        <v>E020</v>
      </c>
      <c r="N84" s="41" t="s">
        <v>26</v>
      </c>
      <c r="O84" s="42" t="s">
        <v>11</v>
      </c>
      <c r="P84" s="41" t="s">
        <v>26</v>
      </c>
      <c r="Q84" s="39">
        <v>44713</v>
      </c>
    </row>
    <row r="85" spans="1:17" ht="15.5" x14ac:dyDescent="0.35">
      <c r="A85" s="46" t="str">
        <f>_xlfn.XLOOKUP(C85,'[1]XLookUp - Approx Match'!$B$4:$B$24,'[1]XLookUp - Approx Match'!$A$4:$A$24,"-")</f>
        <v>E021</v>
      </c>
      <c r="B85" s="41" t="s">
        <v>26</v>
      </c>
      <c r="C85" s="42" t="s">
        <v>12</v>
      </c>
      <c r="D85" s="39">
        <v>44757</v>
      </c>
      <c r="M85" s="46" t="str">
        <f>_xlfn.XLOOKUP(O85,'[1]XLookUp - Approx Match'!$B$4:$B$24,'[1]XLookUp - Approx Match'!$A$4:$A$24,"-")</f>
        <v>E021</v>
      </c>
      <c r="N85" s="41" t="s">
        <v>26</v>
      </c>
      <c r="O85" s="42" t="s">
        <v>12</v>
      </c>
      <c r="P85" s="41" t="s">
        <v>26</v>
      </c>
      <c r="Q85" s="39">
        <v>44757</v>
      </c>
    </row>
    <row r="86" spans="1:17" ht="15.5" x14ac:dyDescent="0.35">
      <c r="A86" s="46" t="str">
        <f>_xlfn.XLOOKUP(C86,'[1]XLookUp - Approx Match'!$B$4:$B$24,'[1]XLookUp - Approx Match'!$A$4:$A$24,"-")</f>
        <v>E022</v>
      </c>
      <c r="B86" s="41" t="s">
        <v>26</v>
      </c>
      <c r="C86" s="42" t="s">
        <v>24</v>
      </c>
      <c r="D86" s="39">
        <v>44774</v>
      </c>
      <c r="M86" s="46" t="str">
        <f>_xlfn.XLOOKUP(O86,'[1]XLookUp - Approx Match'!$B$4:$B$24,'[1]XLookUp - Approx Match'!$A$4:$A$24,"-")</f>
        <v>E022</v>
      </c>
      <c r="N86" s="41" t="s">
        <v>26</v>
      </c>
      <c r="O86" s="42" t="s">
        <v>24</v>
      </c>
      <c r="P86" s="41" t="s">
        <v>26</v>
      </c>
      <c r="Q86" s="39">
        <v>44774</v>
      </c>
    </row>
    <row r="87" spans="1:17" ht="15.5" x14ac:dyDescent="0.35">
      <c r="A87" s="46" t="str">
        <f>_xlfn.XLOOKUP(C87,'[1]XLookUp - Approx Match'!$B$4:$B$24,'[1]XLookUp - Approx Match'!$A$4:$A$24,"-")</f>
        <v>E023</v>
      </c>
      <c r="B87" s="41" t="s">
        <v>26</v>
      </c>
      <c r="C87" s="42" t="s">
        <v>25</v>
      </c>
      <c r="D87" s="39">
        <v>44805</v>
      </c>
      <c r="M87" s="46" t="str">
        <f>_xlfn.XLOOKUP(O87,'[1]XLookUp - Approx Match'!$B$4:$B$24,'[1]XLookUp - Approx Match'!$A$4:$A$24,"-")</f>
        <v>E023</v>
      </c>
      <c r="N87" s="41" t="s">
        <v>26</v>
      </c>
      <c r="O87" s="42" t="s">
        <v>25</v>
      </c>
      <c r="P87" s="41" t="s">
        <v>26</v>
      </c>
      <c r="Q87" s="39">
        <v>44805</v>
      </c>
    </row>
    <row r="88" spans="1:17" ht="15.5" x14ac:dyDescent="0.35">
      <c r="A88" s="46" t="str">
        <f>_xlfn.XLOOKUP(C88,'[1]XLookUp - Approx Match'!$B$4:$B$24,'[1]XLookUp - Approx Match'!$A$4:$A$24,"-")</f>
        <v>E001</v>
      </c>
      <c r="B88" s="41" t="s">
        <v>39</v>
      </c>
      <c r="C88" s="42" t="s">
        <v>0</v>
      </c>
      <c r="D88" s="39">
        <v>38718</v>
      </c>
      <c r="M88" s="46" t="str">
        <f>_xlfn.XLOOKUP(O88,'[1]XLookUp - Approx Match'!$B$4:$B$24,'[1]XLookUp - Approx Match'!$A$4:$A$24,"-")</f>
        <v>E001</v>
      </c>
      <c r="N88" s="41" t="s">
        <v>39</v>
      </c>
      <c r="O88" s="42" t="s">
        <v>0</v>
      </c>
      <c r="P88" s="41" t="s">
        <v>39</v>
      </c>
      <c r="Q88" s="39">
        <v>38718</v>
      </c>
    </row>
    <row r="89" spans="1:17" ht="15.5" x14ac:dyDescent="0.35">
      <c r="A89" s="46" t="str">
        <f>_xlfn.XLOOKUP(C89,'[1]XLookUp - Approx Match'!$B$4:$B$24,'[1]XLookUp - Approx Match'!$A$4:$A$24,"-")</f>
        <v>E002</v>
      </c>
      <c r="B89" s="41" t="s">
        <v>39</v>
      </c>
      <c r="C89" s="42" t="s">
        <v>1</v>
      </c>
      <c r="D89" s="39">
        <v>40148</v>
      </c>
      <c r="M89" s="46" t="str">
        <f>_xlfn.XLOOKUP(O89,'[1]XLookUp - Approx Match'!$B$4:$B$24,'[1]XLookUp - Approx Match'!$A$4:$A$24,"-")</f>
        <v>E002</v>
      </c>
      <c r="N89" s="41" t="s">
        <v>39</v>
      </c>
      <c r="O89" s="42" t="s">
        <v>1</v>
      </c>
      <c r="P89" s="41" t="s">
        <v>39</v>
      </c>
      <c r="Q89" s="39">
        <v>40148</v>
      </c>
    </row>
    <row r="90" spans="1:17" ht="15.5" x14ac:dyDescent="0.35">
      <c r="A90" s="46" t="str">
        <f>_xlfn.XLOOKUP(C90,'[1]XLookUp - Approx Match'!$B$4:$B$24,'[1]XLookUp - Approx Match'!$A$4:$A$24,"-")</f>
        <v>E004</v>
      </c>
      <c r="B90" s="41" t="s">
        <v>39</v>
      </c>
      <c r="C90" s="42" t="s">
        <v>18</v>
      </c>
      <c r="D90" s="39">
        <v>42064</v>
      </c>
      <c r="M90" s="46" t="str">
        <f>_xlfn.XLOOKUP(O90,'[1]XLookUp - Approx Match'!$B$4:$B$24,'[1]XLookUp - Approx Match'!$A$4:$A$24,"-")</f>
        <v>E004</v>
      </c>
      <c r="N90" s="41" t="s">
        <v>39</v>
      </c>
      <c r="O90" s="42" t="s">
        <v>18</v>
      </c>
      <c r="P90" s="41" t="s">
        <v>39</v>
      </c>
      <c r="Q90" s="39">
        <v>42064</v>
      </c>
    </row>
    <row r="91" spans="1:17" ht="15.5" x14ac:dyDescent="0.35">
      <c r="A91" s="46" t="str">
        <f>_xlfn.XLOOKUP(C91,'[1]XLookUp - Approx Match'!$B$4:$B$24,'[1]XLookUp - Approx Match'!$A$4:$A$24,"-")</f>
        <v>E005</v>
      </c>
      <c r="B91" s="41" t="s">
        <v>37</v>
      </c>
      <c r="C91" s="42" t="s">
        <v>19</v>
      </c>
      <c r="D91" s="39">
        <v>42064</v>
      </c>
      <c r="M91" s="46" t="str">
        <f>_xlfn.XLOOKUP(O91,'[1]XLookUp - Approx Match'!$B$4:$B$24,'[1]XLookUp - Approx Match'!$A$4:$A$24,"-")</f>
        <v>E005</v>
      </c>
      <c r="N91" s="41" t="s">
        <v>37</v>
      </c>
      <c r="O91" s="42" t="s">
        <v>19</v>
      </c>
      <c r="P91" s="41" t="s">
        <v>37</v>
      </c>
      <c r="Q91" s="39">
        <v>42064</v>
      </c>
    </row>
    <row r="92" spans="1:17" ht="15.5" x14ac:dyDescent="0.35">
      <c r="A92" s="46" t="str">
        <f>_xlfn.XLOOKUP(C92,'[1]XLookUp - Approx Match'!$B$4:$B$24,'[1]XLookUp - Approx Match'!$A$4:$A$24,"-")</f>
        <v>E006</v>
      </c>
      <c r="B92" s="41" t="s">
        <v>37</v>
      </c>
      <c r="C92" s="42" t="s">
        <v>20</v>
      </c>
      <c r="D92" s="39">
        <v>42156</v>
      </c>
      <c r="M92" s="46" t="str">
        <f>_xlfn.XLOOKUP(O92,'[1]XLookUp - Approx Match'!$B$4:$B$24,'[1]XLookUp - Approx Match'!$A$4:$A$24,"-")</f>
        <v>E006</v>
      </c>
      <c r="N92" s="41" t="s">
        <v>37</v>
      </c>
      <c r="O92" s="42" t="s">
        <v>20</v>
      </c>
      <c r="P92" s="41" t="s">
        <v>37</v>
      </c>
      <c r="Q92" s="39">
        <v>42156</v>
      </c>
    </row>
    <row r="93" spans="1:17" ht="15.5" x14ac:dyDescent="0.35">
      <c r="A93" s="46" t="str">
        <f>_xlfn.XLOOKUP(C93,'[1]XLookUp - Approx Match'!$B$4:$B$24,'[1]XLookUp - Approx Match'!$A$4:$A$24,"-")</f>
        <v>E007</v>
      </c>
      <c r="B93" s="41" t="s">
        <v>37</v>
      </c>
      <c r="C93" s="42" t="s">
        <v>2</v>
      </c>
      <c r="D93" s="39">
        <v>42278</v>
      </c>
      <c r="M93" s="46" t="str">
        <f>_xlfn.XLOOKUP(O93,'[1]XLookUp - Approx Match'!$B$4:$B$24,'[1]XLookUp - Approx Match'!$A$4:$A$24,"-")</f>
        <v>E007</v>
      </c>
      <c r="N93" s="41" t="s">
        <v>37</v>
      </c>
      <c r="O93" s="42" t="s">
        <v>2</v>
      </c>
      <c r="P93" s="41" t="s">
        <v>37</v>
      </c>
      <c r="Q93" s="39">
        <v>42278</v>
      </c>
    </row>
    <row r="94" spans="1:17" ht="15.5" x14ac:dyDescent="0.35">
      <c r="A94" s="46" t="str">
        <f>_xlfn.XLOOKUP(C94,'[1]XLookUp - Approx Match'!$B$4:$B$24,'[1]XLookUp - Approx Match'!$A$4:$A$24,"-")</f>
        <v>E008</v>
      </c>
      <c r="B94" s="41" t="s">
        <v>37</v>
      </c>
      <c r="C94" s="42" t="s">
        <v>3</v>
      </c>
      <c r="D94" s="39">
        <v>42430</v>
      </c>
      <c r="M94" s="46" t="str">
        <f>_xlfn.XLOOKUP(O94,'[1]XLookUp - Approx Match'!$B$4:$B$24,'[1]XLookUp - Approx Match'!$A$4:$A$24,"-")</f>
        <v>E008</v>
      </c>
      <c r="N94" s="41" t="s">
        <v>37</v>
      </c>
      <c r="O94" s="42" t="s">
        <v>3</v>
      </c>
      <c r="P94" s="41" t="s">
        <v>37</v>
      </c>
      <c r="Q94" s="39">
        <v>42430</v>
      </c>
    </row>
    <row r="95" spans="1:17" ht="16" thickBot="1" x14ac:dyDescent="0.4">
      <c r="A95" s="47" t="str">
        <f>_xlfn.XLOOKUP(C95,'[1]XLookUp - Approx Match'!$B$4:$B$24,'[1]XLookUp - Approx Match'!$A$4:$A$24,"-")</f>
        <v>E009</v>
      </c>
      <c r="B95" s="49" t="s">
        <v>40</v>
      </c>
      <c r="C95" s="48" t="s">
        <v>4</v>
      </c>
      <c r="D95" s="40">
        <v>42552</v>
      </c>
      <c r="M95" s="47" t="str">
        <f>_xlfn.XLOOKUP(O95,'[1]XLookUp - Approx Match'!$B$4:$B$24,'[1]XLookUp - Approx Match'!$A$4:$A$24,"-")</f>
        <v>E009</v>
      </c>
      <c r="N95" s="49" t="s">
        <v>40</v>
      </c>
      <c r="O95" s="48" t="s">
        <v>4</v>
      </c>
      <c r="P95" s="49" t="s">
        <v>40</v>
      </c>
      <c r="Q95" s="40">
        <v>42552</v>
      </c>
    </row>
  </sheetData>
  <conditionalFormatting sqref="A4:A32 C25:C32 C4:C20">
    <cfRule type="duplicateValues" priority="116"/>
    <cfRule type="top10" priority="115" rank="5"/>
  </conditionalFormatting>
  <conditionalFormatting sqref="A50:A78 C71:C78 C50:C66">
    <cfRule type="top10" priority="69" rank="5"/>
    <cfRule type="duplicateValues" priority="70"/>
  </conditionalFormatting>
  <conditionalFormatting sqref="B4:B95">
    <cfRule type="duplicateValues" priority="56"/>
    <cfRule type="top10" priority="55" rank="5"/>
  </conditionalFormatting>
  <conditionalFormatting sqref="C33:C37 A33:A49 C42:C49">
    <cfRule type="duplicateValues" priority="78"/>
    <cfRule type="top10" priority="77" rank="5"/>
  </conditionalFormatting>
  <conditionalFormatting sqref="C79:C83 A79:A95 C88:C95">
    <cfRule type="top10" priority="61" rank="5"/>
    <cfRule type="duplicateValues" priority="62"/>
  </conditionalFormatting>
  <conditionalFormatting sqref="D2:D20">
    <cfRule type="duplicateValues" priority="130"/>
    <cfRule type="top10" priority="129" rank="5"/>
  </conditionalFormatting>
  <conditionalFormatting sqref="D21:D24">
    <cfRule type="duplicateValues" priority="132"/>
    <cfRule type="top10" priority="131" rank="5"/>
  </conditionalFormatting>
  <conditionalFormatting sqref="D25:D32">
    <cfRule type="top10" priority="83" rank="5"/>
    <cfRule type="duplicateValues" priority="84"/>
  </conditionalFormatting>
  <conditionalFormatting sqref="D33:D37">
    <cfRule type="top10" priority="79" rank="5"/>
    <cfRule type="duplicateValues" priority="80"/>
  </conditionalFormatting>
  <conditionalFormatting sqref="D38:D41">
    <cfRule type="duplicateValues" priority="82"/>
    <cfRule type="top10" priority="81" rank="5"/>
  </conditionalFormatting>
  <conditionalFormatting sqref="D42:D49">
    <cfRule type="duplicateValues" priority="76"/>
    <cfRule type="top10" priority="75" rank="5"/>
  </conditionalFormatting>
  <conditionalFormatting sqref="D50:D66">
    <cfRule type="duplicateValues" priority="72"/>
    <cfRule type="top10" priority="71" rank="5"/>
  </conditionalFormatting>
  <conditionalFormatting sqref="D67:D70">
    <cfRule type="top10" priority="73" rank="5"/>
    <cfRule type="duplicateValues" priority="74"/>
  </conditionalFormatting>
  <conditionalFormatting sqref="D71:D78">
    <cfRule type="top10" priority="67" rank="5"/>
    <cfRule type="duplicateValues" priority="68"/>
  </conditionalFormatting>
  <conditionalFormatting sqref="D79:D83">
    <cfRule type="duplicateValues" priority="64"/>
    <cfRule type="top10" priority="63" rank="5"/>
  </conditionalFormatting>
  <conditionalFormatting sqref="D84:D87">
    <cfRule type="top10" priority="65" rank="5"/>
    <cfRule type="duplicateValues" priority="66"/>
  </conditionalFormatting>
  <conditionalFormatting sqref="D88:D95">
    <cfRule type="duplicateValues" priority="60"/>
    <cfRule type="top10" priority="59" rank="5"/>
  </conditionalFormatting>
  <conditionalFormatting sqref="F4:F24 H4:H24">
    <cfRule type="top10" priority="13" rank="5"/>
    <cfRule type="duplicateValues" priority="14"/>
  </conditionalFormatting>
  <conditionalFormatting sqref="G4:G24">
    <cfRule type="top10" priority="11" rank="5"/>
    <cfRule type="duplicateValues" priority="12"/>
  </conditionalFormatting>
  <conditionalFormatting sqref="I3">
    <cfRule type="duplicateValues" priority="54"/>
    <cfRule type="top10" priority="53" rank="5"/>
  </conditionalFormatting>
  <conditionalFormatting sqref="I4:I24">
    <cfRule type="duplicateValues" priority="16"/>
    <cfRule type="top10" priority="15" rank="5"/>
  </conditionalFormatting>
  <conditionalFormatting sqref="M4:M32 O25:O32 O4:O20">
    <cfRule type="top10" priority="47" rank="5"/>
    <cfRule type="duplicateValues" priority="48"/>
  </conditionalFormatting>
  <conditionalFormatting sqref="M50:M78 O71:O78 O50:O66">
    <cfRule type="top10" priority="31" rank="5"/>
    <cfRule type="duplicateValues" priority="32"/>
  </conditionalFormatting>
  <conditionalFormatting sqref="N4:N95">
    <cfRule type="duplicateValues" priority="20"/>
    <cfRule type="top10" priority="19" rank="5"/>
  </conditionalFormatting>
  <conditionalFormatting sqref="O33:O37 M33:M49 O42:O49">
    <cfRule type="top10" priority="39" rank="5"/>
    <cfRule type="duplicateValues" priority="40"/>
  </conditionalFormatting>
  <conditionalFormatting sqref="O79:O83 M79:M95 O88:O95">
    <cfRule type="duplicateValues" priority="24"/>
    <cfRule type="top10" priority="23" rank="5"/>
  </conditionalFormatting>
  <conditionalFormatting sqref="P4:P95">
    <cfRule type="top10" priority="17" rank="5"/>
    <cfRule type="duplicateValues" priority="18"/>
  </conditionalFormatting>
  <conditionalFormatting sqref="Q2:Q20">
    <cfRule type="duplicateValues" priority="50"/>
    <cfRule type="top10" priority="49" rank="5"/>
  </conditionalFormatting>
  <conditionalFormatting sqref="Q21:Q24">
    <cfRule type="duplicateValues" priority="52"/>
    <cfRule type="top10" priority="51" rank="5"/>
  </conditionalFormatting>
  <conditionalFormatting sqref="Q25:Q32">
    <cfRule type="duplicateValues" priority="46"/>
    <cfRule type="top10" priority="45" rank="5"/>
  </conditionalFormatting>
  <conditionalFormatting sqref="Q33:Q37">
    <cfRule type="duplicateValues" priority="42"/>
    <cfRule type="top10" priority="41" rank="5"/>
  </conditionalFormatting>
  <conditionalFormatting sqref="Q38:Q41">
    <cfRule type="duplicateValues" priority="44"/>
    <cfRule type="top10" priority="43" rank="5"/>
  </conditionalFormatting>
  <conditionalFormatting sqref="Q42:Q49">
    <cfRule type="duplicateValues" priority="38"/>
    <cfRule type="top10" priority="37" rank="5"/>
  </conditionalFormatting>
  <conditionalFormatting sqref="Q50:Q66">
    <cfRule type="duplicateValues" priority="34"/>
    <cfRule type="top10" priority="33" rank="5"/>
  </conditionalFormatting>
  <conditionalFormatting sqref="Q67:Q70">
    <cfRule type="duplicateValues" priority="36"/>
    <cfRule type="top10" priority="35" rank="5"/>
  </conditionalFormatting>
  <conditionalFormatting sqref="Q71:Q78">
    <cfRule type="duplicateValues" priority="30"/>
    <cfRule type="top10" priority="29" rank="5"/>
  </conditionalFormatting>
  <conditionalFormatting sqref="Q79:Q83">
    <cfRule type="top10" priority="25" rank="5"/>
    <cfRule type="duplicateValues" priority="26"/>
  </conditionalFormatting>
  <conditionalFormatting sqref="Q84:Q87">
    <cfRule type="duplicateValues" priority="28"/>
    <cfRule type="top10" priority="27" rank="5"/>
  </conditionalFormatting>
  <conditionalFormatting sqref="Q88:Q95">
    <cfRule type="top10" priority="21" rank="5"/>
    <cfRule type="duplicateValues" priority="22"/>
  </conditionalFormatting>
  <conditionalFormatting sqref="T4:T24 V4:V24">
    <cfRule type="duplicateValues" priority="8"/>
    <cfRule type="top10" priority="7" rank="5"/>
  </conditionalFormatting>
  <conditionalFormatting sqref="U4:U24">
    <cfRule type="duplicateValues" priority="6"/>
    <cfRule type="top10" priority="5" rank="5"/>
  </conditionalFormatting>
  <conditionalFormatting sqref="W3">
    <cfRule type="top10" priority="9" rank="5"/>
    <cfRule type="duplicateValues" priority="10"/>
  </conditionalFormatting>
  <conditionalFormatting sqref="W4:W24">
    <cfRule type="duplicateValues" priority="2"/>
    <cfRule type="top10" priority="1" rank="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A209-A1A1-4498-AA9C-F4912A8D1779}">
  <sheetPr>
    <tabColor theme="9" tint="0.59999389629810485"/>
  </sheetPr>
  <dimension ref="A1:J32"/>
  <sheetViews>
    <sheetView workbookViewId="0"/>
  </sheetViews>
  <sheetFormatPr defaultRowHeight="14.5" x14ac:dyDescent="0.35"/>
  <cols>
    <col min="1" max="1" width="18.54296875" customWidth="1"/>
    <col min="2" max="2" width="24" bestFit="1" customWidth="1"/>
    <col min="3" max="3" width="29.08984375" customWidth="1"/>
    <col min="4" max="4" width="18" customWidth="1"/>
    <col min="7" max="7" width="14.36328125" customWidth="1"/>
    <col min="8" max="8" width="24" bestFit="1" customWidth="1"/>
    <col min="9" max="11" width="14.36328125" customWidth="1"/>
  </cols>
  <sheetData>
    <row r="1" spans="1:10" ht="24.65" customHeight="1" x14ac:dyDescent="0.35">
      <c r="A1" s="1" t="s">
        <v>13</v>
      </c>
      <c r="B1" s="1"/>
      <c r="C1" s="2"/>
      <c r="D1" s="2"/>
    </row>
    <row r="2" spans="1:10" ht="15" thickBot="1" x14ac:dyDescent="0.4"/>
    <row r="3" spans="1:10" ht="22.75" customHeight="1" thickBot="1" x14ac:dyDescent="0.4">
      <c r="A3" s="3" t="s">
        <v>14</v>
      </c>
      <c r="B3" s="4" t="s">
        <v>15</v>
      </c>
      <c r="C3" s="4" t="s">
        <v>16</v>
      </c>
      <c r="D3" s="10" t="s">
        <v>17</v>
      </c>
      <c r="G3" s="16" t="s">
        <v>16</v>
      </c>
      <c r="H3" s="16" t="s">
        <v>26</v>
      </c>
    </row>
    <row r="4" spans="1:10" ht="22.75" customHeight="1" thickBot="1" x14ac:dyDescent="0.4">
      <c r="A4" s="5" t="str">
        <f>_xlfn.XLOOKUP(B4,'[1]XLookUp - Approx Match'!$B$4:$B$24,'[1]XLookUp - Approx Match'!$A$4:$A$24,"-")</f>
        <v>E001</v>
      </c>
      <c r="B4" s="6" t="s">
        <v>0</v>
      </c>
      <c r="C4" s="7" t="str">
        <f>_xlfn.XLOOKUP(B4,'[1]XLookUp - Approx Match'!$B$4:$B$24,'[1]XLookUp - Approx Match'!$C$4:$C$24,"Employee Not Found")</f>
        <v>Central</v>
      </c>
      <c r="D4" s="11">
        <v>89000</v>
      </c>
    </row>
    <row r="5" spans="1:10" ht="22.75" customHeight="1" thickBot="1" x14ac:dyDescent="0.4">
      <c r="A5" s="5" t="str">
        <f>_xlfn.XLOOKUP(B5,'[1]XLookUp - Approx Match'!$B$4:$B$24,'[1]XLookUp - Approx Match'!$A$4:$A$24,"-")</f>
        <v>E002</v>
      </c>
      <c r="B5" s="8" t="s">
        <v>1</v>
      </c>
      <c r="C5" s="7" t="str">
        <f>_xlfn.XLOOKUP(B5,'[1]XLookUp - Approx Match'!$B$4:$B$24,'[1]XLookUp - Approx Match'!$C$4:$C$24,"Employee Not Found")</f>
        <v>Central</v>
      </c>
      <c r="D5" s="12">
        <v>78000</v>
      </c>
      <c r="G5" s="3" t="s">
        <v>14</v>
      </c>
      <c r="H5" s="4" t="s">
        <v>15</v>
      </c>
      <c r="I5" s="4" t="s">
        <v>16</v>
      </c>
      <c r="J5" s="10" t="s">
        <v>17</v>
      </c>
    </row>
    <row r="6" spans="1:10" ht="22.75" customHeight="1" x14ac:dyDescent="0.35">
      <c r="A6" s="5" t="str">
        <f>_xlfn.XLOOKUP(B6,'[1]XLookUp - Approx Match'!$B$4:$B$24,'[1]XLookUp - Approx Match'!$A$4:$A$24,"-")</f>
        <v>E004</v>
      </c>
      <c r="B6" s="8" t="s">
        <v>18</v>
      </c>
      <c r="C6" s="7" t="str">
        <f>_xlfn.XLOOKUP(B6,'[1]XLookUp - Approx Match'!$B$4:$B$24,'[1]XLookUp - Approx Match'!$C$4:$C$24,"Employee Not Found")</f>
        <v>Central</v>
      </c>
      <c r="D6" s="12">
        <v>56000</v>
      </c>
      <c r="G6" s="32" t="str" cm="1">
        <f t="array" ref="G6:J11">_xlfn._xlws.FILTER(A4:D24,C4:C24=H3)</f>
        <v>E014</v>
      </c>
      <c r="H6" s="32" t="str">
        <v>Reese Withoutherspoon</v>
      </c>
      <c r="I6" s="32" t="str">
        <v>West</v>
      </c>
      <c r="J6" s="31">
        <v>27250</v>
      </c>
    </row>
    <row r="7" spans="1:10" ht="22.75" customHeight="1" x14ac:dyDescent="0.35">
      <c r="A7" s="5" t="str">
        <f>_xlfn.XLOOKUP(B7,'[1]XLookUp - Approx Match'!$B$4:$B$24,'[1]XLookUp - Approx Match'!$A$4:$A$24,"-")</f>
        <v>E005</v>
      </c>
      <c r="B7" s="8" t="s">
        <v>19</v>
      </c>
      <c r="C7" s="7" t="str">
        <f>_xlfn.XLOOKUP(B7,'[1]XLookUp - Approx Match'!$B$4:$B$24,'[1]XLookUp - Approx Match'!$C$4:$C$24,"Employee Not Found")</f>
        <v>East</v>
      </c>
      <c r="D7" s="12">
        <v>21000</v>
      </c>
      <c r="G7" s="32" t="str">
        <v>E019</v>
      </c>
      <c r="H7" s="32" t="str">
        <v>Kim Karcashian</v>
      </c>
      <c r="I7" s="32" t="str">
        <v>West</v>
      </c>
      <c r="J7" s="31">
        <v>44750</v>
      </c>
    </row>
    <row r="8" spans="1:10" ht="22.75" customHeight="1" x14ac:dyDescent="0.35">
      <c r="A8" s="5" t="str">
        <f>_xlfn.XLOOKUP(B8,'[1]XLookUp - Approx Match'!$B$4:$B$24,'[1]XLookUp - Approx Match'!$A$4:$A$24,"-")</f>
        <v>E006</v>
      </c>
      <c r="B8" s="8" t="s">
        <v>20</v>
      </c>
      <c r="C8" s="7" t="str">
        <f>_xlfn.XLOOKUP(B8,'[1]XLookUp - Approx Match'!$B$4:$B$24,'[1]XLookUp - Approx Match'!$C$4:$C$24,"Employee Not Found")</f>
        <v>East</v>
      </c>
      <c r="D8" s="12">
        <v>27250</v>
      </c>
      <c r="G8" s="32" t="str">
        <v>E020</v>
      </c>
      <c r="H8" s="32" t="str">
        <v>Jennifer Anystone</v>
      </c>
      <c r="I8" s="32" t="str">
        <v>West</v>
      </c>
      <c r="J8" s="31">
        <v>45000</v>
      </c>
    </row>
    <row r="9" spans="1:10" ht="22.75" customHeight="1" x14ac:dyDescent="0.35">
      <c r="A9" s="5" t="str">
        <f>_xlfn.XLOOKUP(B9,'[1]XLookUp - Approx Match'!$B$4:$B$24,'[1]XLookUp - Approx Match'!$A$4:$A$24,"-")</f>
        <v>E007</v>
      </c>
      <c r="B9" s="8" t="s">
        <v>2</v>
      </c>
      <c r="C9" s="7" t="str">
        <f>_xlfn.XLOOKUP(B9,'[1]XLookUp - Approx Match'!$B$4:$B$24,'[1]XLookUp - Approx Match'!$C$4:$C$24,"Employee Not Found")</f>
        <v>East</v>
      </c>
      <c r="D9" s="12">
        <v>77000</v>
      </c>
      <c r="G9" s="32" t="str">
        <v>E021</v>
      </c>
      <c r="H9" s="32" t="str">
        <v>Ariana Venti</v>
      </c>
      <c r="I9" s="32" t="str">
        <v>West</v>
      </c>
      <c r="J9" s="31">
        <v>58000</v>
      </c>
    </row>
    <row r="10" spans="1:10" ht="22.75" customHeight="1" x14ac:dyDescent="0.35">
      <c r="A10" s="5" t="str">
        <f>_xlfn.XLOOKUP(B10,'[1]XLookUp - Approx Match'!$B$4:$B$24,'[1]XLookUp - Approx Match'!$A$4:$A$24,"-")</f>
        <v>E008</v>
      </c>
      <c r="B10" s="8" t="s">
        <v>3</v>
      </c>
      <c r="C10" s="7" t="str">
        <f>_xlfn.XLOOKUP(B10,'[1]XLookUp - Approx Match'!$B$4:$B$24,'[1]XLookUp - Approx Match'!$C$4:$C$24,"Employee Not Found")</f>
        <v>East</v>
      </c>
      <c r="D10" s="12">
        <v>52300</v>
      </c>
      <c r="G10" s="32" t="str">
        <v>E022</v>
      </c>
      <c r="H10" s="32" t="str">
        <v>Pete Davidaughter</v>
      </c>
      <c r="I10" s="32" t="str">
        <v>West</v>
      </c>
      <c r="J10" s="31">
        <v>64000</v>
      </c>
    </row>
    <row r="11" spans="1:10" ht="22.75" customHeight="1" x14ac:dyDescent="0.35">
      <c r="A11" s="5" t="str">
        <f>_xlfn.XLOOKUP(B11,'[1]XLookUp - Approx Match'!$B$4:$B$24,'[1]XLookUp - Approx Match'!$A$4:$A$24,"-")</f>
        <v>E009</v>
      </c>
      <c r="B11" s="8" t="s">
        <v>4</v>
      </c>
      <c r="C11" s="7" t="str">
        <f>_xlfn.XLOOKUP(B11,'[1]XLookUp - Approx Match'!$B$4:$B$24,'[1]XLookUp - Approx Match'!$C$4:$C$24,"Employee Not Found")</f>
        <v>North</v>
      </c>
      <c r="D11" s="12">
        <v>26500</v>
      </c>
      <c r="G11" s="32" t="str">
        <v>E023</v>
      </c>
      <c r="H11" s="32" t="str">
        <v>Jennifer lawyerence</v>
      </c>
      <c r="I11" s="32" t="str">
        <v>West</v>
      </c>
      <c r="J11" s="31">
        <v>28000</v>
      </c>
    </row>
    <row r="12" spans="1:10" ht="22.75" customHeight="1" x14ac:dyDescent="0.35">
      <c r="A12" s="5" t="str">
        <f>_xlfn.XLOOKUP(B12,'[1]XLookUp - Approx Match'!$B$4:$B$24,'[1]XLookUp - Approx Match'!$A$4:$A$24,"-")</f>
        <v>E010</v>
      </c>
      <c r="B12" s="8" t="s">
        <v>5</v>
      </c>
      <c r="C12" s="7" t="str">
        <f>_xlfn.XLOOKUP(B12,'[1]XLookUp - Approx Match'!$B$4:$B$24,'[1]XLookUp - Approx Match'!$C$4:$C$24,"Employee Not Found")</f>
        <v>North</v>
      </c>
      <c r="D12" s="12">
        <v>30800</v>
      </c>
      <c r="G12" s="32"/>
      <c r="H12" s="32"/>
      <c r="I12" s="32"/>
      <c r="J12" s="31"/>
    </row>
    <row r="13" spans="1:10" ht="22.75" customHeight="1" x14ac:dyDescent="0.35">
      <c r="A13" s="5" t="str">
        <f>_xlfn.XLOOKUP(B13,'[1]XLookUp - Approx Match'!$B$4:$B$24,'[1]XLookUp - Approx Match'!$A$4:$A$24,"-")</f>
        <v>E011</v>
      </c>
      <c r="B13" s="8" t="s">
        <v>6</v>
      </c>
      <c r="C13" s="7" t="str">
        <f>_xlfn.XLOOKUP(B13,'[1]XLookUp - Approx Match'!$B$4:$B$24,'[1]XLookUp - Approx Match'!$C$4:$C$24,"Employee Not Found")</f>
        <v>North</v>
      </c>
      <c r="D13" s="12">
        <v>44250</v>
      </c>
      <c r="G13" s="32" t="str" cm="1">
        <f t="array" ref="G13:J15">_xlfn._xlws.FILTER(A4:D24,D4:D24&gt;70000)</f>
        <v>E001</v>
      </c>
      <c r="H13" s="32" t="str">
        <v>Arnold Shawarma</v>
      </c>
      <c r="I13" s="32" t="str">
        <v>Central</v>
      </c>
      <c r="J13" s="31">
        <v>89000</v>
      </c>
    </row>
    <row r="14" spans="1:10" ht="22.75" customHeight="1" x14ac:dyDescent="0.35">
      <c r="A14" s="5" t="str">
        <f>_xlfn.XLOOKUP(B14,'[1]XLookUp - Approx Match'!$B$4:$B$24,'[1]XLookUp - Approx Match'!$A$4:$A$24,"-")</f>
        <v>E012</v>
      </c>
      <c r="B14" s="8" t="s">
        <v>21</v>
      </c>
      <c r="C14" s="7" t="str">
        <f>_xlfn.XLOOKUP(B14,'[1]XLookUp - Approx Match'!$B$4:$B$24,'[1]XLookUp - Approx Match'!$C$4:$C$24,"Employee Not Found")</f>
        <v>North</v>
      </c>
      <c r="D14" s="12">
        <v>59750</v>
      </c>
      <c r="G14" s="32" t="str">
        <v>E002</v>
      </c>
      <c r="H14" s="32" t="str">
        <v>Bustin Jeiber</v>
      </c>
      <c r="I14" s="32" t="str">
        <v>Central</v>
      </c>
      <c r="J14" s="31">
        <v>78000</v>
      </c>
    </row>
    <row r="15" spans="1:10" ht="22.75" customHeight="1" x14ac:dyDescent="0.35">
      <c r="A15" s="5" t="str">
        <f>_xlfn.XLOOKUP(B15,'[1]XLookUp - Approx Match'!$B$4:$B$24,'[1]XLookUp - Approx Match'!$A$4:$A$24,"-")</f>
        <v>E014</v>
      </c>
      <c r="B15" s="8" t="s">
        <v>7</v>
      </c>
      <c r="C15" s="7" t="s">
        <v>26</v>
      </c>
      <c r="D15" s="12">
        <v>27250</v>
      </c>
      <c r="G15" s="32" t="str">
        <v>E007</v>
      </c>
      <c r="H15" s="32" t="str">
        <v>Faroon Mive</v>
      </c>
      <c r="I15" s="32" t="str">
        <v>East</v>
      </c>
      <c r="J15" s="31">
        <v>77000</v>
      </c>
    </row>
    <row r="16" spans="1:10" ht="22.75" customHeight="1" x14ac:dyDescent="0.35">
      <c r="A16" s="5" t="str">
        <f>_xlfn.XLOOKUP(B16,'[1]XLookUp - Approx Match'!$B$4:$B$24,'[1]XLookUp - Approx Match'!$A$4:$A$24,"-")</f>
        <v>E015</v>
      </c>
      <c r="B16" s="8" t="s">
        <v>22</v>
      </c>
      <c r="C16" s="7" t="str">
        <f>_xlfn.XLOOKUP(B16,'[1]XLookUp - Approx Match'!$B$4:$B$24,'[1]XLookUp - Approx Match'!$C$4:$C$24,"Employee Not Found")</f>
        <v>South</v>
      </c>
      <c r="D16" s="12">
        <v>44750</v>
      </c>
      <c r="G16" s="32"/>
      <c r="H16" s="32"/>
      <c r="I16" s="32"/>
      <c r="J16" s="31"/>
    </row>
    <row r="17" spans="1:10" ht="22.75" customHeight="1" x14ac:dyDescent="0.35">
      <c r="A17" s="5" t="str">
        <f>_xlfn.XLOOKUP(B17,'[1]XLookUp - Approx Match'!$B$4:$B$24,'[1]XLookUp - Approx Match'!$A$4:$A$24,"-")</f>
        <v>E016</v>
      </c>
      <c r="B17" s="8" t="s">
        <v>8</v>
      </c>
      <c r="C17" s="7" t="str">
        <f>_xlfn.XLOOKUP(B17,'[1]XLookUp - Approx Match'!$B$4:$B$24,'[1]XLookUp - Approx Match'!$C$4:$C$24,"Employee Not Found")</f>
        <v>South</v>
      </c>
      <c r="D17" s="12">
        <v>41300</v>
      </c>
      <c r="G17" s="32"/>
      <c r="H17" s="32"/>
      <c r="I17" s="32"/>
      <c r="J17" s="31"/>
    </row>
    <row r="18" spans="1:10" ht="22.75" customHeight="1" x14ac:dyDescent="0.35">
      <c r="A18" s="5" t="str">
        <f>_xlfn.XLOOKUP(B18,'[1]XLookUp - Approx Match'!$B$4:$B$24,'[1]XLookUp - Approx Match'!$A$4:$A$24,"-")</f>
        <v>E017</v>
      </c>
      <c r="B18" s="8" t="s">
        <v>9</v>
      </c>
      <c r="C18" s="7" t="str">
        <f>_xlfn.XLOOKUP(B18,'[1]XLookUp - Approx Match'!$B$4:$B$24,'[1]XLookUp - Approx Match'!$C$4:$C$24,"Employee Not Found")</f>
        <v>South</v>
      </c>
      <c r="D18" s="12">
        <v>27250</v>
      </c>
      <c r="G18" s="32"/>
      <c r="H18" s="32"/>
      <c r="I18" s="32"/>
      <c r="J18" s="31"/>
    </row>
    <row r="19" spans="1:10" ht="22.75" customHeight="1" x14ac:dyDescent="0.35">
      <c r="A19" s="5" t="str">
        <f>_xlfn.XLOOKUP(B19,'[1]XLookUp - Approx Match'!$B$4:$B$24,'[1]XLookUp - Approx Match'!$A$4:$A$24,"-")</f>
        <v>E018</v>
      </c>
      <c r="B19" s="8" t="s">
        <v>10</v>
      </c>
      <c r="C19" s="7" t="str">
        <f>_xlfn.XLOOKUP(B19,'[1]XLookUp - Approx Match'!$B$4:$B$24,'[1]XLookUp - Approx Match'!$C$4:$C$24,"Employee Not Found")</f>
        <v>South</v>
      </c>
      <c r="D19" s="12">
        <v>34750</v>
      </c>
    </row>
    <row r="20" spans="1:10" ht="22.75" customHeight="1" x14ac:dyDescent="0.35">
      <c r="A20" s="5" t="str">
        <f>_xlfn.XLOOKUP(B20,'[1]XLookUp - Approx Match'!$B$4:$B$24,'[1]XLookUp - Approx Match'!$A$4:$A$24,"-")</f>
        <v>E019</v>
      </c>
      <c r="B20" s="8" t="s">
        <v>23</v>
      </c>
      <c r="C20" s="7" t="str">
        <f>_xlfn.XLOOKUP(B20,'[1]XLookUp - Approx Match'!$B$4:$B$24,'[1]XLookUp - Approx Match'!$C$4:$C$24,"Employee Not Found")</f>
        <v>West</v>
      </c>
      <c r="D20" s="12">
        <v>44750</v>
      </c>
    </row>
    <row r="21" spans="1:10" ht="22.75" customHeight="1" x14ac:dyDescent="0.35">
      <c r="A21" s="5" t="str">
        <f>_xlfn.XLOOKUP(B21,'[1]XLookUp - Approx Match'!$B$4:$B$24,'[1]XLookUp - Approx Match'!$A$4:$A$24,"-")</f>
        <v>E020</v>
      </c>
      <c r="B21" s="8" t="s">
        <v>11</v>
      </c>
      <c r="C21" s="7" t="str">
        <f>_xlfn.XLOOKUP(B21,'[1]XLookUp - Approx Match'!$B$4:$B$24,'[1]XLookUp - Approx Match'!$C$4:$C$24,"Employee Not Found")</f>
        <v>West</v>
      </c>
      <c r="D21" s="12">
        <v>45000</v>
      </c>
    </row>
    <row r="22" spans="1:10" ht="22.75" customHeight="1" x14ac:dyDescent="0.35">
      <c r="A22" s="5" t="str">
        <f>_xlfn.XLOOKUP(B22,'[1]XLookUp - Approx Match'!$B$4:$B$24,'[1]XLookUp - Approx Match'!$A$4:$A$24,"-")</f>
        <v>E021</v>
      </c>
      <c r="B22" s="8" t="s">
        <v>12</v>
      </c>
      <c r="C22" s="7" t="str">
        <f>_xlfn.XLOOKUP(B22,'[1]XLookUp - Approx Match'!$B$4:$B$24,'[1]XLookUp - Approx Match'!$C$4:$C$24,"Employee Not Found")</f>
        <v>West</v>
      </c>
      <c r="D22" s="12">
        <v>58000</v>
      </c>
    </row>
    <row r="23" spans="1:10" ht="22.75" customHeight="1" x14ac:dyDescent="0.35">
      <c r="A23" s="5" t="str">
        <f>_xlfn.XLOOKUP(B23,'[1]XLookUp - Approx Match'!$B$4:$B$24,'[1]XLookUp - Approx Match'!$A$4:$A$24,"-")</f>
        <v>E022</v>
      </c>
      <c r="B23" s="8" t="s">
        <v>24</v>
      </c>
      <c r="C23" s="7" t="str">
        <f>_xlfn.XLOOKUP(B23,'[1]XLookUp - Approx Match'!$B$4:$B$24,'[1]XLookUp - Approx Match'!$C$4:$C$24,"Employee Not Found")</f>
        <v>West</v>
      </c>
      <c r="D23" s="12">
        <v>64000</v>
      </c>
    </row>
    <row r="24" spans="1:10" ht="22.75" customHeight="1" thickBot="1" x14ac:dyDescent="0.4">
      <c r="A24" s="13" t="str">
        <f>_xlfn.XLOOKUP(B24,'[1]XLookUp - Approx Match'!$B$4:$B$24,'[1]XLookUp - Approx Match'!$A$4:$A$24,"-")</f>
        <v>E023</v>
      </c>
      <c r="B24" s="9" t="s">
        <v>25</v>
      </c>
      <c r="C24" s="14" t="str">
        <f>_xlfn.XLOOKUP(B24,'[1]XLookUp - Approx Match'!$B$4:$B$24,'[1]XLookUp - Approx Match'!$C$4:$C$24,"Employee Not Found")</f>
        <v>West</v>
      </c>
      <c r="D24" s="15">
        <v>28000</v>
      </c>
    </row>
    <row r="25" spans="1:10" ht="17.399999999999999" customHeight="1" x14ac:dyDescent="0.35"/>
    <row r="26" spans="1:10" ht="17.399999999999999" customHeight="1" x14ac:dyDescent="0.35"/>
    <row r="27" spans="1:10" ht="17.399999999999999" customHeight="1" x14ac:dyDescent="0.35"/>
    <row r="28" spans="1:10" ht="17.399999999999999" customHeight="1" x14ac:dyDescent="0.35"/>
    <row r="29" spans="1:10" ht="17.399999999999999" customHeight="1" x14ac:dyDescent="0.35"/>
    <row r="30" spans="1:10" ht="17.399999999999999" customHeight="1" x14ac:dyDescent="0.35"/>
    <row r="31" spans="1:10" ht="17.399999999999999" customHeight="1" x14ac:dyDescent="0.35"/>
    <row r="32" spans="1:10" ht="17.399999999999999" customHeight="1" x14ac:dyDescent="0.35"/>
  </sheetData>
  <conditionalFormatting sqref="A5:A24 A4:D4 B5:B20 C5:C24 D5:D20">
    <cfRule type="top10" priority="6" rank="5"/>
    <cfRule type="duplicateValues" priority="6"/>
  </conditionalFormatting>
  <conditionalFormatting sqref="D21:D24">
    <cfRule type="top10" priority="5" rank="5"/>
    <cfRule type="duplicateValues" priority="5"/>
  </conditionalFormatting>
  <conditionalFormatting sqref="J6:J18">
    <cfRule type="top10" priority="1" rank="5"/>
    <cfRule type="duplicateValues" priority="2"/>
  </conditionalFormatting>
  <dataValidations count="1">
    <dataValidation type="list" allowBlank="1" showInputMessage="1" showErrorMessage="1" sqref="H3" xr:uid="{E7D53CC4-B92E-4091-A4DA-4269A87DF248}">
      <formula1>"Central, East, North, South, West"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FD66-E3B5-4AE4-997E-B7FA4A8649AD}">
  <sheetPr>
    <tabColor theme="9" tint="0.59999389629810485"/>
  </sheetPr>
  <dimension ref="A1:J32"/>
  <sheetViews>
    <sheetView workbookViewId="0"/>
  </sheetViews>
  <sheetFormatPr defaultRowHeight="14.5" x14ac:dyDescent="0.35"/>
  <cols>
    <col min="1" max="1" width="18.54296875" customWidth="1"/>
    <col min="2" max="2" width="24" bestFit="1" customWidth="1"/>
    <col min="3" max="3" width="29.08984375" customWidth="1"/>
    <col min="4" max="4" width="18" customWidth="1"/>
    <col min="7" max="7" width="14.36328125" customWidth="1"/>
    <col min="8" max="8" width="23.6328125" customWidth="1"/>
    <col min="9" max="11" width="14.36328125" customWidth="1"/>
  </cols>
  <sheetData>
    <row r="1" spans="1:10" ht="24.65" customHeight="1" x14ac:dyDescent="0.35">
      <c r="A1" s="1" t="s">
        <v>13</v>
      </c>
      <c r="B1" s="1"/>
      <c r="C1" s="2"/>
      <c r="D1" s="2"/>
    </row>
    <row r="2" spans="1:10" ht="15" thickBot="1" x14ac:dyDescent="0.4"/>
    <row r="3" spans="1:10" ht="22.75" customHeight="1" thickBot="1" x14ac:dyDescent="0.4">
      <c r="A3" s="3" t="s">
        <v>14</v>
      </c>
      <c r="B3" s="4" t="s">
        <v>15</v>
      </c>
      <c r="C3" s="4" t="s">
        <v>16</v>
      </c>
      <c r="D3" s="10" t="s">
        <v>17</v>
      </c>
      <c r="G3" s="16" t="s">
        <v>27</v>
      </c>
      <c r="H3" s="16" t="s">
        <v>17</v>
      </c>
      <c r="I3">
        <f>MATCH(H3,A3:D3,0)</f>
        <v>4</v>
      </c>
    </row>
    <row r="4" spans="1:10" ht="22.75" customHeight="1" thickBot="1" x14ac:dyDescent="0.4">
      <c r="A4" s="5" t="str">
        <f>_xlfn.XLOOKUP(B4,'[1]XLookUp - Approx Match'!$B$4:$B$24,'[1]XLookUp - Approx Match'!$A$4:$A$24,"-")</f>
        <v>E001</v>
      </c>
      <c r="B4" s="6" t="s">
        <v>0</v>
      </c>
      <c r="C4" s="7" t="str">
        <f>_xlfn.XLOOKUP(B4,'[1]XLookUp - Approx Match'!$B$4:$B$24,'[1]XLookUp - Approx Match'!$C$4:$C$24,"Employee Not Found")</f>
        <v>Central</v>
      </c>
      <c r="D4" s="11">
        <v>89000</v>
      </c>
    </row>
    <row r="5" spans="1:10" ht="22.75" customHeight="1" thickBot="1" x14ac:dyDescent="0.4">
      <c r="A5" s="5" t="str">
        <f>_xlfn.XLOOKUP(B5,'[1]XLookUp - Approx Match'!$B$4:$B$24,'[1]XLookUp - Approx Match'!$A$4:$A$24,"-")</f>
        <v>E002</v>
      </c>
      <c r="B5" s="8" t="s">
        <v>1</v>
      </c>
      <c r="C5" s="7" t="str">
        <f>_xlfn.XLOOKUP(B5,'[1]XLookUp - Approx Match'!$B$4:$B$24,'[1]XLookUp - Approx Match'!$C$4:$C$24,"Employee Not Found")</f>
        <v>Central</v>
      </c>
      <c r="D5" s="12">
        <v>78000</v>
      </c>
      <c r="G5" s="3" t="s">
        <v>14</v>
      </c>
      <c r="H5" s="4" t="s">
        <v>15</v>
      </c>
      <c r="I5" s="4" t="s">
        <v>16</v>
      </c>
      <c r="J5" s="10" t="s">
        <v>17</v>
      </c>
    </row>
    <row r="6" spans="1:10" ht="22.75" customHeight="1" x14ac:dyDescent="0.35">
      <c r="A6" s="5" t="str">
        <f>_xlfn.XLOOKUP(B6,'[1]XLookUp - Approx Match'!$B$4:$B$24,'[1]XLookUp - Approx Match'!$A$4:$A$24,"-")</f>
        <v>E004</v>
      </c>
      <c r="B6" s="8" t="s">
        <v>18</v>
      </c>
      <c r="C6" s="7" t="str">
        <f>_xlfn.XLOOKUP(B6,'[1]XLookUp - Approx Match'!$B$4:$B$24,'[1]XLookUp - Approx Match'!$C$4:$C$24,"Employee Not Found")</f>
        <v>Central</v>
      </c>
      <c r="D6" s="12">
        <v>56000</v>
      </c>
      <c r="G6" s="52" t="str" cm="1">
        <f t="array" ref="G6:J26">_xlfn.SORTBY(A4:D24,D4:D24,-1,C4:C24,1,B4:B24,1)</f>
        <v>E001</v>
      </c>
      <c r="H6" s="53" t="str">
        <v>Arnold Shawarma</v>
      </c>
      <c r="I6" s="54" t="str">
        <v>Central</v>
      </c>
      <c r="J6" s="55">
        <v>89000</v>
      </c>
    </row>
    <row r="7" spans="1:10" ht="22.75" customHeight="1" x14ac:dyDescent="0.35">
      <c r="A7" s="5" t="str">
        <f>_xlfn.XLOOKUP(B7,'[1]XLookUp - Approx Match'!$B$4:$B$24,'[1]XLookUp - Approx Match'!$A$4:$A$24,"-")</f>
        <v>E005</v>
      </c>
      <c r="B7" s="8" t="s">
        <v>19</v>
      </c>
      <c r="C7" s="7" t="str">
        <f>_xlfn.XLOOKUP(B7,'[1]XLookUp - Approx Match'!$B$4:$B$24,'[1]XLookUp - Approx Match'!$C$4:$C$24,"Employee Not Found")</f>
        <v>East</v>
      </c>
      <c r="D7" s="12">
        <v>21000</v>
      </c>
      <c r="G7" s="5" t="str">
        <v>E002</v>
      </c>
      <c r="H7" s="8" t="str">
        <v>Bustin Jeiber</v>
      </c>
      <c r="I7" s="7" t="str">
        <v>Central</v>
      </c>
      <c r="J7" s="12">
        <v>78000</v>
      </c>
    </row>
    <row r="8" spans="1:10" ht="22.75" customHeight="1" x14ac:dyDescent="0.35">
      <c r="A8" s="5" t="str">
        <f>_xlfn.XLOOKUP(B8,'[1]XLookUp - Approx Match'!$B$4:$B$24,'[1]XLookUp - Approx Match'!$A$4:$A$24,"-")</f>
        <v>E006</v>
      </c>
      <c r="B8" s="8" t="s">
        <v>20</v>
      </c>
      <c r="C8" s="7" t="str">
        <f>_xlfn.XLOOKUP(B8,'[1]XLookUp - Approx Match'!$B$4:$B$24,'[1]XLookUp - Approx Match'!$C$4:$C$24,"Employee Not Found")</f>
        <v>East</v>
      </c>
      <c r="D8" s="12">
        <v>27250</v>
      </c>
      <c r="G8" s="5" t="str">
        <v>E007</v>
      </c>
      <c r="H8" s="8" t="str">
        <v>Faroon Mive</v>
      </c>
      <c r="I8" s="7" t="str">
        <v>East</v>
      </c>
      <c r="J8" s="12">
        <v>77000</v>
      </c>
    </row>
    <row r="9" spans="1:10" ht="22.75" customHeight="1" x14ac:dyDescent="0.35">
      <c r="A9" s="5" t="str">
        <f>_xlfn.XLOOKUP(B9,'[1]XLookUp - Approx Match'!$B$4:$B$24,'[1]XLookUp - Approx Match'!$A$4:$A$24,"-")</f>
        <v>E007</v>
      </c>
      <c r="B9" s="8" t="s">
        <v>2</v>
      </c>
      <c r="C9" s="7" t="str">
        <f>_xlfn.XLOOKUP(B9,'[1]XLookUp - Approx Match'!$B$4:$B$24,'[1]XLookUp - Approx Match'!$C$4:$C$24,"Employee Not Found")</f>
        <v>East</v>
      </c>
      <c r="D9" s="12">
        <v>77000</v>
      </c>
      <c r="G9" s="5" t="str">
        <v>E022</v>
      </c>
      <c r="H9" s="8" t="str">
        <v>Pete Davidaughter</v>
      </c>
      <c r="I9" s="7" t="str">
        <v>West</v>
      </c>
      <c r="J9" s="12">
        <v>64000</v>
      </c>
    </row>
    <row r="10" spans="1:10" ht="22.75" customHeight="1" x14ac:dyDescent="0.35">
      <c r="A10" s="5" t="str">
        <f>_xlfn.XLOOKUP(B10,'[1]XLookUp - Approx Match'!$B$4:$B$24,'[1]XLookUp - Approx Match'!$A$4:$A$24,"-")</f>
        <v>E008</v>
      </c>
      <c r="B10" s="8" t="s">
        <v>3</v>
      </c>
      <c r="C10" s="7" t="str">
        <f>_xlfn.XLOOKUP(B10,'[1]XLookUp - Approx Match'!$B$4:$B$24,'[1]XLookUp - Approx Match'!$C$4:$C$24,"Employee Not Found")</f>
        <v>East</v>
      </c>
      <c r="D10" s="12">
        <v>52300</v>
      </c>
      <c r="G10" s="5" t="str">
        <v>E012</v>
      </c>
      <c r="H10" s="8" t="str">
        <v>Meridth Footer</v>
      </c>
      <c r="I10" s="7" t="str">
        <v>North</v>
      </c>
      <c r="J10" s="12">
        <v>59750</v>
      </c>
    </row>
    <row r="11" spans="1:10" ht="22.75" customHeight="1" x14ac:dyDescent="0.35">
      <c r="A11" s="5" t="str">
        <f>_xlfn.XLOOKUP(B11,'[1]XLookUp - Approx Match'!$B$4:$B$24,'[1]XLookUp - Approx Match'!$A$4:$A$24,"-")</f>
        <v>E009</v>
      </c>
      <c r="B11" s="8" t="s">
        <v>4</v>
      </c>
      <c r="C11" s="7" t="str">
        <f>_xlfn.XLOOKUP(B11,'[1]XLookUp - Approx Match'!$B$4:$B$24,'[1]XLookUp - Approx Match'!$C$4:$C$24,"Employee Not Found")</f>
        <v>North</v>
      </c>
      <c r="D11" s="12">
        <v>26500</v>
      </c>
      <c r="G11" s="5" t="str">
        <v>E021</v>
      </c>
      <c r="H11" s="8" t="str">
        <v>Ariana Venti</v>
      </c>
      <c r="I11" s="7" t="str">
        <v>West</v>
      </c>
      <c r="J11" s="12">
        <v>58000</v>
      </c>
    </row>
    <row r="12" spans="1:10" ht="22.75" customHeight="1" x14ac:dyDescent="0.35">
      <c r="A12" s="5" t="str">
        <f>_xlfn.XLOOKUP(B12,'[1]XLookUp - Approx Match'!$B$4:$B$24,'[1]XLookUp - Approx Match'!$A$4:$A$24,"-")</f>
        <v>E010</v>
      </c>
      <c r="B12" s="8" t="s">
        <v>5</v>
      </c>
      <c r="C12" s="7" t="str">
        <f>_xlfn.XLOOKUP(B12,'[1]XLookUp - Approx Match'!$B$4:$B$24,'[1]XLookUp - Approx Match'!$C$4:$C$24,"Employee Not Found")</f>
        <v>North</v>
      </c>
      <c r="D12" s="12">
        <v>30800</v>
      </c>
      <c r="G12" s="5" t="str">
        <v>E004</v>
      </c>
      <c r="H12" s="8" t="str">
        <v>Jerry Holland</v>
      </c>
      <c r="I12" s="7" t="str">
        <v>Central</v>
      </c>
      <c r="J12" s="12">
        <v>56000</v>
      </c>
    </row>
    <row r="13" spans="1:10" ht="22.75" customHeight="1" x14ac:dyDescent="0.35">
      <c r="A13" s="5" t="str">
        <f>_xlfn.XLOOKUP(B13,'[1]XLookUp - Approx Match'!$B$4:$B$24,'[1]XLookUp - Approx Match'!$A$4:$A$24,"-")</f>
        <v>E011</v>
      </c>
      <c r="B13" s="8" t="s">
        <v>6</v>
      </c>
      <c r="C13" s="7" t="str">
        <f>_xlfn.XLOOKUP(B13,'[1]XLookUp - Approx Match'!$B$4:$B$24,'[1]XLookUp - Approx Match'!$C$4:$C$24,"Employee Not Found")</f>
        <v>North</v>
      </c>
      <c r="D13" s="12">
        <v>44250</v>
      </c>
      <c r="G13" s="5" t="str">
        <v>E008</v>
      </c>
      <c r="H13" s="8" t="str">
        <v>Feb Levinson</v>
      </c>
      <c r="I13" s="7" t="str">
        <v>East</v>
      </c>
      <c r="J13" s="12">
        <v>52300</v>
      </c>
    </row>
    <row r="14" spans="1:10" ht="22.75" customHeight="1" x14ac:dyDescent="0.35">
      <c r="A14" s="5" t="str">
        <f>_xlfn.XLOOKUP(B14,'[1]XLookUp - Approx Match'!$B$4:$B$24,'[1]XLookUp - Approx Match'!$A$4:$A$24,"-")</f>
        <v>E012</v>
      </c>
      <c r="B14" s="8" t="s">
        <v>21</v>
      </c>
      <c r="C14" s="7" t="str">
        <f>_xlfn.XLOOKUP(B14,'[1]XLookUp - Approx Match'!$B$4:$B$24,'[1]XLookUp - Approx Match'!$C$4:$C$24,"Employee Not Found")</f>
        <v>North</v>
      </c>
      <c r="D14" s="12">
        <v>59750</v>
      </c>
      <c r="G14" s="5" t="str">
        <v>E020</v>
      </c>
      <c r="H14" s="8" t="str">
        <v>Jennifer Anystone</v>
      </c>
      <c r="I14" s="7" t="str">
        <v>West</v>
      </c>
      <c r="J14" s="12">
        <v>45000</v>
      </c>
    </row>
    <row r="15" spans="1:10" ht="22.75" customHeight="1" x14ac:dyDescent="0.35">
      <c r="A15" s="5" t="str">
        <f>_xlfn.XLOOKUP(B15,'[1]XLookUp - Approx Match'!$B$4:$B$24,'[1]XLookUp - Approx Match'!$A$4:$A$24,"-")</f>
        <v>E014</v>
      </c>
      <c r="B15" s="8" t="s">
        <v>7</v>
      </c>
      <c r="C15" s="7" t="s">
        <v>26</v>
      </c>
      <c r="D15" s="12">
        <v>27250</v>
      </c>
      <c r="G15" s="5" t="str">
        <v>E015</v>
      </c>
      <c r="H15" s="8" t="str">
        <v>Robert Faro</v>
      </c>
      <c r="I15" s="7" t="str">
        <v>South</v>
      </c>
      <c r="J15" s="12">
        <v>44750</v>
      </c>
    </row>
    <row r="16" spans="1:10" ht="22.75" customHeight="1" x14ac:dyDescent="0.35">
      <c r="A16" s="5" t="str">
        <f>_xlfn.XLOOKUP(B16,'[1]XLookUp - Approx Match'!$B$4:$B$24,'[1]XLookUp - Approx Match'!$A$4:$A$24,"-")</f>
        <v>E015</v>
      </c>
      <c r="B16" s="8" t="s">
        <v>22</v>
      </c>
      <c r="C16" s="7" t="str">
        <f>_xlfn.XLOOKUP(B16,'[1]XLookUp - Approx Match'!$B$4:$B$24,'[1]XLookUp - Approx Match'!$C$4:$C$24,"Employee Not Found")</f>
        <v>South</v>
      </c>
      <c r="D16" s="12">
        <v>44750</v>
      </c>
      <c r="G16" s="5" t="str">
        <v>E019</v>
      </c>
      <c r="H16" s="8" t="str">
        <v>Kim Karcashian</v>
      </c>
      <c r="I16" s="7" t="str">
        <v>West</v>
      </c>
      <c r="J16" s="12">
        <v>44750</v>
      </c>
    </row>
    <row r="17" spans="1:10" ht="22.75" customHeight="1" x14ac:dyDescent="0.35">
      <c r="A17" s="5" t="str">
        <f>_xlfn.XLOOKUP(B17,'[1]XLookUp - Approx Match'!$B$4:$B$24,'[1]XLookUp - Approx Match'!$A$4:$A$24,"-")</f>
        <v>E016</v>
      </c>
      <c r="B17" s="8" t="s">
        <v>8</v>
      </c>
      <c r="C17" s="7" t="str">
        <f>_xlfn.XLOOKUP(B17,'[1]XLookUp - Approx Match'!$B$4:$B$24,'[1]XLookUp - Approx Match'!$C$4:$C$24,"Employee Not Found")</f>
        <v>South</v>
      </c>
      <c r="D17" s="12">
        <v>41300</v>
      </c>
      <c r="G17" s="5" t="str">
        <v>E011</v>
      </c>
      <c r="H17" s="8" t="str">
        <v>Lennifer Jopez</v>
      </c>
      <c r="I17" s="7" t="str">
        <v>North</v>
      </c>
      <c r="J17" s="12">
        <v>44250</v>
      </c>
    </row>
    <row r="18" spans="1:10" ht="22.75" customHeight="1" x14ac:dyDescent="0.35">
      <c r="A18" s="5" t="str">
        <f>_xlfn.XLOOKUP(B18,'[1]XLookUp - Approx Match'!$B$4:$B$24,'[1]XLookUp - Approx Match'!$A$4:$A$24,"-")</f>
        <v>E017</v>
      </c>
      <c r="B18" s="8" t="s">
        <v>9</v>
      </c>
      <c r="C18" s="7" t="str">
        <f>_xlfn.XLOOKUP(B18,'[1]XLookUp - Approx Match'!$B$4:$B$24,'[1]XLookUp - Approx Match'!$C$4:$C$24,"Employee Not Found")</f>
        <v>South</v>
      </c>
      <c r="D18" s="12">
        <v>27250</v>
      </c>
      <c r="G18" s="5" t="str">
        <v>E016</v>
      </c>
      <c r="H18" s="8" t="str">
        <v>Sd Ehreen</v>
      </c>
      <c r="I18" s="7" t="str">
        <v>South</v>
      </c>
      <c r="J18" s="12">
        <v>41300</v>
      </c>
    </row>
    <row r="19" spans="1:10" ht="22.75" customHeight="1" x14ac:dyDescent="0.35">
      <c r="A19" s="5" t="str">
        <f>_xlfn.XLOOKUP(B19,'[1]XLookUp - Approx Match'!$B$4:$B$24,'[1]XLookUp - Approx Match'!$A$4:$A$24,"-")</f>
        <v>E018</v>
      </c>
      <c r="B19" s="8" t="s">
        <v>10</v>
      </c>
      <c r="C19" s="7" t="str">
        <f>_xlfn.XLOOKUP(B19,'[1]XLookUp - Approx Match'!$B$4:$B$24,'[1]XLookUp - Approx Match'!$C$4:$C$24,"Employee Not Found")</f>
        <v>South</v>
      </c>
      <c r="D19" s="12">
        <v>34750</v>
      </c>
      <c r="G19" s="5" t="str">
        <v>E018</v>
      </c>
      <c r="H19" s="8" t="str">
        <v>Willnot Smith</v>
      </c>
      <c r="I19" s="7" t="str">
        <v>South</v>
      </c>
      <c r="J19" s="12">
        <v>34750</v>
      </c>
    </row>
    <row r="20" spans="1:10" ht="22.75" customHeight="1" x14ac:dyDescent="0.35">
      <c r="A20" s="5" t="str">
        <f>_xlfn.XLOOKUP(B20,'[1]XLookUp - Approx Match'!$B$4:$B$24,'[1]XLookUp - Approx Match'!$A$4:$A$24,"-")</f>
        <v>E019</v>
      </c>
      <c r="B20" s="8" t="s">
        <v>23</v>
      </c>
      <c r="C20" s="7" t="str">
        <f>_xlfn.XLOOKUP(B20,'[1]XLookUp - Approx Match'!$B$4:$B$24,'[1]XLookUp - Approx Match'!$C$4:$C$24,"Employee Not Found")</f>
        <v>West</v>
      </c>
      <c r="D20" s="12">
        <v>44750</v>
      </c>
      <c r="G20" s="5" t="str">
        <v>E010</v>
      </c>
      <c r="H20" s="8" t="str">
        <v>Him Jalpert</v>
      </c>
      <c r="I20" s="7" t="str">
        <v>North</v>
      </c>
      <c r="J20" s="12">
        <v>30800</v>
      </c>
    </row>
    <row r="21" spans="1:10" ht="22.75" customHeight="1" x14ac:dyDescent="0.35">
      <c r="A21" s="5" t="str">
        <f>_xlfn.XLOOKUP(B21,'[1]XLookUp - Approx Match'!$B$4:$B$24,'[1]XLookUp - Approx Match'!$A$4:$A$24,"-")</f>
        <v>E020</v>
      </c>
      <c r="B21" s="8" t="s">
        <v>11</v>
      </c>
      <c r="C21" s="7" t="str">
        <f>_xlfn.XLOOKUP(B21,'[1]XLookUp - Approx Match'!$B$4:$B$24,'[1]XLookUp - Approx Match'!$C$4:$C$24,"Employee Not Found")</f>
        <v>West</v>
      </c>
      <c r="D21" s="12">
        <v>45000</v>
      </c>
      <c r="G21" s="5" t="str">
        <v>E023</v>
      </c>
      <c r="H21" s="8" t="str">
        <v>Jennifer lawyerence</v>
      </c>
      <c r="I21" s="7" t="str">
        <v>West</v>
      </c>
      <c r="J21" s="12">
        <v>28000</v>
      </c>
    </row>
    <row r="22" spans="1:10" ht="22.75" customHeight="1" x14ac:dyDescent="0.35">
      <c r="A22" s="5" t="str">
        <f>_xlfn.XLOOKUP(B22,'[1]XLookUp - Approx Match'!$B$4:$B$24,'[1]XLookUp - Approx Match'!$A$4:$A$24,"-")</f>
        <v>E021</v>
      </c>
      <c r="B22" s="8" t="s">
        <v>12</v>
      </c>
      <c r="C22" s="7" t="str">
        <f>_xlfn.XLOOKUP(B22,'[1]XLookUp - Approx Match'!$B$4:$B$24,'[1]XLookUp - Approx Match'!$C$4:$C$24,"Employee Not Found")</f>
        <v>West</v>
      </c>
      <c r="D22" s="12">
        <v>58000</v>
      </c>
      <c r="G22" s="5" t="str">
        <v>E006</v>
      </c>
      <c r="H22" s="8" t="str">
        <v>Erin Cannon</v>
      </c>
      <c r="I22" s="7" t="str">
        <v>East</v>
      </c>
      <c r="J22" s="12">
        <v>27250</v>
      </c>
    </row>
    <row r="23" spans="1:10" ht="22.75" customHeight="1" x14ac:dyDescent="0.35">
      <c r="A23" s="5" t="str">
        <f>_xlfn.XLOOKUP(B23,'[1]XLookUp - Approx Match'!$B$4:$B$24,'[1]XLookUp - Approx Match'!$A$4:$A$24,"-")</f>
        <v>E022</v>
      </c>
      <c r="B23" s="8" t="s">
        <v>24</v>
      </c>
      <c r="C23" s="7" t="str">
        <f>_xlfn.XLOOKUP(B23,'[1]XLookUp - Approx Match'!$B$4:$B$24,'[1]XLookUp - Approx Match'!$C$4:$C$24,"Employee Not Found")</f>
        <v>West</v>
      </c>
      <c r="D23" s="12">
        <v>64000</v>
      </c>
      <c r="G23" s="5" t="str">
        <v>E017</v>
      </c>
      <c r="H23" s="8" t="str">
        <v>Taylor Unhurried</v>
      </c>
      <c r="I23" s="7" t="str">
        <v>South</v>
      </c>
      <c r="J23" s="12">
        <v>27250</v>
      </c>
    </row>
    <row r="24" spans="1:10" ht="22.75" customHeight="1" thickBot="1" x14ac:dyDescent="0.4">
      <c r="A24" s="13" t="str">
        <f>_xlfn.XLOOKUP(B24,'[1]XLookUp - Approx Match'!$B$4:$B$24,'[1]XLookUp - Approx Match'!$A$4:$A$24,"-")</f>
        <v>E023</v>
      </c>
      <c r="B24" s="9" t="s">
        <v>25</v>
      </c>
      <c r="C24" s="14" t="str">
        <f>_xlfn.XLOOKUP(B24,'[1]XLookUp - Approx Match'!$B$4:$B$24,'[1]XLookUp - Approx Match'!$C$4:$C$24,"Employee Not Found")</f>
        <v>West</v>
      </c>
      <c r="D24" s="15">
        <v>28000</v>
      </c>
      <c r="G24" s="5" t="str">
        <v>E014</v>
      </c>
      <c r="H24" s="8" t="str">
        <v>Reese Withoutherspoon</v>
      </c>
      <c r="I24" s="7" t="str">
        <v>West</v>
      </c>
      <c r="J24" s="12">
        <v>27250</v>
      </c>
    </row>
    <row r="25" spans="1:10" ht="17.399999999999999" customHeight="1" x14ac:dyDescent="0.35">
      <c r="G25" s="5" t="str">
        <v>E009</v>
      </c>
      <c r="H25" s="8" t="str">
        <v>Gady Laga</v>
      </c>
      <c r="I25" s="7" t="str">
        <v>North</v>
      </c>
      <c r="J25" s="12">
        <v>26500</v>
      </c>
    </row>
    <row r="26" spans="1:10" ht="17.399999999999999" customHeight="1" thickBot="1" x14ac:dyDescent="0.4">
      <c r="G26" s="13" t="str">
        <v>E005</v>
      </c>
      <c r="H26" s="9" t="str">
        <v>Cardi A</v>
      </c>
      <c r="I26" s="14" t="str">
        <v>East</v>
      </c>
      <c r="J26" s="15">
        <v>21000</v>
      </c>
    </row>
    <row r="27" spans="1:10" ht="17.399999999999999" customHeight="1" x14ac:dyDescent="0.35"/>
    <row r="28" spans="1:10" ht="17.399999999999999" customHeight="1" x14ac:dyDescent="0.35"/>
    <row r="29" spans="1:10" ht="17.399999999999999" customHeight="1" x14ac:dyDescent="0.35"/>
    <row r="30" spans="1:10" ht="17.399999999999999" customHeight="1" x14ac:dyDescent="0.35"/>
    <row r="31" spans="1:10" ht="17.399999999999999" customHeight="1" x14ac:dyDescent="0.35"/>
    <row r="32" spans="1:10" ht="17.399999999999999" customHeight="1" x14ac:dyDescent="0.35"/>
  </sheetData>
  <conditionalFormatting sqref="A5:A24 A4:D4 B5:B20 C5:C24 D5:D20">
    <cfRule type="top10" priority="9" rank="5"/>
    <cfRule type="duplicateValues" priority="10"/>
  </conditionalFormatting>
  <conditionalFormatting sqref="D21:D24">
    <cfRule type="top10" priority="5" rank="5"/>
    <cfRule type="duplicateValues" priority="6"/>
  </conditionalFormatting>
  <conditionalFormatting sqref="G6:J26">
    <cfRule type="top10" priority="1" rank="5"/>
    <cfRule type="duplicateValues" priority="2"/>
  </conditionalFormatting>
  <dataValidations count="1">
    <dataValidation type="list" allowBlank="1" showInputMessage="1" showErrorMessage="1" sqref="H3" xr:uid="{28634D4F-0C08-4F82-BAA9-8B032B30083E}">
      <formula1>$A$3:$D$3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35C2-AB00-45FF-BB42-1067F1A36F92}">
  <sheetPr>
    <tabColor theme="9" tint="0.59999389629810485"/>
  </sheetPr>
  <dimension ref="A1:G21"/>
  <sheetViews>
    <sheetView workbookViewId="0"/>
  </sheetViews>
  <sheetFormatPr defaultRowHeight="14.5" x14ac:dyDescent="0.35"/>
  <cols>
    <col min="1" max="2" width="19.453125" customWidth="1"/>
    <col min="3" max="3" width="18.90625" customWidth="1"/>
    <col min="4" max="4" width="20.1796875" customWidth="1"/>
    <col min="5" max="5" width="17.08984375" customWidth="1"/>
    <col min="6" max="6" width="14.6328125" customWidth="1"/>
    <col min="7" max="7" width="15.81640625" customWidth="1"/>
  </cols>
  <sheetData>
    <row r="1" spans="1:7" ht="23.5" x14ac:dyDescent="0.35">
      <c r="A1" s="17" t="s">
        <v>29</v>
      </c>
      <c r="B1" s="17"/>
      <c r="C1" s="18"/>
      <c r="D1" s="18"/>
      <c r="E1" s="18"/>
      <c r="F1" s="18"/>
      <c r="G1" s="18"/>
    </row>
    <row r="2" spans="1:7" ht="15" thickBot="1" x14ac:dyDescent="0.4">
      <c r="A2" s="19"/>
      <c r="B2" s="19"/>
    </row>
    <row r="3" spans="1:7" ht="21" customHeight="1" thickBot="1" x14ac:dyDescent="0.4">
      <c r="A3" s="20" t="s">
        <v>14</v>
      </c>
      <c r="B3" s="29" t="s">
        <v>30</v>
      </c>
      <c r="C3" s="21" t="s">
        <v>32</v>
      </c>
      <c r="D3" s="21" t="s">
        <v>31</v>
      </c>
      <c r="E3" s="21" t="s">
        <v>34</v>
      </c>
      <c r="F3" s="21" t="s">
        <v>33</v>
      </c>
      <c r="G3" s="22" t="s">
        <v>35</v>
      </c>
    </row>
    <row r="4" spans="1:7" ht="21" customHeight="1" x14ac:dyDescent="0.35">
      <c r="A4" s="5" t="str">
        <f>_xlfn.XLOOKUP(B4,'[1]XLookUp - Approx Match'!$B$4:$B$24,'[1]XLookUp - Approx Match'!$A$4:$A$24,"-")</f>
        <v>E001</v>
      </c>
      <c r="B4" s="6" t="s">
        <v>0</v>
      </c>
      <c r="C4" s="23">
        <v>3125</v>
      </c>
      <c r="D4" s="23">
        <v>2750</v>
      </c>
      <c r="E4" s="23">
        <v>8820</v>
      </c>
      <c r="F4" s="23">
        <v>6240</v>
      </c>
      <c r="G4" s="24">
        <v>2750</v>
      </c>
    </row>
    <row r="5" spans="1:7" ht="21" customHeight="1" x14ac:dyDescent="0.35">
      <c r="A5" s="5" t="str">
        <f>_xlfn.XLOOKUP(B5,'[1]XLookUp - Approx Match'!$B$4:$B$24,'[1]XLookUp - Approx Match'!$A$4:$A$24,"-")</f>
        <v>E002</v>
      </c>
      <c r="B5" s="8" t="s">
        <v>1</v>
      </c>
      <c r="C5" s="25">
        <v>3250</v>
      </c>
      <c r="D5" s="25">
        <v>3900</v>
      </c>
      <c r="E5" s="25">
        <v>7500</v>
      </c>
      <c r="F5" s="25">
        <v>6250</v>
      </c>
      <c r="G5" s="24">
        <v>3900</v>
      </c>
    </row>
    <row r="6" spans="1:7" ht="21" customHeight="1" x14ac:dyDescent="0.35">
      <c r="A6" s="5" t="str">
        <f>_xlfn.XLOOKUP(B6,'[1]XLookUp - Approx Match'!$B$4:$B$24,'[1]XLookUp - Approx Match'!$A$4:$A$24,"-")</f>
        <v>E004</v>
      </c>
      <c r="B6" s="8" t="s">
        <v>18</v>
      </c>
      <c r="C6" s="25">
        <v>5200</v>
      </c>
      <c r="D6" s="25">
        <v>4550</v>
      </c>
      <c r="E6" s="25">
        <v>8250</v>
      </c>
      <c r="F6" s="25">
        <v>7250</v>
      </c>
      <c r="G6" s="24">
        <v>4550</v>
      </c>
    </row>
    <row r="7" spans="1:7" ht="21" customHeight="1" x14ac:dyDescent="0.35">
      <c r="A7" s="5" t="str">
        <f>_xlfn.XLOOKUP(B7,'[1]XLookUp - Approx Match'!$B$4:$B$24,'[1]XLookUp - Approx Match'!$A$4:$A$24,"-")</f>
        <v>E005</v>
      </c>
      <c r="B7" s="8" t="s">
        <v>19</v>
      </c>
      <c r="C7" s="25">
        <v>5850</v>
      </c>
      <c r="D7" s="25">
        <v>5200</v>
      </c>
      <c r="E7" s="25">
        <v>9980</v>
      </c>
      <c r="F7" s="25">
        <v>9500</v>
      </c>
      <c r="G7" s="24">
        <v>5200</v>
      </c>
    </row>
    <row r="8" spans="1:7" ht="21" customHeight="1" x14ac:dyDescent="0.35">
      <c r="A8" s="5" t="str">
        <f>_xlfn.XLOOKUP(B8,'[1]XLookUp - Approx Match'!$B$4:$B$24,'[1]XLookUp - Approx Match'!$A$4:$A$24,"-")</f>
        <v>E006</v>
      </c>
      <c r="B8" s="8" t="s">
        <v>20</v>
      </c>
      <c r="C8" s="25">
        <v>4550</v>
      </c>
      <c r="D8" s="25">
        <v>5500</v>
      </c>
      <c r="E8" s="25">
        <v>10150</v>
      </c>
      <c r="F8" s="25">
        <v>8250</v>
      </c>
      <c r="G8" s="24">
        <v>5500</v>
      </c>
    </row>
    <row r="9" spans="1:7" ht="21" customHeight="1" x14ac:dyDescent="0.35">
      <c r="A9" s="5" t="str">
        <f>_xlfn.XLOOKUP(B9,'[1]XLookUp - Approx Match'!$B$4:$B$24,'[1]XLookUp - Approx Match'!$A$4:$A$24,"-")</f>
        <v>E007</v>
      </c>
      <c r="B9" s="8" t="s">
        <v>2</v>
      </c>
      <c r="C9" s="25">
        <v>3250</v>
      </c>
      <c r="D9" s="25">
        <v>8250</v>
      </c>
      <c r="E9" s="25">
        <v>11250</v>
      </c>
      <c r="F9" s="25">
        <v>10250</v>
      </c>
      <c r="G9" s="24">
        <v>8250</v>
      </c>
    </row>
    <row r="10" spans="1:7" ht="21" customHeight="1" thickBot="1" x14ac:dyDescent="0.4">
      <c r="A10" s="26" t="s">
        <v>36</v>
      </c>
      <c r="B10" s="30" t="s">
        <v>28</v>
      </c>
      <c r="C10" s="27">
        <f>SUM(C4:C9)</f>
        <v>25225</v>
      </c>
      <c r="D10" s="27">
        <f>SUM(D4:D9)</f>
        <v>30150</v>
      </c>
      <c r="E10" s="27">
        <f>SUM(E4:E9)</f>
        <v>55950</v>
      </c>
      <c r="F10" s="27">
        <f>SUM(F4:F9)</f>
        <v>47740</v>
      </c>
      <c r="G10" s="28">
        <f>SUM(G4:G9)</f>
        <v>30150</v>
      </c>
    </row>
    <row r="11" spans="1:7" ht="15" thickTop="1" x14ac:dyDescent="0.35"/>
    <row r="12" spans="1:7" ht="15" thickBot="1" x14ac:dyDescent="0.4"/>
    <row r="13" spans="1:7" ht="16" thickBot="1" x14ac:dyDescent="0.4">
      <c r="A13" s="20" t="str" cm="1">
        <f t="array" ref="A13:G20">_xlfn._xlws.SORT(A3:G10,1,1,TRUE)</f>
        <v>Emp ID</v>
      </c>
      <c r="B13" s="29" t="str">
        <v>Emp name</v>
      </c>
      <c r="C13" s="21" t="str">
        <v>Week 1</v>
      </c>
      <c r="D13" s="21" t="str">
        <v>Week 2</v>
      </c>
      <c r="E13" s="21" t="str">
        <v>Week 3</v>
      </c>
      <c r="F13" s="21" t="str">
        <v>Week 4</v>
      </c>
      <c r="G13" s="22" t="str">
        <v>Week 5</v>
      </c>
    </row>
    <row r="14" spans="1:7" ht="15.5" x14ac:dyDescent="0.35">
      <c r="A14" s="5" t="str">
        <v>E001</v>
      </c>
      <c r="B14" s="6" t="str">
        <v>Arnold Shawarma</v>
      </c>
      <c r="C14" s="23">
        <v>2750</v>
      </c>
      <c r="D14" s="23">
        <v>3125</v>
      </c>
      <c r="E14" s="23">
        <v>6240</v>
      </c>
      <c r="F14" s="23">
        <v>8820</v>
      </c>
      <c r="G14" s="24">
        <v>2750</v>
      </c>
    </row>
    <row r="15" spans="1:7" ht="15.5" x14ac:dyDescent="0.35">
      <c r="A15" s="5" t="str">
        <v>E002</v>
      </c>
      <c r="B15" s="8" t="str">
        <v>Bustin Jeiber</v>
      </c>
      <c r="C15" s="25">
        <v>3900</v>
      </c>
      <c r="D15" s="25">
        <v>3250</v>
      </c>
      <c r="E15" s="25">
        <v>6250</v>
      </c>
      <c r="F15" s="25">
        <v>7500</v>
      </c>
      <c r="G15" s="24">
        <v>3900</v>
      </c>
    </row>
    <row r="16" spans="1:7" ht="15.5" x14ac:dyDescent="0.35">
      <c r="A16" s="5" t="str">
        <v>E004</v>
      </c>
      <c r="B16" s="8" t="str">
        <v>Jerry Holland</v>
      </c>
      <c r="C16" s="25">
        <v>4550</v>
      </c>
      <c r="D16" s="25">
        <v>5200</v>
      </c>
      <c r="E16" s="25">
        <v>7250</v>
      </c>
      <c r="F16" s="25">
        <v>8250</v>
      </c>
      <c r="G16" s="24">
        <v>4550</v>
      </c>
    </row>
    <row r="17" spans="1:7" ht="15.5" x14ac:dyDescent="0.35">
      <c r="A17" s="5" t="str">
        <v>E005</v>
      </c>
      <c r="B17" s="8" t="str">
        <v>Cardi A</v>
      </c>
      <c r="C17" s="25">
        <v>5200</v>
      </c>
      <c r="D17" s="25">
        <v>5850</v>
      </c>
      <c r="E17" s="25">
        <v>9500</v>
      </c>
      <c r="F17" s="25">
        <v>9980</v>
      </c>
      <c r="G17" s="24">
        <v>5200</v>
      </c>
    </row>
    <row r="18" spans="1:7" ht="15.5" x14ac:dyDescent="0.35">
      <c r="A18" s="5" t="str">
        <v>E006</v>
      </c>
      <c r="B18" s="8" t="str">
        <v>Erin Cannon</v>
      </c>
      <c r="C18" s="25">
        <v>5500</v>
      </c>
      <c r="D18" s="25">
        <v>4550</v>
      </c>
      <c r="E18" s="25">
        <v>8250</v>
      </c>
      <c r="F18" s="25">
        <v>10150</v>
      </c>
      <c r="G18" s="24">
        <v>5500</v>
      </c>
    </row>
    <row r="19" spans="1:7" ht="15.5" x14ac:dyDescent="0.35">
      <c r="A19" s="5" t="str">
        <v>E007</v>
      </c>
      <c r="B19" s="8" t="str">
        <v>Faroon Mive</v>
      </c>
      <c r="C19" s="25">
        <v>8250</v>
      </c>
      <c r="D19" s="25">
        <v>3250</v>
      </c>
      <c r="E19" s="25">
        <v>10250</v>
      </c>
      <c r="F19" s="25">
        <v>11250</v>
      </c>
      <c r="G19" s="24">
        <v>8250</v>
      </c>
    </row>
    <row r="20" spans="1:7" ht="16" thickBot="1" x14ac:dyDescent="0.4">
      <c r="A20" s="26" t="str">
        <v>All</v>
      </c>
      <c r="B20" s="30" t="str">
        <v>Total</v>
      </c>
      <c r="C20" s="27">
        <v>30150</v>
      </c>
      <c r="D20" s="27">
        <v>25225</v>
      </c>
      <c r="E20" s="27">
        <v>47740</v>
      </c>
      <c r="F20" s="27">
        <v>55950</v>
      </c>
      <c r="G20" s="28">
        <v>30150</v>
      </c>
    </row>
    <row r="21" spans="1:7" ht="15" thickTop="1" x14ac:dyDescent="0.35"/>
  </sheetData>
  <phoneticPr fontId="11" type="noConversion"/>
  <conditionalFormatting sqref="A4:B9">
    <cfRule type="top10" priority="3" rank="5"/>
    <cfRule type="duplicateValues" priority="4"/>
  </conditionalFormatting>
  <conditionalFormatting sqref="A14:B19">
    <cfRule type="top10" priority="1" rank="5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Unique</vt:lpstr>
      <vt:lpstr>Filter</vt:lpstr>
      <vt:lpstr>Sort by Row</vt:lpstr>
      <vt:lpstr>Sort by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2023-01-03T15:46:37Z</dcterms:created>
  <dcterms:modified xsi:type="dcterms:W3CDTF">2024-12-01T22:38:55Z</dcterms:modified>
</cp:coreProperties>
</file>