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40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" l="1"/>
  <c r="K86" i="1"/>
  <c r="K85" i="1"/>
  <c r="D81" i="1"/>
  <c r="E93" i="1"/>
  <c r="E98" i="1"/>
  <c r="E96" i="1"/>
  <c r="D74" i="1"/>
  <c r="E74" i="1"/>
  <c r="B89" i="1"/>
  <c r="E73" i="1"/>
  <c r="D73" i="1"/>
  <c r="E72" i="1"/>
  <c r="D72" i="1"/>
  <c r="E71" i="1"/>
  <c r="E70" i="1"/>
  <c r="D71" i="1"/>
  <c r="C56" i="1"/>
  <c r="D56" i="1"/>
  <c r="D54" i="1"/>
  <c r="D53" i="1"/>
  <c r="C42" i="1"/>
  <c r="I42" i="1" s="1"/>
  <c r="K44" i="1" s="1"/>
  <c r="C50" i="1"/>
  <c r="C54" i="1" s="1"/>
  <c r="F23" i="1"/>
  <c r="C26" i="1"/>
  <c r="C23" i="1"/>
  <c r="N14" i="1"/>
  <c r="N12" i="1"/>
  <c r="C53" i="1" l="1"/>
  <c r="G53" i="1" l="1"/>
  <c r="E53" i="1"/>
</calcChain>
</file>

<file path=xl/sharedStrings.xml><?xml version="1.0" encoding="utf-8"?>
<sst xmlns="http://schemas.openxmlformats.org/spreadsheetml/2006/main" count="92" uniqueCount="80">
  <si>
    <t>1. Throughput Accounting</t>
  </si>
  <si>
    <t>2. Learning Curve</t>
  </si>
  <si>
    <t>3. Target Costing</t>
  </si>
  <si>
    <t>Large Scale  Manufacturing Businesses</t>
  </si>
  <si>
    <t>Purpose - To calculate the revenues / contribution and costs per day or per hour basis</t>
  </si>
  <si>
    <t xml:space="preserve">1000 textile </t>
  </si>
  <si>
    <t>Throughput</t>
  </si>
  <si>
    <t>Contribution</t>
  </si>
  <si>
    <t>Contribution = Sales Price - ALL Variable Costs</t>
  </si>
  <si>
    <r>
      <t xml:space="preserve">This is </t>
    </r>
    <r>
      <rPr>
        <b/>
        <sz val="11"/>
        <color theme="1"/>
        <rFont val="Arial"/>
        <family val="2"/>
      </rPr>
      <t>CASH</t>
    </r>
    <r>
      <rPr>
        <sz val="11"/>
        <color theme="1"/>
        <rFont val="Arial"/>
        <family val="2"/>
      </rPr>
      <t xml:space="preserve"> that is added to a business as a result of taking a decision</t>
    </r>
  </si>
  <si>
    <t>Material</t>
  </si>
  <si>
    <t>Labor</t>
  </si>
  <si>
    <t>VOH</t>
  </si>
  <si>
    <t>FOH</t>
  </si>
  <si>
    <t>SP</t>
  </si>
  <si>
    <t>Profit</t>
  </si>
  <si>
    <t>Contribution = SP - V Costs</t>
  </si>
  <si>
    <t>50-20-10-3</t>
  </si>
  <si>
    <t>CASH</t>
  </si>
  <si>
    <t>MC</t>
  </si>
  <si>
    <t>FC</t>
  </si>
  <si>
    <t>VC</t>
  </si>
  <si>
    <t>Throughput Contr</t>
  </si>
  <si>
    <t>50-20</t>
  </si>
  <si>
    <r>
      <t xml:space="preserve">TP Ratio = TP Contribution </t>
    </r>
    <r>
      <rPr>
        <b/>
        <sz val="11"/>
        <color theme="1"/>
        <rFont val="Arial"/>
        <family val="2"/>
      </rPr>
      <t>on Scarce Resource</t>
    </r>
    <r>
      <rPr>
        <sz val="11"/>
        <color theme="1"/>
        <rFont val="Arial"/>
        <family val="2"/>
      </rPr>
      <t xml:space="preserve"> Per Day / Factory Costs per day</t>
    </r>
  </si>
  <si>
    <t>Cap - units / day</t>
  </si>
  <si>
    <t>Cutting</t>
  </si>
  <si>
    <t>Washing and Finishing</t>
  </si>
  <si>
    <t>Stitching</t>
  </si>
  <si>
    <t>Materials</t>
  </si>
  <si>
    <t>TP Contribution / Garment</t>
  </si>
  <si>
    <t>Bottleneck determines your maximum capacity</t>
  </si>
  <si>
    <t>Total TP Cont Per Day</t>
  </si>
  <si>
    <t>75*35</t>
  </si>
  <si>
    <t>Cash</t>
  </si>
  <si>
    <t>Factory Cost</t>
  </si>
  <si>
    <t>per year</t>
  </si>
  <si>
    <t>day</t>
  </si>
  <si>
    <t xml:space="preserve">Weeks </t>
  </si>
  <si>
    <t>Days</t>
  </si>
  <si>
    <t>Cost Per Day</t>
  </si>
  <si>
    <t>Per day</t>
  </si>
  <si>
    <t>Contribution Per Day</t>
  </si>
  <si>
    <t>TP Ratio</t>
  </si>
  <si>
    <t>The more you do of some activity the faster you become</t>
  </si>
  <si>
    <t>It saves our labor cost and saves our VOH due to less time spent</t>
  </si>
  <si>
    <t>Learning Rate 80%</t>
  </si>
  <si>
    <t>Learning Rate</t>
  </si>
  <si>
    <t>Learning Index</t>
  </si>
  <si>
    <t>Total Time'</t>
  </si>
  <si>
    <t>Average Time</t>
  </si>
  <si>
    <t>Learning Curve Formula</t>
  </si>
  <si>
    <t>Y = aX^b</t>
  </si>
  <si>
    <t>Y = Average Time</t>
  </si>
  <si>
    <t>a = Time taken on first unit</t>
  </si>
  <si>
    <t>X = Number of units or batches</t>
  </si>
  <si>
    <t>b= Learning Index</t>
  </si>
  <si>
    <t xml:space="preserve">log r / log2 </t>
  </si>
  <si>
    <t>Y</t>
  </si>
  <si>
    <t>Y= 50*(8)^logr/log2</t>
  </si>
  <si>
    <t>Y= 50*(8)^log0.8/log2</t>
  </si>
  <si>
    <t>Y= 50*(8)^-0.3219</t>
  </si>
  <si>
    <t>Learning Continues until 16th batch</t>
  </si>
  <si>
    <t>Y= 50*(16)^-0.3219</t>
  </si>
  <si>
    <t xml:space="preserve">When we made 16 units the average time taken is </t>
  </si>
  <si>
    <t>Total time taken on making 16 units</t>
  </si>
  <si>
    <t>What is the time taken on 16th unit ???</t>
  </si>
  <si>
    <t>Total time taken on 15 units</t>
  </si>
  <si>
    <t>20.911*15</t>
  </si>
  <si>
    <t>Time taken on 16th Unit</t>
  </si>
  <si>
    <t>A customer places an order for 16 units … cost for making 16 units</t>
  </si>
  <si>
    <t>Material - per unit</t>
  </si>
  <si>
    <t>Labor / hr</t>
  </si>
  <si>
    <t>VOH / hr</t>
  </si>
  <si>
    <t>$</t>
  </si>
  <si>
    <r>
      <t>16*20.48</t>
    </r>
    <r>
      <rPr>
        <b/>
        <sz val="11"/>
        <color theme="1"/>
        <rFont val="Arial"/>
        <family val="2"/>
      </rPr>
      <t>*</t>
    </r>
    <r>
      <rPr>
        <sz val="11"/>
        <color theme="1"/>
        <rFont val="Arial"/>
        <family val="2"/>
      </rPr>
      <t>10</t>
    </r>
  </si>
  <si>
    <t>Budgeted Cost</t>
  </si>
  <si>
    <t>Target Cost</t>
  </si>
  <si>
    <t>Cost Gap</t>
  </si>
  <si>
    <t>15gb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</si>
</sst>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_(* #,##0_);_(* \(#,##0\);_(* &quot;-&quot;??_);_(@_)"/>
    <numFmt numFmtId="169" formatCode="0.0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65" fontId="0" fillId="0" borderId="0" xfId="1" applyNumberFormat="1" applyFont="1"/>
    <xf numFmtId="165" fontId="2" fillId="0" borderId="0" xfId="1" applyNumberFormat="1" applyFont="1"/>
    <xf numFmtId="43" fontId="0" fillId="0" borderId="0" xfId="0" applyNumberFormat="1"/>
    <xf numFmtId="0" fontId="3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0" fillId="0" borderId="3" xfId="0" applyBorder="1"/>
    <xf numFmtId="0" fontId="2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2" borderId="2" xfId="0" applyFont="1" applyFill="1" applyBorder="1"/>
    <xf numFmtId="2" fontId="2" fillId="0" borderId="0" xfId="0" applyNumberFormat="1" applyFont="1"/>
    <xf numFmtId="43" fontId="3" fillId="0" borderId="0" xfId="0" applyNumberFormat="1" applyFont="1"/>
    <xf numFmtId="2" fontId="3" fillId="0" borderId="0" xfId="0" applyNumberFormat="1" applyFont="1"/>
    <xf numFmtId="165" fontId="0" fillId="0" borderId="1" xfId="1" applyNumberFormat="1" applyFont="1" applyBorder="1"/>
    <xf numFmtId="9" fontId="0" fillId="0" borderId="0" xfId="0" applyNumberFormat="1"/>
    <xf numFmtId="0" fontId="3" fillId="2" borderId="0" xfId="0" applyFont="1" applyFill="1"/>
    <xf numFmtId="169" fontId="3" fillId="2" borderId="0" xfId="0" applyNumberFormat="1" applyFont="1" applyFill="1"/>
    <xf numFmtId="0" fontId="0" fillId="0" borderId="0" xfId="0" applyFont="1"/>
    <xf numFmtId="1" fontId="2" fillId="0" borderId="0" xfId="0" applyNumberFormat="1" applyFont="1"/>
    <xf numFmtId="1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8"/>
  <sheetViews>
    <sheetView tabSelected="1" topLeftCell="A75" workbookViewId="0">
      <selection activeCell="F85" sqref="F84:F85"/>
    </sheetView>
  </sheetViews>
  <sheetFormatPr defaultRowHeight="14.25" x14ac:dyDescent="0.2"/>
  <cols>
    <col min="1" max="1" width="11.75" customWidth="1"/>
    <col min="2" max="2" width="28.5" customWidth="1"/>
    <col min="3" max="3" width="11.75" customWidth="1"/>
    <col min="8" max="8" width="15.875" customWidth="1"/>
    <col min="14" max="14" width="12.625" bestFit="1" customWidth="1"/>
  </cols>
  <sheetData>
    <row r="2" spans="2:14" ht="15" x14ac:dyDescent="0.25">
      <c r="B2" s="1" t="s">
        <v>0</v>
      </c>
    </row>
    <row r="3" spans="2:14" ht="15" x14ac:dyDescent="0.25">
      <c r="B3" s="1" t="s">
        <v>1</v>
      </c>
    </row>
    <row r="4" spans="2:14" ht="15" x14ac:dyDescent="0.25">
      <c r="B4" s="1" t="s">
        <v>2</v>
      </c>
    </row>
    <row r="9" spans="2:14" ht="15" x14ac:dyDescent="0.25">
      <c r="B9" s="1" t="s">
        <v>0</v>
      </c>
      <c r="C9" t="s">
        <v>3</v>
      </c>
    </row>
    <row r="10" spans="2:14" x14ac:dyDescent="0.2">
      <c r="C10" t="s">
        <v>4</v>
      </c>
      <c r="L10" t="s">
        <v>5</v>
      </c>
      <c r="N10" s="2">
        <v>1000000</v>
      </c>
    </row>
    <row r="11" spans="2:14" x14ac:dyDescent="0.2">
      <c r="N11" s="2">
        <v>30</v>
      </c>
    </row>
    <row r="12" spans="2:14" ht="15" x14ac:dyDescent="0.25">
      <c r="N12" s="3">
        <f>N10/N11</f>
        <v>33333.333333333336</v>
      </c>
    </row>
    <row r="13" spans="2:14" ht="15" x14ac:dyDescent="0.25">
      <c r="B13" s="1" t="s">
        <v>6</v>
      </c>
      <c r="N13">
        <v>2</v>
      </c>
    </row>
    <row r="14" spans="2:14" ht="15" x14ac:dyDescent="0.25">
      <c r="B14" s="5" t="s">
        <v>8</v>
      </c>
      <c r="N14" s="4">
        <f>N12*N13</f>
        <v>66666.666666666672</v>
      </c>
    </row>
    <row r="16" spans="2:14" ht="15.75" thickBot="1" x14ac:dyDescent="0.3">
      <c r="B16" s="1" t="s">
        <v>7</v>
      </c>
      <c r="C16" t="s">
        <v>9</v>
      </c>
    </row>
    <row r="17" spans="1:8" ht="15" x14ac:dyDescent="0.25">
      <c r="B17" s="10"/>
      <c r="C17" s="11" t="s">
        <v>19</v>
      </c>
      <c r="E17" s="14"/>
      <c r="F17" s="15" t="s">
        <v>6</v>
      </c>
      <c r="G17" s="16"/>
      <c r="H17" s="17"/>
    </row>
    <row r="18" spans="1:8" x14ac:dyDescent="0.2">
      <c r="B18" s="10" t="s">
        <v>14</v>
      </c>
      <c r="C18" s="10">
        <v>50</v>
      </c>
      <c r="E18" s="18"/>
      <c r="F18" s="19">
        <v>50</v>
      </c>
      <c r="G18" s="19"/>
      <c r="H18" s="20"/>
    </row>
    <row r="19" spans="1:8" ht="15" x14ac:dyDescent="0.25">
      <c r="A19" s="8" t="s">
        <v>21</v>
      </c>
      <c r="B19" s="10" t="s">
        <v>10</v>
      </c>
      <c r="C19" s="10">
        <v>-20</v>
      </c>
      <c r="E19" s="21" t="s">
        <v>21</v>
      </c>
      <c r="F19" s="22">
        <v>-20</v>
      </c>
      <c r="G19" s="19"/>
      <c r="H19" s="20"/>
    </row>
    <row r="20" spans="1:8" x14ac:dyDescent="0.2">
      <c r="A20" s="8" t="s">
        <v>21</v>
      </c>
      <c r="B20" s="10" t="s">
        <v>11</v>
      </c>
      <c r="C20" s="10">
        <v>-10</v>
      </c>
      <c r="E20" s="23" t="s">
        <v>20</v>
      </c>
      <c r="F20" s="19">
        <v>-10</v>
      </c>
      <c r="G20" s="19"/>
      <c r="H20" s="20"/>
    </row>
    <row r="21" spans="1:8" x14ac:dyDescent="0.2">
      <c r="A21" s="8" t="s">
        <v>21</v>
      </c>
      <c r="B21" s="10" t="s">
        <v>12</v>
      </c>
      <c r="C21" s="10">
        <v>-3</v>
      </c>
      <c r="E21" s="23" t="s">
        <v>20</v>
      </c>
      <c r="F21" s="19">
        <v>-3</v>
      </c>
      <c r="G21" s="19"/>
      <c r="H21" s="20"/>
    </row>
    <row r="22" spans="1:8" ht="15" x14ac:dyDescent="0.25">
      <c r="A22" s="8" t="s">
        <v>20</v>
      </c>
      <c r="B22" s="10" t="s">
        <v>13</v>
      </c>
      <c r="C22" s="12">
        <v>-2</v>
      </c>
      <c r="E22" s="23" t="s">
        <v>20</v>
      </c>
      <c r="F22" s="9">
        <v>-2</v>
      </c>
      <c r="G22" s="19"/>
      <c r="H22" s="20"/>
    </row>
    <row r="23" spans="1:8" ht="15" x14ac:dyDescent="0.25">
      <c r="B23" s="13" t="s">
        <v>15</v>
      </c>
      <c r="C23" s="13">
        <f>SUM(C18:C22)</f>
        <v>15</v>
      </c>
      <c r="E23" s="18"/>
      <c r="F23" s="22">
        <f>SUM(F18:F22)</f>
        <v>15</v>
      </c>
      <c r="G23" s="19"/>
      <c r="H23" s="20"/>
    </row>
    <row r="24" spans="1:8" x14ac:dyDescent="0.2">
      <c r="E24" s="18"/>
      <c r="F24" s="19"/>
      <c r="G24" s="19"/>
      <c r="H24" s="20"/>
    </row>
    <row r="25" spans="1:8" x14ac:dyDescent="0.2">
      <c r="B25" t="s">
        <v>16</v>
      </c>
      <c r="C25" t="s">
        <v>17</v>
      </c>
      <c r="E25" s="18"/>
      <c r="F25" s="19"/>
      <c r="G25" s="19"/>
      <c r="H25" s="20"/>
    </row>
    <row r="26" spans="1:8" ht="15.75" thickBot="1" x14ac:dyDescent="0.3">
      <c r="B26" s="5" t="s">
        <v>7</v>
      </c>
      <c r="C26" s="5">
        <f>50-20-10-3</f>
        <v>17</v>
      </c>
      <c r="D26" s="5" t="s">
        <v>18</v>
      </c>
      <c r="E26" s="18"/>
      <c r="F26" s="19" t="s">
        <v>22</v>
      </c>
      <c r="G26" s="19"/>
      <c r="H26" s="20" t="s">
        <v>23</v>
      </c>
    </row>
    <row r="27" spans="1:8" ht="15.75" thickBot="1" x14ac:dyDescent="0.3">
      <c r="E27" s="18"/>
      <c r="F27" s="19"/>
      <c r="G27" s="19"/>
      <c r="H27" s="27">
        <v>30</v>
      </c>
    </row>
    <row r="28" spans="1:8" ht="15" thickBot="1" x14ac:dyDescent="0.25">
      <c r="E28" s="24"/>
      <c r="F28" s="25"/>
      <c r="G28" s="25"/>
      <c r="H28" s="26"/>
    </row>
    <row r="32" spans="1:8" ht="15" x14ac:dyDescent="0.25">
      <c r="B32" t="s">
        <v>24</v>
      </c>
    </row>
    <row r="34" spans="2:11" ht="15" x14ac:dyDescent="0.25">
      <c r="B34" s="1"/>
      <c r="C34" s="1" t="s">
        <v>25</v>
      </c>
    </row>
    <row r="35" spans="2:11" x14ac:dyDescent="0.2">
      <c r="B35" t="s">
        <v>26</v>
      </c>
      <c r="C35">
        <v>100</v>
      </c>
    </row>
    <row r="36" spans="2:11" x14ac:dyDescent="0.2">
      <c r="B36" t="s">
        <v>28</v>
      </c>
      <c r="C36">
        <v>115</v>
      </c>
    </row>
    <row r="37" spans="2:11" ht="15" x14ac:dyDescent="0.25">
      <c r="B37" t="s">
        <v>27</v>
      </c>
      <c r="C37" s="1">
        <v>75</v>
      </c>
    </row>
    <row r="38" spans="2:11" ht="15" x14ac:dyDescent="0.25">
      <c r="H38" s="1"/>
      <c r="J38" s="1"/>
    </row>
    <row r="40" spans="2:11" x14ac:dyDescent="0.2">
      <c r="B40" t="s">
        <v>14</v>
      </c>
      <c r="C40">
        <v>50</v>
      </c>
    </row>
    <row r="41" spans="2:11" x14ac:dyDescent="0.2">
      <c r="B41" t="s">
        <v>29</v>
      </c>
      <c r="C41" s="6">
        <v>15</v>
      </c>
    </row>
    <row r="42" spans="2:11" ht="15" x14ac:dyDescent="0.25">
      <c r="B42" s="5" t="s">
        <v>30</v>
      </c>
      <c r="C42" s="5">
        <f>C40-C41</f>
        <v>35</v>
      </c>
      <c r="E42" t="s">
        <v>32</v>
      </c>
      <c r="H42" t="s">
        <v>33</v>
      </c>
      <c r="I42" s="5">
        <f>C37*C42</f>
        <v>2625</v>
      </c>
      <c r="J42" t="s">
        <v>34</v>
      </c>
      <c r="K42" t="s">
        <v>37</v>
      </c>
    </row>
    <row r="44" spans="2:11" ht="15" x14ac:dyDescent="0.25">
      <c r="B44" s="1" t="s">
        <v>31</v>
      </c>
      <c r="H44" s="1" t="s">
        <v>42</v>
      </c>
      <c r="I44" s="1"/>
      <c r="J44" s="1"/>
      <c r="K44" s="1">
        <f>I42</f>
        <v>2625</v>
      </c>
    </row>
    <row r="46" spans="2:11" ht="15" x14ac:dyDescent="0.25">
      <c r="B46" s="1" t="s">
        <v>35</v>
      </c>
      <c r="C46" s="3">
        <v>500000</v>
      </c>
      <c r="D46" t="s">
        <v>36</v>
      </c>
    </row>
    <row r="47" spans="2:11" x14ac:dyDescent="0.2">
      <c r="B47" t="s">
        <v>38</v>
      </c>
      <c r="C47">
        <v>52</v>
      </c>
    </row>
    <row r="48" spans="2:11" x14ac:dyDescent="0.2">
      <c r="B48" t="s">
        <v>39</v>
      </c>
      <c r="C48">
        <v>5</v>
      </c>
    </row>
    <row r="50" spans="2:7" ht="15" x14ac:dyDescent="0.25">
      <c r="B50" s="5" t="s">
        <v>40</v>
      </c>
      <c r="C50" s="29">
        <f>C46/C47/C48</f>
        <v>1923.0769230769231</v>
      </c>
      <c r="D50" s="1" t="s">
        <v>41</v>
      </c>
    </row>
    <row r="53" spans="2:7" ht="15" x14ac:dyDescent="0.25">
      <c r="B53" t="s">
        <v>43</v>
      </c>
      <c r="C53" s="31">
        <f>I42</f>
        <v>2625</v>
      </c>
      <c r="D53" s="31">
        <f>C53/8</f>
        <v>328.125</v>
      </c>
      <c r="E53" s="30">
        <f>C53/C54</f>
        <v>1.365</v>
      </c>
      <c r="G53">
        <f>C53-C54</f>
        <v>701.92307692307691</v>
      </c>
    </row>
    <row r="54" spans="2:7" x14ac:dyDescent="0.2">
      <c r="C54" s="2">
        <f>C50</f>
        <v>1923.0769230769231</v>
      </c>
      <c r="D54" s="2">
        <f>C54/8</f>
        <v>240.38461538461539</v>
      </c>
    </row>
    <row r="55" spans="2:7" ht="15" x14ac:dyDescent="0.25">
      <c r="E55" s="1">
        <v>1.45</v>
      </c>
    </row>
    <row r="56" spans="2:7" ht="15" x14ac:dyDescent="0.25">
      <c r="C56" s="30">
        <f>C53/C54</f>
        <v>1.365</v>
      </c>
      <c r="D56" s="29">
        <f>D53/D54</f>
        <v>1.365</v>
      </c>
    </row>
    <row r="63" spans="2:7" ht="15" x14ac:dyDescent="0.25">
      <c r="B63" s="1" t="s">
        <v>1</v>
      </c>
    </row>
    <row r="65" spans="2:11" x14ac:dyDescent="0.2">
      <c r="B65" t="s">
        <v>44</v>
      </c>
      <c r="I65" t="s">
        <v>47</v>
      </c>
      <c r="K65" s="32">
        <v>0.8</v>
      </c>
    </row>
    <row r="66" spans="2:11" x14ac:dyDescent="0.2">
      <c r="B66" t="s">
        <v>45</v>
      </c>
      <c r="I66" t="s">
        <v>48</v>
      </c>
      <c r="K66" t="s">
        <v>57</v>
      </c>
    </row>
    <row r="68" spans="2:11" ht="15" x14ac:dyDescent="0.25">
      <c r="E68" s="1" t="s">
        <v>46</v>
      </c>
    </row>
    <row r="69" spans="2:11" x14ac:dyDescent="0.2">
      <c r="D69" t="s">
        <v>49</v>
      </c>
      <c r="E69" t="s">
        <v>50</v>
      </c>
    </row>
    <row r="70" spans="2:11" ht="15" x14ac:dyDescent="0.25">
      <c r="C70">
        <v>1</v>
      </c>
      <c r="D70" s="1">
        <v>50</v>
      </c>
      <c r="E70">
        <f>D70/C70</f>
        <v>50</v>
      </c>
    </row>
    <row r="71" spans="2:11" x14ac:dyDescent="0.2">
      <c r="C71">
        <v>2</v>
      </c>
      <c r="D71">
        <f>C71*D70*0.8</f>
        <v>80</v>
      </c>
      <c r="E71">
        <f t="shared" ref="E71:E74" si="0">D71/C71</f>
        <v>40</v>
      </c>
    </row>
    <row r="72" spans="2:11" x14ac:dyDescent="0.2">
      <c r="C72">
        <v>4</v>
      </c>
      <c r="D72">
        <f>E71*C72*0.8</f>
        <v>128</v>
      </c>
      <c r="E72">
        <f t="shared" si="0"/>
        <v>32</v>
      </c>
    </row>
    <row r="73" spans="2:11" ht="15" x14ac:dyDescent="0.25">
      <c r="C73" s="1">
        <v>8</v>
      </c>
      <c r="D73" s="1">
        <f>D72*2*0.8</f>
        <v>204.8</v>
      </c>
      <c r="E73" s="33">
        <f t="shared" si="0"/>
        <v>25.6</v>
      </c>
      <c r="F73" s="1" t="s">
        <v>58</v>
      </c>
    </row>
    <row r="74" spans="2:11" ht="15" x14ac:dyDescent="0.25">
      <c r="C74">
        <v>16</v>
      </c>
      <c r="D74" s="1">
        <f>D73*2*0.8</f>
        <v>327.68000000000006</v>
      </c>
      <c r="E74" s="33">
        <f t="shared" si="0"/>
        <v>20.480000000000004</v>
      </c>
    </row>
    <row r="76" spans="2:11" ht="15" x14ac:dyDescent="0.25">
      <c r="B76" s="1" t="s">
        <v>51</v>
      </c>
    </row>
    <row r="77" spans="2:11" x14ac:dyDescent="0.2">
      <c r="H77">
        <v>15</v>
      </c>
      <c r="I77" t="s">
        <v>79</v>
      </c>
    </row>
    <row r="78" spans="2:11" ht="15" x14ac:dyDescent="0.25">
      <c r="B78" s="5" t="s">
        <v>52</v>
      </c>
      <c r="D78" t="s">
        <v>62</v>
      </c>
    </row>
    <row r="80" spans="2:11" x14ac:dyDescent="0.2">
      <c r="B80" t="s">
        <v>53</v>
      </c>
      <c r="D80" t="s">
        <v>63</v>
      </c>
    </row>
    <row r="81" spans="2:11" ht="15" x14ac:dyDescent="0.25">
      <c r="B81" t="s">
        <v>54</v>
      </c>
      <c r="D81" s="33">
        <f>50*(15)^-0.3219</f>
        <v>20.911550162863922</v>
      </c>
    </row>
    <row r="82" spans="2:11" x14ac:dyDescent="0.2">
      <c r="B82" t="s">
        <v>55</v>
      </c>
    </row>
    <row r="83" spans="2:11" x14ac:dyDescent="0.2">
      <c r="B83" t="s">
        <v>56</v>
      </c>
      <c r="H83" t="s">
        <v>70</v>
      </c>
    </row>
    <row r="84" spans="2:11" x14ac:dyDescent="0.2">
      <c r="I84" s="7" t="s">
        <v>74</v>
      </c>
    </row>
    <row r="85" spans="2:11" x14ac:dyDescent="0.2">
      <c r="B85" t="s">
        <v>52</v>
      </c>
      <c r="H85" t="s">
        <v>71</v>
      </c>
      <c r="I85">
        <v>30</v>
      </c>
      <c r="J85">
        <v>16</v>
      </c>
      <c r="K85">
        <f>J85*I85</f>
        <v>480</v>
      </c>
    </row>
    <row r="86" spans="2:11" ht="15" x14ac:dyDescent="0.25">
      <c r="B86" t="s">
        <v>59</v>
      </c>
      <c r="H86" s="1" t="s">
        <v>72</v>
      </c>
      <c r="I86">
        <v>10</v>
      </c>
      <c r="J86" t="s">
        <v>75</v>
      </c>
      <c r="K86">
        <f>16*20.48*10</f>
        <v>3276.8</v>
      </c>
    </row>
    <row r="87" spans="2:11" ht="15" x14ac:dyDescent="0.25">
      <c r="B87" t="s">
        <v>60</v>
      </c>
      <c r="H87" s="1" t="s">
        <v>73</v>
      </c>
      <c r="I87">
        <v>5</v>
      </c>
    </row>
    <row r="88" spans="2:11" x14ac:dyDescent="0.2">
      <c r="B88" t="s">
        <v>61</v>
      </c>
    </row>
    <row r="89" spans="2:11" ht="15" x14ac:dyDescent="0.25">
      <c r="B89" s="34">
        <f>50*(8)^-0.3219</f>
        <v>25.601495638591221</v>
      </c>
    </row>
    <row r="91" spans="2:11" x14ac:dyDescent="0.2">
      <c r="H91" t="s">
        <v>76</v>
      </c>
      <c r="J91">
        <v>30</v>
      </c>
    </row>
    <row r="92" spans="2:11" ht="15" x14ac:dyDescent="0.25">
      <c r="B92" s="35" t="s">
        <v>64</v>
      </c>
      <c r="C92" s="1"/>
      <c r="D92" s="1"/>
      <c r="E92" s="28">
        <v>20.481999999999999</v>
      </c>
      <c r="H92" t="s">
        <v>77</v>
      </c>
      <c r="J92">
        <v>25</v>
      </c>
    </row>
    <row r="93" spans="2:11" ht="15" x14ac:dyDescent="0.25">
      <c r="B93" t="s">
        <v>65</v>
      </c>
      <c r="D93">
        <v>16</v>
      </c>
      <c r="E93" s="37">
        <f>E92*D93</f>
        <v>327.71199999999999</v>
      </c>
    </row>
    <row r="94" spans="2:11" ht="15" x14ac:dyDescent="0.25">
      <c r="B94" s="1" t="s">
        <v>66</v>
      </c>
      <c r="H94" s="1" t="s">
        <v>78</v>
      </c>
      <c r="I94" s="1"/>
      <c r="J94" s="1">
        <f>J91-J92</f>
        <v>5</v>
      </c>
    </row>
    <row r="96" spans="2:11" ht="15" x14ac:dyDescent="0.25">
      <c r="B96" t="s">
        <v>67</v>
      </c>
      <c r="C96" t="s">
        <v>68</v>
      </c>
      <c r="E96" s="36">
        <f>20.911*15</f>
        <v>313.66500000000002</v>
      </c>
    </row>
    <row r="98" spans="2:5" ht="15" x14ac:dyDescent="0.25">
      <c r="B98" t="s">
        <v>69</v>
      </c>
      <c r="E98" s="36">
        <f>E93-E96</f>
        <v>14.046999999999969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Ali</dc:creator>
  <cp:lastModifiedBy>Syed Ali</cp:lastModifiedBy>
  <dcterms:created xsi:type="dcterms:W3CDTF">2020-03-18T17:07:43Z</dcterms:created>
  <dcterms:modified xsi:type="dcterms:W3CDTF">2020-03-18T20:45:18Z</dcterms:modified>
</cp:coreProperties>
</file>