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<sst xmlns="http://schemas.openxmlformats.org/spreadsheetml/2006/main" count="15" uniqueCount="15">
  <si>
    <t>Date</t>
  </si>
  <si>
    <t>Keys Distributed</t>
  </si>
  <si>
    <t>USD invested</t>
  </si>
  <si>
    <t>Funds Allocated</t>
  </si>
  <si>
    <t>Funds Remaining</t>
  </si>
  <si>
    <t>Keys Returned</t>
  </si>
  <si>
    <t>3M+ Distributed</t>
  </si>
  <si>
    <t>5,952 USD INVESTED</t>
  </si>
  <si>
    <t>22k Distributed</t>
  </si>
  <si>
    <t>Tallied in last report</t>
  </si>
  <si>
    <t>----</t>
  </si>
  <si>
    <t>-----</t>
  </si>
  <si>
    <t>6,267 Distributed</t>
  </si>
  <si>
    <t>Will be tallied in next report</t>
  </si>
  <si>
    <t>5,157,801 Distributed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</si>
</sst>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0.0"/>
      <color rgb="FF000000"/>
      <name val="Arial"/>
    </font>
    <font/>
    <font>
      <u/>
      <color rgb="FF0000FF"/>
    </font>
    <font>
      <u/>
      <color rgb="FF0000FF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3" numFmtId="3" xfId="0" applyAlignment="1" applyFont="1" applyNumberFormat="1">
      <alignment horizontal="right" readingOrder="0"/>
    </xf>
    <xf borderId="0" fillId="0" fontId="1" numFmtId="3" xfId="0" applyAlignment="1" applyFont="1" applyNumberFormat="1">
      <alignment readingOrder="0"/>
    </xf>
    <xf borderId="0" fillId="0" fontId="1" numFmtId="164" xfId="0" applyAlignment="1" applyFont="1" applyNumberFormat="1">
      <alignment horizontal="left" readingOrder="0"/>
    </xf>
    <xf borderId="0" fillId="0" fontId="4" numFmtId="0" xfId="0" applyAlignment="1" applyFont="1">
      <alignment horizontal="right" readingOrder="0"/>
    </xf>
    <xf borderId="0" fillId="0" fontId="5" numFmtId="0" xfId="0" applyAlignment="1" applyFont="1">
      <alignment readingOrder="0"/>
    </xf>
    <xf borderId="0" fillId="0" fontId="1" numFmtId="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2" max="2" width="16.29"/>
    <col customWidth="1" min="3" max="3" width="19.0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</row>
    <row r="2">
      <c r="A2" s="3" t="str">
        <f>HYPERLINK("https://docs.google.com/spreadsheets/d/1qcdaWawnfknJHOUSSdXeYRQ4WkqD-qXFdVnp_W6jJ_w/edit?usp=sharing","6/10/2017")</f>
        <v>6/10/2017</v>
      </c>
      <c r="B2" s="2" t="s">
        <v>6</v>
      </c>
      <c r="C2" s="2" t="s">
        <v>7</v>
      </c>
      <c r="D2" s="4" t="str">
        <f>HYPERLINK("https://docs.google.com/spreadsheets/d/1IwsD3uPZWvE-zfjuH39EUBQCHjD7KRAHRcqHb5sn2sg/edit?usp=sharing","4,350")</f>
        <v>4,350</v>
      </c>
      <c r="E2" s="5">
        <v>1602.0</v>
      </c>
    </row>
    <row r="3">
      <c r="A3" s="3" t="str">
        <f>HYPERLINK("https://docs.google.com/spreadsheets/d/1bc57ixgvQ-i-X4dEUtqko3Kvlg0Quz387FnE7VRQYoQ/edit?usp=sharing","6/28/2017")</f>
        <v>6/28/2017</v>
      </c>
      <c r="B3" s="2" t="s">
        <v>8</v>
      </c>
      <c r="C3" s="2" t="s">
        <v>9</v>
      </c>
      <c r="D3" s="2" t="s">
        <v>10</v>
      </c>
      <c r="E3" s="2" t="s">
        <v>11</v>
      </c>
    </row>
    <row r="4">
      <c r="A4" s="3" t="str">
        <f>HYPERLINK("https://docs.google.com/spreadsheets/d/13JZfEyEdo5FZacD8HIAlonG2sakVTSvaV5YJkvtXpgU/edit?usp=sharing","7/8/2017")</f>
        <v>7/8/2017</v>
      </c>
      <c r="B4" s="2" t="s">
        <v>12</v>
      </c>
      <c r="C4" s="2" t="s">
        <v>13</v>
      </c>
      <c r="D4" s="5">
        <v>1000.0</v>
      </c>
      <c r="E4" s="2">
        <v>602.0</v>
      </c>
    </row>
    <row r="5">
      <c r="A5" s="6">
        <v>42951.0</v>
      </c>
      <c r="B5" s="7" t="str">
        <f>HYPERLINK("https://docs.google.com/spreadsheets/d/18ABYgWQnS-U_ulojKW9lgNO77aZCI2jjJg3lshJEzPw/edit?usp=sharing","29,908 Distributed")</f>
        <v>29,908 Distributed</v>
      </c>
      <c r="C5" s="8" t="str">
        <f>HYPERLINK("https://docs.google.com/spreadsheets/d/1qIYA3WN9sp-sGkjxq-xEp0GwbPPNDC-6-__9LIPMAME/edit?usp=sharing","10014. (+35k Pledged to be paid within 5 days)")</f>
        <v>10014. (+35k Pledged to be paid within 5 days)</v>
      </c>
      <c r="D5" s="7" t="str">
        <f>HYPERLINK("https://docs.google.com/spreadsheets/d/1FLWgGr30rv8ugM2yuAZfw_Jv2D7kqanEhVx4qTSU3cI/edit?usp=sharing","7,138")</f>
        <v>7,138</v>
      </c>
      <c r="E5" s="5">
        <v>2843.0</v>
      </c>
    </row>
    <row r="6">
      <c r="A6" s="6">
        <v>42974.0</v>
      </c>
      <c r="B6" s="7" t="str">
        <f>HYPERLINK("https://docs.google.com/spreadsheets/d/1ERQweFz1oKeIX0I2vLmNpVYJtumLQcw_eHypqEFmVSk/edit?usp=sharing","8,888 Distributed")</f>
        <v>8,888 Distributed</v>
      </c>
      <c r="C6" s="7" t="str">
        <f>HYPERLINK("https://docs.google.com/spreadsheets/d/1GSBpr71hnuQTiQYSP3xHMLzm-rrBip81Y76EIXtY0yQ/edit?usp=sharing","63,063")</f>
        <v>63,063</v>
      </c>
      <c r="D6" s="7" t="str">
        <f>HYPERLINK("https://docs.google.com/spreadsheets/d/1ySQ1oInkAGy-YIdasHTCwC7Bzw9F9gU7tuo-a1Q-3Aw/edit?usp=sharing","53,472.2")</f>
        <v>53,472.2</v>
      </c>
      <c r="E6" s="9">
        <v>12433.0</v>
      </c>
    </row>
    <row r="7">
      <c r="A7" s="6">
        <v>43009.0</v>
      </c>
      <c r="B7" s="8" t="str">
        <f>HYPERLINK("https://docs.google.com/spreadsheets/d/1F8DaNFlSHJsRfpJzVPG2VabAZrNiGpSBtlEuKG25B_E/edit?usp=sharing","2,054,540 Distributed")</f>
        <v>2,054,540 Distributed</v>
      </c>
      <c r="C7" s="7" t="str">
        <f>HYPERLINK("https://docs.google.com/spreadsheets/d/1JgBi9r_p_1kt9xoYcNwko1fdRNAjbzRhB54cO4zC2CA/edit?usp=sharing","9,188")</f>
        <v>9,188</v>
      </c>
      <c r="D7" s="7" t="str">
        <f>HYPERLINK("https://docs.google.com/spreadsheets/d/1cj7wx1mrjvjemOf1Y2mEM4LyY7K06_pFpDGxKUySakc/edit?usp=sharing","15,333")</f>
        <v>15,333</v>
      </c>
      <c r="E7" s="9">
        <v>6288.8</v>
      </c>
    </row>
    <row r="8">
      <c r="A8" s="6">
        <v>43070.0</v>
      </c>
      <c r="B8" s="8" t="str">
        <f>HYPERLINK("https://docs.google.com/spreadsheets/d/1WvpkETiuDGVnCyQo3h4hz_FsCzCChulkHWzntucjPjo/edit?usp=sharing","22,300 Distributed")</f>
        <v>22,300 Distributed</v>
      </c>
      <c r="C8" s="5">
        <v>20000.0</v>
      </c>
      <c r="D8" s="7" t="str">
        <f>HYPERLINK("https://docs.google.com/spreadsheets/d/15HVu6CTN4INVpPf4qe0LZ9YoPG6NqMjsFdvyRDpce8Y/edit?usp=sharing","37,899")</f>
        <v>37,899</v>
      </c>
      <c r="E8" s="5">
        <v>-11611.0</v>
      </c>
    </row>
    <row r="9">
      <c r="A9" s="6">
        <v>43101.0</v>
      </c>
      <c r="B9" s="8" t="str">
        <f>HYPERLINK("https://docs.google.com/spreadsheets/d/1xaslgbx9-disAGoCS7VpwvO6WRsEtOSW7ZaWa3CQkLE/edit?usp=sharing","8,826 Distributed")</f>
        <v>8,826 Distributed</v>
      </c>
      <c r="C9" s="5">
        <v>42782.0</v>
      </c>
      <c r="D9" s="7" t="str">
        <f>HYPERLINK("https://docs.google.com/spreadsheets/d/1G8FzVHswTgflWvNmlHI1TJ_5BQobwGLWeDp7SwxIHMk/edit?usp=sharing","31,171")</f>
        <v>31,171</v>
      </c>
      <c r="E9" s="5">
        <v>0.0</v>
      </c>
      <c r="F9" s="7" t="str">
        <f>HYPERLINK("https://docs.google.com/spreadsheets/d/1Csc7IqRVav4zXBWb5B96N-DMP-IMGA3tLwrU3aEJhgQ/edit?usp=sharing","350")</f>
        <v>350</v>
      </c>
    </row>
    <row r="10">
      <c r="B10" s="2" t="s">
        <v>14</v>
      </c>
      <c r="F10" s="4" t="str">
        <f>HYPERLINK("https://docs.google.com/spreadsheets/d/1hzGsWZERcGStW-93S3jf5lAVDcVwFBQMfmhGNp-lofw/edit?usp=sharing","2,851,341")</f>
        <v>2,851,341</v>
      </c>
      <c r="G10" s="2"/>
    </row>
    <row r="11">
      <c r="A11" s="6"/>
      <c r="B11" s="2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