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ANALISIS RENTABILIDAD" sheetId="1" r:id="rId1"/>
    <sheet name="Catálogo" sheetId="2" state="hidden" r:id="rId2"/>
  </sheets>
  <calcPr calcId="144525"/>
</workbook>
</file>

<file path=xl/sharedStrings.xml><?xml version="1.0" encoding="utf-8"?>
<sst xmlns="http://schemas.openxmlformats.org/spreadsheetml/2006/main" count="45" uniqueCount="42">
  <si>
    <t xml:space="preserve">         ANALISIS DE RENTABILIDAD</t>
  </si>
  <si>
    <t xml:space="preserve">               CREADO POR INCUBADORA DE EMPRENDEDORES</t>
  </si>
  <si>
    <t>www.compraenchinayhaznegocio.com/cotizador</t>
  </si>
  <si>
    <t xml:space="preserve">               CURSO COMPRA EN CHINA Y HAZ NEGOCIO</t>
  </si>
  <si>
    <t>*Estimado: Puedes cotizar el costo real en el cotizador para alumnnos</t>
  </si>
  <si>
    <t>TIPO DE CAMBIO USD a MXN</t>
  </si>
  <si>
    <t>PRODUCTO (USD)</t>
  </si>
  <si>
    <t>ENVÍO INTERNACIONAL (USD)</t>
  </si>
  <si>
    <t>SEGURO (USD) = ALIBABA 3%</t>
  </si>
  <si>
    <t>% IMPORTACION USD</t>
  </si>
  <si>
    <t>ENVÍO NACIONAL (USD) = 5 USD x 1 Kg</t>
  </si>
  <si>
    <t>#</t>
  </si>
  <si>
    <t>NOMBRE 
PRODUCTO</t>
  </si>
  <si>
    <t>NOMBRE
 CONTACTO</t>
  </si>
  <si>
    <t>LINK / URL</t>
  </si>
  <si>
    <t>Unidad de Medida</t>
  </si>
  <si>
    <t>CANTIDAD</t>
  </si>
  <si>
    <t>COSTO 
UNITARIO</t>
  </si>
  <si>
    <t>COSTO
TOTAL</t>
  </si>
  <si>
    <t>COSTO 
TOTAL</t>
  </si>
  <si>
    <t>COSTO UNITARIO</t>
  </si>
  <si>
    <t>COSTO %</t>
  </si>
  <si>
    <t>COSTO
UNITARIO</t>
  </si>
  <si>
    <t>30% - simplificado
60% - formal</t>
  </si>
  <si>
    <t>PESO (Kgs)</t>
  </si>
  <si>
    <t>COSTO FINAL
UNITARIO (USD)</t>
  </si>
  <si>
    <t>COSTO PUBLICADO  MXN</t>
  </si>
  <si>
    <t>COSTO
FINAL MXN</t>
  </si>
  <si>
    <t>INCREMENTO
ADICIONALES</t>
  </si>
  <si>
    <t>PRECIO
POTENCIAL MXN</t>
  </si>
  <si>
    <t xml:space="preserve">MARGEN MXN </t>
  </si>
  <si>
    <t>MARGEN %</t>
  </si>
  <si>
    <t>INVERSIÓN INICIAL</t>
  </si>
  <si>
    <t>VENTAS TOTALES</t>
  </si>
  <si>
    <t>UTILIDAD</t>
  </si>
  <si>
    <t>UNIDADES
EQUILIBRIO</t>
  </si>
  <si>
    <t>Pieza</t>
  </si>
  <si>
    <t>Kilogramo</t>
  </si>
  <si>
    <t>Tonelada</t>
  </si>
  <si>
    <t>Litros</t>
  </si>
  <si>
    <t>Metros</t>
  </si>
  <si>
    <t>Otra</t>
  </si>
</sst>
</file>

<file path=xl/styles.xml><?xml version="1.0" encoding="utf-8"?>
<styleSheet xmlns="http://schemas.openxmlformats.org/spreadsheetml/2006/main">
  <numFmts count="7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#,##0.0"/>
    <numFmt numFmtId="179" formatCode="&quot;$&quot;#,##0;[Red]\-&quot;$&quot;#,##0"/>
    <numFmt numFmtId="180" formatCode="_ * #,##0_ ;_ * \-#,##0_ ;_ * &quot;-&quot;_ ;_ @_ "/>
    <numFmt numFmtId="181" formatCode="_ * #,##0.00_ ;_ * \-#,##0.00_ ;_ * &quot;-&quot;??_ ;_ @_ "/>
    <numFmt numFmtId="182" formatCode="&quot;$&quot;#,##0.00;[Red]\-&quot;$&quot;#,##0.00"/>
  </numFmts>
  <fonts count="3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Segoe UI Light"/>
      <charset val="134"/>
    </font>
    <font>
      <b/>
      <sz val="22"/>
      <color theme="1"/>
      <name val="Calibri"/>
      <charset val="134"/>
    </font>
    <font>
      <sz val="14"/>
      <color theme="1"/>
      <name val="Calibri"/>
      <charset val="134"/>
    </font>
    <font>
      <b/>
      <sz val="12"/>
      <color theme="1" tint="0.499984740745262"/>
      <name val="Calibri"/>
      <charset val="134"/>
    </font>
    <font>
      <b/>
      <sz val="12"/>
      <name val="Calibri"/>
      <charset val="134"/>
    </font>
    <font>
      <b/>
      <sz val="12"/>
      <color theme="0"/>
      <name val="Calibri"/>
      <charset val="134"/>
    </font>
    <font>
      <sz val="12"/>
      <color theme="0"/>
      <name val="Calibri"/>
      <charset val="134"/>
    </font>
    <font>
      <u/>
      <sz val="12"/>
      <color theme="10"/>
      <name val="Calibri"/>
      <charset val="134"/>
    </font>
    <font>
      <b/>
      <sz val="12"/>
      <color rgb="FFFF0000"/>
      <name val="Calibri"/>
      <charset val="134"/>
    </font>
    <font>
      <u/>
      <sz val="11"/>
      <color theme="1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5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theme="0" tint="-0.149998474074526"/>
      </left>
      <right/>
      <top style="thin">
        <color theme="0" tint="-0.149998474074526"/>
      </top>
      <bottom/>
      <diagonal/>
    </border>
    <border>
      <left/>
      <right style="thin">
        <color theme="0" tint="-0.149998474074526"/>
      </right>
      <top style="thin">
        <color theme="0" tint="-0.14999847407452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/>
      </bottom>
      <diagonal/>
    </border>
    <border>
      <left/>
      <right/>
      <top style="medium">
        <color theme="1" tint="0.499984740745262"/>
      </top>
      <bottom style="thin">
        <color theme="0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/>
      </bottom>
      <diagonal/>
    </border>
    <border>
      <left/>
      <right style="thin">
        <color theme="0" tint="-0.149998474074526"/>
      </right>
      <top/>
      <bottom style="thin">
        <color theme="0"/>
      </bottom>
      <diagonal/>
    </border>
    <border>
      <left style="medium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149998474074526"/>
      </top>
      <bottom/>
      <diagonal/>
    </border>
    <border>
      <left style="thin">
        <color theme="0" tint="-0.149998474074526"/>
      </left>
      <right/>
      <top/>
      <bottom style="thin">
        <color theme="0"/>
      </bottom>
      <diagonal/>
    </border>
    <border>
      <left/>
      <right style="thin">
        <color theme="0" tint="-0.149998474074526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149998474074526"/>
      </right>
      <top/>
      <bottom style="thin">
        <color theme="1" tint="0.499984740745262"/>
      </bottom>
      <diagonal/>
    </border>
    <border>
      <left style="thin">
        <color theme="0" tint="-0.149998474074526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/>
      <right style="thin">
        <color theme="0" tint="-0.149998474074526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98474074526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0"/>
      </top>
      <bottom style="medium">
        <color theme="1" tint="0.499984740745262"/>
      </bottom>
      <diagonal/>
    </border>
    <border>
      <left/>
      <right/>
      <top style="thin">
        <color theme="0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1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13" borderId="33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0" fillId="23" borderId="37" applyNumberFormat="0" applyFont="0" applyAlignment="0" applyProtection="0">
      <alignment vertical="center"/>
    </xf>
    <xf numFmtId="0" fontId="13" fillId="0" borderId="0" applyNumberForma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3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11" borderId="36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1" borderId="30" applyNumberFormat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182" fontId="8" fillId="2" borderId="2" xfId="0" applyNumberFormat="1" applyFont="1" applyFill="1" applyBorder="1" applyAlignment="1">
      <alignment horizontal="center"/>
    </xf>
    <xf numFmtId="0" fontId="7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11" fillId="0" borderId="10" xfId="1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82" fontId="2" fillId="0" borderId="12" xfId="0" applyNumberFormat="1" applyFont="1" applyBorder="1" applyAlignment="1">
      <alignment horizontal="center"/>
    </xf>
    <xf numFmtId="182" fontId="2" fillId="5" borderId="13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11" fillId="0" borderId="15" xfId="1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82" fontId="2" fillId="0" borderId="17" xfId="0" applyNumberFormat="1" applyFont="1" applyBorder="1" applyAlignment="1">
      <alignment horizontal="center"/>
    </xf>
    <xf numFmtId="182" fontId="2" fillId="5" borderId="1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10" applyFont="1" applyAlignment="1"/>
    <xf numFmtId="0" fontId="13" fillId="0" borderId="0" xfId="0" applyFont="1" applyAlignment="1"/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182" fontId="2" fillId="5" borderId="10" xfId="0" applyNumberFormat="1" applyFont="1" applyFill="1" applyBorder="1" applyAlignment="1">
      <alignment horizontal="center"/>
    </xf>
    <xf numFmtId="182" fontId="2" fillId="0" borderId="23" xfId="0" applyNumberFormat="1" applyFont="1" applyBorder="1" applyAlignment="1">
      <alignment horizontal="center"/>
    </xf>
    <xf numFmtId="182" fontId="2" fillId="5" borderId="24" xfId="0" applyNumberFormat="1" applyFont="1" applyFill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178" fontId="2" fillId="0" borderId="12" xfId="0" applyNumberFormat="1" applyFont="1" applyFill="1" applyBorder="1" applyAlignment="1">
      <alignment horizontal="center"/>
    </xf>
    <xf numFmtId="182" fontId="2" fillId="5" borderId="17" xfId="0" applyNumberFormat="1" applyFont="1" applyFill="1" applyBorder="1" applyAlignment="1">
      <alignment horizontal="center"/>
    </xf>
    <xf numFmtId="182" fontId="2" fillId="0" borderId="25" xfId="0" applyNumberFormat="1" applyFont="1" applyBorder="1" applyAlignment="1">
      <alignment horizontal="center"/>
    </xf>
    <xf numFmtId="182" fontId="2" fillId="5" borderId="26" xfId="0" applyNumberFormat="1" applyFont="1" applyFill="1" applyBorder="1" applyAlignment="1">
      <alignment horizontal="center"/>
    </xf>
    <xf numFmtId="178" fontId="2" fillId="0" borderId="17" xfId="0" applyNumberFormat="1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2" fontId="2" fillId="8" borderId="23" xfId="0" applyNumberFormat="1" applyFont="1" applyFill="1" applyBorder="1" applyAlignment="1">
      <alignment horizontal="center"/>
    </xf>
    <xf numFmtId="182" fontId="2" fillId="9" borderId="23" xfId="0" applyNumberFormat="1" applyFont="1" applyFill="1" applyBorder="1" applyAlignment="1">
      <alignment horizontal="center"/>
    </xf>
    <xf numFmtId="179" fontId="2" fillId="10" borderId="9" xfId="0" applyNumberFormat="1" applyFont="1" applyFill="1" applyBorder="1" applyAlignment="1">
      <alignment horizontal="center"/>
    </xf>
    <xf numFmtId="179" fontId="2" fillId="10" borderId="10" xfId="0" applyNumberFormat="1" applyFont="1" applyFill="1" applyBorder="1" applyAlignment="1">
      <alignment horizontal="center"/>
    </xf>
    <xf numFmtId="9" fontId="2" fillId="10" borderId="11" xfId="6" applyFont="1" applyFill="1" applyBorder="1" applyAlignment="1">
      <alignment horizontal="center"/>
    </xf>
    <xf numFmtId="179" fontId="2" fillId="0" borderId="9" xfId="0" applyNumberFormat="1" applyFont="1" applyBorder="1" applyAlignment="1">
      <alignment horizontal="center"/>
    </xf>
    <xf numFmtId="182" fontId="2" fillId="9" borderId="25" xfId="0" applyNumberFormat="1" applyFont="1" applyFill="1" applyBorder="1" applyAlignment="1">
      <alignment horizontal="center"/>
    </xf>
    <xf numFmtId="179" fontId="2" fillId="10" borderId="14" xfId="0" applyNumberFormat="1" applyFont="1" applyFill="1" applyBorder="1" applyAlignment="1">
      <alignment horizontal="center"/>
    </xf>
    <xf numFmtId="179" fontId="2" fillId="10" borderId="15" xfId="0" applyNumberFormat="1" applyFont="1" applyFill="1" applyBorder="1" applyAlignment="1">
      <alignment horizontal="center"/>
    </xf>
    <xf numFmtId="9" fontId="2" fillId="10" borderId="16" xfId="0" applyNumberFormat="1" applyFont="1" applyFill="1" applyBorder="1" applyAlignment="1">
      <alignment horizontal="center"/>
    </xf>
    <xf numFmtId="179" fontId="2" fillId="0" borderId="27" xfId="0" applyNumberFormat="1" applyFont="1" applyBorder="1" applyAlignment="1">
      <alignment horizontal="center"/>
    </xf>
    <xf numFmtId="179" fontId="2" fillId="8" borderId="10" xfId="0" applyNumberFormat="1" applyFont="1" applyFill="1" applyBorder="1" applyAlignment="1">
      <alignment horizontal="center"/>
    </xf>
    <xf numFmtId="9" fontId="2" fillId="8" borderId="11" xfId="6" applyFont="1" applyFill="1" applyBorder="1" applyAlignment="1">
      <alignment horizontal="center"/>
    </xf>
    <xf numFmtId="1" fontId="2" fillId="10" borderId="11" xfId="6" applyNumberFormat="1" applyFont="1" applyFill="1" applyBorder="1" applyAlignment="1">
      <alignment horizontal="center"/>
    </xf>
    <xf numFmtId="0" fontId="2" fillId="10" borderId="11" xfId="6" applyNumberFormat="1" applyFont="1" applyFill="1" applyBorder="1" applyAlignment="1">
      <alignment horizontal="center"/>
    </xf>
    <xf numFmtId="179" fontId="2" fillId="8" borderId="28" xfId="0" applyNumberFormat="1" applyFont="1" applyFill="1" applyBorder="1" applyAlignment="1">
      <alignment horizontal="center"/>
    </xf>
    <xf numFmtId="9" fontId="2" fillId="8" borderId="29" xfId="6" applyFont="1" applyFill="1" applyBorder="1" applyAlignment="1">
      <alignment horizontal="center"/>
    </xf>
    <xf numFmtId="179" fontId="2" fillId="10" borderId="27" xfId="0" applyNumberFormat="1" applyFont="1" applyFill="1" applyBorder="1" applyAlignment="1">
      <alignment horizontal="center"/>
    </xf>
    <xf numFmtId="179" fontId="2" fillId="10" borderId="28" xfId="0" applyNumberFormat="1" applyFont="1" applyFill="1" applyBorder="1" applyAlignment="1">
      <alignment horizontal="center"/>
    </xf>
    <xf numFmtId="0" fontId="2" fillId="10" borderId="29" xfId="6" applyNumberFormat="1" applyFont="1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31</xdr:col>
      <xdr:colOff>0</xdr:colOff>
      <xdr:row>26</xdr:row>
      <xdr:rowOff>0</xdr:rowOff>
    </xdr:from>
    <xdr:to>
      <xdr:col>34</xdr:col>
      <xdr:colOff>369571</xdr:colOff>
      <xdr:row>32</xdr:row>
      <xdr:rowOff>100963</xdr:rowOff>
    </xdr:to>
    <xdr:grpSp>
      <xdr:nvGrpSpPr>
        <xdr:cNvPr id="2" name="Group 1" descr="EXTRA CREDIT&#10;Try adding another SUMIF formula here, but add amounts that are less than 100. The result should be 160&#10;"/>
        <xdr:cNvGrpSpPr/>
      </xdr:nvGrpSpPr>
      <xdr:grpSpPr>
        <a:xfrm>
          <a:off x="33874075" y="7858125"/>
          <a:ext cx="2169795" cy="1357630"/>
          <a:chOff x="9048750" y="3743325"/>
          <a:chExt cx="2162175" cy="1381124"/>
        </a:xfrm>
      </xdr:grpSpPr>
      <xdr:sp>
        <xdr:nvSpPr>
          <xdr:cNvPr id="3" name="Step" descr="EXTRA CREDIT&#10;Try adding another SUMIF formula here, but add amounts that are less than 100. The result should be 160"/>
          <xdr:cNvSpPr txBox="1"/>
        </xdr:nvSpPr>
        <xdr:spPr>
          <a:xfrm>
            <a:off x="9648643" y="3895724"/>
            <a:ext cx="1562282" cy="1228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>
              <a:defRPr/>
            </a:pPr>
            <a:r>
              <a:rPr lang="en-US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Segoe UI" panose="020B0502040204020203" pitchFamily="34" charset="0"/>
                <a:cs typeface="Segoe UI" panose="020B0502040204020203" pitchFamily="34" charset="0"/>
              </a:rPr>
              <a:t>EXTRA CREDIT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endParaRPr>
          </a:p>
          <a:p>
            <a:pPr eaLnBrk="1" fontAlgn="auto" latinLnBrk="0" hangingPunct="1"/>
            <a:r>
              <a:rPr lang="en-US" sz="1100" b="0" i="0" kern="12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Try adding another SUMIF formula here, but add amounts that are </a:t>
            </a:r>
            <a:r>
              <a:rPr lang="en-US" sz="1100" b="0" i="1" kern="12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less than 100</a:t>
            </a:r>
            <a:r>
              <a:rPr lang="en-US" sz="1100" b="0" i="0" kern="12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. The result should be 160.</a:t>
            </a:r>
            <a:endParaRPr lang="en-US" sz="1100" b="0" i="0" kern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Extra credit ribbon" descr="Decorative ribbon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9287099" y="3950551"/>
            <a:ext cx="474289" cy="439736"/>
          </a:xfrm>
          <a:prstGeom prst="rect">
            <a:avLst/>
          </a:prstGeom>
        </xdr:spPr>
      </xdr:pic>
      <xdr:sp>
        <xdr:nvSpPr>
          <xdr:cNvPr id="5" name="Extra Credit Arrow" descr="Arrow"/>
          <xdr:cNvSpPr/>
        </xdr:nvSpPr>
        <xdr:spPr>
          <a:xfrm rot="15682076" flipH="1">
            <a:off x="9021478" y="3770597"/>
            <a:ext cx="462029" cy="407486"/>
          </a:xfrm>
          <a:prstGeom prst="arc">
            <a:avLst>
              <a:gd name="adj1" fmla="val 15011426"/>
              <a:gd name="adj2" fmla="val 672396"/>
            </a:avLst>
          </a:prstGeom>
          <a:ln w="19050">
            <a:solidFill>
              <a:schemeClr val="accent2">
                <a:lumMod val="60000"/>
                <a:lumOff val="40000"/>
              </a:schemeClr>
            </a:solidFill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102870</xdr:colOff>
      <xdr:row>1</xdr:row>
      <xdr:rowOff>4445</xdr:rowOff>
    </xdr:from>
    <xdr:to>
      <xdr:col>1</xdr:col>
      <xdr:colOff>465455</xdr:colOff>
      <xdr:row>3</xdr:row>
      <xdr:rowOff>8255</xdr:rowOff>
    </xdr:to>
    <xdr:pic>
      <xdr:nvPicPr>
        <xdr:cNvPr id="67" name="Picture 66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67945"/>
          <a:ext cx="599440" cy="603885"/>
        </a:xfrm>
        <a:prstGeom prst="ellipse">
          <a:avLst/>
        </a:prstGeom>
        <a:ln w="38100">
          <a:solidFill>
            <a:schemeClr val="bg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mpraenchinayhaznegocio.com/cotizador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autoPageBreaks="0"/>
  </sheetPr>
  <dimension ref="A1:AE26"/>
  <sheetViews>
    <sheetView showGridLines="0" tabSelected="1" zoomScale="70" zoomScaleNormal="70" workbookViewId="0">
      <pane xSplit="3" ySplit="6" topLeftCell="D7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6.5"/>
  <cols>
    <col min="1" max="1" width="3.55238095238095" style="4" customWidth="1"/>
    <col min="2" max="2" width="26.8857142857143" style="5" customWidth="1"/>
    <col min="3" max="3" width="21.8857142857143" style="5" customWidth="1"/>
    <col min="4" max="4" width="25.5047619047619" style="5" customWidth="1"/>
    <col min="5" max="5" width="11.1047619047619" style="5" customWidth="1"/>
    <col min="6" max="6" width="12.6666666666667" style="5" customWidth="1"/>
    <col min="7" max="8" width="18.552380952381" style="5" customWidth="1" outlineLevel="1"/>
    <col min="9" max="9" width="15.4380952380952" style="5" customWidth="1" outlineLevel="1"/>
    <col min="10" max="10" width="18.552380952381" style="5" customWidth="1" outlineLevel="1"/>
    <col min="11" max="11" width="17" style="5" customWidth="1" outlineLevel="1"/>
    <col min="12" max="12" width="16.8857142857143" style="5" customWidth="1" outlineLevel="1"/>
    <col min="13" max="13" width="16.3238095238095" style="5" customWidth="1" outlineLevel="1"/>
    <col min="14" max="14" width="20.2" style="5" customWidth="1" outlineLevel="1"/>
    <col min="15" max="16" width="15.4380952380952" style="5" customWidth="1" outlineLevel="1"/>
    <col min="17" max="17" width="18.552380952381" style="5" customWidth="1" outlineLevel="1"/>
    <col min="18" max="18" width="23.1047619047619" style="5" customWidth="1" outlineLevel="1"/>
    <col min="19" max="19" width="6" style="5" customWidth="1" outlineLevel="1"/>
    <col min="20" max="22" width="19.5904761904762" style="5" customWidth="1"/>
    <col min="23" max="23" width="6.1047619047619" style="5" customWidth="1"/>
    <col min="24" max="24" width="18.7809523809524" style="5" customWidth="1"/>
    <col min="25" max="25" width="15.8857142857143" style="5" customWidth="1"/>
    <col min="26" max="26" width="15.1047619047619" style="5" customWidth="1"/>
    <col min="27" max="27" width="6.1047619047619" style="5" customWidth="1"/>
    <col min="28" max="28" width="18.7809523809524" style="5" customWidth="1"/>
    <col min="29" max="30" width="15.8857142857143" style="5" customWidth="1"/>
    <col min="31" max="31" width="15.1047619047619" style="5" customWidth="1"/>
    <col min="32" max="16384" width="9" style="5"/>
  </cols>
  <sheetData>
    <row r="1" s="1" customFormat="1" ht="5" customHeight="1" spans="1:1">
      <c r="A1" s="6"/>
    </row>
    <row r="2" s="1" customFormat="1" ht="28.5" spans="1:14">
      <c r="A2" s="6"/>
      <c r="B2" s="7" t="s">
        <v>0</v>
      </c>
      <c r="C2" s="7"/>
      <c r="D2" s="7"/>
      <c r="E2" s="7"/>
      <c r="F2" s="7"/>
      <c r="G2" s="7"/>
      <c r="H2" s="7"/>
      <c r="M2" s="37"/>
      <c r="N2" s="37"/>
    </row>
    <row r="3" s="1" customFormat="1" ht="18.75" spans="1:14">
      <c r="A3" s="6"/>
      <c r="B3" s="8" t="s">
        <v>1</v>
      </c>
      <c r="C3" s="8"/>
      <c r="D3" s="8"/>
      <c r="E3" s="8"/>
      <c r="F3" s="8"/>
      <c r="G3" s="8"/>
      <c r="H3" s="8"/>
      <c r="M3" s="38" t="s">
        <v>2</v>
      </c>
      <c r="N3" s="39"/>
    </row>
    <row r="4" s="2" customFormat="1" ht="38" customHeight="1" spans="1:26">
      <c r="A4" s="9"/>
      <c r="B4" s="10" t="s">
        <v>3</v>
      </c>
      <c r="C4" s="10"/>
      <c r="D4" s="10"/>
      <c r="E4" s="10"/>
      <c r="F4" s="10"/>
      <c r="G4" s="10"/>
      <c r="H4" s="10"/>
      <c r="M4" s="37" t="s">
        <v>4</v>
      </c>
      <c r="N4" s="37"/>
      <c r="Z4" s="9"/>
    </row>
    <row r="5" s="2" customFormat="1" spans="1:26">
      <c r="A5" s="9"/>
      <c r="B5" s="11" t="s">
        <v>5</v>
      </c>
      <c r="C5" s="12">
        <v>20.5</v>
      </c>
      <c r="D5" s="13"/>
      <c r="G5" s="14" t="s">
        <v>6</v>
      </c>
      <c r="H5" s="15"/>
      <c r="I5" s="40" t="s">
        <v>7</v>
      </c>
      <c r="J5" s="41"/>
      <c r="K5" s="42" t="s">
        <v>8</v>
      </c>
      <c r="L5" s="43"/>
      <c r="M5" s="40" t="s">
        <v>9</v>
      </c>
      <c r="N5" s="41"/>
      <c r="O5" s="42" t="s">
        <v>10</v>
      </c>
      <c r="P5" s="44"/>
      <c r="Q5" s="43"/>
      <c r="Z5" s="9"/>
    </row>
    <row r="6" s="3" customFormat="1" ht="32" customHeight="1" spans="1:31">
      <c r="A6" s="16" t="s">
        <v>11</v>
      </c>
      <c r="B6" s="17" t="s">
        <v>12</v>
      </c>
      <c r="C6" s="18" t="s">
        <v>13</v>
      </c>
      <c r="D6" s="17" t="s">
        <v>14</v>
      </c>
      <c r="E6" s="19" t="s">
        <v>15</v>
      </c>
      <c r="F6" s="20" t="s">
        <v>16</v>
      </c>
      <c r="G6" s="21" t="s">
        <v>17</v>
      </c>
      <c r="H6" s="22" t="s">
        <v>18</v>
      </c>
      <c r="I6" s="45" t="s">
        <v>17</v>
      </c>
      <c r="J6" s="46" t="s">
        <v>19</v>
      </c>
      <c r="K6" s="47" t="s">
        <v>20</v>
      </c>
      <c r="L6" s="47" t="s">
        <v>21</v>
      </c>
      <c r="M6" s="48" t="s">
        <v>22</v>
      </c>
      <c r="N6" s="45" t="s">
        <v>23</v>
      </c>
      <c r="O6" s="49" t="s">
        <v>17</v>
      </c>
      <c r="P6" s="50" t="s">
        <v>24</v>
      </c>
      <c r="Q6" s="60" t="s">
        <v>19</v>
      </c>
      <c r="R6" s="61" t="s">
        <v>25</v>
      </c>
      <c r="T6" s="62" t="s">
        <v>26</v>
      </c>
      <c r="U6" s="19" t="s">
        <v>27</v>
      </c>
      <c r="V6" s="20" t="s">
        <v>28</v>
      </c>
      <c r="W6" s="63"/>
      <c r="X6" s="62" t="s">
        <v>29</v>
      </c>
      <c r="Y6" s="19" t="s">
        <v>30</v>
      </c>
      <c r="Z6" s="20" t="s">
        <v>31</v>
      </c>
      <c r="AB6" s="62" t="s">
        <v>32</v>
      </c>
      <c r="AC6" s="19" t="s">
        <v>33</v>
      </c>
      <c r="AD6" s="19" t="s">
        <v>34</v>
      </c>
      <c r="AE6" s="20" t="s">
        <v>35</v>
      </c>
    </row>
    <row r="7" s="2" customFormat="1" ht="24" customHeight="1" spans="1:31">
      <c r="A7" s="23">
        <v>1</v>
      </c>
      <c r="B7" s="24"/>
      <c r="C7" s="24"/>
      <c r="D7" s="25"/>
      <c r="E7" s="26"/>
      <c r="F7" s="27"/>
      <c r="G7" s="28"/>
      <c r="H7" s="29">
        <f>IFERROR(G7*F7,0)</f>
        <v>0</v>
      </c>
      <c r="I7" s="51">
        <f>IFERROR(J7/F7,0)</f>
        <v>0</v>
      </c>
      <c r="J7" s="52"/>
      <c r="K7" s="53">
        <f>IFERROR(((H7+J7)*L7)/F7,0)</f>
        <v>0</v>
      </c>
      <c r="L7" s="54"/>
      <c r="M7" s="29">
        <f t="shared" ref="M7:M26" si="0">IFERROR((G7+I7)*N7,0)</f>
        <v>0</v>
      </c>
      <c r="N7" s="54"/>
      <c r="O7" s="51">
        <f>IFERROR(Q7/F7,0)</f>
        <v>0</v>
      </c>
      <c r="P7" s="55"/>
      <c r="Q7" s="64">
        <f t="shared" ref="Q7:Q26" si="1">P7*5</f>
        <v>0</v>
      </c>
      <c r="R7" s="65">
        <f>IFERROR(G7+I7+K7+M7+O7,0)</f>
        <v>0</v>
      </c>
      <c r="T7" s="66">
        <f>+G7*$C$5</f>
        <v>0</v>
      </c>
      <c r="U7" s="67">
        <f>+R7*$C$5</f>
        <v>0</v>
      </c>
      <c r="V7" s="68">
        <f>IFERROR(U7/T7-1,0)</f>
        <v>0</v>
      </c>
      <c r="X7" s="69"/>
      <c r="Y7" s="75">
        <f>IFERROR(X7-U7,0)</f>
        <v>0</v>
      </c>
      <c r="Z7" s="76" t="str">
        <f t="shared" ref="Z7:Z26" si="2">IFERROR(X7/U7,"")</f>
        <v/>
      </c>
      <c r="AB7" s="66">
        <f>IFERROR(U7*F7,0)</f>
        <v>0</v>
      </c>
      <c r="AC7" s="67">
        <f>IFERROR(X7*F7,0)</f>
        <v>0</v>
      </c>
      <c r="AD7" s="67">
        <f>IFERROR(AC7-AB7,0)</f>
        <v>0</v>
      </c>
      <c r="AE7" s="77">
        <f>IFERROR(ROUNDUP(AB7/X7,0),0)</f>
        <v>0</v>
      </c>
    </row>
    <row r="8" s="2" customFormat="1" ht="24" customHeight="1" spans="1:31">
      <c r="A8" s="23">
        <v>2</v>
      </c>
      <c r="B8" s="24"/>
      <c r="C8" s="24"/>
      <c r="D8" s="25"/>
      <c r="E8" s="26"/>
      <c r="F8" s="27"/>
      <c r="G8" s="28"/>
      <c r="H8" s="29">
        <f>IFERROR(G8*F8,0)</f>
        <v>0</v>
      </c>
      <c r="I8" s="51">
        <f>IFERROR(J8/F8,0)</f>
        <v>0</v>
      </c>
      <c r="J8" s="52"/>
      <c r="K8" s="53">
        <f>IFERROR(((H8+J8)*L8)/F8,0)</f>
        <v>0</v>
      </c>
      <c r="L8" s="54"/>
      <c r="M8" s="29">
        <f t="shared" si="0"/>
        <v>0</v>
      </c>
      <c r="N8" s="54"/>
      <c r="O8" s="51">
        <f>IFERROR(Q8/F8,0)</f>
        <v>0</v>
      </c>
      <c r="P8" s="55"/>
      <c r="Q8" s="64">
        <f t="shared" si="1"/>
        <v>0</v>
      </c>
      <c r="R8" s="65">
        <f>IFERROR(G8+I8+K8+M8+O8,0)</f>
        <v>0</v>
      </c>
      <c r="T8" s="66">
        <f>+G8*$C$5</f>
        <v>0</v>
      </c>
      <c r="U8" s="67">
        <f>+R8*$C$5</f>
        <v>0</v>
      </c>
      <c r="V8" s="68">
        <f>IFERROR(U8/T8-1,0)</f>
        <v>0</v>
      </c>
      <c r="X8" s="69"/>
      <c r="Y8" s="75">
        <f>IFERROR(X8-U8,0)</f>
        <v>0</v>
      </c>
      <c r="Z8" s="76" t="str">
        <f t="shared" si="2"/>
        <v/>
      </c>
      <c r="AB8" s="66">
        <f>IFERROR(U8*F8,0)</f>
        <v>0</v>
      </c>
      <c r="AC8" s="67">
        <f>IFERROR(X8*F8,0)</f>
        <v>0</v>
      </c>
      <c r="AD8" s="67">
        <f>IFERROR(AC8-AB8,0)</f>
        <v>0</v>
      </c>
      <c r="AE8" s="77">
        <f>IFERROR(ROUNDUP(AB8/X8,0),0)</f>
        <v>0</v>
      </c>
    </row>
    <row r="9" s="2" customFormat="1" ht="24" customHeight="1" spans="1:31">
      <c r="A9" s="23">
        <f t="shared" ref="A9:A11" si="3">+A8+1</f>
        <v>3</v>
      </c>
      <c r="B9" s="24"/>
      <c r="C9" s="24"/>
      <c r="D9" s="25"/>
      <c r="E9" s="26"/>
      <c r="F9" s="27"/>
      <c r="G9" s="28"/>
      <c r="H9" s="29">
        <f>IFERROR(G9*F9,0)</f>
        <v>0</v>
      </c>
      <c r="I9" s="51">
        <f>IFERROR(J9/F9,0)</f>
        <v>0</v>
      </c>
      <c r="J9" s="52"/>
      <c r="K9" s="53">
        <f t="shared" ref="K8:K26" si="4">IFERROR(((H9+J9)*L9)/F9,0)</f>
        <v>0</v>
      </c>
      <c r="L9" s="54"/>
      <c r="M9" s="29">
        <f t="shared" si="0"/>
        <v>0</v>
      </c>
      <c r="N9" s="54"/>
      <c r="O9" s="51">
        <f>IFERROR(Q9/F9,0)</f>
        <v>0</v>
      </c>
      <c r="P9" s="55"/>
      <c r="Q9" s="64">
        <f t="shared" si="1"/>
        <v>0</v>
      </c>
      <c r="R9" s="65">
        <f>IFERROR(G9+I9+K9+M9+O9,0)</f>
        <v>0</v>
      </c>
      <c r="T9" s="66">
        <f>+G9*$C$5</f>
        <v>0</v>
      </c>
      <c r="U9" s="67">
        <f>+R9*$C$5</f>
        <v>0</v>
      </c>
      <c r="V9" s="68">
        <f>IFERROR(U9/T9-1,0)</f>
        <v>0</v>
      </c>
      <c r="X9" s="69"/>
      <c r="Y9" s="75">
        <f>IFERROR(X9-U9,0)</f>
        <v>0</v>
      </c>
      <c r="Z9" s="76" t="str">
        <f t="shared" si="2"/>
        <v/>
      </c>
      <c r="AB9" s="66">
        <f t="shared" ref="AB8:AB26" si="5">IFERROR(U9*F9,0)</f>
        <v>0</v>
      </c>
      <c r="AC9" s="67">
        <f t="shared" ref="AC8:AC26" si="6">IFERROR(X9*F9,0)</f>
        <v>0</v>
      </c>
      <c r="AD9" s="67">
        <f t="shared" ref="AD8:AD26" si="7">IFERROR(AC9-AB9,0)</f>
        <v>0</v>
      </c>
      <c r="AE9" s="78">
        <f t="shared" ref="AE8:AE26" si="8">IFERROR(ROUNDUP(AB9/X9,0),0)</f>
        <v>0</v>
      </c>
    </row>
    <row r="10" s="2" customFormat="1" ht="24" customHeight="1" spans="1:31">
      <c r="A10" s="23">
        <f t="shared" si="3"/>
        <v>4</v>
      </c>
      <c r="B10" s="24"/>
      <c r="C10" s="24"/>
      <c r="D10" s="25"/>
      <c r="E10" s="26"/>
      <c r="F10" s="27"/>
      <c r="G10" s="28"/>
      <c r="H10" s="29">
        <f>IFERROR(G10*F10,0)</f>
        <v>0</v>
      </c>
      <c r="I10" s="51">
        <f>IFERROR(J10/F10,0)</f>
        <v>0</v>
      </c>
      <c r="J10" s="52"/>
      <c r="K10" s="53">
        <f t="shared" si="4"/>
        <v>0</v>
      </c>
      <c r="L10" s="54"/>
      <c r="M10" s="29">
        <f t="shared" si="0"/>
        <v>0</v>
      </c>
      <c r="N10" s="54"/>
      <c r="O10" s="51">
        <f>IFERROR(Q10/F10,0)</f>
        <v>0</v>
      </c>
      <c r="P10" s="55"/>
      <c r="Q10" s="64">
        <f t="shared" si="1"/>
        <v>0</v>
      </c>
      <c r="R10" s="65">
        <f>IFERROR(G10+I10+K10+M10+O10,0)</f>
        <v>0</v>
      </c>
      <c r="T10" s="66">
        <f>+G10*$C$5</f>
        <v>0</v>
      </c>
      <c r="U10" s="67">
        <f>+R10*$C$5</f>
        <v>0</v>
      </c>
      <c r="V10" s="68">
        <f>IFERROR(U10/T10-1,0)</f>
        <v>0</v>
      </c>
      <c r="X10" s="69"/>
      <c r="Y10" s="75">
        <f>IFERROR(X10-U10,0)</f>
        <v>0</v>
      </c>
      <c r="Z10" s="76" t="str">
        <f t="shared" si="2"/>
        <v/>
      </c>
      <c r="AB10" s="66">
        <f t="shared" si="5"/>
        <v>0</v>
      </c>
      <c r="AC10" s="67">
        <f t="shared" si="6"/>
        <v>0</v>
      </c>
      <c r="AD10" s="67">
        <f t="shared" si="7"/>
        <v>0</v>
      </c>
      <c r="AE10" s="78">
        <f t="shared" si="8"/>
        <v>0</v>
      </c>
    </row>
    <row r="11" s="2" customFormat="1" ht="24" customHeight="1" spans="1:31">
      <c r="A11" s="23">
        <f t="shared" si="3"/>
        <v>5</v>
      </c>
      <c r="B11" s="24"/>
      <c r="C11" s="24"/>
      <c r="D11" s="25"/>
      <c r="E11" s="26"/>
      <c r="F11" s="27"/>
      <c r="G11" s="28"/>
      <c r="H11" s="29">
        <f>IFERROR(G11*F11,0)</f>
        <v>0</v>
      </c>
      <c r="I11" s="51">
        <f>IFERROR(J11/F11,0)</f>
        <v>0</v>
      </c>
      <c r="J11" s="52"/>
      <c r="K11" s="53">
        <f t="shared" si="4"/>
        <v>0</v>
      </c>
      <c r="L11" s="54"/>
      <c r="M11" s="29">
        <f t="shared" si="0"/>
        <v>0</v>
      </c>
      <c r="N11" s="54"/>
      <c r="O11" s="51">
        <f>IFERROR(Q11/F11,0)</f>
        <v>0</v>
      </c>
      <c r="P11" s="55"/>
      <c r="Q11" s="64">
        <f t="shared" si="1"/>
        <v>0</v>
      </c>
      <c r="R11" s="65">
        <f>IFERROR(G11+I11+K11+M11+O11,0)</f>
        <v>0</v>
      </c>
      <c r="T11" s="66">
        <f>+G11*$C$5</f>
        <v>0</v>
      </c>
      <c r="U11" s="67">
        <f>+R11*$C$5</f>
        <v>0</v>
      </c>
      <c r="V11" s="68">
        <f>IFERROR(U11/T11-1,0)</f>
        <v>0</v>
      </c>
      <c r="X11" s="69"/>
      <c r="Y11" s="75">
        <f>IFERROR(X11-U11,0)</f>
        <v>0</v>
      </c>
      <c r="Z11" s="76" t="str">
        <f t="shared" si="2"/>
        <v/>
      </c>
      <c r="AB11" s="66">
        <f t="shared" si="5"/>
        <v>0</v>
      </c>
      <c r="AC11" s="67">
        <f t="shared" si="6"/>
        <v>0</v>
      </c>
      <c r="AD11" s="67">
        <f t="shared" si="7"/>
        <v>0</v>
      </c>
      <c r="AE11" s="78">
        <f t="shared" si="8"/>
        <v>0</v>
      </c>
    </row>
    <row r="12" s="2" customFormat="1" ht="24" customHeight="1" spans="1:31">
      <c r="A12" s="23">
        <f t="shared" ref="A12:A16" si="9">+A11+1</f>
        <v>6</v>
      </c>
      <c r="B12" s="24"/>
      <c r="C12" s="24"/>
      <c r="D12" s="25"/>
      <c r="E12" s="26"/>
      <c r="F12" s="27"/>
      <c r="G12" s="28"/>
      <c r="H12" s="29">
        <f t="shared" ref="H12:H16" si="10">IFERROR(G12*F12,0)</f>
        <v>0</v>
      </c>
      <c r="I12" s="51">
        <f t="shared" ref="I12:I16" si="11">IFERROR(J12/F12,0)</f>
        <v>0</v>
      </c>
      <c r="J12" s="52"/>
      <c r="K12" s="53">
        <f t="shared" ref="K12:K16" si="12">IFERROR(((H12+J12)*L12)/F12,0)</f>
        <v>0</v>
      </c>
      <c r="L12" s="54"/>
      <c r="M12" s="29">
        <f t="shared" si="0"/>
        <v>0</v>
      </c>
      <c r="N12" s="54"/>
      <c r="O12" s="51">
        <f t="shared" ref="O12:O16" si="13">IFERROR(Q12/F12,0)</f>
        <v>0</v>
      </c>
      <c r="P12" s="55"/>
      <c r="Q12" s="64">
        <f t="shared" si="1"/>
        <v>0</v>
      </c>
      <c r="R12" s="65">
        <f t="shared" ref="R12:R16" si="14">IFERROR(G12+I12+K12+M12+O12,0)</f>
        <v>0</v>
      </c>
      <c r="T12" s="66">
        <f t="shared" ref="T12:T16" si="15">+G12*$C$5</f>
        <v>0</v>
      </c>
      <c r="U12" s="67">
        <f t="shared" ref="U12:U16" si="16">+R12*$C$5</f>
        <v>0</v>
      </c>
      <c r="V12" s="68">
        <f t="shared" ref="V12:V16" si="17">IFERROR(U12/T12-1,0)</f>
        <v>0</v>
      </c>
      <c r="X12" s="69"/>
      <c r="Y12" s="75">
        <f t="shared" ref="Y12:Y16" si="18">IFERROR(X12-U12,0)</f>
        <v>0</v>
      </c>
      <c r="Z12" s="76" t="str">
        <f t="shared" si="2"/>
        <v/>
      </c>
      <c r="AB12" s="66">
        <f t="shared" si="5"/>
        <v>0</v>
      </c>
      <c r="AC12" s="67">
        <f t="shared" si="6"/>
        <v>0</v>
      </c>
      <c r="AD12" s="67">
        <f t="shared" si="7"/>
        <v>0</v>
      </c>
      <c r="AE12" s="78">
        <f t="shared" si="8"/>
        <v>0</v>
      </c>
    </row>
    <row r="13" s="2" customFormat="1" ht="24" customHeight="1" spans="1:31">
      <c r="A13" s="23">
        <f t="shared" si="9"/>
        <v>7</v>
      </c>
      <c r="B13" s="24"/>
      <c r="C13" s="24"/>
      <c r="D13" s="25"/>
      <c r="E13" s="26"/>
      <c r="F13" s="27"/>
      <c r="G13" s="28"/>
      <c r="H13" s="29">
        <f t="shared" si="10"/>
        <v>0</v>
      </c>
      <c r="I13" s="51">
        <f t="shared" si="11"/>
        <v>0</v>
      </c>
      <c r="J13" s="52"/>
      <c r="K13" s="53">
        <f t="shared" si="12"/>
        <v>0</v>
      </c>
      <c r="L13" s="54"/>
      <c r="M13" s="29">
        <f t="shared" si="0"/>
        <v>0</v>
      </c>
      <c r="N13" s="54"/>
      <c r="O13" s="51">
        <f t="shared" si="13"/>
        <v>0</v>
      </c>
      <c r="P13" s="55"/>
      <c r="Q13" s="64">
        <f t="shared" si="1"/>
        <v>0</v>
      </c>
      <c r="R13" s="65">
        <f t="shared" si="14"/>
        <v>0</v>
      </c>
      <c r="T13" s="66">
        <f t="shared" si="15"/>
        <v>0</v>
      </c>
      <c r="U13" s="67">
        <f t="shared" si="16"/>
        <v>0</v>
      </c>
      <c r="V13" s="68">
        <f t="shared" si="17"/>
        <v>0</v>
      </c>
      <c r="X13" s="69"/>
      <c r="Y13" s="75">
        <f t="shared" si="18"/>
        <v>0</v>
      </c>
      <c r="Z13" s="76" t="str">
        <f t="shared" si="2"/>
        <v/>
      </c>
      <c r="AB13" s="66">
        <f t="shared" si="5"/>
        <v>0</v>
      </c>
      <c r="AC13" s="67">
        <f t="shared" si="6"/>
        <v>0</v>
      </c>
      <c r="AD13" s="67">
        <f t="shared" si="7"/>
        <v>0</v>
      </c>
      <c r="AE13" s="78">
        <f t="shared" si="8"/>
        <v>0</v>
      </c>
    </row>
    <row r="14" s="2" customFormat="1" ht="24" customHeight="1" spans="1:31">
      <c r="A14" s="23">
        <f t="shared" si="9"/>
        <v>8</v>
      </c>
      <c r="B14" s="24"/>
      <c r="C14" s="24"/>
      <c r="D14" s="25"/>
      <c r="E14" s="26"/>
      <c r="F14" s="27"/>
      <c r="G14" s="28"/>
      <c r="H14" s="29">
        <f t="shared" si="10"/>
        <v>0</v>
      </c>
      <c r="I14" s="51">
        <f t="shared" si="11"/>
        <v>0</v>
      </c>
      <c r="J14" s="52"/>
      <c r="K14" s="53">
        <f t="shared" si="12"/>
        <v>0</v>
      </c>
      <c r="L14" s="54"/>
      <c r="M14" s="29">
        <f t="shared" si="0"/>
        <v>0</v>
      </c>
      <c r="N14" s="54"/>
      <c r="O14" s="51">
        <f t="shared" si="13"/>
        <v>0</v>
      </c>
      <c r="P14" s="55"/>
      <c r="Q14" s="64">
        <f t="shared" si="1"/>
        <v>0</v>
      </c>
      <c r="R14" s="65">
        <f t="shared" si="14"/>
        <v>0</v>
      </c>
      <c r="T14" s="66">
        <f t="shared" si="15"/>
        <v>0</v>
      </c>
      <c r="U14" s="67">
        <f t="shared" si="16"/>
        <v>0</v>
      </c>
      <c r="V14" s="68">
        <f t="shared" si="17"/>
        <v>0</v>
      </c>
      <c r="X14" s="69"/>
      <c r="Y14" s="75">
        <f t="shared" si="18"/>
        <v>0</v>
      </c>
      <c r="Z14" s="76" t="str">
        <f t="shared" si="2"/>
        <v/>
      </c>
      <c r="AB14" s="66">
        <f t="shared" si="5"/>
        <v>0</v>
      </c>
      <c r="AC14" s="67">
        <f t="shared" si="6"/>
        <v>0</v>
      </c>
      <c r="AD14" s="67">
        <f t="shared" si="7"/>
        <v>0</v>
      </c>
      <c r="AE14" s="78">
        <f t="shared" si="8"/>
        <v>0</v>
      </c>
    </row>
    <row r="15" s="2" customFormat="1" ht="24" customHeight="1" spans="1:31">
      <c r="A15" s="23">
        <f t="shared" si="9"/>
        <v>9</v>
      </c>
      <c r="B15" s="24"/>
      <c r="C15" s="24"/>
      <c r="D15" s="25"/>
      <c r="E15" s="26"/>
      <c r="F15" s="27"/>
      <c r="G15" s="28"/>
      <c r="H15" s="29">
        <f t="shared" si="10"/>
        <v>0</v>
      </c>
      <c r="I15" s="51">
        <f t="shared" si="11"/>
        <v>0</v>
      </c>
      <c r="J15" s="52"/>
      <c r="K15" s="53">
        <f t="shared" si="12"/>
        <v>0</v>
      </c>
      <c r="L15" s="54"/>
      <c r="M15" s="29">
        <f t="shared" si="0"/>
        <v>0</v>
      </c>
      <c r="N15" s="54"/>
      <c r="O15" s="51">
        <f t="shared" si="13"/>
        <v>0</v>
      </c>
      <c r="P15" s="55"/>
      <c r="Q15" s="64">
        <f t="shared" si="1"/>
        <v>0</v>
      </c>
      <c r="R15" s="65">
        <f t="shared" si="14"/>
        <v>0</v>
      </c>
      <c r="T15" s="66">
        <f t="shared" si="15"/>
        <v>0</v>
      </c>
      <c r="U15" s="67">
        <f t="shared" si="16"/>
        <v>0</v>
      </c>
      <c r="V15" s="68">
        <f t="shared" si="17"/>
        <v>0</v>
      </c>
      <c r="X15" s="69"/>
      <c r="Y15" s="75">
        <f t="shared" si="18"/>
        <v>0</v>
      </c>
      <c r="Z15" s="76" t="str">
        <f t="shared" si="2"/>
        <v/>
      </c>
      <c r="AB15" s="66">
        <f t="shared" si="5"/>
        <v>0</v>
      </c>
      <c r="AC15" s="67">
        <f t="shared" si="6"/>
        <v>0</v>
      </c>
      <c r="AD15" s="67">
        <f t="shared" si="7"/>
        <v>0</v>
      </c>
      <c r="AE15" s="78">
        <f t="shared" si="8"/>
        <v>0</v>
      </c>
    </row>
    <row r="16" s="2" customFormat="1" ht="24" customHeight="1" spans="1:31">
      <c r="A16" s="23">
        <f t="shared" si="9"/>
        <v>10</v>
      </c>
      <c r="B16" s="24"/>
      <c r="C16" s="24"/>
      <c r="D16" s="25"/>
      <c r="E16" s="26"/>
      <c r="F16" s="27"/>
      <c r="G16" s="28"/>
      <c r="H16" s="29">
        <f t="shared" si="10"/>
        <v>0</v>
      </c>
      <c r="I16" s="51">
        <f t="shared" si="11"/>
        <v>0</v>
      </c>
      <c r="J16" s="52"/>
      <c r="K16" s="53">
        <f t="shared" si="12"/>
        <v>0</v>
      </c>
      <c r="L16" s="54"/>
      <c r="M16" s="29">
        <f t="shared" si="0"/>
        <v>0</v>
      </c>
      <c r="N16" s="54"/>
      <c r="O16" s="51">
        <f t="shared" si="13"/>
        <v>0</v>
      </c>
      <c r="P16" s="55"/>
      <c r="Q16" s="64">
        <f t="shared" si="1"/>
        <v>0</v>
      </c>
      <c r="R16" s="65">
        <f t="shared" si="14"/>
        <v>0</v>
      </c>
      <c r="T16" s="66">
        <f t="shared" si="15"/>
        <v>0</v>
      </c>
      <c r="U16" s="67">
        <f t="shared" si="16"/>
        <v>0</v>
      </c>
      <c r="V16" s="68">
        <f t="shared" si="17"/>
        <v>0</v>
      </c>
      <c r="X16" s="69"/>
      <c r="Y16" s="75">
        <f t="shared" si="18"/>
        <v>0</v>
      </c>
      <c r="Z16" s="76" t="str">
        <f t="shared" si="2"/>
        <v/>
      </c>
      <c r="AB16" s="66">
        <f t="shared" si="5"/>
        <v>0</v>
      </c>
      <c r="AC16" s="67">
        <f t="shared" si="6"/>
        <v>0</v>
      </c>
      <c r="AD16" s="67">
        <f t="shared" si="7"/>
        <v>0</v>
      </c>
      <c r="AE16" s="78">
        <f t="shared" si="8"/>
        <v>0</v>
      </c>
    </row>
    <row r="17" s="2" customFormat="1" ht="24" customHeight="1" spans="1:31">
      <c r="A17" s="23">
        <f t="shared" ref="A17:A26" si="19">+A16+1</f>
        <v>11</v>
      </c>
      <c r="B17" s="24"/>
      <c r="C17" s="24"/>
      <c r="D17" s="25"/>
      <c r="E17" s="26"/>
      <c r="F17" s="27"/>
      <c r="G17" s="28"/>
      <c r="H17" s="29">
        <f t="shared" ref="H17:H26" si="20">IFERROR(G17*F17,0)</f>
        <v>0</v>
      </c>
      <c r="I17" s="51">
        <f t="shared" ref="I17:I26" si="21">IFERROR(J17/F17,0)</f>
        <v>0</v>
      </c>
      <c r="J17" s="52"/>
      <c r="K17" s="53">
        <f t="shared" ref="K17:K25" si="22">IFERROR(((H17+J17)*L17)/F17,0)</f>
        <v>0</v>
      </c>
      <c r="L17" s="54"/>
      <c r="M17" s="29">
        <f t="shared" si="0"/>
        <v>0</v>
      </c>
      <c r="N17" s="54"/>
      <c r="O17" s="51">
        <f t="shared" ref="O17:O26" si="23">IFERROR(Q17/F17,0)</f>
        <v>0</v>
      </c>
      <c r="P17" s="55"/>
      <c r="Q17" s="64">
        <f t="shared" si="1"/>
        <v>0</v>
      </c>
      <c r="R17" s="65">
        <f t="shared" ref="R17:R26" si="24">IFERROR(G17+I17+K17+M17+O17,0)</f>
        <v>0</v>
      </c>
      <c r="T17" s="66">
        <f t="shared" ref="T17:T26" si="25">+G17*$C$5</f>
        <v>0</v>
      </c>
      <c r="U17" s="67">
        <f t="shared" ref="U17:U26" si="26">+R17*$C$5</f>
        <v>0</v>
      </c>
      <c r="V17" s="68">
        <f t="shared" ref="V17:V26" si="27">IFERROR(U17/T17-1,0)</f>
        <v>0</v>
      </c>
      <c r="X17" s="69"/>
      <c r="Y17" s="75">
        <f t="shared" ref="Y17:Y26" si="28">IFERROR(X17-U17,0)</f>
        <v>0</v>
      </c>
      <c r="Z17" s="76" t="str">
        <f t="shared" si="2"/>
        <v/>
      </c>
      <c r="AB17" s="66">
        <f t="shared" si="5"/>
        <v>0</v>
      </c>
      <c r="AC17" s="67">
        <f t="shared" si="6"/>
        <v>0</v>
      </c>
      <c r="AD17" s="67">
        <f t="shared" si="7"/>
        <v>0</v>
      </c>
      <c r="AE17" s="78">
        <f t="shared" si="8"/>
        <v>0</v>
      </c>
    </row>
    <row r="18" s="2" customFormat="1" ht="24" customHeight="1" spans="1:31">
      <c r="A18" s="23">
        <f t="shared" si="19"/>
        <v>12</v>
      </c>
      <c r="B18" s="24"/>
      <c r="C18" s="24"/>
      <c r="D18" s="25"/>
      <c r="E18" s="26"/>
      <c r="F18" s="27"/>
      <c r="G18" s="28"/>
      <c r="H18" s="29">
        <f t="shared" si="20"/>
        <v>0</v>
      </c>
      <c r="I18" s="51">
        <f t="shared" si="21"/>
        <v>0</v>
      </c>
      <c r="J18" s="52"/>
      <c r="K18" s="53">
        <f t="shared" si="22"/>
        <v>0</v>
      </c>
      <c r="L18" s="54"/>
      <c r="M18" s="29">
        <f t="shared" si="0"/>
        <v>0</v>
      </c>
      <c r="N18" s="54"/>
      <c r="O18" s="51">
        <f t="shared" si="23"/>
        <v>0</v>
      </c>
      <c r="P18" s="55"/>
      <c r="Q18" s="64">
        <f t="shared" si="1"/>
        <v>0</v>
      </c>
      <c r="R18" s="65">
        <f t="shared" si="24"/>
        <v>0</v>
      </c>
      <c r="T18" s="66">
        <f t="shared" si="25"/>
        <v>0</v>
      </c>
      <c r="U18" s="67">
        <f t="shared" si="26"/>
        <v>0</v>
      </c>
      <c r="V18" s="68">
        <f t="shared" si="27"/>
        <v>0</v>
      </c>
      <c r="X18" s="69"/>
      <c r="Y18" s="75">
        <f t="shared" si="28"/>
        <v>0</v>
      </c>
      <c r="Z18" s="76" t="str">
        <f t="shared" si="2"/>
        <v/>
      </c>
      <c r="AB18" s="66">
        <f t="shared" si="5"/>
        <v>0</v>
      </c>
      <c r="AC18" s="67">
        <f t="shared" si="6"/>
        <v>0</v>
      </c>
      <c r="AD18" s="67">
        <f t="shared" si="7"/>
        <v>0</v>
      </c>
      <c r="AE18" s="78">
        <f t="shared" si="8"/>
        <v>0</v>
      </c>
    </row>
    <row r="19" s="2" customFormat="1" ht="24" customHeight="1" spans="1:31">
      <c r="A19" s="23">
        <f t="shared" si="19"/>
        <v>13</v>
      </c>
      <c r="B19" s="24"/>
      <c r="C19" s="24"/>
      <c r="D19" s="25"/>
      <c r="E19" s="26"/>
      <c r="F19" s="27"/>
      <c r="G19" s="28"/>
      <c r="H19" s="29">
        <f t="shared" si="20"/>
        <v>0</v>
      </c>
      <c r="I19" s="51">
        <f t="shared" si="21"/>
        <v>0</v>
      </c>
      <c r="J19" s="52"/>
      <c r="K19" s="53">
        <f t="shared" si="22"/>
        <v>0</v>
      </c>
      <c r="L19" s="54"/>
      <c r="M19" s="29">
        <f t="shared" si="0"/>
        <v>0</v>
      </c>
      <c r="N19" s="54"/>
      <c r="O19" s="51">
        <f t="shared" si="23"/>
        <v>0</v>
      </c>
      <c r="P19" s="55"/>
      <c r="Q19" s="64">
        <f t="shared" si="1"/>
        <v>0</v>
      </c>
      <c r="R19" s="65">
        <f t="shared" si="24"/>
        <v>0</v>
      </c>
      <c r="T19" s="66">
        <f t="shared" si="25"/>
        <v>0</v>
      </c>
      <c r="U19" s="67">
        <f t="shared" si="26"/>
        <v>0</v>
      </c>
      <c r="V19" s="68">
        <f t="shared" si="27"/>
        <v>0</v>
      </c>
      <c r="X19" s="69"/>
      <c r="Y19" s="75">
        <f t="shared" si="28"/>
        <v>0</v>
      </c>
      <c r="Z19" s="76" t="str">
        <f t="shared" si="2"/>
        <v/>
      </c>
      <c r="AB19" s="66">
        <f t="shared" si="5"/>
        <v>0</v>
      </c>
      <c r="AC19" s="67">
        <f t="shared" si="6"/>
        <v>0</v>
      </c>
      <c r="AD19" s="67">
        <f t="shared" si="7"/>
        <v>0</v>
      </c>
      <c r="AE19" s="78">
        <f t="shared" si="8"/>
        <v>0</v>
      </c>
    </row>
    <row r="20" s="2" customFormat="1" ht="24" customHeight="1" spans="1:31">
      <c r="A20" s="23">
        <f t="shared" si="19"/>
        <v>14</v>
      </c>
      <c r="B20" s="24"/>
      <c r="C20" s="24"/>
      <c r="D20" s="25"/>
      <c r="E20" s="26"/>
      <c r="F20" s="27"/>
      <c r="G20" s="28"/>
      <c r="H20" s="29">
        <f t="shared" si="20"/>
        <v>0</v>
      </c>
      <c r="I20" s="51">
        <f t="shared" si="21"/>
        <v>0</v>
      </c>
      <c r="J20" s="52"/>
      <c r="K20" s="53">
        <f t="shared" si="22"/>
        <v>0</v>
      </c>
      <c r="L20" s="54"/>
      <c r="M20" s="29">
        <f t="shared" si="0"/>
        <v>0</v>
      </c>
      <c r="N20" s="54"/>
      <c r="O20" s="51">
        <f t="shared" si="23"/>
        <v>0</v>
      </c>
      <c r="P20" s="55"/>
      <c r="Q20" s="64">
        <f t="shared" si="1"/>
        <v>0</v>
      </c>
      <c r="R20" s="65">
        <f t="shared" si="24"/>
        <v>0</v>
      </c>
      <c r="T20" s="66">
        <f t="shared" si="25"/>
        <v>0</v>
      </c>
      <c r="U20" s="67">
        <f t="shared" si="26"/>
        <v>0</v>
      </c>
      <c r="V20" s="68">
        <f t="shared" si="27"/>
        <v>0</v>
      </c>
      <c r="X20" s="69"/>
      <c r="Y20" s="75">
        <f t="shared" si="28"/>
        <v>0</v>
      </c>
      <c r="Z20" s="76" t="str">
        <f t="shared" si="2"/>
        <v/>
      </c>
      <c r="AB20" s="66">
        <f t="shared" si="5"/>
        <v>0</v>
      </c>
      <c r="AC20" s="67">
        <f t="shared" si="6"/>
        <v>0</v>
      </c>
      <c r="AD20" s="67">
        <f t="shared" si="7"/>
        <v>0</v>
      </c>
      <c r="AE20" s="78">
        <f t="shared" si="8"/>
        <v>0</v>
      </c>
    </row>
    <row r="21" s="2" customFormat="1" ht="24" customHeight="1" spans="1:31">
      <c r="A21" s="23">
        <f t="shared" si="19"/>
        <v>15</v>
      </c>
      <c r="B21" s="24"/>
      <c r="C21" s="24"/>
      <c r="D21" s="25"/>
      <c r="E21" s="26"/>
      <c r="F21" s="27"/>
      <c r="G21" s="28"/>
      <c r="H21" s="29">
        <f t="shared" si="20"/>
        <v>0</v>
      </c>
      <c r="I21" s="51">
        <f t="shared" si="21"/>
        <v>0</v>
      </c>
      <c r="J21" s="52"/>
      <c r="K21" s="53">
        <f t="shared" si="22"/>
        <v>0</v>
      </c>
      <c r="L21" s="54"/>
      <c r="M21" s="29">
        <f t="shared" si="0"/>
        <v>0</v>
      </c>
      <c r="N21" s="54"/>
      <c r="O21" s="51">
        <f t="shared" si="23"/>
        <v>0</v>
      </c>
      <c r="P21" s="55"/>
      <c r="Q21" s="64">
        <f t="shared" si="1"/>
        <v>0</v>
      </c>
      <c r="R21" s="65">
        <f t="shared" si="24"/>
        <v>0</v>
      </c>
      <c r="T21" s="66">
        <f t="shared" si="25"/>
        <v>0</v>
      </c>
      <c r="U21" s="67">
        <f t="shared" si="26"/>
        <v>0</v>
      </c>
      <c r="V21" s="68">
        <f t="shared" si="27"/>
        <v>0</v>
      </c>
      <c r="X21" s="69"/>
      <c r="Y21" s="75">
        <f t="shared" si="28"/>
        <v>0</v>
      </c>
      <c r="Z21" s="76" t="str">
        <f t="shared" si="2"/>
        <v/>
      </c>
      <c r="AB21" s="66">
        <f t="shared" si="5"/>
        <v>0</v>
      </c>
      <c r="AC21" s="67">
        <f t="shared" si="6"/>
        <v>0</v>
      </c>
      <c r="AD21" s="67">
        <f t="shared" si="7"/>
        <v>0</v>
      </c>
      <c r="AE21" s="78">
        <f t="shared" si="8"/>
        <v>0</v>
      </c>
    </row>
    <row r="22" s="2" customFormat="1" ht="24" customHeight="1" spans="1:31">
      <c r="A22" s="23">
        <f t="shared" si="19"/>
        <v>16</v>
      </c>
      <c r="B22" s="24"/>
      <c r="C22" s="24"/>
      <c r="D22" s="25"/>
      <c r="E22" s="26"/>
      <c r="F22" s="27"/>
      <c r="G22" s="28"/>
      <c r="H22" s="29">
        <f t="shared" si="20"/>
        <v>0</v>
      </c>
      <c r="I22" s="51">
        <f t="shared" si="21"/>
        <v>0</v>
      </c>
      <c r="J22" s="52"/>
      <c r="K22" s="53">
        <f t="shared" si="22"/>
        <v>0</v>
      </c>
      <c r="L22" s="54"/>
      <c r="M22" s="29">
        <f t="shared" si="0"/>
        <v>0</v>
      </c>
      <c r="N22" s="54"/>
      <c r="O22" s="51">
        <f t="shared" si="23"/>
        <v>0</v>
      </c>
      <c r="P22" s="55"/>
      <c r="Q22" s="64">
        <f t="shared" si="1"/>
        <v>0</v>
      </c>
      <c r="R22" s="65">
        <f t="shared" si="24"/>
        <v>0</v>
      </c>
      <c r="T22" s="66">
        <f t="shared" si="25"/>
        <v>0</v>
      </c>
      <c r="U22" s="67">
        <f t="shared" si="26"/>
        <v>0</v>
      </c>
      <c r="V22" s="68">
        <f t="shared" si="27"/>
        <v>0</v>
      </c>
      <c r="X22" s="69"/>
      <c r="Y22" s="75">
        <f t="shared" si="28"/>
        <v>0</v>
      </c>
      <c r="Z22" s="76" t="str">
        <f t="shared" si="2"/>
        <v/>
      </c>
      <c r="AB22" s="66">
        <f t="shared" si="5"/>
        <v>0</v>
      </c>
      <c r="AC22" s="67">
        <f t="shared" si="6"/>
        <v>0</v>
      </c>
      <c r="AD22" s="67">
        <f t="shared" si="7"/>
        <v>0</v>
      </c>
      <c r="AE22" s="78">
        <f t="shared" si="8"/>
        <v>0</v>
      </c>
    </row>
    <row r="23" s="2" customFormat="1" ht="24" customHeight="1" spans="1:31">
      <c r="A23" s="23">
        <f t="shared" si="19"/>
        <v>17</v>
      </c>
      <c r="B23" s="24"/>
      <c r="C23" s="24"/>
      <c r="D23" s="25"/>
      <c r="E23" s="26"/>
      <c r="F23" s="27"/>
      <c r="G23" s="28"/>
      <c r="H23" s="29">
        <f t="shared" si="20"/>
        <v>0</v>
      </c>
      <c r="I23" s="51">
        <f t="shared" si="21"/>
        <v>0</v>
      </c>
      <c r="J23" s="52"/>
      <c r="K23" s="53">
        <f t="shared" si="22"/>
        <v>0</v>
      </c>
      <c r="L23" s="54"/>
      <c r="M23" s="29">
        <f t="shared" si="0"/>
        <v>0</v>
      </c>
      <c r="N23" s="54"/>
      <c r="O23" s="51">
        <f t="shared" si="23"/>
        <v>0</v>
      </c>
      <c r="P23" s="55"/>
      <c r="Q23" s="64">
        <f t="shared" si="1"/>
        <v>0</v>
      </c>
      <c r="R23" s="65">
        <f t="shared" si="24"/>
        <v>0</v>
      </c>
      <c r="T23" s="66">
        <f t="shared" si="25"/>
        <v>0</v>
      </c>
      <c r="U23" s="67">
        <f t="shared" si="26"/>
        <v>0</v>
      </c>
      <c r="V23" s="68">
        <f t="shared" si="27"/>
        <v>0</v>
      </c>
      <c r="X23" s="69"/>
      <c r="Y23" s="75">
        <f t="shared" si="28"/>
        <v>0</v>
      </c>
      <c r="Z23" s="76" t="str">
        <f t="shared" si="2"/>
        <v/>
      </c>
      <c r="AB23" s="66">
        <f t="shared" si="5"/>
        <v>0</v>
      </c>
      <c r="AC23" s="67">
        <f t="shared" si="6"/>
        <v>0</v>
      </c>
      <c r="AD23" s="67">
        <f t="shared" si="7"/>
        <v>0</v>
      </c>
      <c r="AE23" s="78">
        <f t="shared" si="8"/>
        <v>0</v>
      </c>
    </row>
    <row r="24" s="2" customFormat="1" ht="24" customHeight="1" spans="1:31">
      <c r="A24" s="23">
        <f t="shared" si="19"/>
        <v>18</v>
      </c>
      <c r="B24" s="24"/>
      <c r="C24" s="24"/>
      <c r="D24" s="25"/>
      <c r="E24" s="26"/>
      <c r="F24" s="27"/>
      <c r="G24" s="28"/>
      <c r="H24" s="29">
        <f t="shared" si="20"/>
        <v>0</v>
      </c>
      <c r="I24" s="51">
        <f t="shared" si="21"/>
        <v>0</v>
      </c>
      <c r="J24" s="52"/>
      <c r="K24" s="53">
        <f t="shared" si="22"/>
        <v>0</v>
      </c>
      <c r="L24" s="54"/>
      <c r="M24" s="29">
        <f t="shared" si="0"/>
        <v>0</v>
      </c>
      <c r="N24" s="54"/>
      <c r="O24" s="51">
        <f t="shared" si="23"/>
        <v>0</v>
      </c>
      <c r="P24" s="55"/>
      <c r="Q24" s="64">
        <f t="shared" si="1"/>
        <v>0</v>
      </c>
      <c r="R24" s="65">
        <f t="shared" si="24"/>
        <v>0</v>
      </c>
      <c r="T24" s="66">
        <f t="shared" si="25"/>
        <v>0</v>
      </c>
      <c r="U24" s="67">
        <f t="shared" si="26"/>
        <v>0</v>
      </c>
      <c r="V24" s="68">
        <f t="shared" si="27"/>
        <v>0</v>
      </c>
      <c r="X24" s="69"/>
      <c r="Y24" s="75">
        <f t="shared" si="28"/>
        <v>0</v>
      </c>
      <c r="Z24" s="76" t="str">
        <f t="shared" si="2"/>
        <v/>
      </c>
      <c r="AB24" s="66">
        <f t="shared" si="5"/>
        <v>0</v>
      </c>
      <c r="AC24" s="67">
        <f t="shared" si="6"/>
        <v>0</v>
      </c>
      <c r="AD24" s="67">
        <f t="shared" si="7"/>
        <v>0</v>
      </c>
      <c r="AE24" s="78">
        <f t="shared" si="8"/>
        <v>0</v>
      </c>
    </row>
    <row r="25" s="2" customFormat="1" ht="24" customHeight="1" spans="1:31">
      <c r="A25" s="23">
        <f t="shared" si="19"/>
        <v>19</v>
      </c>
      <c r="B25" s="24"/>
      <c r="C25" s="24"/>
      <c r="D25" s="25"/>
      <c r="E25" s="26"/>
      <c r="F25" s="27"/>
      <c r="G25" s="28"/>
      <c r="H25" s="29">
        <f t="shared" si="20"/>
        <v>0</v>
      </c>
      <c r="I25" s="51">
        <f t="shared" si="21"/>
        <v>0</v>
      </c>
      <c r="J25" s="52"/>
      <c r="K25" s="53">
        <f t="shared" si="22"/>
        <v>0</v>
      </c>
      <c r="L25" s="54"/>
      <c r="M25" s="29">
        <f t="shared" si="0"/>
        <v>0</v>
      </c>
      <c r="N25" s="54"/>
      <c r="O25" s="51">
        <f t="shared" si="23"/>
        <v>0</v>
      </c>
      <c r="P25" s="55"/>
      <c r="Q25" s="64">
        <f t="shared" si="1"/>
        <v>0</v>
      </c>
      <c r="R25" s="65">
        <f t="shared" si="24"/>
        <v>0</v>
      </c>
      <c r="T25" s="66">
        <f t="shared" si="25"/>
        <v>0</v>
      </c>
      <c r="U25" s="67">
        <f t="shared" si="26"/>
        <v>0</v>
      </c>
      <c r="V25" s="68">
        <f t="shared" si="27"/>
        <v>0</v>
      </c>
      <c r="X25" s="69"/>
      <c r="Y25" s="75">
        <f t="shared" si="28"/>
        <v>0</v>
      </c>
      <c r="Z25" s="76" t="str">
        <f t="shared" si="2"/>
        <v/>
      </c>
      <c r="AB25" s="66">
        <f t="shared" si="5"/>
        <v>0</v>
      </c>
      <c r="AC25" s="67">
        <f t="shared" si="6"/>
        <v>0</v>
      </c>
      <c r="AD25" s="67">
        <f t="shared" si="7"/>
        <v>0</v>
      </c>
      <c r="AE25" s="78">
        <f t="shared" si="8"/>
        <v>0</v>
      </c>
    </row>
    <row r="26" s="2" customFormat="1" ht="24" customHeight="1" spans="1:31">
      <c r="A26" s="30">
        <f t="shared" si="19"/>
        <v>20</v>
      </c>
      <c r="B26" s="31"/>
      <c r="C26" s="31"/>
      <c r="D26" s="32"/>
      <c r="E26" s="33"/>
      <c r="F26" s="34"/>
      <c r="G26" s="35"/>
      <c r="H26" s="36">
        <f t="shared" si="20"/>
        <v>0</v>
      </c>
      <c r="I26" s="56">
        <f t="shared" si="21"/>
        <v>0</v>
      </c>
      <c r="J26" s="57"/>
      <c r="K26" s="58">
        <f t="shared" si="4"/>
        <v>0</v>
      </c>
      <c r="L26" s="35"/>
      <c r="M26" s="29">
        <f t="shared" si="0"/>
        <v>0</v>
      </c>
      <c r="N26" s="54"/>
      <c r="O26" s="56">
        <f t="shared" si="23"/>
        <v>0</v>
      </c>
      <c r="P26" s="59"/>
      <c r="Q26" s="64">
        <f t="shared" si="1"/>
        <v>0</v>
      </c>
      <c r="R26" s="70">
        <f t="shared" si="24"/>
        <v>0</v>
      </c>
      <c r="T26" s="71">
        <f t="shared" si="25"/>
        <v>0</v>
      </c>
      <c r="U26" s="72">
        <f t="shared" si="26"/>
        <v>0</v>
      </c>
      <c r="V26" s="73">
        <f t="shared" si="27"/>
        <v>0</v>
      </c>
      <c r="X26" s="74"/>
      <c r="Y26" s="79">
        <f t="shared" si="28"/>
        <v>0</v>
      </c>
      <c r="Z26" s="80" t="str">
        <f t="shared" si="2"/>
        <v/>
      </c>
      <c r="AB26" s="81">
        <f t="shared" si="5"/>
        <v>0</v>
      </c>
      <c r="AC26" s="82">
        <f t="shared" si="6"/>
        <v>0</v>
      </c>
      <c r="AD26" s="82">
        <f t="shared" si="7"/>
        <v>0</v>
      </c>
      <c r="AE26" s="83">
        <f t="shared" si="8"/>
        <v>0</v>
      </c>
    </row>
  </sheetData>
  <mergeCells count="10">
    <mergeCell ref="B2:H2"/>
    <mergeCell ref="M2:N2"/>
    <mergeCell ref="B3:H3"/>
    <mergeCell ref="B4:H4"/>
    <mergeCell ref="M4:N4"/>
    <mergeCell ref="G5:H5"/>
    <mergeCell ref="I5:J5"/>
    <mergeCell ref="K5:L5"/>
    <mergeCell ref="M5:N5"/>
    <mergeCell ref="O5:Q5"/>
  </mergeCells>
  <hyperlinks>
    <hyperlink ref="M3" r:id="rId2" display="www.compraenchinayhaznegocio.com/cotizador"/>
  </hyperlinks>
  <pageMargins left="0.25" right="0.25" top="0.75" bottom="0.75" header="0.3" footer="0.3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4" sqref="A4"/>
    </sheetView>
  </sheetViews>
  <sheetFormatPr defaultColWidth="9" defaultRowHeight="15" outlineLevelRow="5"/>
  <cols>
    <col min="1" max="1" width="9.21904761904762" customWidth="1"/>
  </cols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ANALISIS RENTABILIDAD</vt:lpstr>
      <vt:lpstr>Catálogo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A. Enciso</dc:creator>
  <cp:lastModifiedBy>Ismael</cp:lastModifiedBy>
  <dcterms:created xsi:type="dcterms:W3CDTF">2019-04-23T18:24:00Z</dcterms:created>
  <dcterms:modified xsi:type="dcterms:W3CDTF">2020-11-15T02:07:40Z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