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netorgft6658515-my.sharepoint.com/personal/sbeauchamp_opexecs_com/Documents/LMS Content/Week Four - Project plan/Templates/"/>
    </mc:Choice>
  </mc:AlternateContent>
  <xr:revisionPtr revIDLastSave="569" documentId="8_{FCD231B8-271D-44EF-8F74-A726C3150401}" xr6:coauthVersionLast="47" xr6:coauthVersionMax="47" xr10:uidLastSave="{BD9A0432-DB73-4F32-BD4B-F4621005201E}"/>
  <bookViews>
    <workbookView xWindow="-110" yWindow="-110" windowWidth="24220" windowHeight="15500" xr2:uid="{00000000-000D-0000-FFFF-FFFF00000000}"/>
  </bookViews>
  <sheets>
    <sheet name="Instructions" sheetId="8" r:id="rId1"/>
    <sheet name="Project Plan_Gantt" sheetId="4" r:id="rId2"/>
    <sheet name="RAIL" sheetId="1" r:id="rId3"/>
  </sheets>
  <definedNames>
    <definedName name="_xlnm._FilterDatabase" localSheetId="2" hidden="1">RAIL!$A$4:$O$38</definedName>
    <definedName name="_xlnm.Print_Area" localSheetId="1">'Project Plan_Gantt'!$A$1:$X$67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4" l="1"/>
  <c r="D48" i="4"/>
  <c r="D47" i="4"/>
  <c r="D46" i="4"/>
  <c r="D45" i="4"/>
  <c r="D35" i="1" s="1"/>
  <c r="D44" i="4"/>
  <c r="D43" i="4"/>
  <c r="D41" i="4"/>
  <c r="D40" i="4"/>
  <c r="D39" i="4"/>
  <c r="D38" i="4"/>
  <c r="D37" i="4"/>
  <c r="D36" i="4"/>
  <c r="D32" i="1" s="1"/>
  <c r="D35" i="4"/>
  <c r="D34" i="4"/>
  <c r="D33" i="4"/>
  <c r="D29" i="1" s="1"/>
  <c r="D32" i="4"/>
  <c r="D31" i="4"/>
  <c r="D29" i="4"/>
  <c r="D26" i="1" s="1"/>
  <c r="D28" i="4"/>
  <c r="D27" i="4"/>
  <c r="D26" i="4"/>
  <c r="D25" i="4"/>
  <c r="D24" i="4"/>
  <c r="D22" i="4"/>
  <c r="D21" i="4"/>
  <c r="D20" i="4"/>
  <c r="D19" i="4"/>
  <c r="D18" i="4"/>
  <c r="D16" i="1" s="1"/>
  <c r="D17" i="4"/>
  <c r="D15" i="1" s="1"/>
  <c r="D15" i="4"/>
  <c r="D14" i="4"/>
  <c r="D13" i="4"/>
  <c r="D12" i="1" s="1"/>
  <c r="D12" i="4"/>
  <c r="D11" i="4"/>
  <c r="D10" i="1" s="1"/>
  <c r="D10" i="4"/>
  <c r="D9" i="1" s="1"/>
  <c r="D9" i="4"/>
  <c r="D8" i="1" s="1"/>
  <c r="D8" i="4"/>
  <c r="D7" i="1" s="1"/>
  <c r="D7" i="4"/>
  <c r="D6" i="4"/>
  <c r="D5" i="1" s="1"/>
  <c r="C3" i="1"/>
  <c r="G13" i="1"/>
  <c r="D14" i="1"/>
  <c r="D13" i="1"/>
  <c r="D11" i="1"/>
  <c r="A11" i="1"/>
  <c r="C11" i="1"/>
  <c r="A12" i="1"/>
  <c r="C12" i="1"/>
  <c r="A13" i="1"/>
  <c r="C13" i="1"/>
  <c r="A14" i="1"/>
  <c r="C14" i="1"/>
  <c r="C6" i="1"/>
  <c r="C7" i="1"/>
  <c r="C8" i="1"/>
  <c r="C9" i="1"/>
  <c r="C10" i="1"/>
  <c r="C43" i="4"/>
  <c r="G4" i="4"/>
  <c r="H4" i="4" s="1"/>
  <c r="F4" i="4"/>
  <c r="C24" i="4"/>
  <c r="H21" i="1" s="1"/>
  <c r="I21" i="1" s="1"/>
  <c r="C17" i="4"/>
  <c r="H15" i="1" s="1"/>
  <c r="I15" i="1" s="1"/>
  <c r="B15" i="4"/>
  <c r="C15" i="4" s="1"/>
  <c r="H14" i="1" s="1"/>
  <c r="C14" i="4"/>
  <c r="H13" i="1" s="1"/>
  <c r="C6" i="4"/>
  <c r="B7" i="4" s="1"/>
  <c r="G6" i="1" s="1"/>
  <c r="C40" i="4"/>
  <c r="C30" i="4" s="1"/>
  <c r="G33" i="1"/>
  <c r="G28" i="1"/>
  <c r="H28" i="1"/>
  <c r="I28" i="1" s="1"/>
  <c r="G29" i="1"/>
  <c r="H29" i="1"/>
  <c r="I29" i="1" s="1"/>
  <c r="G30" i="1"/>
  <c r="H30" i="1"/>
  <c r="I30" i="1" s="1"/>
  <c r="G31" i="1"/>
  <c r="H31" i="1"/>
  <c r="I31" i="1" s="1"/>
  <c r="G32" i="1"/>
  <c r="H32" i="1"/>
  <c r="I32" i="1" s="1"/>
  <c r="H27" i="1"/>
  <c r="I27" i="1" s="1"/>
  <c r="G27" i="1"/>
  <c r="G21" i="1"/>
  <c r="G15" i="1"/>
  <c r="G5" i="1"/>
  <c r="C37" i="1"/>
  <c r="D37" i="1"/>
  <c r="C38" i="1"/>
  <c r="D38" i="1"/>
  <c r="A37" i="1"/>
  <c r="D34" i="1"/>
  <c r="D36" i="1"/>
  <c r="D33" i="1"/>
  <c r="D28" i="1"/>
  <c r="D30" i="1"/>
  <c r="D31" i="1"/>
  <c r="D27" i="1"/>
  <c r="C32" i="1"/>
  <c r="A32" i="1"/>
  <c r="D22" i="1"/>
  <c r="D23" i="1"/>
  <c r="D24" i="1"/>
  <c r="D25" i="1"/>
  <c r="D21" i="1"/>
  <c r="D17" i="1"/>
  <c r="D18" i="1"/>
  <c r="D19" i="1"/>
  <c r="D20" i="1"/>
  <c r="D6" i="1"/>
  <c r="C20" i="1"/>
  <c r="A20" i="1"/>
  <c r="C19" i="1"/>
  <c r="A19" i="1"/>
  <c r="A34" i="1"/>
  <c r="A35" i="1"/>
  <c r="A36" i="1"/>
  <c r="A38" i="1"/>
  <c r="A28" i="1"/>
  <c r="A29" i="1"/>
  <c r="A30" i="1"/>
  <c r="A31" i="1"/>
  <c r="A22" i="1"/>
  <c r="A23" i="1"/>
  <c r="A24" i="1"/>
  <c r="A25" i="1"/>
  <c r="A26" i="1"/>
  <c r="A16" i="1"/>
  <c r="A17" i="1"/>
  <c r="A18" i="1"/>
  <c r="G14" i="1" l="1"/>
  <c r="B44" i="4"/>
  <c r="H33" i="1"/>
  <c r="I33" i="1" s="1"/>
  <c r="H5" i="1"/>
  <c r="I5" i="1" s="1"/>
  <c r="C7" i="4"/>
  <c r="H6" i="1" s="1"/>
  <c r="B18" i="4"/>
  <c r="B25" i="4"/>
  <c r="C34" i="1"/>
  <c r="C35" i="1"/>
  <c r="C36" i="1"/>
  <c r="C33" i="1"/>
  <c r="A33" i="1"/>
  <c r="C28" i="1"/>
  <c r="C29" i="1"/>
  <c r="C30" i="1"/>
  <c r="C31" i="1"/>
  <c r="C27" i="1"/>
  <c r="A27" i="1"/>
  <c r="C22" i="1"/>
  <c r="C23" i="1"/>
  <c r="C24" i="1"/>
  <c r="C25" i="1"/>
  <c r="C26" i="1"/>
  <c r="C21" i="1"/>
  <c r="A21" i="1"/>
  <c r="C16" i="1"/>
  <c r="C17" i="1"/>
  <c r="C18" i="1"/>
  <c r="C15" i="1"/>
  <c r="A15" i="1"/>
  <c r="A6" i="1"/>
  <c r="A7" i="1"/>
  <c r="A8" i="1"/>
  <c r="A9" i="1"/>
  <c r="A10" i="1"/>
  <c r="A5" i="1"/>
  <c r="C5" i="1"/>
  <c r="L4" i="1"/>
  <c r="M4" i="1" s="1"/>
  <c r="N4" i="1" s="1"/>
  <c r="O4" i="1" s="1"/>
  <c r="P4" i="1" s="1"/>
  <c r="I4" i="4"/>
  <c r="J4" i="4" s="1"/>
  <c r="K4" i="4" s="1"/>
  <c r="L4" i="4" s="1"/>
  <c r="M4" i="4" s="1"/>
  <c r="N4" i="4" s="1"/>
  <c r="O4" i="4" s="1"/>
  <c r="P4" i="4" s="1"/>
  <c r="Q4" i="4" s="1"/>
  <c r="R4" i="4" s="1"/>
  <c r="S4" i="4" s="1"/>
  <c r="T4" i="4" s="1"/>
  <c r="U4" i="4" s="1"/>
  <c r="V4" i="4" s="1"/>
  <c r="W4" i="4" s="1"/>
  <c r="X4" i="4" s="1"/>
  <c r="Y4" i="4" s="1"/>
  <c r="Z4" i="4" s="1"/>
  <c r="AA4" i="4" s="1"/>
  <c r="AB4" i="4" s="1"/>
  <c r="AC4" i="4" s="1"/>
  <c r="AD4" i="4" s="1"/>
  <c r="AE4" i="4" s="1"/>
  <c r="AF4" i="4" s="1"/>
  <c r="AG4" i="4" s="1"/>
  <c r="C44" i="4" l="1"/>
  <c r="G34" i="1"/>
  <c r="B8" i="4"/>
  <c r="G7" i="1" s="1"/>
  <c r="I6" i="1"/>
  <c r="G22" i="1"/>
  <c r="C25" i="4"/>
  <c r="G16" i="1"/>
  <c r="C18" i="4"/>
  <c r="H34" i="1" l="1"/>
  <c r="I34" i="1" s="1"/>
  <c r="B45" i="4"/>
  <c r="C8" i="4"/>
  <c r="H7" i="1" s="1"/>
  <c r="H16" i="1"/>
  <c r="I16" i="1" s="1"/>
  <c r="B19" i="4"/>
  <c r="B26" i="4"/>
  <c r="H22" i="1"/>
  <c r="I22" i="1" s="1"/>
  <c r="G35" i="1" l="1"/>
  <c r="C45" i="4"/>
  <c r="I7" i="1"/>
  <c r="B9" i="4"/>
  <c r="B29" i="4"/>
  <c r="C26" i="4"/>
  <c r="G23" i="1"/>
  <c r="G17" i="1"/>
  <c r="C19" i="4"/>
  <c r="G8" i="1" l="1"/>
  <c r="C9" i="4"/>
  <c r="H8" i="1" s="1"/>
  <c r="B46" i="4"/>
  <c r="H35" i="1"/>
  <c r="I35" i="1" s="1"/>
  <c r="H17" i="1"/>
  <c r="I17" i="1" s="1"/>
  <c r="B20" i="4"/>
  <c r="B27" i="4"/>
  <c r="H23" i="1"/>
  <c r="I23" i="1" s="1"/>
  <c r="C29" i="4"/>
  <c r="H26" i="1" s="1"/>
  <c r="I26" i="1" s="1"/>
  <c r="G26" i="1"/>
  <c r="C46" i="4" l="1"/>
  <c r="G36" i="1"/>
  <c r="B10" i="4"/>
  <c r="G9" i="1" s="1"/>
  <c r="I8" i="1"/>
  <c r="C27" i="4"/>
  <c r="G24" i="1"/>
  <c r="G18" i="1"/>
  <c r="C20" i="4"/>
  <c r="H36" i="1" l="1"/>
  <c r="I36" i="1" s="1"/>
  <c r="B47" i="4"/>
  <c r="C10" i="4"/>
  <c r="H18" i="1"/>
  <c r="I18" i="1" s="1"/>
  <c r="B21" i="4"/>
  <c r="H24" i="1"/>
  <c r="I24" i="1" s="1"/>
  <c r="B28" i="4"/>
  <c r="H9" i="1" l="1"/>
  <c r="B11" i="4"/>
  <c r="G10" i="1" s="1"/>
  <c r="G37" i="1"/>
  <c r="C47" i="4"/>
  <c r="C11" i="4"/>
  <c r="I9" i="1"/>
  <c r="C28" i="4"/>
  <c r="G25" i="1"/>
  <c r="B23" i="4"/>
  <c r="C21" i="4"/>
  <c r="G19" i="1"/>
  <c r="B12" i="4" l="1"/>
  <c r="H10" i="1"/>
  <c r="I10" i="1" s="1"/>
  <c r="B48" i="4"/>
  <c r="H37" i="1"/>
  <c r="I37" i="1" s="1"/>
  <c r="H19" i="1"/>
  <c r="I19" i="1" s="1"/>
  <c r="B22" i="4"/>
  <c r="H25" i="1"/>
  <c r="I25" i="1" s="1"/>
  <c r="C23" i="4"/>
  <c r="G38" i="1" l="1"/>
  <c r="C48" i="4"/>
  <c r="C12" i="4"/>
  <c r="G11" i="1"/>
  <c r="G20" i="1"/>
  <c r="C22" i="4"/>
  <c r="B16" i="4"/>
  <c r="B13" i="4" l="1"/>
  <c r="H11" i="1"/>
  <c r="H38" i="1"/>
  <c r="I38" i="1" s="1"/>
  <c r="B49" i="4"/>
  <c r="H20" i="1"/>
  <c r="I20" i="1" s="1"/>
  <c r="C16" i="4"/>
  <c r="C49" i="4" l="1"/>
  <c r="C42" i="4" s="1"/>
  <c r="B42" i="4"/>
  <c r="C13" i="4"/>
  <c r="G12" i="1"/>
  <c r="B5" i="4"/>
  <c r="H12" i="1" l="1"/>
  <c r="C5" i="4"/>
</calcChain>
</file>

<file path=xl/sharedStrings.xml><?xml version="1.0" encoding="utf-8"?>
<sst xmlns="http://schemas.openxmlformats.org/spreadsheetml/2006/main" count="156" uniqueCount="68">
  <si>
    <t>Legend</t>
  </si>
  <si>
    <t>Behind</t>
  </si>
  <si>
    <t>Risk</t>
  </si>
  <si>
    <t>Start Date</t>
  </si>
  <si>
    <t>End Date</t>
  </si>
  <si>
    <t>Owner</t>
  </si>
  <si>
    <t>Initiative Name</t>
  </si>
  <si>
    <t>Project Name</t>
  </si>
  <si>
    <t>Not Started</t>
  </si>
  <si>
    <t>In Progress</t>
  </si>
  <si>
    <t>On Hold</t>
  </si>
  <si>
    <t>Cancelled</t>
  </si>
  <si>
    <t>Completed</t>
  </si>
  <si>
    <t>Recent Core Team Review</t>
  </si>
  <si>
    <t>Category</t>
  </si>
  <si>
    <t xml:space="preserve">                   Action</t>
  </si>
  <si>
    <t>Other Team members</t>
  </si>
  <si>
    <t>Overall Status (enter status to update color)</t>
  </si>
  <si>
    <t xml:space="preserve">Target Complete Date </t>
  </si>
  <si>
    <t>Tracking behind?</t>
  </si>
  <si>
    <t>Actual Complete Date</t>
  </si>
  <si>
    <t xml:space="preserve"> </t>
  </si>
  <si>
    <t>Names</t>
  </si>
  <si>
    <t>Item#</t>
  </si>
  <si>
    <t>Rolling Action Item List and Tracking Status</t>
  </si>
  <si>
    <t>Project Plan</t>
  </si>
  <si>
    <t>Milestones and Tasks &amp; Week Starting</t>
  </si>
  <si>
    <t>On Track</t>
  </si>
  <si>
    <t>Baseline - Plan</t>
  </si>
  <si>
    <t>Sheet</t>
  </si>
  <si>
    <t>Project Plan_GANTT</t>
  </si>
  <si>
    <t>Rail</t>
  </si>
  <si>
    <t>Instruction for Use</t>
  </si>
  <si>
    <t>Meeting Attendees and Meeting dates (starting in cell M4)</t>
  </si>
  <si>
    <t>Status Legend</t>
  </si>
  <si>
    <t>Q4'22</t>
  </si>
  <si>
    <t>Q1'23</t>
  </si>
  <si>
    <t>1.10</t>
  </si>
  <si>
    <t>Milestone 3</t>
  </si>
  <si>
    <t>Milestone 4</t>
  </si>
  <si>
    <t>Milestone 5</t>
  </si>
  <si>
    <t>Task1</t>
  </si>
  <si>
    <t>Task2</t>
  </si>
  <si>
    <t>Task3</t>
  </si>
  <si>
    <t>Task4</t>
  </si>
  <si>
    <t>Task5</t>
  </si>
  <si>
    <t>Task6</t>
  </si>
  <si>
    <t>Task7</t>
  </si>
  <si>
    <t>Task8</t>
  </si>
  <si>
    <t>Task9</t>
  </si>
  <si>
    <t>Task10</t>
  </si>
  <si>
    <t>Owner 1</t>
  </si>
  <si>
    <t>Owner 2</t>
  </si>
  <si>
    <t>Owner 3</t>
  </si>
  <si>
    <t>Task11</t>
  </si>
  <si>
    <t>Owner 4</t>
  </si>
  <si>
    <t>Owner 5</t>
  </si>
  <si>
    <t>Initiative</t>
  </si>
  <si>
    <t>Workstream 1</t>
  </si>
  <si>
    <t>Workstream 2</t>
  </si>
  <si>
    <t>Cluster one - Freeze the plan</t>
  </si>
  <si>
    <t>Cluster two - freeze the plan</t>
  </si>
  <si>
    <t>Cluster three - freeze the plan</t>
  </si>
  <si>
    <t>Tracy, Susan</t>
  </si>
  <si>
    <t>Dates</t>
  </si>
  <si>
    <r>
      <t xml:space="preserve">Use this sheet first.  
Milestones mark major actions or events where there is a significant change or stage in development.  Brainstorm the milestones for your project.  Next, develop the high level tasks that go with each of your milestones.  Fill in the dates and owners for milestones and tasks.  Then highlight the cells to the right that show the timeframe these milestones and tasks are expected to take.  This becomes your baseline project plan.  Use the highlighting colors, as shown in the legend, to show current status as your project progresses.  </t>
    </r>
    <r>
      <rPr>
        <i/>
        <sz val="11"/>
        <color theme="1"/>
        <rFont val="Calibri"/>
        <family val="2"/>
        <scheme val="minor"/>
      </rPr>
      <t>The formulas in the milestone dates (Min and Max) automatically calculate dates based upon the tasks beneath them. Be sure to change the formula if you add or eliminate tasks for your specific milestones.</t>
    </r>
    <r>
      <rPr>
        <sz val="11"/>
        <color theme="1"/>
        <rFont val="Calibri"/>
        <family val="2"/>
        <scheme val="minor"/>
      </rPr>
      <t xml:space="preserve">  Also you can add/delete tasks here, but make sure to add/delete them to the RAIL as well to ensure they carry over.  It is unnecessary to have every task from the RAIL on the GANTT.  Be sure to keep your details in the RAIL and keep the GANTT clean and high-level if you can.  General advice is to only put tasks on the GANTT which you want to show to the leadership team or other external audiences.  Very detailed tasks can remain on the RAIL only.</t>
    </r>
  </si>
  <si>
    <t>This tool is used during team meetings to track more detailed tasks that are required to deliver the milestones.  DO NOT feel the need to replicate what you have in the RAIL in the Project Plan_GANTT.  The purpose of this sheet is to track, at a more detailed level, status during each team meeting.  It also tracks who attends the team meetings and can help people who miss a meeting to quickly catch up.  Store it in a shared digital folder such as Micrsoft Teams so that everyone can collaborate.  As tasks are added or deleted, you can add them here.  Remember to update the date of the latest project team meeting (top left) and the attendees for each team meeting (top - from middle to right of spreadsheet).  Add meeting dates as your project progresses in the columns to the right.  You do NOT Have to update each task for each team meeting.  Only update those tasks which your team discusses.  As a project manager and core team member, it is a good idea to look at the tasks (actions) before the meeting so that you focus on the right tasks for that meeting.  Although you can start with the GANTT and RAIL aligned, as you progress, do not feel the need to keep these two equal.  The GANTT is for the leadership team and others outside your project team.  The RAIL is for your core team.  Do not change cells which are shaded as they flow from the GANTT to the RAIL.</t>
  </si>
  <si>
    <t xml:space="preserve">Note, in the RAIL and in the GANTT, each column represents one week.  If you change the initial week date, the remaining cells will automatically calculate.  As an example, changing cell E4 on the GANTT will then enable all columns past E (F, G…) to automatically calcluate.  You will need to update (or delete) row 3 to keep the quarters aligned with your weeks. The same is true for cell K4 in the RAIL.  Enter the first date of your team's meeting here.  The spreadsheet will ensure all other dates automatically progress one week at a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</si>
</sst>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m/d;@"/>
  </numFmts>
  <fonts count="15" x14ac:knownFonts="1">
    <font>
      <sz val="11"/>
      <color theme="1"/>
      <name val="Calibri"/>
      <family val="2"/>
      <scheme val="minor"/>
    </font>
    <font>
      <sz val="10"/>
      <name val="Arial"/>
      <family val="2"/>
    </font>
    <font>
      <sz val="8"/>
      <name val="Calibri"/>
      <family val="2"/>
      <scheme val="minor"/>
    </font>
    <font>
      <sz val="10"/>
      <color theme="1"/>
      <name val="Segoe UI"/>
      <family val="2"/>
    </font>
    <font>
      <b/>
      <sz val="16"/>
      <color theme="0"/>
      <name val="Segoe UI"/>
      <family val="2"/>
    </font>
    <font>
      <sz val="10"/>
      <name val="Segoe UI"/>
      <family val="2"/>
    </font>
    <font>
      <b/>
      <sz val="10"/>
      <name val="Segoe UI"/>
      <family val="2"/>
    </font>
    <font>
      <b/>
      <sz val="10"/>
      <color theme="1"/>
      <name val="Segoe UI"/>
      <family val="2"/>
    </font>
    <font>
      <b/>
      <sz val="12"/>
      <color theme="1"/>
      <name val="Segoe UI"/>
      <family val="2"/>
    </font>
    <font>
      <sz val="9"/>
      <name val="Segoe UI"/>
      <family val="2"/>
    </font>
    <font>
      <b/>
      <sz val="9"/>
      <color theme="1"/>
      <name val="Segoe UI"/>
      <family val="2"/>
    </font>
    <font>
      <b/>
      <sz val="8"/>
      <color theme="1"/>
      <name val="Segoe UI"/>
      <family val="2"/>
    </font>
    <font>
      <b/>
      <sz val="11"/>
      <color theme="1"/>
      <name val="Calibri"/>
      <family val="2"/>
      <scheme val="minor"/>
    </font>
    <font>
      <b/>
      <sz val="11"/>
      <color rgb="FF5B9BD5"/>
      <name val="Segoe UI"/>
      <family val="2"/>
    </font>
    <font>
      <i/>
      <sz val="11"/>
      <color theme="1"/>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rgb="FFBF8F00"/>
        <bgColor indexed="64"/>
      </patternFill>
    </fill>
    <fill>
      <patternFill patternType="solid">
        <fgColor theme="7" tint="0.59999389629810485"/>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1">
    <xf numFmtId="0" fontId="0" fillId="0" borderId="0" xfId="0"/>
    <xf numFmtId="0" fontId="3" fillId="0" borderId="0" xfId="0" applyFont="1" applyAlignment="1">
      <alignment horizontal="left" vertical="top"/>
    </xf>
    <xf numFmtId="0" fontId="5" fillId="0" borderId="1" xfId="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164" fontId="5" fillId="0" borderId="1" xfId="1" applyNumberFormat="1" applyFont="1" applyBorder="1" applyAlignment="1">
      <alignment horizontal="left" vertical="top" wrapText="1"/>
    </xf>
    <xf numFmtId="0" fontId="3" fillId="5" borderId="3" xfId="0" applyFont="1" applyFill="1" applyBorder="1" applyAlignment="1">
      <alignment horizontal="left" vertical="top"/>
    </xf>
    <xf numFmtId="0" fontId="6" fillId="5" borderId="3" xfId="1" applyFont="1" applyFill="1" applyBorder="1" applyAlignment="1">
      <alignment horizontal="left" vertical="top" wrapText="1"/>
    </xf>
    <xf numFmtId="0" fontId="7" fillId="5" borderId="8" xfId="0" applyFont="1" applyFill="1" applyBorder="1" applyAlignment="1">
      <alignment horizontal="left" vertical="top" wrapText="1"/>
    </xf>
    <xf numFmtId="0" fontId="7" fillId="0" borderId="0" xfId="0" applyFont="1" applyAlignment="1">
      <alignment horizontal="left" vertical="top"/>
    </xf>
    <xf numFmtId="165" fontId="7" fillId="0" borderId="0" xfId="0" applyNumberFormat="1" applyFont="1" applyAlignment="1">
      <alignment horizontal="left" vertical="top" wrapText="1"/>
    </xf>
    <xf numFmtId="165" fontId="7" fillId="0" borderId="0" xfId="0" applyNumberFormat="1" applyFont="1" applyAlignment="1">
      <alignment horizontal="left" vertical="top"/>
    </xf>
    <xf numFmtId="165" fontId="3" fillId="0" borderId="0" xfId="0" applyNumberFormat="1" applyFont="1" applyAlignment="1">
      <alignment horizontal="left" vertical="top"/>
    </xf>
    <xf numFmtId="0" fontId="5" fillId="0" borderId="0" xfId="0" applyFont="1" applyAlignment="1">
      <alignment horizontal="left" vertical="top" wrapText="1"/>
    </xf>
    <xf numFmtId="14" fontId="3" fillId="0" borderId="0" xfId="0" applyNumberFormat="1" applyFont="1" applyAlignment="1">
      <alignment horizontal="left" vertical="top"/>
    </xf>
    <xf numFmtId="0" fontId="7" fillId="8" borderId="0" xfId="0" applyFont="1" applyFill="1" applyAlignment="1">
      <alignment horizontal="left" vertical="top" wrapText="1" indent="1"/>
    </xf>
    <xf numFmtId="16" fontId="5" fillId="0" borderId="1" xfId="1" applyNumberFormat="1" applyFont="1" applyBorder="1" applyAlignment="1">
      <alignment horizontal="left" vertical="top" wrapText="1"/>
    </xf>
    <xf numFmtId="165" fontId="7" fillId="9" borderId="0" xfId="0" applyNumberFormat="1" applyFont="1" applyFill="1" applyAlignment="1">
      <alignment horizontal="left" vertical="top"/>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16" fontId="6" fillId="3" borderId="1" xfId="1" applyNumberFormat="1" applyFont="1" applyFill="1" applyBorder="1" applyAlignment="1">
      <alignment horizontal="center" vertical="center" wrapText="1"/>
    </xf>
    <xf numFmtId="0" fontId="3" fillId="0" borderId="0" xfId="0" applyFont="1" applyAlignment="1">
      <alignment horizontal="center" vertical="center"/>
    </xf>
    <xf numFmtId="0" fontId="10" fillId="7" borderId="0" xfId="0" applyFont="1" applyFill="1" applyAlignment="1">
      <alignment horizontal="left" vertical="top"/>
    </xf>
    <xf numFmtId="165" fontId="3" fillId="0" borderId="12" xfId="0" applyNumberFormat="1" applyFont="1" applyBorder="1" applyAlignment="1">
      <alignment horizontal="left" vertical="top"/>
    </xf>
    <xf numFmtId="0" fontId="3" fillId="0" borderId="12" xfId="0" applyFont="1" applyBorder="1" applyAlignment="1">
      <alignment horizontal="left" vertical="top"/>
    </xf>
    <xf numFmtId="0" fontId="8" fillId="0" borderId="13" xfId="0" applyFont="1" applyBorder="1" applyAlignment="1">
      <alignment horizontal="left" vertical="top"/>
    </xf>
    <xf numFmtId="0" fontId="7" fillId="3" borderId="1" xfId="1" applyFont="1" applyFill="1" applyBorder="1" applyAlignment="1">
      <alignment horizontal="center" vertical="center" textRotation="45" wrapText="1"/>
    </xf>
    <xf numFmtId="164" fontId="5" fillId="0" borderId="1" xfId="1" applyNumberFormat="1" applyFont="1" applyBorder="1" applyAlignment="1">
      <alignment horizontal="center" vertical="center" wrapText="1"/>
    </xf>
    <xf numFmtId="165" fontId="3" fillId="0" borderId="1" xfId="0" applyNumberFormat="1" applyFont="1" applyBorder="1" applyAlignment="1">
      <alignment horizontal="center" vertical="center"/>
    </xf>
    <xf numFmtId="164" fontId="5" fillId="3" borderId="1" xfId="1" applyNumberFormat="1" applyFont="1" applyFill="1" applyBorder="1" applyAlignment="1">
      <alignment horizontal="center" vertical="center" wrapText="1"/>
    </xf>
    <xf numFmtId="165" fontId="11" fillId="0" borderId="11" xfId="0" applyNumberFormat="1" applyFont="1" applyBorder="1" applyAlignment="1">
      <alignment horizontal="left" vertical="top"/>
    </xf>
    <xf numFmtId="165" fontId="11" fillId="0" borderId="10" xfId="0" applyNumberFormat="1" applyFont="1" applyBorder="1" applyAlignment="1">
      <alignment horizontal="left" vertical="top"/>
    </xf>
    <xf numFmtId="0" fontId="13" fillId="0" borderId="0" xfId="0" applyFont="1"/>
    <xf numFmtId="0" fontId="3" fillId="0" borderId="0" xfId="0" applyFont="1" applyAlignment="1">
      <alignment horizontal="center" vertical="top"/>
    </xf>
    <xf numFmtId="165" fontId="7" fillId="0" borderId="0" xfId="0" applyNumberFormat="1" applyFont="1" applyAlignment="1">
      <alignment horizontal="center" vertical="top"/>
    </xf>
    <xf numFmtId="0" fontId="7" fillId="9" borderId="0" xfId="0" applyFont="1" applyFill="1" applyAlignment="1">
      <alignment horizontal="center" vertical="top"/>
    </xf>
    <xf numFmtId="0" fontId="7" fillId="0" borderId="13" xfId="0" applyFont="1" applyBorder="1" applyAlignment="1">
      <alignment horizontal="center" vertical="center"/>
    </xf>
    <xf numFmtId="0" fontId="9" fillId="11" borderId="16" xfId="1" applyFont="1" applyFill="1" applyBorder="1" applyAlignment="1">
      <alignment horizontal="center" vertical="center" wrapText="1"/>
    </xf>
    <xf numFmtId="0" fontId="9" fillId="12" borderId="16" xfId="1" applyFont="1" applyFill="1" applyBorder="1" applyAlignment="1">
      <alignment horizontal="center" vertical="center" wrapText="1"/>
    </xf>
    <xf numFmtId="0" fontId="9" fillId="10" borderId="16" xfId="1" applyFont="1" applyFill="1" applyBorder="1" applyAlignment="1">
      <alignment horizontal="center" vertical="center" wrapText="1"/>
    </xf>
    <xf numFmtId="0" fontId="9" fillId="6" borderId="16" xfId="1" applyFont="1" applyFill="1" applyBorder="1" applyAlignment="1">
      <alignment horizontal="center" vertical="center" wrapText="1"/>
    </xf>
    <xf numFmtId="0" fontId="9" fillId="13" borderId="16" xfId="1" applyFont="1" applyFill="1" applyBorder="1" applyAlignment="1">
      <alignment horizontal="center" vertical="center" wrapText="1"/>
    </xf>
    <xf numFmtId="0" fontId="0" fillId="0" borderId="0" xfId="0" applyAlignment="1">
      <alignment vertical="top"/>
    </xf>
    <xf numFmtId="0" fontId="0" fillId="0" borderId="0" xfId="0" applyAlignment="1">
      <alignment vertical="top" wrapText="1"/>
    </xf>
    <xf numFmtId="0" fontId="12" fillId="0" borderId="0" xfId="0" applyFont="1" applyAlignment="1">
      <alignment horizontal="center" vertical="center"/>
    </xf>
    <xf numFmtId="0" fontId="7" fillId="5" borderId="1" xfId="0" applyFont="1" applyFill="1" applyBorder="1" applyAlignment="1">
      <alignment horizontal="left" vertical="top" wrapText="1"/>
    </xf>
    <xf numFmtId="0" fontId="7" fillId="5" borderId="17" xfId="0" applyFont="1" applyFill="1" applyBorder="1" applyAlignment="1">
      <alignment horizontal="left" vertical="top"/>
    </xf>
    <xf numFmtId="0" fontId="7" fillId="8" borderId="0" xfId="0" applyFont="1" applyFill="1" applyAlignment="1">
      <alignment horizontal="left" vertical="top" wrapText="1"/>
    </xf>
    <xf numFmtId="0" fontId="7" fillId="0" borderId="7"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7" fillId="0" borderId="14" xfId="0" applyFont="1" applyBorder="1" applyAlignment="1">
      <alignment horizontal="center" vertical="top"/>
    </xf>
    <xf numFmtId="0" fontId="7" fillId="0" borderId="15" xfId="0" applyFont="1" applyBorder="1" applyAlignment="1">
      <alignment horizontal="center" vertical="top"/>
    </xf>
    <xf numFmtId="0" fontId="3" fillId="10" borderId="14" xfId="0" applyFont="1" applyFill="1" applyBorder="1" applyAlignment="1">
      <alignment horizontal="center" vertical="center"/>
    </xf>
    <xf numFmtId="0" fontId="3" fillId="10" borderId="15" xfId="0" applyFont="1" applyFill="1" applyBorder="1" applyAlignment="1">
      <alignment horizontal="center" vertical="center"/>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7" fillId="5" borderId="7" xfId="0" applyFont="1" applyFill="1" applyBorder="1" applyAlignment="1">
      <alignment horizontal="center" vertical="center" wrapText="1"/>
    </xf>
    <xf numFmtId="0" fontId="7" fillId="5" borderId="2" xfId="1" applyFont="1" applyFill="1" applyBorder="1" applyAlignment="1">
      <alignment horizontal="center" vertical="top" wrapText="1"/>
    </xf>
    <xf numFmtId="0" fontId="3" fillId="3" borderId="1" xfId="0" applyFont="1" applyFill="1" applyBorder="1" applyAlignment="1">
      <alignment horizontal="left" vertical="top"/>
    </xf>
    <xf numFmtId="0" fontId="3" fillId="3" borderId="1" xfId="0" quotePrefix="1" applyFont="1" applyFill="1" applyBorder="1" applyAlignment="1">
      <alignment horizontal="left" vertical="top"/>
    </xf>
    <xf numFmtId="0" fontId="3" fillId="3" borderId="0" xfId="0" applyFont="1" applyFill="1" applyAlignment="1">
      <alignment horizontal="left" vertical="top"/>
    </xf>
    <xf numFmtId="0" fontId="0" fillId="0" borderId="0" xfId="0" applyAlignment="1">
      <alignment wrapText="1"/>
    </xf>
    <xf numFmtId="0" fontId="0" fillId="0" borderId="0" xfId="0"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cellXfs>
  <cellStyles count="2">
    <cellStyle name="Normal" xfId="0" builtinId="0"/>
    <cellStyle name="Normal 2" xfId="1" xr:uid="{00000000-0005-0000-0000-000001000000}"/>
  </cellStyles>
  <dxfs count="70">
    <dxf>
      <alignment horizontal="center" vertical="center" textRotation="0" wrapText="0" indent="0" justifyLastLine="0" shrinkToFit="0" readingOrder="0"/>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5" tint="-0.24994659260841701"/>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5" tint="-0.24994659260841701"/>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ill>
        <patternFill>
          <bgColor theme="9" tint="0.39994506668294322"/>
        </patternFill>
      </fill>
    </dxf>
    <dxf>
      <fill>
        <patternFill>
          <bgColor theme="2" tint="-9.9948118533890809E-2"/>
        </patternFill>
      </fill>
    </dxf>
    <dxf>
      <fill>
        <patternFill>
          <bgColor theme="0" tint="-0.24994659260841701"/>
        </patternFill>
      </fill>
    </dxf>
    <dxf>
      <fill>
        <patternFill>
          <bgColor rgb="FFFFC000"/>
        </patternFill>
      </fill>
    </dxf>
    <dxf>
      <font>
        <color theme="0"/>
      </font>
      <fill>
        <patternFill>
          <bgColor theme="1" tint="4.9989318521683403E-2"/>
        </patternFill>
      </fill>
    </dxf>
    <dxf>
      <fill>
        <patternFill>
          <bgColor theme="4"/>
        </patternFill>
      </fill>
    </dxf>
    <dxf>
      <font>
        <b/>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071A5D-D55D-4C22-B459-586955F5C2C9}" name="Table1" displayName="Table1" ref="A1:B4" totalsRowShown="0" headerRowDxfId="69">
  <autoFilter ref="A1:B4" xr:uid="{72071A5D-D55D-4C22-B459-586955F5C2C9}"/>
  <tableColumns count="2">
    <tableColumn id="1" xr3:uid="{23D28497-646C-46F3-A844-6B3F29322B11}" name="Sheet" dataDxfId="0"/>
    <tableColumn id="2" xr3:uid="{18765594-85B7-4873-A0D5-D0A762A45A85}" name="Instruction for Us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028D-10D1-451C-9745-6F4E9C3C2F63}">
  <dimension ref="A1:B4"/>
  <sheetViews>
    <sheetView tabSelected="1" topLeftCell="A2" zoomScale="120" zoomScaleNormal="120" workbookViewId="0">
      <selection activeCell="B4" sqref="B4"/>
    </sheetView>
  </sheetViews>
  <sheetFormatPr defaultRowHeight="14.5" x14ac:dyDescent="0.35"/>
  <cols>
    <col min="1" max="1" width="19.81640625" customWidth="1"/>
    <col min="2" max="2" width="108.54296875" customWidth="1"/>
  </cols>
  <sheetData>
    <row r="1" spans="1:2" x14ac:dyDescent="0.35">
      <c r="A1" s="48" t="s">
        <v>29</v>
      </c>
      <c r="B1" s="48" t="s">
        <v>32</v>
      </c>
    </row>
    <row r="2" spans="1:2" s="46" customFormat="1" ht="174" x14ac:dyDescent="0.35">
      <c r="A2" s="68" t="s">
        <v>30</v>
      </c>
      <c r="B2" s="47" t="s">
        <v>65</v>
      </c>
    </row>
    <row r="3" spans="1:2" s="46" customFormat="1" ht="159.5" x14ac:dyDescent="0.35">
      <c r="A3" s="68" t="s">
        <v>31</v>
      </c>
      <c r="B3" s="47" t="s">
        <v>66</v>
      </c>
    </row>
    <row r="4" spans="1:2" ht="72.5" x14ac:dyDescent="0.35">
      <c r="A4" s="68" t="s">
        <v>64</v>
      </c>
      <c r="B4" s="67" t="s">
        <v>67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C7E1-5ADC-492C-AD9C-2223C7F6607C}">
  <dimension ref="A1:AG66"/>
  <sheetViews>
    <sheetView showGridLines="0" zoomScale="80" zoomScaleNormal="80" workbookViewId="0">
      <pane xSplit="1" ySplit="4" topLeftCell="B5" activePane="bottomRight" state="frozen"/>
      <selection pane="topRight" activeCell="B1" sqref="B1"/>
      <selection pane="bottomLeft" activeCell="A5" sqref="A5"/>
      <selection pane="bottomRight"/>
    </sheetView>
  </sheetViews>
  <sheetFormatPr defaultColWidth="8.81640625" defaultRowHeight="16" x14ac:dyDescent="0.35"/>
  <cols>
    <col min="1" max="1" width="64.6328125" style="3" customWidth="1"/>
    <col min="2" max="3" width="10.26953125" style="1" bestFit="1" customWidth="1"/>
    <col min="4" max="4" width="10.81640625" style="37" customWidth="1"/>
    <col min="5" max="8" width="8.81640625" style="1" customWidth="1"/>
    <col min="9" max="9" width="7" style="1" customWidth="1"/>
    <col min="10" max="10" width="8.26953125" style="1" customWidth="1"/>
    <col min="11" max="27" width="6" style="1" customWidth="1"/>
    <col min="28" max="61" width="5.81640625" style="1" customWidth="1"/>
    <col min="62" max="16384" width="8.81640625" style="1"/>
  </cols>
  <sheetData>
    <row r="1" spans="1:33" ht="28.5" thickBot="1" x14ac:dyDescent="0.4">
      <c r="A1" s="29" t="s">
        <v>25</v>
      </c>
      <c r="B1" s="40" t="s">
        <v>0</v>
      </c>
      <c r="C1" s="41" t="s">
        <v>12</v>
      </c>
      <c r="D1" s="42" t="s">
        <v>27</v>
      </c>
      <c r="E1" s="43" t="s">
        <v>1</v>
      </c>
      <c r="F1" s="44" t="s">
        <v>2</v>
      </c>
      <c r="G1" s="45" t="s">
        <v>28</v>
      </c>
    </row>
    <row r="2" spans="1:33" ht="17" thickTop="1" x14ac:dyDescent="0.45">
      <c r="A2" s="36" t="s">
        <v>7</v>
      </c>
      <c r="B2" s="11"/>
      <c r="E2" s="52"/>
      <c r="F2" s="53"/>
      <c r="G2" s="53"/>
      <c r="H2" s="53"/>
      <c r="I2" s="53"/>
      <c r="J2" s="53"/>
      <c r="K2" s="53"/>
      <c r="L2" s="53"/>
      <c r="M2" s="53"/>
      <c r="N2" s="53"/>
      <c r="O2" s="53"/>
      <c r="P2" s="53"/>
      <c r="Q2" s="53"/>
      <c r="R2" s="53"/>
      <c r="S2" s="53"/>
      <c r="T2" s="53"/>
      <c r="U2" s="53"/>
      <c r="V2" s="53"/>
      <c r="W2" s="53"/>
      <c r="X2" s="53"/>
      <c r="Y2" s="53"/>
      <c r="Z2" s="53"/>
      <c r="AA2" s="53"/>
    </row>
    <row r="3" spans="1:33" x14ac:dyDescent="0.35">
      <c r="B3" s="11"/>
      <c r="E3" s="54" t="s">
        <v>35</v>
      </c>
      <c r="F3" s="55"/>
      <c r="G3" s="55"/>
      <c r="H3" s="55"/>
      <c r="I3" s="55"/>
      <c r="J3" s="55"/>
      <c r="K3" s="55"/>
      <c r="L3" s="55"/>
      <c r="M3" s="55"/>
      <c r="N3" s="55"/>
      <c r="O3" s="55"/>
      <c r="P3" s="55"/>
      <c r="Q3" s="55"/>
      <c r="R3" s="55"/>
      <c r="S3" s="55"/>
      <c r="T3" s="56"/>
      <c r="U3" s="54" t="s">
        <v>36</v>
      </c>
      <c r="V3" s="55"/>
      <c r="W3" s="55"/>
      <c r="X3" s="55"/>
      <c r="Y3" s="55"/>
      <c r="Z3" s="55"/>
      <c r="AA3" s="55"/>
      <c r="AB3" s="55"/>
      <c r="AC3" s="55"/>
      <c r="AD3" s="55"/>
      <c r="AE3" s="55"/>
      <c r="AF3" s="55"/>
      <c r="AG3" s="56"/>
    </row>
    <row r="4" spans="1:33" s="14" customFormat="1" x14ac:dyDescent="0.35">
      <c r="A4" s="12" t="s">
        <v>26</v>
      </c>
      <c r="B4" s="13" t="s">
        <v>3</v>
      </c>
      <c r="C4" s="13" t="s">
        <v>4</v>
      </c>
      <c r="D4" s="38" t="s">
        <v>5</v>
      </c>
      <c r="E4" s="34">
        <v>44837</v>
      </c>
      <c r="F4" s="34">
        <f>7+E4</f>
        <v>44844</v>
      </c>
      <c r="G4" s="34">
        <f>7+F4</f>
        <v>44851</v>
      </c>
      <c r="H4" s="34">
        <f>7+G4</f>
        <v>44858</v>
      </c>
      <c r="I4" s="34">
        <f>7+E4</f>
        <v>44844</v>
      </c>
      <c r="J4" s="34">
        <f t="shared" ref="J4:K4" si="0">7+I4</f>
        <v>44851</v>
      </c>
      <c r="K4" s="34">
        <f t="shared" si="0"/>
        <v>44858</v>
      </c>
      <c r="L4" s="34">
        <f t="shared" ref="L4" si="1">7+K4</f>
        <v>44865</v>
      </c>
      <c r="M4" s="34">
        <f t="shared" ref="M4" si="2">7+L4</f>
        <v>44872</v>
      </c>
      <c r="N4" s="34">
        <f t="shared" ref="N4" si="3">7+M4</f>
        <v>44879</v>
      </c>
      <c r="O4" s="34">
        <f t="shared" ref="O4" si="4">7+N4</f>
        <v>44886</v>
      </c>
      <c r="P4" s="34">
        <f t="shared" ref="P4" si="5">7+O4</f>
        <v>44893</v>
      </c>
      <c r="Q4" s="34">
        <f t="shared" ref="Q4" si="6">7+P4</f>
        <v>44900</v>
      </c>
      <c r="R4" s="34">
        <f t="shared" ref="R4" si="7">7+Q4</f>
        <v>44907</v>
      </c>
      <c r="S4" s="34">
        <f t="shared" ref="S4" si="8">7+R4</f>
        <v>44914</v>
      </c>
      <c r="T4" s="34">
        <f t="shared" ref="T4" si="9">7+S4</f>
        <v>44921</v>
      </c>
      <c r="U4" s="35">
        <f t="shared" ref="U4" si="10">7+T4</f>
        <v>44928</v>
      </c>
      <c r="V4" s="35">
        <f t="shared" ref="V4" si="11">7+U4</f>
        <v>44935</v>
      </c>
      <c r="W4" s="35">
        <f t="shared" ref="W4" si="12">7+V4</f>
        <v>44942</v>
      </c>
      <c r="X4" s="35">
        <f t="shared" ref="X4" si="13">7+W4</f>
        <v>44949</v>
      </c>
      <c r="Y4" s="35">
        <f t="shared" ref="Y4" si="14">7+X4</f>
        <v>44956</v>
      </c>
      <c r="Z4" s="35">
        <f t="shared" ref="Z4" si="15">7+Y4</f>
        <v>44963</v>
      </c>
      <c r="AA4" s="35">
        <f t="shared" ref="AA4" si="16">7+Z4</f>
        <v>44970</v>
      </c>
      <c r="AB4" s="35">
        <f t="shared" ref="AB4" si="17">7+AA4</f>
        <v>44977</v>
      </c>
      <c r="AC4" s="35">
        <f t="shared" ref="AC4" si="18">7+AB4</f>
        <v>44984</v>
      </c>
      <c r="AD4" s="35">
        <f t="shared" ref="AD4" si="19">7+AC4</f>
        <v>44991</v>
      </c>
      <c r="AE4" s="35">
        <f t="shared" ref="AE4" si="20">7+AD4</f>
        <v>44998</v>
      </c>
      <c r="AF4" s="35">
        <f t="shared" ref="AF4:AG4" si="21">7+AE4</f>
        <v>45005</v>
      </c>
      <c r="AG4" s="35">
        <f t="shared" si="21"/>
        <v>45012</v>
      </c>
    </row>
    <row r="5" spans="1:33" s="14" customFormat="1" x14ac:dyDescent="0.35">
      <c r="A5" s="51" t="s">
        <v>58</v>
      </c>
      <c r="B5" s="19">
        <f>MIN(B6:B15)</f>
        <v>44812</v>
      </c>
      <c r="C5" s="19">
        <f>MAX(C6:C15)</f>
        <v>45017</v>
      </c>
      <c r="D5" s="39" t="s">
        <v>51</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s="14" customFormat="1" ht="19.5" customHeight="1" x14ac:dyDescent="0.35">
      <c r="A6" s="3" t="s">
        <v>60</v>
      </c>
      <c r="B6" s="14">
        <v>44812</v>
      </c>
      <c r="C6" s="14">
        <f>21+B6</f>
        <v>44833</v>
      </c>
      <c r="D6" s="37" t="str">
        <f>$D$5</f>
        <v>Owner 1</v>
      </c>
      <c r="E6" s="27"/>
    </row>
    <row r="7" spans="1:33" ht="19.5" customHeight="1" x14ac:dyDescent="0.35">
      <c r="A7" s="3" t="s">
        <v>61</v>
      </c>
      <c r="B7" s="14">
        <f t="shared" ref="B7:B13" si="22">C6</f>
        <v>44833</v>
      </c>
      <c r="C7" s="14">
        <f>5+B7</f>
        <v>44838</v>
      </c>
      <c r="D7" s="37" t="str">
        <f t="shared" ref="D7:D15" si="23">$D$5</f>
        <v>Owner 1</v>
      </c>
      <c r="E7" s="28"/>
    </row>
    <row r="8" spans="1:33" s="14" customFormat="1" ht="19.5" customHeight="1" x14ac:dyDescent="0.35">
      <c r="A8" s="3" t="s">
        <v>62</v>
      </c>
      <c r="B8" s="14">
        <f t="shared" si="22"/>
        <v>44838</v>
      </c>
      <c r="C8" s="14">
        <f>7+B8</f>
        <v>44845</v>
      </c>
      <c r="D8" s="37" t="str">
        <f t="shared" si="23"/>
        <v>Owner 1</v>
      </c>
      <c r="E8" s="27"/>
    </row>
    <row r="9" spans="1:33" s="14" customFormat="1" ht="19.5" customHeight="1" x14ac:dyDescent="0.35">
      <c r="A9" s="3" t="s">
        <v>44</v>
      </c>
      <c r="B9" s="14">
        <f t="shared" si="22"/>
        <v>44845</v>
      </c>
      <c r="C9" s="14">
        <f>7+B9</f>
        <v>44852</v>
      </c>
      <c r="D9" s="37" t="str">
        <f t="shared" si="23"/>
        <v>Owner 1</v>
      </c>
      <c r="E9" s="27"/>
    </row>
    <row r="10" spans="1:33" ht="19.5" customHeight="1" x14ac:dyDescent="0.35">
      <c r="A10" s="3" t="s">
        <v>45</v>
      </c>
      <c r="B10" s="14">
        <f t="shared" si="22"/>
        <v>44852</v>
      </c>
      <c r="C10" s="14">
        <f>7+B10</f>
        <v>44859</v>
      </c>
      <c r="D10" s="37" t="str">
        <f t="shared" si="23"/>
        <v>Owner 1</v>
      </c>
      <c r="E10" s="28"/>
    </row>
    <row r="11" spans="1:33" ht="19.5" customHeight="1" x14ac:dyDescent="0.35">
      <c r="A11" s="3" t="s">
        <v>46</v>
      </c>
      <c r="B11" s="14">
        <f t="shared" si="22"/>
        <v>44859</v>
      </c>
      <c r="C11" s="14">
        <f>7+B11</f>
        <v>44866</v>
      </c>
      <c r="D11" s="37" t="str">
        <f t="shared" si="23"/>
        <v>Owner 1</v>
      </c>
      <c r="E11" s="28"/>
    </row>
    <row r="12" spans="1:33" ht="19.5" customHeight="1" x14ac:dyDescent="0.35">
      <c r="A12" s="3" t="s">
        <v>47</v>
      </c>
      <c r="B12" s="14">
        <f t="shared" si="22"/>
        <v>44866</v>
      </c>
      <c r="C12" s="14">
        <f>30+B12</f>
        <v>44896</v>
      </c>
      <c r="D12" s="37" t="str">
        <f t="shared" si="23"/>
        <v>Owner 1</v>
      </c>
      <c r="E12" s="28"/>
    </row>
    <row r="13" spans="1:33" ht="19.5" customHeight="1" x14ac:dyDescent="0.35">
      <c r="A13" s="3" t="s">
        <v>48</v>
      </c>
      <c r="B13" s="14">
        <f t="shared" si="22"/>
        <v>44896</v>
      </c>
      <c r="C13" s="14">
        <f>30+B13</f>
        <v>44926</v>
      </c>
      <c r="D13" s="37" t="str">
        <f t="shared" si="23"/>
        <v>Owner 1</v>
      </c>
      <c r="E13" s="28"/>
    </row>
    <row r="14" spans="1:33" ht="19.5" customHeight="1" x14ac:dyDescent="0.35">
      <c r="A14" s="3" t="s">
        <v>49</v>
      </c>
      <c r="B14" s="14">
        <v>44927</v>
      </c>
      <c r="C14" s="14">
        <f>30+B14</f>
        <v>44957</v>
      </c>
      <c r="D14" s="37" t="str">
        <f t="shared" si="23"/>
        <v>Owner 1</v>
      </c>
      <c r="E14" s="28"/>
    </row>
    <row r="15" spans="1:33" ht="19.5" customHeight="1" x14ac:dyDescent="0.35">
      <c r="A15" s="3" t="s">
        <v>50</v>
      </c>
      <c r="B15" s="14">
        <f>B14</f>
        <v>44927</v>
      </c>
      <c r="C15" s="14">
        <f>90+B15</f>
        <v>45017</v>
      </c>
      <c r="D15" s="37" t="str">
        <f t="shared" si="23"/>
        <v>Owner 1</v>
      </c>
      <c r="E15" s="28"/>
    </row>
    <row r="16" spans="1:33" x14ac:dyDescent="0.35">
      <c r="A16" s="51" t="s">
        <v>59</v>
      </c>
      <c r="B16" s="19">
        <f>MIN(B17:B22)</f>
        <v>44811</v>
      </c>
      <c r="C16" s="19">
        <f>MAX(C17:C22)</f>
        <v>44897</v>
      </c>
      <c r="D16" s="39" t="s">
        <v>52</v>
      </c>
      <c r="E16" s="26"/>
      <c r="F16" s="26"/>
      <c r="G16" s="26"/>
      <c r="H16" s="26"/>
      <c r="I16" s="26"/>
      <c r="J16" s="26"/>
      <c r="K16" s="26"/>
      <c r="L16" s="26"/>
      <c r="M16" s="26"/>
      <c r="N16" s="26"/>
      <c r="O16" s="26"/>
      <c r="P16" s="26"/>
    </row>
    <row r="17" spans="1:32" ht="19.5" customHeight="1" x14ac:dyDescent="0.35">
      <c r="A17" s="3" t="s">
        <v>41</v>
      </c>
      <c r="B17" s="14">
        <v>44811</v>
      </c>
      <c r="C17" s="14">
        <f>14+B17</f>
        <v>44825</v>
      </c>
      <c r="D17" s="37" t="str">
        <f>$D$16</f>
        <v>Owner 2</v>
      </c>
      <c r="E17" s="28"/>
    </row>
    <row r="18" spans="1:32" ht="19.5" customHeight="1" x14ac:dyDescent="0.35">
      <c r="A18" s="3" t="s">
        <v>42</v>
      </c>
      <c r="B18" s="14">
        <f>C17</f>
        <v>44825</v>
      </c>
      <c r="C18" s="14">
        <f>14+B18</f>
        <v>44839</v>
      </c>
      <c r="D18" s="37" t="str">
        <f t="shared" ref="D18:D22" si="24">$D$16</f>
        <v>Owner 2</v>
      </c>
      <c r="E18" s="28"/>
    </row>
    <row r="19" spans="1:32" ht="19.5" customHeight="1" x14ac:dyDescent="0.35">
      <c r="A19" s="3" t="s">
        <v>43</v>
      </c>
      <c r="B19" s="14">
        <f>C18</f>
        <v>44839</v>
      </c>
      <c r="C19" s="14">
        <f>7+B19</f>
        <v>44846</v>
      </c>
      <c r="D19" s="37" t="str">
        <f t="shared" si="24"/>
        <v>Owner 2</v>
      </c>
      <c r="E19" s="28"/>
    </row>
    <row r="20" spans="1:32" ht="19.5" customHeight="1" x14ac:dyDescent="0.35">
      <c r="A20" s="3" t="s">
        <v>44</v>
      </c>
      <c r="B20" s="14">
        <f>C19</f>
        <v>44846</v>
      </c>
      <c r="C20" s="14">
        <f>14+B20</f>
        <v>44860</v>
      </c>
      <c r="D20" s="37" t="str">
        <f t="shared" si="24"/>
        <v>Owner 2</v>
      </c>
      <c r="E20" s="28"/>
    </row>
    <row r="21" spans="1:32" ht="19.5" customHeight="1" x14ac:dyDescent="0.35">
      <c r="A21" s="3" t="s">
        <v>45</v>
      </c>
      <c r="B21" s="14">
        <f>C20</f>
        <v>44860</v>
      </c>
      <c r="C21" s="14">
        <f>7+B21</f>
        <v>44867</v>
      </c>
      <c r="D21" s="37" t="str">
        <f t="shared" si="24"/>
        <v>Owner 2</v>
      </c>
      <c r="E21" s="28"/>
    </row>
    <row r="22" spans="1:32" ht="19.5" customHeight="1" x14ac:dyDescent="0.35">
      <c r="A22" s="3" t="s">
        <v>46</v>
      </c>
      <c r="B22" s="14">
        <f>C21</f>
        <v>44867</v>
      </c>
      <c r="C22" s="14">
        <f>30+B22</f>
        <v>44897</v>
      </c>
      <c r="D22" s="37" t="str">
        <f t="shared" si="24"/>
        <v>Owner 2</v>
      </c>
      <c r="E22" s="28"/>
    </row>
    <row r="23" spans="1:32" x14ac:dyDescent="0.35">
      <c r="A23" s="51" t="s">
        <v>38</v>
      </c>
      <c r="B23" s="19">
        <f>MIN(B24:B29)</f>
        <v>44819</v>
      </c>
      <c r="C23" s="19">
        <f>MAX(C24:C29)</f>
        <v>44907</v>
      </c>
      <c r="D23" s="39" t="s">
        <v>53</v>
      </c>
      <c r="E23" s="28"/>
      <c r="F23" s="26"/>
      <c r="G23" s="26"/>
      <c r="H23" s="26"/>
      <c r="I23" s="26"/>
      <c r="J23" s="26"/>
      <c r="K23" s="26"/>
      <c r="L23" s="26"/>
      <c r="M23" s="26"/>
      <c r="N23" s="26"/>
      <c r="O23" s="26"/>
      <c r="P23" s="26"/>
      <c r="Q23" s="26"/>
      <c r="R23" s="26"/>
      <c r="S23" s="26"/>
      <c r="T23" s="26"/>
    </row>
    <row r="24" spans="1:32" ht="19.5" customHeight="1" x14ac:dyDescent="0.35">
      <c r="A24" s="3" t="s">
        <v>41</v>
      </c>
      <c r="B24" s="14">
        <v>44819</v>
      </c>
      <c r="C24" s="14">
        <f>14+B24</f>
        <v>44833</v>
      </c>
      <c r="D24" s="37" t="str">
        <f>$D$23</f>
        <v>Owner 3</v>
      </c>
      <c r="E24" s="28"/>
    </row>
    <row r="25" spans="1:32" ht="19.5" customHeight="1" x14ac:dyDescent="0.35">
      <c r="A25" s="3" t="s">
        <v>42</v>
      </c>
      <c r="B25" s="14">
        <f>C24</f>
        <v>44833</v>
      </c>
      <c r="C25" s="14">
        <f>14+B25</f>
        <v>44847</v>
      </c>
      <c r="D25" s="37" t="str">
        <f t="shared" ref="D25:D29" si="25">$D$23</f>
        <v>Owner 3</v>
      </c>
      <c r="E25" s="28"/>
    </row>
    <row r="26" spans="1:32" ht="19.5" customHeight="1" x14ac:dyDescent="0.35">
      <c r="A26" s="3" t="s">
        <v>43</v>
      </c>
      <c r="B26" s="14">
        <f>C25</f>
        <v>44847</v>
      </c>
      <c r="C26" s="14">
        <f>14+B26</f>
        <v>44861</v>
      </c>
      <c r="D26" s="37" t="str">
        <f t="shared" si="25"/>
        <v>Owner 3</v>
      </c>
      <c r="E26" s="28"/>
    </row>
    <row r="27" spans="1:32" ht="19.5" customHeight="1" x14ac:dyDescent="0.35">
      <c r="A27" s="3" t="s">
        <v>44</v>
      </c>
      <c r="B27" s="14">
        <f>C26</f>
        <v>44861</v>
      </c>
      <c r="C27" s="14">
        <f>14+B27</f>
        <v>44875</v>
      </c>
      <c r="D27" s="37" t="str">
        <f t="shared" si="25"/>
        <v>Owner 3</v>
      </c>
      <c r="E27" s="28"/>
    </row>
    <row r="28" spans="1:32" ht="19.5" customHeight="1" x14ac:dyDescent="0.35">
      <c r="A28" s="3" t="s">
        <v>45</v>
      </c>
      <c r="B28" s="14">
        <f>C27</f>
        <v>44875</v>
      </c>
      <c r="C28" s="14">
        <f>14+B28</f>
        <v>44889</v>
      </c>
      <c r="D28" s="37" t="str">
        <f t="shared" si="25"/>
        <v>Owner 3</v>
      </c>
      <c r="E28" s="28"/>
    </row>
    <row r="29" spans="1:32" ht="19.5" customHeight="1" x14ac:dyDescent="0.35">
      <c r="A29" s="3" t="s">
        <v>46</v>
      </c>
      <c r="B29" s="14">
        <f>B26</f>
        <v>44847</v>
      </c>
      <c r="C29" s="14">
        <f>60+B29</f>
        <v>44907</v>
      </c>
      <c r="D29" s="37" t="str">
        <f t="shared" si="25"/>
        <v>Owner 3</v>
      </c>
      <c r="E29" s="28"/>
    </row>
    <row r="30" spans="1:32" x14ac:dyDescent="0.35">
      <c r="A30" s="51" t="s">
        <v>39</v>
      </c>
      <c r="B30" s="19">
        <v>44810</v>
      </c>
      <c r="C30" s="19">
        <f>MAX(C31:C41)</f>
        <v>44986</v>
      </c>
      <c r="D30" s="39" t="s">
        <v>55</v>
      </c>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1" spans="1:32" ht="19.5" customHeight="1" x14ac:dyDescent="0.35">
      <c r="A31" s="3" t="s">
        <v>41</v>
      </c>
      <c r="B31" s="14">
        <v>44810</v>
      </c>
      <c r="C31" s="14">
        <v>44834</v>
      </c>
      <c r="D31" s="37" t="str">
        <f>$D$30</f>
        <v>Owner 4</v>
      </c>
      <c r="E31" s="28"/>
    </row>
    <row r="32" spans="1:32" ht="19.5" customHeight="1" x14ac:dyDescent="0.35">
      <c r="A32" s="3" t="s">
        <v>42</v>
      </c>
      <c r="B32" s="14">
        <v>44819</v>
      </c>
      <c r="C32" s="14">
        <v>44834</v>
      </c>
      <c r="D32" s="37" t="str">
        <f t="shared" ref="D32:D41" si="26">$D$30</f>
        <v>Owner 4</v>
      </c>
      <c r="E32" s="28"/>
    </row>
    <row r="33" spans="1:29" ht="19.5" customHeight="1" x14ac:dyDescent="0.35">
      <c r="A33" s="3" t="s">
        <v>43</v>
      </c>
      <c r="B33" s="14">
        <v>44818</v>
      </c>
      <c r="C33" s="14">
        <v>44825</v>
      </c>
      <c r="D33" s="37" t="str">
        <f t="shared" si="26"/>
        <v>Owner 4</v>
      </c>
      <c r="E33" s="28"/>
    </row>
    <row r="34" spans="1:29" ht="19.5" customHeight="1" x14ac:dyDescent="0.35">
      <c r="A34" s="3" t="s">
        <v>44</v>
      </c>
      <c r="B34" s="14">
        <v>44825</v>
      </c>
      <c r="C34" s="14">
        <v>44844</v>
      </c>
      <c r="D34" s="37" t="str">
        <f t="shared" si="26"/>
        <v>Owner 4</v>
      </c>
      <c r="E34" s="28"/>
    </row>
    <row r="35" spans="1:29" ht="19.5" customHeight="1" x14ac:dyDescent="0.35">
      <c r="A35" s="3" t="s">
        <v>45</v>
      </c>
      <c r="B35" s="14">
        <v>44844</v>
      </c>
      <c r="C35" s="14">
        <v>44849</v>
      </c>
      <c r="D35" s="37" t="str">
        <f t="shared" si="26"/>
        <v>Owner 4</v>
      </c>
      <c r="E35" s="28"/>
    </row>
    <row r="36" spans="1:29" ht="19.5" customHeight="1" x14ac:dyDescent="0.35">
      <c r="A36" s="3" t="s">
        <v>46</v>
      </c>
      <c r="B36" s="14">
        <v>44818</v>
      </c>
      <c r="C36" s="14">
        <v>44825</v>
      </c>
      <c r="D36" s="37" t="str">
        <f t="shared" si="26"/>
        <v>Owner 4</v>
      </c>
      <c r="E36" s="28"/>
    </row>
    <row r="37" spans="1:29" ht="19.5" customHeight="1" x14ac:dyDescent="0.35">
      <c r="A37" s="3" t="s">
        <v>47</v>
      </c>
      <c r="B37" s="14">
        <v>44849</v>
      </c>
      <c r="C37" s="14">
        <v>44864</v>
      </c>
      <c r="D37" s="37" t="str">
        <f t="shared" si="26"/>
        <v>Owner 4</v>
      </c>
      <c r="E37" s="28"/>
    </row>
    <row r="38" spans="1:29" ht="19.5" customHeight="1" x14ac:dyDescent="0.35">
      <c r="A38" s="3" t="s">
        <v>48</v>
      </c>
      <c r="B38" s="14">
        <v>44849</v>
      </c>
      <c r="C38" s="14">
        <v>44896</v>
      </c>
      <c r="D38" s="37" t="str">
        <f t="shared" si="26"/>
        <v>Owner 4</v>
      </c>
      <c r="E38" s="28"/>
    </row>
    <row r="39" spans="1:29" ht="19.5" customHeight="1" x14ac:dyDescent="0.35">
      <c r="A39" s="3" t="s">
        <v>49</v>
      </c>
      <c r="B39" s="14">
        <v>44896</v>
      </c>
      <c r="C39" s="14">
        <v>44925</v>
      </c>
      <c r="D39" s="37" t="str">
        <f t="shared" si="26"/>
        <v>Owner 4</v>
      </c>
      <c r="E39" s="28"/>
    </row>
    <row r="40" spans="1:29" ht="19.5" customHeight="1" x14ac:dyDescent="0.35">
      <c r="A40" s="3" t="s">
        <v>50</v>
      </c>
      <c r="B40" s="14">
        <v>44927</v>
      </c>
      <c r="C40" s="14">
        <f>14+B40</f>
        <v>44941</v>
      </c>
      <c r="D40" s="37" t="str">
        <f t="shared" si="26"/>
        <v>Owner 4</v>
      </c>
      <c r="E40" s="28"/>
    </row>
    <row r="41" spans="1:29" ht="19.5" customHeight="1" x14ac:dyDescent="0.35">
      <c r="A41" s="3" t="s">
        <v>54</v>
      </c>
      <c r="B41" s="14">
        <v>44562</v>
      </c>
      <c r="C41" s="14">
        <v>44986</v>
      </c>
      <c r="D41" s="37" t="str">
        <f t="shared" si="26"/>
        <v>Owner 4</v>
      </c>
      <c r="E41" s="28"/>
    </row>
    <row r="42" spans="1:29" x14ac:dyDescent="0.35">
      <c r="A42" s="51" t="s">
        <v>40</v>
      </c>
      <c r="B42" s="19">
        <f>MIN(B43:B49)</f>
        <v>44812</v>
      </c>
      <c r="C42" s="19">
        <f>MAX(C43:C49)</f>
        <v>44912</v>
      </c>
      <c r="D42" s="39" t="s">
        <v>56</v>
      </c>
      <c r="E42" s="26"/>
      <c r="F42" s="26"/>
      <c r="G42" s="26"/>
      <c r="H42" s="26"/>
      <c r="I42" s="26"/>
      <c r="J42" s="26"/>
      <c r="K42" s="26"/>
      <c r="L42" s="26"/>
      <c r="M42" s="26"/>
      <c r="N42" s="26"/>
      <c r="O42" s="26"/>
      <c r="P42" s="26"/>
      <c r="Q42" s="26"/>
      <c r="R42" s="26"/>
      <c r="S42" s="26"/>
      <c r="T42" s="26"/>
      <c r="U42" s="26"/>
      <c r="V42" s="26"/>
      <c r="W42" s="26"/>
      <c r="X42" s="26"/>
      <c r="Y42" s="26"/>
      <c r="Z42" s="26"/>
      <c r="AA42" s="26"/>
      <c r="AB42" s="26"/>
      <c r="AC42" s="26"/>
    </row>
    <row r="43" spans="1:29" ht="19.5" customHeight="1" x14ac:dyDescent="0.35">
      <c r="A43" s="3" t="s">
        <v>41</v>
      </c>
      <c r="B43" s="14">
        <v>44812</v>
      </c>
      <c r="C43" s="14">
        <f>14+B43</f>
        <v>44826</v>
      </c>
      <c r="D43" s="37" t="str">
        <f>$D$42</f>
        <v>Owner 5</v>
      </c>
      <c r="E43" s="28"/>
    </row>
    <row r="44" spans="1:29" ht="19.5" customHeight="1" x14ac:dyDescent="0.35">
      <c r="A44" s="3" t="s">
        <v>42</v>
      </c>
      <c r="B44" s="14">
        <f t="shared" ref="B44:B49" si="27">C43</f>
        <v>44826</v>
      </c>
      <c r="C44" s="14">
        <f>14+B44</f>
        <v>44840</v>
      </c>
      <c r="D44" s="37" t="str">
        <f t="shared" ref="D44:D49" si="28">$D$42</f>
        <v>Owner 5</v>
      </c>
      <c r="E44" s="28"/>
    </row>
    <row r="45" spans="1:29" ht="19.5" customHeight="1" x14ac:dyDescent="0.35">
      <c r="A45" s="3" t="s">
        <v>43</v>
      </c>
      <c r="B45" s="14">
        <f t="shared" si="27"/>
        <v>44840</v>
      </c>
      <c r="C45" s="14">
        <f>7+B45</f>
        <v>44847</v>
      </c>
      <c r="D45" s="37" t="str">
        <f t="shared" si="28"/>
        <v>Owner 5</v>
      </c>
      <c r="E45" s="28"/>
    </row>
    <row r="46" spans="1:29" ht="19.5" customHeight="1" x14ac:dyDescent="0.35">
      <c r="A46" s="3" t="s">
        <v>44</v>
      </c>
      <c r="B46" s="14">
        <f t="shared" si="27"/>
        <v>44847</v>
      </c>
      <c r="C46" s="14">
        <f>7+B46</f>
        <v>44854</v>
      </c>
      <c r="D46" s="37" t="str">
        <f t="shared" si="28"/>
        <v>Owner 5</v>
      </c>
      <c r="E46" s="28"/>
    </row>
    <row r="47" spans="1:29" ht="19.5" customHeight="1" x14ac:dyDescent="0.35">
      <c r="A47" s="3" t="s">
        <v>45</v>
      </c>
      <c r="B47" s="14">
        <f t="shared" si="27"/>
        <v>44854</v>
      </c>
      <c r="C47" s="14">
        <f>21+B47</f>
        <v>44875</v>
      </c>
      <c r="D47" s="37" t="str">
        <f t="shared" si="28"/>
        <v>Owner 5</v>
      </c>
    </row>
    <row r="48" spans="1:29" ht="19.5" customHeight="1" x14ac:dyDescent="0.35">
      <c r="A48" s="3" t="s">
        <v>46</v>
      </c>
      <c r="B48" s="14">
        <f t="shared" si="27"/>
        <v>44875</v>
      </c>
      <c r="C48" s="14">
        <f>7+B48</f>
        <v>44882</v>
      </c>
      <c r="D48" s="37" t="str">
        <f t="shared" si="28"/>
        <v>Owner 5</v>
      </c>
    </row>
    <row r="49" spans="1:4" x14ac:dyDescent="0.35">
      <c r="A49" s="3" t="s">
        <v>47</v>
      </c>
      <c r="B49" s="14">
        <f t="shared" si="27"/>
        <v>44882</v>
      </c>
      <c r="C49" s="14">
        <f>30+B49</f>
        <v>44912</v>
      </c>
      <c r="D49" s="37" t="str">
        <f t="shared" si="28"/>
        <v>Owner 5</v>
      </c>
    </row>
    <row r="50" spans="1:4" x14ac:dyDescent="0.35">
      <c r="B50" s="16"/>
      <c r="C50" s="16"/>
    </row>
    <row r="51" spans="1:4" x14ac:dyDescent="0.35">
      <c r="B51" s="16"/>
      <c r="C51" s="16"/>
    </row>
    <row r="52" spans="1:4" x14ac:dyDescent="0.35">
      <c r="B52" s="16"/>
      <c r="C52" s="16"/>
    </row>
    <row r="53" spans="1:4" x14ac:dyDescent="0.35">
      <c r="B53" s="16"/>
      <c r="C53" s="16"/>
    </row>
    <row r="54" spans="1:4" x14ac:dyDescent="0.35">
      <c r="A54" s="15"/>
      <c r="B54" s="16"/>
      <c r="C54" s="16"/>
    </row>
    <row r="55" spans="1:4" x14ac:dyDescent="0.35">
      <c r="B55" s="16"/>
      <c r="C55" s="16"/>
    </row>
    <row r="56" spans="1:4" x14ac:dyDescent="0.35">
      <c r="B56" s="16"/>
      <c r="C56" s="16"/>
    </row>
    <row r="57" spans="1:4" x14ac:dyDescent="0.35">
      <c r="B57" s="16"/>
      <c r="C57" s="16"/>
    </row>
    <row r="58" spans="1:4" x14ac:dyDescent="0.35">
      <c r="B58" s="16"/>
      <c r="C58" s="16"/>
    </row>
    <row r="59" spans="1:4" x14ac:dyDescent="0.35">
      <c r="B59" s="16"/>
      <c r="C59" s="16"/>
    </row>
    <row r="60" spans="1:4" x14ac:dyDescent="0.35">
      <c r="B60" s="16"/>
      <c r="C60" s="16"/>
    </row>
    <row r="61" spans="1:4" x14ac:dyDescent="0.35">
      <c r="B61" s="16"/>
      <c r="C61" s="16"/>
    </row>
    <row r="62" spans="1:4" x14ac:dyDescent="0.35">
      <c r="A62" s="15"/>
      <c r="B62" s="16"/>
      <c r="C62" s="16"/>
    </row>
    <row r="63" spans="1:4" x14ac:dyDescent="0.35">
      <c r="B63" s="16"/>
      <c r="C63" s="16"/>
    </row>
    <row r="64" spans="1:4" x14ac:dyDescent="0.35">
      <c r="B64" s="16"/>
      <c r="C64" s="16"/>
    </row>
    <row r="65" spans="2:3" x14ac:dyDescent="0.35">
      <c r="B65" s="16"/>
      <c r="C65" s="16"/>
    </row>
    <row r="66" spans="2:3" x14ac:dyDescent="0.35">
      <c r="B66" s="16"/>
      <c r="C66" s="16"/>
    </row>
  </sheetData>
  <mergeCells count="3">
    <mergeCell ref="E2:AA2"/>
    <mergeCell ref="E3:T3"/>
    <mergeCell ref="U3:AG3"/>
  </mergeCells>
  <phoneticPr fontId="2" type="noConversion"/>
  <conditionalFormatting sqref="C1">
    <cfRule type="cellIs" dxfId="68" priority="37" operator="equal">
      <formula>$M$3</formula>
    </cfRule>
    <cfRule type="cellIs" dxfId="67" priority="38" operator="equal">
      <formula>$L$3</formula>
    </cfRule>
    <cfRule type="cellIs" dxfId="66" priority="39" operator="equal">
      <formula>$K$3</formula>
    </cfRule>
    <cfRule type="cellIs" dxfId="65" priority="40" operator="equal">
      <formula>$I$3</formula>
    </cfRule>
    <cfRule type="expression" dxfId="64" priority="41">
      <formula>$I$3</formula>
    </cfRule>
    <cfRule type="cellIs" dxfId="63" priority="42" operator="equal">
      <formula>$J$3</formula>
    </cfRule>
  </conditionalFormatting>
  <conditionalFormatting sqref="D1">
    <cfRule type="cellIs" dxfId="62" priority="31" operator="equal">
      <formula>$M$3</formula>
    </cfRule>
    <cfRule type="cellIs" dxfId="61" priority="32" operator="equal">
      <formula>$L$3</formula>
    </cfRule>
    <cfRule type="cellIs" dxfId="60" priority="33" operator="equal">
      <formula>$K$3</formula>
    </cfRule>
    <cfRule type="cellIs" dxfId="59" priority="34" operator="equal">
      <formula>$I$3</formula>
    </cfRule>
    <cfRule type="expression" dxfId="58" priority="35">
      <formula>$I$3</formula>
    </cfRule>
    <cfRule type="cellIs" dxfId="57" priority="36" operator="equal">
      <formula>$J$3</formula>
    </cfRule>
  </conditionalFormatting>
  <conditionalFormatting sqref="E1">
    <cfRule type="cellIs" dxfId="56" priority="25" operator="equal">
      <formula>$M$3</formula>
    </cfRule>
    <cfRule type="cellIs" dxfId="55" priority="26" operator="equal">
      <formula>$L$3</formula>
    </cfRule>
    <cfRule type="cellIs" dxfId="54" priority="27" operator="equal">
      <formula>$K$3</formula>
    </cfRule>
    <cfRule type="cellIs" dxfId="53" priority="28" operator="equal">
      <formula>$I$3</formula>
    </cfRule>
    <cfRule type="expression" dxfId="52" priority="29">
      <formula>$I$3</formula>
    </cfRule>
    <cfRule type="cellIs" dxfId="51" priority="30" operator="equal">
      <formula>$J$3</formula>
    </cfRule>
  </conditionalFormatting>
  <conditionalFormatting sqref="F1">
    <cfRule type="cellIs" dxfId="50" priority="7" operator="equal">
      <formula>$M$3</formula>
    </cfRule>
    <cfRule type="cellIs" dxfId="49" priority="8" operator="equal">
      <formula>$L$3</formula>
    </cfRule>
    <cfRule type="cellIs" dxfId="48" priority="9" operator="equal">
      <formula>$K$3</formula>
    </cfRule>
    <cfRule type="cellIs" dxfId="47" priority="10" operator="equal">
      <formula>$I$3</formula>
    </cfRule>
    <cfRule type="expression" dxfId="46" priority="11">
      <formula>$I$3</formula>
    </cfRule>
    <cfRule type="cellIs" dxfId="45" priority="12" operator="equal">
      <formula>$J$3</formula>
    </cfRule>
  </conditionalFormatting>
  <conditionalFormatting sqref="G1">
    <cfRule type="cellIs" dxfId="44" priority="1" operator="equal">
      <formula>$M$3</formula>
    </cfRule>
    <cfRule type="cellIs" dxfId="43" priority="2" operator="equal">
      <formula>$L$3</formula>
    </cfRule>
    <cfRule type="cellIs" dxfId="42" priority="3" operator="equal">
      <formula>$K$3</formula>
    </cfRule>
    <cfRule type="cellIs" dxfId="41" priority="4" operator="equal">
      <formula>$I$3</formula>
    </cfRule>
    <cfRule type="expression" dxfId="40" priority="5">
      <formula>$I$3</formula>
    </cfRule>
    <cfRule type="cellIs" dxfId="39" priority="6" operator="equal">
      <formula>$J$3</formula>
    </cfRule>
  </conditionalFormatting>
  <pageMargins left="0.45" right="0.45" top="0.5" bottom="0.5" header="0.3" footer="0.3"/>
  <pageSetup paperSize="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showGridLines="0" zoomScale="80" zoomScaleNormal="80" workbookViewId="0">
      <pane xSplit="5" ySplit="4" topLeftCell="F5" activePane="bottomRight" state="frozen"/>
      <selection pane="topRight" activeCell="G1" sqref="G1"/>
      <selection pane="bottomLeft" activeCell="A7" sqref="A7"/>
      <selection pane="bottomRight" activeCell="C7" sqref="C7"/>
    </sheetView>
  </sheetViews>
  <sheetFormatPr defaultColWidth="9.1796875" defaultRowHeight="27" customHeight="1" x14ac:dyDescent="0.35"/>
  <cols>
    <col min="1" max="1" width="28" style="1" customWidth="1"/>
    <col min="2" max="2" width="8.1796875" style="1" customWidth="1"/>
    <col min="3" max="3" width="60.7265625" style="3" customWidth="1"/>
    <col min="4" max="5" width="12.54296875" style="1" customWidth="1"/>
    <col min="6" max="6" width="10.54296875" style="1" customWidth="1"/>
    <col min="7" max="7" width="12.54296875" style="1" customWidth="1"/>
    <col min="8" max="9" width="10.54296875" style="4" customWidth="1"/>
    <col min="10" max="10" width="10.54296875" style="1" customWidth="1"/>
    <col min="11" max="11" width="15.453125" style="1" customWidth="1"/>
    <col min="12" max="12" width="20.54296875" style="1" customWidth="1"/>
    <col min="13" max="13" width="24.81640625" style="1" customWidth="1"/>
    <col min="14" max="16" width="20.54296875" style="1" customWidth="1"/>
    <col min="17" max="16384" width="9.1796875" style="1"/>
  </cols>
  <sheetData>
    <row r="1" spans="1:16" ht="27" customHeight="1" x14ac:dyDescent="0.35">
      <c r="A1" s="59" t="s">
        <v>24</v>
      </c>
      <c r="B1" s="60"/>
      <c r="C1" s="60"/>
      <c r="D1" s="60"/>
      <c r="E1" s="60"/>
      <c r="F1" s="60"/>
      <c r="G1" s="60"/>
      <c r="H1" s="60"/>
      <c r="I1" s="60"/>
      <c r="J1" s="61"/>
      <c r="K1" s="62" t="s">
        <v>33</v>
      </c>
      <c r="L1" s="62" t="s">
        <v>63</v>
      </c>
      <c r="M1" s="62" t="s">
        <v>22</v>
      </c>
      <c r="N1" s="62" t="s">
        <v>22</v>
      </c>
      <c r="O1" s="62" t="s">
        <v>22</v>
      </c>
      <c r="P1" s="62" t="s">
        <v>22</v>
      </c>
    </row>
    <row r="2" spans="1:16" ht="21" customHeight="1" x14ac:dyDescent="0.35">
      <c r="A2" s="50" t="s">
        <v>6</v>
      </c>
      <c r="B2" s="57" t="s">
        <v>57</v>
      </c>
      <c r="C2" s="58"/>
      <c r="D2" s="63" t="s">
        <v>34</v>
      </c>
      <c r="E2" s="63"/>
      <c r="F2" s="63"/>
      <c r="G2" s="63"/>
      <c r="H2" s="63"/>
      <c r="I2" s="63"/>
      <c r="J2" s="8"/>
      <c r="K2" s="62"/>
      <c r="L2" s="62"/>
      <c r="M2" s="62"/>
      <c r="N2" s="62"/>
      <c r="O2" s="62"/>
      <c r="P2" s="62"/>
    </row>
    <row r="3" spans="1:16" ht="36.75" customHeight="1" x14ac:dyDescent="0.35">
      <c r="A3" s="10" t="s">
        <v>13</v>
      </c>
      <c r="B3" s="49" t="s">
        <v>7</v>
      </c>
      <c r="C3" s="69" t="str">
        <f>'Project Plan_Gantt'!A2</f>
        <v>Project Name</v>
      </c>
      <c r="D3" s="70"/>
      <c r="E3" s="20" t="s">
        <v>8</v>
      </c>
      <c r="F3" s="20" t="s">
        <v>9</v>
      </c>
      <c r="G3" s="21" t="s">
        <v>10</v>
      </c>
      <c r="H3" s="20" t="s">
        <v>11</v>
      </c>
      <c r="I3" s="20" t="s">
        <v>12</v>
      </c>
      <c r="J3" s="9"/>
      <c r="K3" s="62"/>
      <c r="L3" s="62"/>
      <c r="M3" s="62"/>
      <c r="N3" s="62"/>
      <c r="O3" s="62"/>
      <c r="P3" s="62"/>
    </row>
    <row r="4" spans="1:16" s="25" customFormat="1" ht="64" customHeight="1" x14ac:dyDescent="0.35">
      <c r="A4" s="22" t="s">
        <v>14</v>
      </c>
      <c r="B4" s="30" t="s">
        <v>23</v>
      </c>
      <c r="C4" s="22" t="s">
        <v>15</v>
      </c>
      <c r="D4" s="22" t="s">
        <v>5</v>
      </c>
      <c r="E4" s="22" t="s">
        <v>16</v>
      </c>
      <c r="F4" s="22" t="s">
        <v>17</v>
      </c>
      <c r="G4" s="23" t="s">
        <v>3</v>
      </c>
      <c r="H4" s="23" t="s">
        <v>18</v>
      </c>
      <c r="I4" s="22" t="s">
        <v>19</v>
      </c>
      <c r="J4" s="22" t="s">
        <v>20</v>
      </c>
      <c r="K4" s="24">
        <v>44816</v>
      </c>
      <c r="L4" s="24">
        <f>7+K4</f>
        <v>44823</v>
      </c>
      <c r="M4" s="24">
        <f>7+L4</f>
        <v>44830</v>
      </c>
      <c r="N4" s="24">
        <f>7+M4</f>
        <v>44837</v>
      </c>
      <c r="O4" s="24">
        <f>7+N4</f>
        <v>44844</v>
      </c>
      <c r="P4" s="24">
        <f>7+O4</f>
        <v>44851</v>
      </c>
    </row>
    <row r="5" spans="1:16" ht="30" customHeight="1" x14ac:dyDescent="0.35">
      <c r="A5" s="17" t="str">
        <f>'Project Plan_Gantt'!$A$5</f>
        <v>Workstream 1</v>
      </c>
      <c r="B5" s="64">
        <v>1.1000000000000001</v>
      </c>
      <c r="C5" s="64" t="str">
        <f>'Project Plan_Gantt'!A6</f>
        <v>Cluster one - Freeze the plan</v>
      </c>
      <c r="D5" s="64" t="str">
        <f>'Project Plan_Gantt'!D6</f>
        <v>Owner 1</v>
      </c>
      <c r="E5" s="6"/>
      <c r="F5" s="7" t="s">
        <v>8</v>
      </c>
      <c r="G5" s="33">
        <f>'Project Plan_Gantt'!B6</f>
        <v>44812</v>
      </c>
      <c r="H5" s="33">
        <f>'Project Plan_Gantt'!C6</f>
        <v>44833</v>
      </c>
      <c r="I5" s="33" t="str">
        <f t="shared" ref="I5:I38" ca="1" si="0">IF(AND(ISBLANK(J5),H5&lt;TODAY()),"YES","")</f>
        <v/>
      </c>
      <c r="J5" s="32"/>
      <c r="K5" s="6"/>
      <c r="L5" s="18"/>
      <c r="M5" s="18"/>
      <c r="N5" s="18"/>
      <c r="O5" s="18"/>
      <c r="P5" s="18"/>
    </row>
    <row r="6" spans="1:16" ht="30" customHeight="1" x14ac:dyDescent="0.35">
      <c r="A6" s="17" t="str">
        <f>'Project Plan_Gantt'!$A$5</f>
        <v>Workstream 1</v>
      </c>
      <c r="B6" s="64">
        <v>1.2</v>
      </c>
      <c r="C6" s="64" t="str">
        <f>'Project Plan_Gantt'!A7</f>
        <v>Cluster two - freeze the plan</v>
      </c>
      <c r="D6" s="64" t="str">
        <f>'Project Plan_Gantt'!D7</f>
        <v>Owner 1</v>
      </c>
      <c r="E6" s="6"/>
      <c r="F6" s="7" t="s">
        <v>8</v>
      </c>
      <c r="G6" s="33">
        <f>'Project Plan_Gantt'!B7</f>
        <v>44833</v>
      </c>
      <c r="H6" s="33">
        <f>'Project Plan_Gantt'!C7</f>
        <v>44838</v>
      </c>
      <c r="I6" s="33" t="str">
        <f t="shared" ca="1" si="0"/>
        <v/>
      </c>
      <c r="J6" s="32"/>
      <c r="K6" s="6"/>
      <c r="L6" s="18"/>
      <c r="M6" s="18"/>
      <c r="N6" s="18"/>
      <c r="O6" s="18"/>
      <c r="P6" s="18"/>
    </row>
    <row r="7" spans="1:16" ht="30" customHeight="1" x14ac:dyDescent="0.35">
      <c r="A7" s="17" t="str">
        <f>'Project Plan_Gantt'!$A$5</f>
        <v>Workstream 1</v>
      </c>
      <c r="B7" s="64">
        <v>1.3</v>
      </c>
      <c r="C7" s="64" t="str">
        <f>'Project Plan_Gantt'!A8</f>
        <v>Cluster three - freeze the plan</v>
      </c>
      <c r="D7" s="64" t="str">
        <f>'Project Plan_Gantt'!D8</f>
        <v>Owner 1</v>
      </c>
      <c r="E7" s="6"/>
      <c r="F7" s="7" t="s">
        <v>8</v>
      </c>
      <c r="G7" s="33">
        <f>'Project Plan_Gantt'!B8</f>
        <v>44838</v>
      </c>
      <c r="H7" s="33">
        <f>'Project Plan_Gantt'!C8</f>
        <v>44845</v>
      </c>
      <c r="I7" s="33" t="str">
        <f t="shared" ca="1" si="0"/>
        <v/>
      </c>
      <c r="J7" s="32"/>
      <c r="K7" s="6"/>
      <c r="L7" s="18"/>
      <c r="M7" s="18"/>
      <c r="N7" s="18"/>
      <c r="O7" s="18"/>
      <c r="P7" s="18"/>
    </row>
    <row r="8" spans="1:16" ht="30" customHeight="1" x14ac:dyDescent="0.35">
      <c r="A8" s="17" t="str">
        <f>'Project Plan_Gantt'!$A$5</f>
        <v>Workstream 1</v>
      </c>
      <c r="B8" s="64">
        <v>1.4</v>
      </c>
      <c r="C8" s="64" t="str">
        <f>'Project Plan_Gantt'!A9</f>
        <v>Task4</v>
      </c>
      <c r="D8" s="64" t="str">
        <f>'Project Plan_Gantt'!D9</f>
        <v>Owner 1</v>
      </c>
      <c r="E8" s="6"/>
      <c r="F8" s="7" t="s">
        <v>8</v>
      </c>
      <c r="G8" s="33">
        <f>'Project Plan_Gantt'!B9</f>
        <v>44845</v>
      </c>
      <c r="H8" s="33">
        <f>'Project Plan_Gantt'!C9</f>
        <v>44852</v>
      </c>
      <c r="I8" s="33" t="str">
        <f t="shared" ca="1" si="0"/>
        <v/>
      </c>
      <c r="J8" s="32"/>
      <c r="K8" s="6"/>
      <c r="L8" s="6"/>
      <c r="M8" s="6"/>
      <c r="N8" s="6"/>
      <c r="O8" s="6"/>
      <c r="P8" s="6"/>
    </row>
    <row r="9" spans="1:16" ht="30" customHeight="1" x14ac:dyDescent="0.35">
      <c r="A9" s="17" t="str">
        <f>'Project Plan_Gantt'!$A$5</f>
        <v>Workstream 1</v>
      </c>
      <c r="B9" s="64">
        <v>1.5</v>
      </c>
      <c r="C9" s="64" t="str">
        <f>'Project Plan_Gantt'!A10</f>
        <v>Task5</v>
      </c>
      <c r="D9" s="64" t="str">
        <f>'Project Plan_Gantt'!D10</f>
        <v>Owner 1</v>
      </c>
      <c r="E9" s="6" t="s">
        <v>21</v>
      </c>
      <c r="F9" s="7" t="s">
        <v>8</v>
      </c>
      <c r="G9" s="33">
        <f>'Project Plan_Gantt'!B10</f>
        <v>44852</v>
      </c>
      <c r="H9" s="33">
        <f>'Project Plan_Gantt'!C10</f>
        <v>44859</v>
      </c>
      <c r="I9" s="33" t="str">
        <f t="shared" ca="1" si="0"/>
        <v/>
      </c>
      <c r="J9" s="32"/>
      <c r="K9" s="2"/>
      <c r="L9" s="6"/>
      <c r="M9" s="5"/>
      <c r="N9" s="5"/>
      <c r="O9" s="5"/>
      <c r="P9" s="5"/>
    </row>
    <row r="10" spans="1:16" ht="30" customHeight="1" x14ac:dyDescent="0.35">
      <c r="A10" s="17" t="str">
        <f>'Project Plan_Gantt'!$A$5</f>
        <v>Workstream 1</v>
      </c>
      <c r="B10" s="64">
        <v>1.6</v>
      </c>
      <c r="C10" s="64" t="str">
        <f>'Project Plan_Gantt'!A11</f>
        <v>Task6</v>
      </c>
      <c r="D10" s="64" t="str">
        <f>'Project Plan_Gantt'!D11</f>
        <v>Owner 1</v>
      </c>
      <c r="E10" s="6" t="s">
        <v>21</v>
      </c>
      <c r="F10" s="7" t="s">
        <v>8</v>
      </c>
      <c r="G10" s="33">
        <f>'Project Plan_Gantt'!B11</f>
        <v>44859</v>
      </c>
      <c r="H10" s="33">
        <f>'Project Plan_Gantt'!C11</f>
        <v>44866</v>
      </c>
      <c r="I10" s="33" t="str">
        <f t="shared" ca="1" si="0"/>
        <v/>
      </c>
      <c r="J10" s="32"/>
      <c r="K10" s="2"/>
      <c r="L10" s="6"/>
      <c r="M10" s="6"/>
      <c r="N10" s="6"/>
      <c r="O10" s="6"/>
      <c r="P10" s="6"/>
    </row>
    <row r="11" spans="1:16" ht="30" customHeight="1" x14ac:dyDescent="0.35">
      <c r="A11" s="17" t="str">
        <f>'Project Plan_Gantt'!$A$5</f>
        <v>Workstream 1</v>
      </c>
      <c r="B11" s="64">
        <v>1.7</v>
      </c>
      <c r="C11" s="64" t="str">
        <f>'Project Plan_Gantt'!A12</f>
        <v>Task7</v>
      </c>
      <c r="D11" s="64" t="str">
        <f>'Project Plan_Gantt'!D12</f>
        <v>Owner 1</v>
      </c>
      <c r="E11" s="6"/>
      <c r="F11" s="7" t="s">
        <v>8</v>
      </c>
      <c r="G11" s="33">
        <f>'Project Plan_Gantt'!B12</f>
        <v>44866</v>
      </c>
      <c r="H11" s="33">
        <f>'Project Plan_Gantt'!C12</f>
        <v>44896</v>
      </c>
      <c r="I11" s="33"/>
      <c r="J11" s="32"/>
      <c r="K11" s="2"/>
      <c r="L11" s="6"/>
      <c r="M11" s="6"/>
      <c r="N11" s="6"/>
      <c r="O11" s="6"/>
      <c r="P11" s="6"/>
    </row>
    <row r="12" spans="1:16" ht="30" customHeight="1" x14ac:dyDescent="0.35">
      <c r="A12" s="17" t="str">
        <f>'Project Plan_Gantt'!$A$5</f>
        <v>Workstream 1</v>
      </c>
      <c r="B12" s="64">
        <v>1.8</v>
      </c>
      <c r="C12" s="64" t="str">
        <f>'Project Plan_Gantt'!A13</f>
        <v>Task8</v>
      </c>
      <c r="D12" s="64" t="str">
        <f>'Project Plan_Gantt'!D13</f>
        <v>Owner 1</v>
      </c>
      <c r="E12" s="6"/>
      <c r="F12" s="7" t="s">
        <v>8</v>
      </c>
      <c r="G12" s="33">
        <f>'Project Plan_Gantt'!B13</f>
        <v>44896</v>
      </c>
      <c r="H12" s="33">
        <f>'Project Plan_Gantt'!C13</f>
        <v>44926</v>
      </c>
      <c r="I12" s="33"/>
      <c r="J12" s="32"/>
      <c r="K12" s="2"/>
      <c r="L12" s="6"/>
      <c r="M12" s="6"/>
      <c r="N12" s="6"/>
      <c r="O12" s="6"/>
      <c r="P12" s="6"/>
    </row>
    <row r="13" spans="1:16" ht="30" customHeight="1" x14ac:dyDescent="0.35">
      <c r="A13" s="17" t="str">
        <f>'Project Plan_Gantt'!$A$5</f>
        <v>Workstream 1</v>
      </c>
      <c r="B13" s="64">
        <v>1.9</v>
      </c>
      <c r="C13" s="64" t="str">
        <f>'Project Plan_Gantt'!A14</f>
        <v>Task9</v>
      </c>
      <c r="D13" s="64" t="str">
        <f>'Project Plan_Gantt'!D14</f>
        <v>Owner 1</v>
      </c>
      <c r="E13" s="6"/>
      <c r="F13" s="7" t="s">
        <v>8</v>
      </c>
      <c r="G13" s="33">
        <f>'Project Plan_Gantt'!B14</f>
        <v>44927</v>
      </c>
      <c r="H13" s="33">
        <f>'Project Plan_Gantt'!C14</f>
        <v>44957</v>
      </c>
      <c r="I13" s="33"/>
      <c r="J13" s="32"/>
      <c r="K13" s="2"/>
      <c r="L13" s="6"/>
      <c r="M13" s="6"/>
      <c r="N13" s="6"/>
      <c r="O13" s="6"/>
      <c r="P13" s="6"/>
    </row>
    <row r="14" spans="1:16" ht="30" customHeight="1" x14ac:dyDescent="0.35">
      <c r="A14" s="17" t="str">
        <f>'Project Plan_Gantt'!$A$5</f>
        <v>Workstream 1</v>
      </c>
      <c r="B14" s="65" t="s">
        <v>37</v>
      </c>
      <c r="C14" s="64" t="str">
        <f>'Project Plan_Gantt'!A15</f>
        <v>Task10</v>
      </c>
      <c r="D14" s="64" t="str">
        <f>'Project Plan_Gantt'!D15</f>
        <v>Owner 1</v>
      </c>
      <c r="E14" s="6"/>
      <c r="F14" s="7" t="s">
        <v>8</v>
      </c>
      <c r="G14" s="33">
        <f>'Project Plan_Gantt'!B15</f>
        <v>44927</v>
      </c>
      <c r="H14" s="33">
        <f>'Project Plan_Gantt'!C15</f>
        <v>45017</v>
      </c>
      <c r="I14" s="33"/>
      <c r="J14" s="32"/>
      <c r="K14" s="2"/>
      <c r="L14" s="6"/>
      <c r="M14" s="6"/>
      <c r="N14" s="6"/>
      <c r="O14" s="6"/>
      <c r="P14" s="6"/>
    </row>
    <row r="15" spans="1:16" ht="30" customHeight="1" x14ac:dyDescent="0.35">
      <c r="A15" s="17" t="str">
        <f>'Project Plan_Gantt'!$A$16</f>
        <v>Workstream 2</v>
      </c>
      <c r="B15" s="66">
        <v>2.1</v>
      </c>
      <c r="C15" s="64" t="str">
        <f>'Project Plan_Gantt'!A17</f>
        <v>Task1</v>
      </c>
      <c r="D15" s="64" t="str">
        <f>'Project Plan_Gantt'!D17</f>
        <v>Owner 2</v>
      </c>
      <c r="E15" s="6" t="s">
        <v>21</v>
      </c>
      <c r="F15" s="7" t="s">
        <v>8</v>
      </c>
      <c r="G15" s="33">
        <f>'Project Plan_Gantt'!B17</f>
        <v>44811</v>
      </c>
      <c r="H15" s="33">
        <f>'Project Plan_Gantt'!C17</f>
        <v>44825</v>
      </c>
      <c r="I15" s="33" t="str">
        <f t="shared" ca="1" si="0"/>
        <v/>
      </c>
      <c r="J15" s="32"/>
      <c r="K15" s="6"/>
      <c r="L15" s="6"/>
      <c r="M15" s="5"/>
      <c r="N15" s="5"/>
      <c r="O15" s="5"/>
      <c r="P15" s="5"/>
    </row>
    <row r="16" spans="1:16" ht="30" customHeight="1" x14ac:dyDescent="0.35">
      <c r="A16" s="17" t="str">
        <f>'Project Plan_Gantt'!$A$16</f>
        <v>Workstream 2</v>
      </c>
      <c r="B16" s="64">
        <v>2.2000000000000002</v>
      </c>
      <c r="C16" s="64" t="str">
        <f>'Project Plan_Gantt'!A18</f>
        <v>Task2</v>
      </c>
      <c r="D16" s="64" t="str">
        <f>'Project Plan_Gantt'!D18</f>
        <v>Owner 2</v>
      </c>
      <c r="E16" s="6" t="s">
        <v>21</v>
      </c>
      <c r="F16" s="7" t="s">
        <v>8</v>
      </c>
      <c r="G16" s="33">
        <f>'Project Plan_Gantt'!B18</f>
        <v>44825</v>
      </c>
      <c r="H16" s="33">
        <f>'Project Plan_Gantt'!C18</f>
        <v>44839</v>
      </c>
      <c r="I16" s="33" t="str">
        <f t="shared" ca="1" si="0"/>
        <v/>
      </c>
      <c r="J16" s="32"/>
      <c r="K16" s="6"/>
      <c r="L16" s="6"/>
      <c r="M16" s="6"/>
      <c r="N16" s="6"/>
      <c r="O16" s="6"/>
      <c r="P16" s="6"/>
    </row>
    <row r="17" spans="1:16" ht="30" customHeight="1" x14ac:dyDescent="0.35">
      <c r="A17" s="17" t="str">
        <f>'Project Plan_Gantt'!$A$16</f>
        <v>Workstream 2</v>
      </c>
      <c r="B17" s="64">
        <v>2.2999999999999998</v>
      </c>
      <c r="C17" s="64" t="str">
        <f>'Project Plan_Gantt'!A19</f>
        <v>Task3</v>
      </c>
      <c r="D17" s="64" t="str">
        <f>'Project Plan_Gantt'!D19</f>
        <v>Owner 2</v>
      </c>
      <c r="E17" s="6" t="s">
        <v>21</v>
      </c>
      <c r="F17" s="7" t="s">
        <v>8</v>
      </c>
      <c r="G17" s="33">
        <f>'Project Plan_Gantt'!B19</f>
        <v>44839</v>
      </c>
      <c r="H17" s="33">
        <f>'Project Plan_Gantt'!C19</f>
        <v>44846</v>
      </c>
      <c r="I17" s="33" t="str">
        <f t="shared" ca="1" si="0"/>
        <v/>
      </c>
      <c r="J17" s="32"/>
      <c r="K17" s="6"/>
      <c r="L17" s="6"/>
      <c r="M17" s="5"/>
      <c r="N17" s="5"/>
      <c r="O17" s="5"/>
      <c r="P17" s="5"/>
    </row>
    <row r="18" spans="1:16" ht="27" customHeight="1" x14ac:dyDescent="0.35">
      <c r="A18" s="17" t="str">
        <f>'Project Plan_Gantt'!$A$16</f>
        <v>Workstream 2</v>
      </c>
      <c r="B18" s="64">
        <v>2.4</v>
      </c>
      <c r="C18" s="64" t="str">
        <f>'Project Plan_Gantt'!A20</f>
        <v>Task4</v>
      </c>
      <c r="D18" s="64" t="str">
        <f>'Project Plan_Gantt'!D20</f>
        <v>Owner 2</v>
      </c>
      <c r="E18" s="6" t="s">
        <v>21</v>
      </c>
      <c r="F18" s="7" t="s">
        <v>8</v>
      </c>
      <c r="G18" s="33">
        <f>'Project Plan_Gantt'!B20</f>
        <v>44846</v>
      </c>
      <c r="H18" s="33">
        <f>'Project Plan_Gantt'!C20</f>
        <v>44860</v>
      </c>
      <c r="I18" s="33" t="str">
        <f t="shared" ca="1" si="0"/>
        <v/>
      </c>
      <c r="J18" s="32"/>
      <c r="K18" s="6"/>
      <c r="L18" s="6"/>
      <c r="M18" s="5"/>
      <c r="N18" s="5"/>
      <c r="O18" s="6"/>
      <c r="P18" s="6"/>
    </row>
    <row r="19" spans="1:16" ht="27" customHeight="1" x14ac:dyDescent="0.35">
      <c r="A19" s="17" t="str">
        <f>'Project Plan_Gantt'!$A$16</f>
        <v>Workstream 2</v>
      </c>
      <c r="B19" s="64">
        <v>2.5</v>
      </c>
      <c r="C19" s="64" t="str">
        <f>'Project Plan_Gantt'!A21</f>
        <v>Task5</v>
      </c>
      <c r="D19" s="64" t="str">
        <f>'Project Plan_Gantt'!D21</f>
        <v>Owner 2</v>
      </c>
      <c r="E19" s="6" t="s">
        <v>21</v>
      </c>
      <c r="F19" s="7" t="s">
        <v>8</v>
      </c>
      <c r="G19" s="33">
        <f>'Project Plan_Gantt'!B21</f>
        <v>44860</v>
      </c>
      <c r="H19" s="33">
        <f>'Project Plan_Gantt'!C21</f>
        <v>44867</v>
      </c>
      <c r="I19" s="33" t="str">
        <f t="shared" ca="1" si="0"/>
        <v/>
      </c>
      <c r="J19" s="32"/>
      <c r="K19" s="6"/>
      <c r="L19" s="6"/>
      <c r="M19" s="5"/>
      <c r="N19" s="5"/>
      <c r="O19" s="6"/>
      <c r="P19" s="6"/>
    </row>
    <row r="20" spans="1:16" ht="27" customHeight="1" x14ac:dyDescent="0.35">
      <c r="A20" s="17" t="str">
        <f>'Project Plan_Gantt'!$A$16</f>
        <v>Workstream 2</v>
      </c>
      <c r="B20" s="64">
        <v>2.6</v>
      </c>
      <c r="C20" s="64" t="str">
        <f>'Project Plan_Gantt'!A22</f>
        <v>Task6</v>
      </c>
      <c r="D20" s="64" t="str">
        <f>'Project Plan_Gantt'!D22</f>
        <v>Owner 2</v>
      </c>
      <c r="E20" s="6" t="s">
        <v>21</v>
      </c>
      <c r="F20" s="7" t="s">
        <v>8</v>
      </c>
      <c r="G20" s="33">
        <f>'Project Plan_Gantt'!B22</f>
        <v>44867</v>
      </c>
      <c r="H20" s="33">
        <f>'Project Plan_Gantt'!C22</f>
        <v>44897</v>
      </c>
      <c r="I20" s="33" t="str">
        <f t="shared" ca="1" si="0"/>
        <v/>
      </c>
      <c r="J20" s="32"/>
      <c r="K20" s="6"/>
      <c r="L20" s="6"/>
      <c r="M20" s="5"/>
      <c r="N20" s="5"/>
      <c r="O20" s="6"/>
      <c r="P20" s="6"/>
    </row>
    <row r="21" spans="1:16" ht="30" customHeight="1" x14ac:dyDescent="0.35">
      <c r="A21" s="17" t="str">
        <f>'Project Plan_Gantt'!$A$23</f>
        <v>Milestone 3</v>
      </c>
      <c r="B21" s="64">
        <v>3.1</v>
      </c>
      <c r="C21" s="64" t="str">
        <f>'Project Plan_Gantt'!A24</f>
        <v>Task1</v>
      </c>
      <c r="D21" s="64" t="str">
        <f>'Project Plan_Gantt'!D24</f>
        <v>Owner 3</v>
      </c>
      <c r="E21" s="6" t="s">
        <v>21</v>
      </c>
      <c r="F21" s="7" t="s">
        <v>8</v>
      </c>
      <c r="G21" s="33">
        <f>'Project Plan_Gantt'!B24</f>
        <v>44819</v>
      </c>
      <c r="H21" s="33">
        <f>'Project Plan_Gantt'!C24</f>
        <v>44833</v>
      </c>
      <c r="I21" s="33" t="str">
        <f t="shared" ca="1" si="0"/>
        <v/>
      </c>
      <c r="J21" s="32"/>
      <c r="K21" s="5"/>
      <c r="L21" s="6"/>
      <c r="M21" s="5"/>
      <c r="N21" s="5"/>
      <c r="O21" s="5"/>
      <c r="P21" s="5"/>
    </row>
    <row r="22" spans="1:16" ht="30" customHeight="1" x14ac:dyDescent="0.35">
      <c r="A22" s="17" t="str">
        <f>'Project Plan_Gantt'!$A$23</f>
        <v>Milestone 3</v>
      </c>
      <c r="B22" s="64">
        <v>3.2</v>
      </c>
      <c r="C22" s="64" t="str">
        <f>'Project Plan_Gantt'!A25</f>
        <v>Task2</v>
      </c>
      <c r="D22" s="64" t="str">
        <f>'Project Plan_Gantt'!D25</f>
        <v>Owner 3</v>
      </c>
      <c r="E22" s="6" t="s">
        <v>21</v>
      </c>
      <c r="F22" s="7" t="s">
        <v>8</v>
      </c>
      <c r="G22" s="33">
        <f>'Project Plan_Gantt'!B25</f>
        <v>44833</v>
      </c>
      <c r="H22" s="33">
        <f>'Project Plan_Gantt'!C25</f>
        <v>44847</v>
      </c>
      <c r="I22" s="33" t="str">
        <f t="shared" ca="1" si="0"/>
        <v/>
      </c>
      <c r="J22" s="32"/>
      <c r="K22" s="5"/>
      <c r="L22" s="6"/>
      <c r="M22" s="5"/>
      <c r="N22" s="5"/>
      <c r="O22" s="5"/>
      <c r="P22" s="5"/>
    </row>
    <row r="23" spans="1:16" ht="30" customHeight="1" x14ac:dyDescent="0.35">
      <c r="A23" s="17" t="str">
        <f>'Project Plan_Gantt'!$A$23</f>
        <v>Milestone 3</v>
      </c>
      <c r="B23" s="64">
        <v>3.3</v>
      </c>
      <c r="C23" s="64" t="str">
        <f>'Project Plan_Gantt'!A26</f>
        <v>Task3</v>
      </c>
      <c r="D23" s="64" t="str">
        <f>'Project Plan_Gantt'!D26</f>
        <v>Owner 3</v>
      </c>
      <c r="E23" s="6" t="s">
        <v>21</v>
      </c>
      <c r="F23" s="7" t="s">
        <v>8</v>
      </c>
      <c r="G23" s="33">
        <f>'Project Plan_Gantt'!B26</f>
        <v>44847</v>
      </c>
      <c r="H23" s="33">
        <f>'Project Plan_Gantt'!C26</f>
        <v>44861</v>
      </c>
      <c r="I23" s="33" t="str">
        <f t="shared" ca="1" si="0"/>
        <v/>
      </c>
      <c r="J23" s="32"/>
      <c r="K23" s="5"/>
      <c r="L23" s="6"/>
      <c r="M23" s="5"/>
      <c r="N23" s="5"/>
      <c r="O23" s="6"/>
      <c r="P23" s="6"/>
    </row>
    <row r="24" spans="1:16" ht="30" customHeight="1" x14ac:dyDescent="0.35">
      <c r="A24" s="17" t="str">
        <f>'Project Plan_Gantt'!$A$23</f>
        <v>Milestone 3</v>
      </c>
      <c r="B24" s="64">
        <v>3.4</v>
      </c>
      <c r="C24" s="64" t="str">
        <f>'Project Plan_Gantt'!A27</f>
        <v>Task4</v>
      </c>
      <c r="D24" s="64" t="str">
        <f>'Project Plan_Gantt'!D27</f>
        <v>Owner 3</v>
      </c>
      <c r="E24" s="6" t="s">
        <v>21</v>
      </c>
      <c r="F24" s="7" t="s">
        <v>8</v>
      </c>
      <c r="G24" s="33">
        <f>'Project Plan_Gantt'!B27</f>
        <v>44861</v>
      </c>
      <c r="H24" s="33">
        <f>'Project Plan_Gantt'!C27</f>
        <v>44875</v>
      </c>
      <c r="I24" s="33" t="str">
        <f t="shared" ca="1" si="0"/>
        <v/>
      </c>
      <c r="J24" s="31"/>
      <c r="K24" s="6"/>
      <c r="L24" s="6"/>
      <c r="M24" s="5"/>
      <c r="N24" s="5"/>
      <c r="O24" s="5"/>
      <c r="P24" s="5"/>
    </row>
    <row r="25" spans="1:16" ht="30" customHeight="1" x14ac:dyDescent="0.35">
      <c r="A25" s="17" t="str">
        <f>'Project Plan_Gantt'!$A$23</f>
        <v>Milestone 3</v>
      </c>
      <c r="B25" s="64">
        <v>3.5</v>
      </c>
      <c r="C25" s="64" t="str">
        <f>'Project Plan_Gantt'!A28</f>
        <v>Task5</v>
      </c>
      <c r="D25" s="64" t="str">
        <f>'Project Plan_Gantt'!D28</f>
        <v>Owner 3</v>
      </c>
      <c r="E25" s="6" t="s">
        <v>21</v>
      </c>
      <c r="F25" s="7" t="s">
        <v>8</v>
      </c>
      <c r="G25" s="33">
        <f>'Project Plan_Gantt'!B28</f>
        <v>44875</v>
      </c>
      <c r="H25" s="33">
        <f>'Project Plan_Gantt'!C28</f>
        <v>44889</v>
      </c>
      <c r="I25" s="33" t="str">
        <f t="shared" ca="1" si="0"/>
        <v/>
      </c>
      <c r="J25" s="31"/>
      <c r="K25" s="5"/>
      <c r="L25" s="6"/>
      <c r="M25" s="5"/>
      <c r="N25" s="5"/>
      <c r="O25" s="5"/>
      <c r="P25" s="5"/>
    </row>
    <row r="26" spans="1:16" ht="30" customHeight="1" x14ac:dyDescent="0.35">
      <c r="A26" s="17" t="str">
        <f>'Project Plan_Gantt'!$A$23</f>
        <v>Milestone 3</v>
      </c>
      <c r="B26" s="64">
        <v>3.6</v>
      </c>
      <c r="C26" s="64" t="str">
        <f>'Project Plan_Gantt'!A29</f>
        <v>Task6</v>
      </c>
      <c r="D26" s="64" t="str">
        <f>'Project Plan_Gantt'!D29</f>
        <v>Owner 3</v>
      </c>
      <c r="E26" s="6" t="s">
        <v>21</v>
      </c>
      <c r="F26" s="7" t="s">
        <v>8</v>
      </c>
      <c r="G26" s="33">
        <f>'Project Plan_Gantt'!B29</f>
        <v>44847</v>
      </c>
      <c r="H26" s="33">
        <f>'Project Plan_Gantt'!C29</f>
        <v>44907</v>
      </c>
      <c r="I26" s="33" t="str">
        <f t="shared" ca="1" si="0"/>
        <v/>
      </c>
      <c r="J26" s="31"/>
      <c r="K26" s="5"/>
      <c r="L26" s="6"/>
      <c r="M26" s="5"/>
      <c r="N26" s="5"/>
      <c r="O26" s="5"/>
      <c r="P26" s="5"/>
    </row>
    <row r="27" spans="1:16" ht="30" customHeight="1" x14ac:dyDescent="0.35">
      <c r="A27" s="17" t="str">
        <f>'Project Plan_Gantt'!$A$30</f>
        <v>Milestone 4</v>
      </c>
      <c r="B27" s="64">
        <v>4.0999999999999996</v>
      </c>
      <c r="C27" s="64" t="str">
        <f>'Project Plan_Gantt'!A31</f>
        <v>Task1</v>
      </c>
      <c r="D27" s="64" t="str">
        <f>'Project Plan_Gantt'!D31</f>
        <v>Owner 4</v>
      </c>
      <c r="E27" s="6" t="s">
        <v>21</v>
      </c>
      <c r="F27" s="7" t="s">
        <v>8</v>
      </c>
      <c r="G27" s="33">
        <f>'Project Plan_Gantt'!B31</f>
        <v>44810</v>
      </c>
      <c r="H27" s="33">
        <f>'Project Plan_Gantt'!C31</f>
        <v>44834</v>
      </c>
      <c r="I27" s="33" t="str">
        <f t="shared" ca="1" si="0"/>
        <v/>
      </c>
      <c r="J27" s="32"/>
      <c r="K27" s="5"/>
      <c r="L27" s="6"/>
      <c r="M27" s="6"/>
      <c r="N27" s="6"/>
      <c r="O27" s="6"/>
      <c r="P27" s="6"/>
    </row>
    <row r="28" spans="1:16" ht="30" customHeight="1" x14ac:dyDescent="0.35">
      <c r="A28" s="17" t="str">
        <f>'Project Plan_Gantt'!$A$30</f>
        <v>Milestone 4</v>
      </c>
      <c r="B28" s="64">
        <v>4.2</v>
      </c>
      <c r="C28" s="64" t="str">
        <f>'Project Plan_Gantt'!A32</f>
        <v>Task2</v>
      </c>
      <c r="D28" s="64" t="str">
        <f>'Project Plan_Gantt'!D32</f>
        <v>Owner 4</v>
      </c>
      <c r="E28" s="6" t="s">
        <v>21</v>
      </c>
      <c r="F28" s="7" t="s">
        <v>8</v>
      </c>
      <c r="G28" s="33">
        <f>'Project Plan_Gantt'!B32</f>
        <v>44819</v>
      </c>
      <c r="H28" s="33">
        <f>'Project Plan_Gantt'!C32</f>
        <v>44834</v>
      </c>
      <c r="I28" s="33" t="str">
        <f t="shared" ca="1" si="0"/>
        <v/>
      </c>
      <c r="J28" s="32"/>
      <c r="K28" s="5"/>
      <c r="L28" s="6"/>
      <c r="M28" s="6"/>
      <c r="N28" s="6"/>
      <c r="O28" s="6"/>
      <c r="P28" s="6"/>
    </row>
    <row r="29" spans="1:16" ht="30" customHeight="1" x14ac:dyDescent="0.35">
      <c r="A29" s="17" t="str">
        <f>'Project Plan_Gantt'!$A$30</f>
        <v>Milestone 4</v>
      </c>
      <c r="B29" s="64">
        <v>4.3</v>
      </c>
      <c r="C29" s="64" t="str">
        <f>'Project Plan_Gantt'!A34</f>
        <v>Task4</v>
      </c>
      <c r="D29" s="64" t="str">
        <f>'Project Plan_Gantt'!D33</f>
        <v>Owner 4</v>
      </c>
      <c r="E29" s="6" t="s">
        <v>21</v>
      </c>
      <c r="F29" s="7" t="s">
        <v>8</v>
      </c>
      <c r="G29" s="33">
        <f>'Project Plan_Gantt'!B33</f>
        <v>44818</v>
      </c>
      <c r="H29" s="33">
        <f>'Project Plan_Gantt'!C33</f>
        <v>44825</v>
      </c>
      <c r="I29" s="33" t="str">
        <f t="shared" ca="1" si="0"/>
        <v/>
      </c>
      <c r="J29" s="32"/>
      <c r="K29" s="5"/>
      <c r="L29" s="6"/>
      <c r="M29" s="6"/>
      <c r="N29" s="6"/>
      <c r="O29" s="6"/>
      <c r="P29" s="6"/>
    </row>
    <row r="30" spans="1:16" ht="30" customHeight="1" x14ac:dyDescent="0.35">
      <c r="A30" s="17" t="str">
        <f>'Project Plan_Gantt'!$A$30</f>
        <v>Milestone 4</v>
      </c>
      <c r="B30" s="64">
        <v>4.4000000000000004</v>
      </c>
      <c r="C30" s="64" t="str">
        <f>'Project Plan_Gantt'!A35</f>
        <v>Task5</v>
      </c>
      <c r="D30" s="64" t="str">
        <f>'Project Plan_Gantt'!D34</f>
        <v>Owner 4</v>
      </c>
      <c r="E30" s="6" t="s">
        <v>21</v>
      </c>
      <c r="F30" s="7" t="s">
        <v>8</v>
      </c>
      <c r="G30" s="33">
        <f>'Project Plan_Gantt'!B34</f>
        <v>44825</v>
      </c>
      <c r="H30" s="33">
        <f>'Project Plan_Gantt'!C34</f>
        <v>44844</v>
      </c>
      <c r="I30" s="33" t="str">
        <f t="shared" ca="1" si="0"/>
        <v/>
      </c>
      <c r="J30" s="31"/>
      <c r="K30" s="6"/>
      <c r="L30" s="6"/>
      <c r="M30" s="5"/>
      <c r="N30" s="5"/>
      <c r="O30" s="5"/>
      <c r="P30" s="5"/>
    </row>
    <row r="31" spans="1:16" ht="30" customHeight="1" x14ac:dyDescent="0.35">
      <c r="A31" s="17" t="str">
        <f>'Project Plan_Gantt'!$A$30</f>
        <v>Milestone 4</v>
      </c>
      <c r="B31" s="64">
        <v>4.5</v>
      </c>
      <c r="C31" s="64" t="str">
        <f>'Project Plan_Gantt'!A36</f>
        <v>Task6</v>
      </c>
      <c r="D31" s="64" t="str">
        <f>'Project Plan_Gantt'!D35</f>
        <v>Owner 4</v>
      </c>
      <c r="E31" s="6" t="s">
        <v>21</v>
      </c>
      <c r="F31" s="7" t="s">
        <v>8</v>
      </c>
      <c r="G31" s="33">
        <f>'Project Plan_Gantt'!B35</f>
        <v>44844</v>
      </c>
      <c r="H31" s="33">
        <f>'Project Plan_Gantt'!C35</f>
        <v>44849</v>
      </c>
      <c r="I31" s="33" t="str">
        <f t="shared" ca="1" si="0"/>
        <v/>
      </c>
      <c r="J31" s="31"/>
      <c r="K31" s="5"/>
      <c r="L31" s="6"/>
      <c r="M31" s="6"/>
      <c r="N31" s="6"/>
      <c r="O31" s="6"/>
      <c r="P31" s="6"/>
    </row>
    <row r="32" spans="1:16" ht="30" customHeight="1" x14ac:dyDescent="0.35">
      <c r="A32" s="17" t="str">
        <f>'Project Plan_Gantt'!$A$30</f>
        <v>Milestone 4</v>
      </c>
      <c r="B32" s="64">
        <v>4.5999999999999996</v>
      </c>
      <c r="C32" s="64" t="e">
        <f>'Project Plan_Gantt'!#REF!</f>
        <v>#REF!</v>
      </c>
      <c r="D32" s="64" t="str">
        <f>'Project Plan_Gantt'!D36</f>
        <v>Owner 4</v>
      </c>
      <c r="E32" s="6"/>
      <c r="F32" s="7" t="s">
        <v>8</v>
      </c>
      <c r="G32" s="33">
        <f>'Project Plan_Gantt'!B36</f>
        <v>44818</v>
      </c>
      <c r="H32" s="33">
        <f>'Project Plan_Gantt'!C36</f>
        <v>44825</v>
      </c>
      <c r="I32" s="33" t="str">
        <f t="shared" ca="1" si="0"/>
        <v/>
      </c>
      <c r="J32" s="31"/>
      <c r="K32" s="5"/>
      <c r="L32" s="6"/>
      <c r="M32" s="6"/>
      <c r="N32" s="6"/>
      <c r="O32" s="6"/>
      <c r="P32" s="6"/>
    </row>
    <row r="33" spans="1:16" ht="30" customHeight="1" x14ac:dyDescent="0.35">
      <c r="A33" s="17" t="str">
        <f>'Project Plan_Gantt'!$A$42</f>
        <v>Milestone 5</v>
      </c>
      <c r="B33" s="64">
        <v>5.0999999999999996</v>
      </c>
      <c r="C33" s="64" t="str">
        <f>'Project Plan_Gantt'!A43</f>
        <v>Task1</v>
      </c>
      <c r="D33" s="64" t="str">
        <f>'Project Plan_Gantt'!D43</f>
        <v>Owner 5</v>
      </c>
      <c r="E33" s="6" t="s">
        <v>21</v>
      </c>
      <c r="F33" s="7" t="s">
        <v>8</v>
      </c>
      <c r="G33" s="33">
        <f>'Project Plan_Gantt'!B43</f>
        <v>44812</v>
      </c>
      <c r="H33" s="33">
        <f>'Project Plan_Gantt'!C43</f>
        <v>44826</v>
      </c>
      <c r="I33" s="33" t="str">
        <f t="shared" ca="1" si="0"/>
        <v/>
      </c>
      <c r="J33" s="31"/>
      <c r="K33" s="5"/>
      <c r="L33" s="6"/>
      <c r="M33" s="6"/>
      <c r="N33" s="6"/>
      <c r="O33" s="6"/>
      <c r="P33" s="6"/>
    </row>
    <row r="34" spans="1:16" ht="30" customHeight="1" x14ac:dyDescent="0.35">
      <c r="A34" s="17" t="str">
        <f>'Project Plan_Gantt'!$A$42</f>
        <v>Milestone 5</v>
      </c>
      <c r="B34" s="64">
        <v>5.2</v>
      </c>
      <c r="C34" s="64" t="str">
        <f>'Project Plan_Gantt'!A44</f>
        <v>Task2</v>
      </c>
      <c r="D34" s="64" t="str">
        <f>'Project Plan_Gantt'!D44</f>
        <v>Owner 5</v>
      </c>
      <c r="E34" s="6" t="s">
        <v>21</v>
      </c>
      <c r="F34" s="7" t="s">
        <v>8</v>
      </c>
      <c r="G34" s="33">
        <f>'Project Plan_Gantt'!B44</f>
        <v>44826</v>
      </c>
      <c r="H34" s="33">
        <f>'Project Plan_Gantt'!C44</f>
        <v>44840</v>
      </c>
      <c r="I34" s="33" t="str">
        <f t="shared" ca="1" si="0"/>
        <v/>
      </c>
      <c r="J34" s="31"/>
      <c r="K34" s="6"/>
      <c r="L34" s="6"/>
      <c r="M34" s="5"/>
      <c r="N34" s="5"/>
      <c r="O34" s="5"/>
      <c r="P34" s="5"/>
    </row>
    <row r="35" spans="1:16" ht="30" customHeight="1" x14ac:dyDescent="0.35">
      <c r="A35" s="17" t="str">
        <f>'Project Plan_Gantt'!$A$42</f>
        <v>Milestone 5</v>
      </c>
      <c r="B35" s="64">
        <v>5.3</v>
      </c>
      <c r="C35" s="64" t="str">
        <f>'Project Plan_Gantt'!A45</f>
        <v>Task3</v>
      </c>
      <c r="D35" s="64" t="str">
        <f>'Project Plan_Gantt'!D45</f>
        <v>Owner 5</v>
      </c>
      <c r="E35" s="6" t="s">
        <v>21</v>
      </c>
      <c r="F35" s="7" t="s">
        <v>8</v>
      </c>
      <c r="G35" s="33">
        <f>'Project Plan_Gantt'!B45</f>
        <v>44840</v>
      </c>
      <c r="H35" s="33">
        <f>'Project Plan_Gantt'!C45</f>
        <v>44847</v>
      </c>
      <c r="I35" s="33" t="str">
        <f t="shared" ca="1" si="0"/>
        <v/>
      </c>
      <c r="J35" s="31"/>
      <c r="K35" s="6"/>
      <c r="L35" s="6"/>
      <c r="M35" s="5"/>
      <c r="N35" s="5"/>
      <c r="O35" s="5"/>
      <c r="P35" s="5"/>
    </row>
    <row r="36" spans="1:16" ht="30" customHeight="1" x14ac:dyDescent="0.35">
      <c r="A36" s="17" t="str">
        <f>'Project Plan_Gantt'!$A$42</f>
        <v>Milestone 5</v>
      </c>
      <c r="B36" s="64">
        <v>5.4</v>
      </c>
      <c r="C36" s="64" t="str">
        <f>'Project Plan_Gantt'!A46</f>
        <v>Task4</v>
      </c>
      <c r="D36" s="64" t="str">
        <f>'Project Plan_Gantt'!D46</f>
        <v>Owner 5</v>
      </c>
      <c r="E36" s="6"/>
      <c r="F36" s="7" t="s">
        <v>8</v>
      </c>
      <c r="G36" s="33">
        <f>'Project Plan_Gantt'!B46</f>
        <v>44847</v>
      </c>
      <c r="H36" s="33">
        <f>'Project Plan_Gantt'!C46</f>
        <v>44854</v>
      </c>
      <c r="I36" s="33" t="str">
        <f t="shared" ca="1" si="0"/>
        <v/>
      </c>
      <c r="J36" s="31"/>
      <c r="K36" s="5"/>
      <c r="L36" s="5"/>
      <c r="M36" s="5"/>
      <c r="N36" s="5"/>
      <c r="O36" s="5"/>
      <c r="P36" s="5"/>
    </row>
    <row r="37" spans="1:16" ht="30" customHeight="1" x14ac:dyDescent="0.35">
      <c r="A37" s="17" t="str">
        <f>'Project Plan_Gantt'!$A$42</f>
        <v>Milestone 5</v>
      </c>
      <c r="B37" s="64">
        <v>5.5</v>
      </c>
      <c r="C37" s="64" t="str">
        <f>'Project Plan_Gantt'!A47</f>
        <v>Task5</v>
      </c>
      <c r="D37" s="64" t="str">
        <f>'Project Plan_Gantt'!D47</f>
        <v>Owner 5</v>
      </c>
      <c r="E37" s="6"/>
      <c r="F37" s="7" t="s">
        <v>8</v>
      </c>
      <c r="G37" s="33">
        <f>'Project Plan_Gantt'!B47</f>
        <v>44854</v>
      </c>
      <c r="H37" s="33">
        <f>'Project Plan_Gantt'!C47</f>
        <v>44875</v>
      </c>
      <c r="I37" s="33" t="str">
        <f t="shared" ca="1" si="0"/>
        <v/>
      </c>
      <c r="J37" s="31"/>
      <c r="K37" s="5"/>
      <c r="L37" s="5"/>
      <c r="M37" s="5"/>
      <c r="N37" s="5"/>
      <c r="O37" s="5"/>
      <c r="P37" s="5"/>
    </row>
    <row r="38" spans="1:16" ht="30" customHeight="1" x14ac:dyDescent="0.35">
      <c r="A38" s="17" t="str">
        <f>'Project Plan_Gantt'!$A$42</f>
        <v>Milestone 5</v>
      </c>
      <c r="B38" s="64">
        <v>5.6</v>
      </c>
      <c r="C38" s="64" t="str">
        <f>'Project Plan_Gantt'!A48</f>
        <v>Task6</v>
      </c>
      <c r="D38" s="64" t="str">
        <f>'Project Plan_Gantt'!D48</f>
        <v>Owner 5</v>
      </c>
      <c r="E38" s="6"/>
      <c r="F38" s="7" t="s">
        <v>8</v>
      </c>
      <c r="G38" s="33">
        <f>'Project Plan_Gantt'!B48</f>
        <v>44875</v>
      </c>
      <c r="H38" s="33">
        <f>'Project Plan_Gantt'!C48</f>
        <v>44882</v>
      </c>
      <c r="I38" s="33" t="str">
        <f t="shared" ca="1" si="0"/>
        <v/>
      </c>
      <c r="J38" s="31"/>
      <c r="K38" s="5"/>
      <c r="L38" s="5"/>
      <c r="M38" s="5"/>
      <c r="N38" s="5"/>
      <c r="O38" s="5"/>
      <c r="P38" s="5"/>
    </row>
  </sheetData>
  <autoFilter ref="A4:P38" xr:uid="{00000000-0001-0000-0000-000000000000}"/>
  <mergeCells count="10">
    <mergeCell ref="B2:C2"/>
    <mergeCell ref="A1:J1"/>
    <mergeCell ref="K1:K3"/>
    <mergeCell ref="L1:L3"/>
    <mergeCell ref="P1:P3"/>
    <mergeCell ref="O1:O3"/>
    <mergeCell ref="N1:N3"/>
    <mergeCell ref="M1:M3"/>
    <mergeCell ref="D2:I2"/>
    <mergeCell ref="C3:D3"/>
  </mergeCells>
  <phoneticPr fontId="2" type="noConversion"/>
  <conditionalFormatting sqref="F5:F38">
    <cfRule type="cellIs" dxfId="38" priority="218" operator="equal">
      <formula>"Road Block"</formula>
    </cfRule>
    <cfRule type="cellIs" dxfId="37" priority="243" operator="equal">
      <formula>$I$3</formula>
    </cfRule>
    <cfRule type="cellIs" dxfId="36" priority="244" operator="equal">
      <formula>$H$3</formula>
    </cfRule>
    <cfRule type="cellIs" dxfId="35" priority="245" operator="equal">
      <formula>$G$3</formula>
    </cfRule>
    <cfRule type="cellIs" dxfId="34" priority="246" operator="equal">
      <formula>$E$3</formula>
    </cfRule>
    <cfRule type="expression" dxfId="33" priority="247">
      <formula>$E$3</formula>
    </cfRule>
    <cfRule type="cellIs" dxfId="32" priority="248" operator="equal">
      <formula>$F$3</formula>
    </cfRule>
  </conditionalFormatting>
  <conditionalFormatting sqref="I3">
    <cfRule type="cellIs" dxfId="31" priority="237" operator="equal">
      <formula>$I$3</formula>
    </cfRule>
    <cfRule type="cellIs" dxfId="30" priority="238" operator="equal">
      <formula>$H$3</formula>
    </cfRule>
    <cfRule type="cellIs" dxfId="29" priority="239" operator="equal">
      <formula>$G$3</formula>
    </cfRule>
    <cfRule type="cellIs" dxfId="28" priority="240" operator="equal">
      <formula>$E$3</formula>
    </cfRule>
    <cfRule type="expression" dxfId="27" priority="241">
      <formula>$E$3</formula>
    </cfRule>
    <cfRule type="cellIs" dxfId="26" priority="242" operator="equal">
      <formula>$F$3</formula>
    </cfRule>
  </conditionalFormatting>
  <conditionalFormatting sqref="F3">
    <cfRule type="cellIs" dxfId="25" priority="231" operator="equal">
      <formula>$I$3</formula>
    </cfRule>
    <cfRule type="cellIs" dxfId="24" priority="232" operator="equal">
      <formula>$H$3</formula>
    </cfRule>
    <cfRule type="cellIs" dxfId="23" priority="233" operator="equal">
      <formula>$G$3</formula>
    </cfRule>
    <cfRule type="cellIs" dxfId="22" priority="234" operator="equal">
      <formula>$E$3</formula>
    </cfRule>
    <cfRule type="expression" dxfId="21" priority="235">
      <formula>$E$3</formula>
    </cfRule>
    <cfRule type="cellIs" dxfId="20" priority="236" operator="equal">
      <formula>$F$3</formula>
    </cfRule>
  </conditionalFormatting>
  <conditionalFormatting sqref="E3">
    <cfRule type="cellIs" dxfId="19" priority="225" operator="equal">
      <formula>$I$3</formula>
    </cfRule>
    <cfRule type="cellIs" dxfId="18" priority="226" operator="equal">
      <formula>$H$3</formula>
    </cfRule>
    <cfRule type="cellIs" dxfId="17" priority="227" operator="equal">
      <formula>$G$3</formula>
    </cfRule>
    <cfRule type="cellIs" dxfId="16" priority="228" operator="equal">
      <formula>$E$3</formula>
    </cfRule>
    <cfRule type="expression" dxfId="15" priority="229">
      <formula>$E$3</formula>
    </cfRule>
    <cfRule type="cellIs" dxfId="14" priority="230" operator="equal">
      <formula>$F$3</formula>
    </cfRule>
  </conditionalFormatting>
  <conditionalFormatting sqref="H3">
    <cfRule type="cellIs" dxfId="13" priority="219" operator="equal">
      <formula>$I$3</formula>
    </cfRule>
    <cfRule type="cellIs" dxfId="12" priority="220" operator="equal">
      <formula>$H$3</formula>
    </cfRule>
    <cfRule type="cellIs" dxfId="11" priority="221" operator="equal">
      <formula>$G$3</formula>
    </cfRule>
    <cfRule type="cellIs" dxfId="10" priority="222" operator="equal">
      <formula>$E$3</formula>
    </cfRule>
    <cfRule type="expression" dxfId="9" priority="223">
      <formula>$E$3</formula>
    </cfRule>
    <cfRule type="cellIs" dxfId="8" priority="224" operator="equal">
      <formula>$F$3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Project Plan_Gantt</vt:lpstr>
      <vt:lpstr>RAIL</vt:lpstr>
      <vt:lpstr>'Project Plan_Gantt'!Print_Area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beauchamp</dc:creator>
  <cp:keywords/>
  <dc:description/>
  <cp:lastModifiedBy>susan beauchamp</cp:lastModifiedBy>
  <cp:revision/>
  <dcterms:created xsi:type="dcterms:W3CDTF">2016-02-04T02:31:04Z</dcterms:created>
  <dcterms:modified xsi:type="dcterms:W3CDTF">2022-09-19T18:03:57Z</dcterms:modified>
  <cp:category/>
  <cp:contentStatus/>
</cp:coreProperties>
</file>