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Summary" sheetId="2" r:id="rId5"/>
    <sheet state="visible" name="Transactions" sheetId="3" r:id="rId6"/>
    <sheet state="hidden" name="Income Monthly Analysis" sheetId="4" r:id="rId7"/>
    <sheet state="hidden" name="Calendar View" sheetId="5" r:id="rId8"/>
    <sheet state="hidden" name="Expenses Monthly Analysis" sheetId="6" r:id="rId9"/>
    <sheet state="hidden" name="Expenses Yearly Analysis" sheetId="7" r:id="rId10"/>
    <sheet state="hidden" name="Income Yearly Analysis" sheetId="8" r:id="rId11"/>
    <sheet state="hidden" name="Payment - 3" sheetId="9" r:id="rId12"/>
  </sheets>
  <definedNames>
    <definedName localSheetId="1" name="StartingBalance">Summary!$L$5</definedName>
    <definedName name="StrategyIndex">#REF!</definedName>
  </definedNames>
  <calcPr/>
</workbook>
</file>

<file path=xl/sharedStrings.xml><?xml version="1.0" encoding="utf-8"?>
<sst xmlns="http://schemas.openxmlformats.org/spreadsheetml/2006/main" count="139" uniqueCount="70">
  <si>
    <t>@</t>
  </si>
  <si>
    <t>If view "ONLY VIEW", Click File "Make a copy", Copy saved to your "My Drive"</t>
  </si>
  <si>
    <r>
      <rPr>
        <rFont val="Lobster, Arial"/>
        <color rgb="FFFF6D01"/>
        <sz val="44.0"/>
      </rPr>
      <t xml:space="preserve">MONTHLY BUDGET </t>
    </r>
    <r>
      <rPr>
        <rFont val="MonteCarlo"/>
        <color rgb="FFFF6D01"/>
        <sz val="44.0"/>
      </rPr>
      <t>Instructions</t>
    </r>
  </si>
  <si>
    <t>1. SUMMARY</t>
  </si>
  <si>
    <t xml:space="preserve">√ Input expense categories and budget forecasts for each category.    
√ Input income categories and anticipate allocation for each category.
</t>
  </si>
  <si>
    <t>2. TRANSACTIONS</t>
  </si>
  <si>
    <t xml:space="preserve">√ Enter actual expenses incurred and select them based on the predefined categories created
√ Enter your actual income and categorize it according to the pre-established categories.
√ Expenses and income will update in the summary table automatically.
√ It serves as a general ledger, recording all your daily transactions, allowing you to track and control your daily income and expenses effectively.     </t>
  </si>
  <si>
    <t>3. BACK TO SUMMARY</t>
  </si>
  <si>
    <t xml:space="preserve">√ After entering your expenses for the month, you can go back to the summary sheet to view a graphical overview of your spending.
√ Here's an easy-to-read chart that shows what you spend the most money on.
√ Track your spending effortlessly by selecting a month to compare expenses with other
  </t>
  </si>
  <si>
    <t>Select year</t>
  </si>
  <si>
    <t>2023</t>
  </si>
  <si>
    <t>Add Expense</t>
  </si>
  <si>
    <t>Select month</t>
  </si>
  <si>
    <t>6</t>
  </si>
  <si>
    <t>Add Income</t>
  </si>
  <si>
    <t>Expenses</t>
  </si>
  <si>
    <t>Income</t>
  </si>
  <si>
    <t>Planned</t>
  </si>
  <si>
    <t>Actual</t>
  </si>
  <si>
    <t>Diff.</t>
  </si>
  <si>
    <t>Totals</t>
  </si>
  <si>
    <t>Food</t>
  </si>
  <si>
    <t>Consultant Fee</t>
  </si>
  <si>
    <t>Gifts</t>
  </si>
  <si>
    <t>Paycheck</t>
  </si>
  <si>
    <t>Health/medical</t>
  </si>
  <si>
    <t>Bonus</t>
  </si>
  <si>
    <t>Home</t>
  </si>
  <si>
    <t>Interest</t>
  </si>
  <si>
    <t>Transportation</t>
  </si>
  <si>
    <t>Other</t>
  </si>
  <si>
    <t>Personal</t>
  </si>
  <si>
    <t>Pets</t>
  </si>
  <si>
    <t>Utilities</t>
  </si>
  <si>
    <t>Travel</t>
  </si>
  <si>
    <t>Debt</t>
  </si>
  <si>
    <t>Shopping</t>
  </si>
  <si>
    <t>Back to Summary</t>
  </si>
  <si>
    <t>Date</t>
  </si>
  <si>
    <t>Amount</t>
  </si>
  <si>
    <t>Description</t>
  </si>
  <si>
    <t>Category</t>
  </si>
  <si>
    <t>Total Income</t>
  </si>
  <si>
    <t>Expense</t>
  </si>
  <si>
    <t>Balance</t>
  </si>
  <si>
    <t>Mon</t>
  </si>
  <si>
    <t>Tue</t>
  </si>
  <si>
    <t>Wed</t>
  </si>
  <si>
    <t>Thu</t>
  </si>
  <si>
    <t>Fri</t>
  </si>
  <si>
    <t>Sat</t>
  </si>
  <si>
    <t/>
  </si>
  <si>
    <t>Total Expenses</t>
  </si>
  <si>
    <t>Total</t>
  </si>
  <si>
    <t>Debt Information Table</t>
  </si>
  <si>
    <t>Payment Summary</t>
  </si>
  <si>
    <t>#</t>
  </si>
  <si>
    <t>Rate</t>
  </si>
  <si>
    <t>Min Payment</t>
  </si>
  <si>
    <t>Input Order</t>
  </si>
  <si>
    <t>Interest-only</t>
  </si>
  <si>
    <t>Total Interest</t>
  </si>
  <si>
    <t>Months to Pay Off</t>
  </si>
  <si>
    <t>Month Paid Off</t>
  </si>
  <si>
    <t>MONTH</t>
  </si>
  <si>
    <t>DATE</t>
  </si>
  <si>
    <t>Additional Payment</t>
  </si>
  <si>
    <t>PAYMENT</t>
  </si>
  <si>
    <t>INTEREST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</si>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</sst>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4">
    <numFmt numFmtId="164" formatCode="[$undefined]#,##0.00"/>
    <numFmt numFmtId="165" formatCode="[$Đ]#,##0.00"/>
    <numFmt numFmtId="166" formatCode="[$$]#,##0"/>
    <numFmt numFmtId="167" formatCode="[$€]#,##0"/>
    <numFmt numFmtId="168" formatCode="&quot;$&quot;#,##0"/>
    <numFmt numFmtId="169" formatCode="m/d"/>
    <numFmt numFmtId="170" formatCode="[$$]#,##0.00"/>
    <numFmt numFmtId="171" formatCode="M/d/yyyy"/>
    <numFmt numFmtId="172" formatCode="&quot;$&quot;#,##0.00"/>
    <numFmt numFmtId="173" formatCode="m/d/yyyy"/>
    <numFmt numFmtId="174" formatCode="m&quot;/&quot;d"/>
    <numFmt numFmtId="175" formatCode="mmm&quot;-&quot;yy"/>
    <numFmt numFmtId="176" formatCode="#,##0.00;(#,##0.00)"/>
    <numFmt numFmtId="177" formatCode="mmm&quot; - &quot;yyyy"/>
  </numFmts>
  <fonts count="68">
    <font>
      <sz val="10.0"/>
      <color rgb="FF000000"/>
      <name val="Verdana"/>
      <scheme val="minor"/>
    </font>
    <font>
      <b/>
      <color theme="1"/>
      <name val="Verdana"/>
      <scheme val="minor"/>
    </font>
    <font>
      <sz val="12.0"/>
      <color theme="1"/>
      <name val="Verdana"/>
    </font>
    <font>
      <color theme="1"/>
      <name val="Verdana"/>
    </font>
    <font>
      <b/>
      <sz val="12.0"/>
      <color theme="1"/>
      <name val="&quot;Times New Roman&quot;"/>
    </font>
    <font>
      <sz val="44.0"/>
      <color rgb="FFFF6D01"/>
      <name val="Lobster"/>
    </font>
    <font>
      <color theme="1"/>
      <name val="Verdana"/>
      <scheme val="minor"/>
    </font>
    <font>
      <b/>
      <sz val="15.0"/>
      <color theme="1"/>
      <name val="Verdana"/>
      <scheme val="minor"/>
    </font>
    <font>
      <sz val="12.0"/>
      <color theme="1"/>
      <name val="Montserrat"/>
    </font>
    <font>
      <sz val="12.0"/>
      <color theme="1"/>
      <name val="Verdana"/>
      <scheme val="minor"/>
    </font>
    <font>
      <b/>
      <sz val="14.0"/>
      <color theme="1"/>
      <name val="Verdana"/>
      <scheme val="minor"/>
    </font>
    <font>
      <sz val="10.0"/>
      <color theme="1"/>
      <name val="Lato"/>
    </font>
    <font>
      <sz val="26.0"/>
      <color theme="5"/>
      <name val="Lobster"/>
    </font>
    <font>
      <sz val="9.0"/>
      <color rgb="FFFFFFFF"/>
      <name val="Lato"/>
    </font>
    <font>
      <b/>
      <sz val="14.0"/>
      <color theme="4"/>
      <name val="Lobster"/>
    </font>
    <font>
      <b/>
      <i/>
      <sz val="12.0"/>
      <color rgb="FF334960"/>
      <name val="Lobster"/>
    </font>
    <font>
      <b/>
      <u/>
      <sz val="13.0"/>
      <color theme="4"/>
      <name val="Lobster"/>
    </font>
    <font>
      <color theme="4"/>
      <name val="Lato"/>
    </font>
    <font>
      <sz val="9.0"/>
      <color rgb="FFCCCCCC"/>
      <name val="Lato"/>
    </font>
    <font>
      <i/>
      <sz val="10.0"/>
      <color rgb="FFCCCCCC"/>
      <name val="Lato"/>
    </font>
    <font>
      <color theme="1"/>
      <name val="Lato"/>
    </font>
    <font>
      <color theme="5"/>
      <name val="Lato"/>
    </font>
    <font>
      <sz val="14.0"/>
      <color theme="1"/>
      <name val="Lato"/>
    </font>
    <font>
      <b/>
      <sz val="14.0"/>
      <color theme="5"/>
      <name val="Lato"/>
    </font>
    <font>
      <b/>
      <sz val="14.0"/>
      <color rgb="FF334960"/>
      <name val="Lato"/>
    </font>
    <font>
      <sz val="10.0"/>
      <color rgb="FF576475"/>
      <name val="Lato"/>
    </font>
    <font>
      <b/>
      <sz val="10.0"/>
      <color rgb="FF576475"/>
      <name val="Lato"/>
    </font>
    <font>
      <b/>
      <color rgb="FF334960"/>
      <name val="Lato"/>
    </font>
    <font>
      <sz val="10.0"/>
      <color rgb="FF334960"/>
      <name val="Lato"/>
    </font>
    <font>
      <color rgb="FF334960"/>
      <name val="Lato"/>
    </font>
    <font>
      <b/>
      <sz val="10.0"/>
      <color rgb="FF666666"/>
      <name val="Lato"/>
    </font>
    <font>
      <sz val="10.0"/>
      <color rgb="FF666666"/>
      <name val="Lato"/>
    </font>
    <font>
      <b/>
      <sz val="10.0"/>
      <color rgb="FFF46524"/>
      <name val="Lato"/>
    </font>
    <font>
      <b/>
      <sz val="17.0"/>
      <color theme="5"/>
      <name val="Raleway"/>
    </font>
    <font>
      <b/>
      <color theme="1"/>
      <name val="Lato"/>
    </font>
    <font>
      <b/>
      <sz val="18.0"/>
      <color theme="5"/>
      <name val="Raleway"/>
    </font>
    <font>
      <b/>
      <sz val="18.0"/>
      <color rgb="FFF46524"/>
      <name val="Lato"/>
    </font>
    <font>
      <b/>
      <sz val="11.0"/>
      <color rgb="FF334960"/>
      <name val="Lato"/>
    </font>
    <font>
      <b/>
      <sz val="17.0"/>
      <color rgb="FF334960"/>
      <name val="Lato"/>
    </font>
    <font>
      <b/>
      <sz val="18.0"/>
      <color rgb="FF334960"/>
      <name val="Lato"/>
    </font>
    <font>
      <sz val="18.0"/>
      <color rgb="FF334960"/>
      <name val="Lato"/>
    </font>
    <font>
      <i/>
      <sz val="9.0"/>
      <color rgb="FF687887"/>
      <name val="Lato"/>
    </font>
    <font>
      <b/>
      <sz val="10.0"/>
      <color rgb="FF434343"/>
      <name val="Lato"/>
    </font>
    <font/>
    <font>
      <sz val="10.0"/>
      <color rgb="FF434343"/>
      <name val="Lato"/>
    </font>
    <font>
      <color rgb="FF434343"/>
      <name val="Lato"/>
    </font>
    <font>
      <sz val="10.0"/>
      <color rgb="FF687887"/>
      <name val="Lato"/>
    </font>
    <font>
      <b/>
      <color rgb="FF434343"/>
      <name val="Lato"/>
    </font>
    <font>
      <sz val="10.0"/>
      <color rgb="FFF46524"/>
      <name val="Lato"/>
    </font>
    <font>
      <u/>
      <sz val="14.0"/>
      <color theme="9"/>
      <name val="Lobster"/>
    </font>
    <font>
      <b/>
      <sz val="18.0"/>
      <color theme="8"/>
      <name val="Raleway"/>
    </font>
    <font>
      <b/>
      <color rgb="FF576475"/>
      <name val="Lato"/>
    </font>
    <font>
      <color rgb="FF556376"/>
      <name val="Lato"/>
    </font>
    <font>
      <color rgb="FF687887"/>
      <name val="Lato"/>
    </font>
    <font>
      <color rgb="FF576475"/>
      <name val="Lato"/>
    </font>
    <font>
      <sz val="10.0"/>
      <color rgb="FF556376"/>
      <name val="Lato"/>
    </font>
    <font>
      <b/>
      <sz val="14.0"/>
      <color rgb="FFFFFFFF"/>
      <name val="Montserrat"/>
    </font>
    <font>
      <b/>
      <color rgb="FFFFFFFF"/>
      <name val="Montserrat"/>
    </font>
    <font>
      <color theme="1"/>
      <name val="Roboto"/>
    </font>
    <font>
      <sz val="11.0"/>
      <color theme="1"/>
      <name val="Roboto"/>
    </font>
    <font>
      <b/>
      <sz val="10.0"/>
      <color rgb="FFFFFFFF"/>
      <name val="Montserrat"/>
    </font>
    <font>
      <i/>
      <sz val="12.0"/>
      <color rgb="FF000000"/>
      <name val="Ultra"/>
    </font>
    <font>
      <sz val="12.0"/>
      <color theme="1"/>
      <name val="Lobster"/>
    </font>
    <font>
      <sz val="9.0"/>
      <color theme="1"/>
      <name val="Verdana"/>
      <scheme val="minor"/>
    </font>
    <font>
      <b/>
      <sz val="9.0"/>
      <color theme="1"/>
      <name val="Verdana"/>
      <scheme val="minor"/>
    </font>
    <font>
      <color theme="1"/>
      <name val="Arial"/>
    </font>
    <font>
      <b/>
      <sz val="12.0"/>
      <color theme="1"/>
      <name val="Montserrat"/>
    </font>
    <font>
      <b/>
      <sz val="8.0"/>
      <color theme="1"/>
      <name val="Montserrat"/>
    </font>
  </fonts>
  <fills count="1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DBDBD"/>
        <bgColor rgb="FFBDBDBD"/>
      </patternFill>
    </fill>
    <fill>
      <patternFill patternType="solid">
        <fgColor rgb="FFFCECE6"/>
        <bgColor rgb="FFFCECE6"/>
      </patternFill>
    </fill>
    <fill>
      <patternFill patternType="solid">
        <fgColor rgb="FFF3F3F3"/>
        <bgColor rgb="FFF3F3F3"/>
      </patternFill>
    </fill>
    <fill>
      <patternFill patternType="solid">
        <fgColor rgb="FFF46524"/>
        <bgColor rgb="FFF46524"/>
      </patternFill>
    </fill>
    <fill>
      <patternFill patternType="solid">
        <fgColor rgb="FF434343"/>
        <bgColor rgb="FF434343"/>
      </patternFill>
    </fill>
    <fill>
      <patternFill patternType="solid">
        <fgColor rgb="FFE27228"/>
        <bgColor rgb="FFE27228"/>
      </patternFill>
    </fill>
    <fill>
      <patternFill patternType="solid">
        <fgColor rgb="FFFFE6DD"/>
        <bgColor rgb="FFFFE6DD"/>
      </patternFill>
    </fill>
    <fill>
      <patternFill patternType="solid">
        <fgColor rgb="FFD9D9D9"/>
        <bgColor rgb="FFD9D9D9"/>
      </patternFill>
    </fill>
    <fill>
      <patternFill patternType="solid">
        <fgColor theme="5"/>
        <bgColor theme="5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</fills>
  <borders count="29">
    <border/>
    <border>
      <bottom style="thin">
        <color rgb="FFFFFFFF"/>
      </bottom>
    </border>
    <border>
      <top style="thin">
        <color rgb="FFA7B0BF"/>
      </top>
    </border>
    <border>
      <bottom style="thin">
        <color rgb="FFA7B0B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A7B0B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bottom style="hair">
        <color rgb="FFD9D9D9"/>
      </bottom>
    </border>
    <border>
      <top style="hair">
        <color rgb="FFD9D9D9"/>
      </top>
      <bottom style="hair">
        <color rgb="FFD9D9D9"/>
      </bottom>
    </border>
    <border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</borders>
  <cellStyleXfs count="1">
    <xf borderId="0" fillId="0" fontId="0" numFmtId="0" applyAlignment="1" applyFont="1"/>
  </cellStyleXfs>
  <cellXfs count="2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5" numFmtId="0" xfId="0" applyAlignment="1" applyFont="1">
      <alignment horizontal="center" shrinkToFit="0" wrapText="1"/>
    </xf>
    <xf borderId="0" fillId="0" fontId="6" numFmtId="0" xfId="0" applyAlignment="1" applyFont="1">
      <alignment vertical="center"/>
    </xf>
    <xf borderId="0" fillId="0" fontId="7" numFmtId="0" xfId="0" applyAlignment="1" applyFont="1">
      <alignment readingOrder="0" shrinkToFit="0" vertical="center" wrapText="1"/>
    </xf>
    <xf borderId="0" fillId="0" fontId="8" numFmtId="0" xfId="0" applyAlignment="1" applyFont="1">
      <alignment readingOrder="0" vertical="center"/>
    </xf>
    <xf borderId="0" fillId="0" fontId="9" numFmtId="0" xfId="0" applyAlignment="1" applyFont="1">
      <alignment readingOrder="0" vertical="center"/>
    </xf>
    <xf borderId="0" fillId="0" fontId="10" numFmtId="0" xfId="0" applyAlignment="1" applyFont="1">
      <alignment readingOrder="0" vertical="center"/>
    </xf>
    <xf borderId="0" fillId="0" fontId="7" numFmtId="0" xfId="0" applyAlignment="1" applyFont="1">
      <alignment readingOrder="0" vertical="center"/>
    </xf>
    <xf borderId="0" fillId="3" fontId="9" numFmtId="0" xfId="0" applyFill="1" applyFont="1"/>
    <xf borderId="0" fillId="3" fontId="6" numFmtId="0" xfId="0" applyFont="1"/>
    <xf borderId="0" fillId="0" fontId="9" numFmtId="0" xfId="0" applyAlignment="1" applyFont="1">
      <alignment readingOrder="0"/>
    </xf>
    <xf borderId="0" fillId="4" fontId="11" numFmtId="164" xfId="0" applyAlignment="1" applyFill="1" applyFont="1" applyNumberFormat="1">
      <alignment vertical="bottom"/>
    </xf>
    <xf borderId="0" fillId="4" fontId="11" numFmtId="0" xfId="0" applyAlignment="1" applyFont="1">
      <alignment vertical="bottom"/>
    </xf>
    <xf borderId="0" fillId="4" fontId="12" numFmtId="0" xfId="0" applyAlignment="1" applyFont="1">
      <alignment horizontal="center" vertical="center"/>
    </xf>
    <xf borderId="0" fillId="4" fontId="13" numFmtId="0" xfId="0" applyAlignment="1" applyFont="1">
      <alignment shrinkToFit="0" vertical="center" wrapText="1"/>
    </xf>
    <xf borderId="0" fillId="4" fontId="14" numFmtId="0" xfId="0" applyAlignment="1" applyFont="1">
      <alignment horizontal="left" readingOrder="0" shrinkToFit="0" vertical="center" wrapText="1"/>
    </xf>
    <xf borderId="0" fillId="4" fontId="15" numFmtId="49" xfId="0" applyAlignment="1" applyFont="1" applyNumberFormat="1">
      <alignment horizontal="left" readingOrder="0" shrinkToFit="0" vertical="center" wrapText="1"/>
    </xf>
    <xf borderId="0" fillId="4" fontId="16" numFmtId="0" xfId="0" applyAlignment="1" applyFont="1">
      <alignment horizontal="center" readingOrder="0" vertical="center"/>
    </xf>
    <xf borderId="0" fillId="4" fontId="17" numFmtId="0" xfId="0" applyFont="1"/>
    <xf borderId="0" fillId="4" fontId="18" numFmtId="0" xfId="0" applyAlignment="1" applyFont="1">
      <alignment shrinkToFit="0" vertical="top" wrapText="1"/>
    </xf>
    <xf borderId="0" fillId="4" fontId="19" numFmtId="0" xfId="0" applyAlignment="1" applyFont="1">
      <alignment horizontal="left" readingOrder="0" shrinkToFit="0" vertical="center" wrapText="1"/>
    </xf>
    <xf borderId="0" fillId="0" fontId="20" numFmtId="0" xfId="0" applyFont="1"/>
    <xf borderId="0" fillId="0" fontId="20" numFmtId="165" xfId="0" applyFont="1" applyNumberFormat="1"/>
    <xf borderId="0" fillId="0" fontId="21" numFmtId="0" xfId="0" applyFont="1"/>
    <xf borderId="0" fillId="0" fontId="20" numFmtId="0" xfId="0" applyAlignment="1" applyFont="1">
      <alignment readingOrder="0"/>
    </xf>
    <xf borderId="0" fillId="0" fontId="22" numFmtId="0" xfId="0" applyAlignment="1" applyFont="1">
      <alignment vertical="center"/>
    </xf>
    <xf borderId="0" fillId="0" fontId="23" numFmtId="0" xfId="0" applyAlignment="1" applyFont="1">
      <alignment horizontal="left" readingOrder="0" vertical="center"/>
    </xf>
    <xf borderId="0" fillId="0" fontId="24" numFmtId="0" xfId="0" applyAlignment="1" applyFont="1">
      <alignment horizontal="left" readingOrder="0" vertical="center"/>
    </xf>
    <xf borderId="0" fillId="0" fontId="22" numFmtId="0" xfId="0" applyAlignment="1" applyFont="1">
      <alignment horizontal="right" vertical="center"/>
    </xf>
    <xf borderId="0" fillId="0" fontId="25" numFmtId="0" xfId="0" applyAlignment="1" applyFont="1">
      <alignment vertical="center"/>
    </xf>
    <xf borderId="0" fillId="0" fontId="26" numFmtId="0" xfId="0" applyAlignment="1" applyFont="1">
      <alignment horizontal="left" vertical="center"/>
    </xf>
    <xf borderId="0" fillId="0" fontId="25" numFmtId="166" xfId="0" applyAlignment="1" applyFont="1" applyNumberFormat="1">
      <alignment horizontal="right" vertical="center"/>
    </xf>
    <xf borderId="0" fillId="3" fontId="25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27" numFmtId="0" xfId="0" applyAlignment="1" applyFont="1">
      <alignment horizontal="left" readingOrder="0" vertical="center"/>
    </xf>
    <xf borderId="0" fillId="0" fontId="28" numFmtId="166" xfId="0" applyAlignment="1" applyFont="1" applyNumberFormat="1">
      <alignment horizontal="right" readingOrder="0" vertical="center"/>
    </xf>
    <xf borderId="0" fillId="0" fontId="29" numFmtId="0" xfId="0" applyAlignment="1" applyFont="1">
      <alignment horizontal="left" vertical="center"/>
    </xf>
    <xf borderId="0" fillId="0" fontId="20" numFmtId="0" xfId="0" applyAlignment="1" applyFont="1">
      <alignment vertical="center"/>
    </xf>
    <xf borderId="0" fillId="0" fontId="11" numFmtId="0" xfId="0" applyAlignment="1" applyFont="1">
      <alignment vertical="bottom"/>
    </xf>
    <xf borderId="0" fillId="0" fontId="30" numFmtId="0" xfId="0" applyAlignment="1" applyFont="1">
      <alignment horizontal="left"/>
    </xf>
    <xf borderId="0" fillId="0" fontId="31" numFmtId="167" xfId="0" applyAlignment="1" applyFont="1" applyNumberFormat="1">
      <alignment horizontal="right"/>
    </xf>
    <xf borderId="0" fillId="3" fontId="11" numFmtId="0" xfId="0" applyAlignment="1" applyFont="1">
      <alignment vertical="bottom"/>
    </xf>
    <xf borderId="0" fillId="0" fontId="32" numFmtId="0" xfId="0" applyAlignment="1" applyFont="1">
      <alignment vertical="top"/>
    </xf>
    <xf borderId="0" fillId="0" fontId="33" numFmtId="0" xfId="0" applyAlignment="1" applyFont="1">
      <alignment horizontal="left" vertical="top"/>
    </xf>
    <xf borderId="0" fillId="0" fontId="34" numFmtId="0" xfId="0" applyAlignment="1" applyFont="1">
      <alignment vertical="top"/>
    </xf>
    <xf borderId="0" fillId="0" fontId="32" numFmtId="0" xfId="0" applyAlignment="1" applyFont="1">
      <alignment horizontal="right" vertical="top"/>
    </xf>
    <xf borderId="0" fillId="0" fontId="35" numFmtId="0" xfId="0" applyAlignment="1" applyFont="1">
      <alignment horizontal="left" vertical="top"/>
    </xf>
    <xf borderId="0" fillId="0" fontId="36" numFmtId="0" xfId="0" applyAlignment="1" applyFont="1">
      <alignment horizontal="left" vertical="top"/>
    </xf>
    <xf borderId="1" fillId="0" fontId="28" numFmtId="0" xfId="0" applyAlignment="1" applyBorder="1" applyFont="1">
      <alignment vertical="bottom"/>
    </xf>
    <xf borderId="2" fillId="0" fontId="37" numFmtId="0" xfId="0" applyAlignment="1" applyBorder="1" applyFont="1">
      <alignment horizontal="right" vertical="bottom"/>
    </xf>
    <xf borderId="2" fillId="0" fontId="38" numFmtId="0" xfId="0" applyAlignment="1" applyBorder="1" applyFont="1">
      <alignment horizontal="left" vertical="bottom"/>
    </xf>
    <xf borderId="2" fillId="0" fontId="37" numFmtId="0" xfId="0" applyAlignment="1" applyBorder="1" applyFont="1">
      <alignment horizontal="right" readingOrder="0" vertical="bottom"/>
    </xf>
    <xf borderId="1" fillId="0" fontId="28" numFmtId="0" xfId="0" applyAlignment="1" applyBorder="1" applyFont="1">
      <alignment horizontal="right" vertical="bottom"/>
    </xf>
    <xf borderId="2" fillId="0" fontId="39" numFmtId="0" xfId="0" applyAlignment="1" applyBorder="1" applyFont="1">
      <alignment horizontal="left" vertical="bottom"/>
    </xf>
    <xf borderId="2" fillId="0" fontId="40" numFmtId="0" xfId="0" applyAlignment="1" applyBorder="1" applyFont="1">
      <alignment horizontal="left" vertical="bottom"/>
    </xf>
    <xf borderId="0" fillId="0" fontId="28" numFmtId="0" xfId="0" applyAlignment="1" applyFont="1">
      <alignment vertical="bottom"/>
    </xf>
    <xf borderId="0" fillId="0" fontId="41" numFmtId="0" xfId="0" applyAlignment="1" applyFont="1">
      <alignment vertical="top"/>
    </xf>
    <xf borderId="3" fillId="0" fontId="41" numFmtId="0" xfId="0" applyAlignment="1" applyBorder="1" applyFont="1">
      <alignment readingOrder="0" vertical="top"/>
    </xf>
    <xf borderId="3" fillId="0" fontId="41" numFmtId="0" xfId="0" applyAlignment="1" applyBorder="1" applyFont="1">
      <alignment vertical="top"/>
    </xf>
    <xf borderId="3" fillId="0" fontId="41" numFmtId="166" xfId="0" applyAlignment="1" applyBorder="1" applyFont="1" applyNumberFormat="1">
      <alignment horizontal="right" vertical="top"/>
    </xf>
    <xf borderId="0" fillId="0" fontId="41" numFmtId="0" xfId="0" applyAlignment="1" applyFont="1">
      <alignment horizontal="right" vertical="top"/>
    </xf>
    <xf borderId="3" fillId="0" fontId="41" numFmtId="0" xfId="0" applyAlignment="1" applyBorder="1" applyFont="1">
      <alignment horizontal="left" readingOrder="0" vertical="top"/>
    </xf>
    <xf borderId="3" fillId="0" fontId="41" numFmtId="0" xfId="0" applyAlignment="1" applyBorder="1" applyFont="1">
      <alignment horizontal="right" readingOrder="0" vertical="top"/>
    </xf>
    <xf borderId="0" fillId="0" fontId="28" numFmtId="0" xfId="0" applyAlignment="1" applyFont="1">
      <alignment vertical="center"/>
    </xf>
    <xf borderId="4" fillId="0" fontId="42" numFmtId="167" xfId="0" applyAlignment="1" applyBorder="1" applyFont="1" applyNumberFormat="1">
      <alignment readingOrder="0" vertical="center"/>
    </xf>
    <xf borderId="5" fillId="0" fontId="43" numFmtId="0" xfId="0" applyBorder="1" applyFont="1"/>
    <xf borderId="6" fillId="0" fontId="44" numFmtId="166" xfId="0" applyAlignment="1" applyBorder="1" applyFont="1" applyNumberFormat="1">
      <alignment horizontal="right" readingOrder="0" vertical="center"/>
    </xf>
    <xf borderId="0" fillId="0" fontId="44" numFmtId="166" xfId="0" applyAlignment="1" applyFont="1" applyNumberFormat="1">
      <alignment horizontal="right" vertical="center"/>
    </xf>
    <xf borderId="0" fillId="0" fontId="28" numFmtId="0" xfId="0" applyAlignment="1" applyFont="1">
      <alignment horizontal="right" vertical="center"/>
    </xf>
    <xf borderId="7" fillId="0" fontId="42" numFmtId="167" xfId="0" applyAlignment="1" applyBorder="1" applyFont="1" applyNumberFormat="1">
      <alignment vertical="center"/>
    </xf>
    <xf borderId="8" fillId="0" fontId="43" numFmtId="0" xfId="0" applyBorder="1" applyFont="1"/>
    <xf borderId="9" fillId="0" fontId="44" numFmtId="166" xfId="0" applyAlignment="1" applyBorder="1" applyFont="1" applyNumberFormat="1">
      <alignment horizontal="right" readingOrder="0" vertical="center"/>
    </xf>
    <xf borderId="0" fillId="0" fontId="28" numFmtId="0" xfId="0" applyAlignment="1" applyFont="1">
      <alignment readingOrder="0" vertical="center"/>
    </xf>
    <xf borderId="10" fillId="5" fontId="42" numFmtId="167" xfId="0" applyAlignment="1" applyBorder="1" applyFill="1" applyFont="1" applyNumberFormat="1">
      <alignment readingOrder="0" vertical="center"/>
    </xf>
    <xf borderId="11" fillId="5" fontId="43" numFmtId="0" xfId="0" applyBorder="1" applyFont="1"/>
    <xf borderId="12" fillId="5" fontId="45" numFmtId="168" xfId="0" applyAlignment="1" applyBorder="1" applyFont="1" applyNumberFormat="1">
      <alignment horizontal="right"/>
    </xf>
    <xf borderId="0" fillId="0" fontId="46" numFmtId="166" xfId="0" applyAlignment="1" applyFont="1" applyNumberFormat="1">
      <alignment horizontal="right" vertical="center"/>
    </xf>
    <xf borderId="0" fillId="0" fontId="28" numFmtId="0" xfId="0" applyAlignment="1" applyFont="1">
      <alignment horizontal="right" readingOrder="0" vertical="center"/>
    </xf>
    <xf borderId="10" fillId="0" fontId="42" numFmtId="167" xfId="0" applyAlignment="1" applyBorder="1" applyFont="1" applyNumberFormat="1">
      <alignment vertical="center"/>
    </xf>
    <xf borderId="11" fillId="0" fontId="43" numFmtId="0" xfId="0" applyBorder="1" applyFont="1"/>
    <xf borderId="12" fillId="6" fontId="45" numFmtId="168" xfId="0" applyAlignment="1" applyBorder="1" applyFill="1" applyFont="1" applyNumberFormat="1">
      <alignment horizontal="right"/>
    </xf>
    <xf borderId="10" fillId="3" fontId="42" numFmtId="167" xfId="0" applyAlignment="1" applyBorder="1" applyFont="1" applyNumberFormat="1">
      <alignment readingOrder="0" vertical="center"/>
    </xf>
    <xf borderId="11" fillId="3" fontId="43" numFmtId="0" xfId="0" applyBorder="1" applyFont="1"/>
    <xf borderId="9" fillId="3" fontId="45" numFmtId="168" xfId="0" applyAlignment="1" applyBorder="1" applyFont="1" applyNumberFormat="1">
      <alignment horizontal="right"/>
    </xf>
    <xf borderId="9" fillId="6" fontId="45" numFmtId="168" xfId="0" applyAlignment="1" applyBorder="1" applyFont="1" applyNumberFormat="1">
      <alignment horizontal="right"/>
    </xf>
    <xf borderId="0" fillId="0" fontId="11" numFmtId="0" xfId="0" applyAlignment="1" applyFont="1">
      <alignment readingOrder="0" vertical="center"/>
    </xf>
    <xf borderId="10" fillId="7" fontId="42" numFmtId="167" xfId="0" applyAlignment="1" applyBorder="1" applyFill="1" applyFont="1" applyNumberFormat="1">
      <alignment readingOrder="0" vertical="center"/>
    </xf>
    <xf borderId="11" fillId="7" fontId="43" numFmtId="0" xfId="0" applyBorder="1" applyFont="1"/>
    <xf borderId="9" fillId="7" fontId="45" numFmtId="168" xfId="0" applyAlignment="1" applyBorder="1" applyFont="1" applyNumberFormat="1">
      <alignment horizontal="right"/>
    </xf>
    <xf borderId="0" fillId="0" fontId="11" numFmtId="0" xfId="0" applyAlignment="1" applyFont="1">
      <alignment horizontal="right" readingOrder="0" vertical="center"/>
    </xf>
    <xf borderId="13" fillId="0" fontId="44" numFmtId="166" xfId="0" applyAlignment="1" applyBorder="1" applyFont="1" applyNumberFormat="1">
      <alignment horizontal="right" readingOrder="0" vertical="center"/>
    </xf>
    <xf borderId="10" fillId="0" fontId="42" numFmtId="167" xfId="0" applyAlignment="1" applyBorder="1" applyFont="1" applyNumberFormat="1">
      <alignment readingOrder="0" vertical="center"/>
    </xf>
    <xf borderId="13" fillId="0" fontId="44" numFmtId="166" xfId="0" applyAlignment="1" applyBorder="1" applyFont="1" applyNumberFormat="1">
      <alignment readingOrder="0" vertical="center"/>
    </xf>
    <xf borderId="10" fillId="0" fontId="47" numFmtId="0" xfId="0" applyAlignment="1" applyBorder="1" applyFont="1">
      <alignment readingOrder="0"/>
    </xf>
    <xf borderId="13" fillId="0" fontId="45" numFmtId="166" xfId="0" applyAlignment="1" applyBorder="1" applyFont="1" applyNumberFormat="1">
      <alignment readingOrder="0"/>
    </xf>
    <xf borderId="13" fillId="3" fontId="44" numFmtId="166" xfId="0" applyAlignment="1" applyBorder="1" applyFont="1" applyNumberFormat="1">
      <alignment horizontal="right" readingOrder="0" vertical="center"/>
    </xf>
    <xf borderId="13" fillId="0" fontId="44" numFmtId="166" xfId="0" applyAlignment="1" applyBorder="1" applyFont="1" applyNumberFormat="1">
      <alignment horizontal="right" readingOrder="0"/>
    </xf>
    <xf borderId="13" fillId="0" fontId="42" numFmtId="167" xfId="0" applyAlignment="1" applyBorder="1" applyFont="1" applyNumberFormat="1">
      <alignment readingOrder="0" vertical="center"/>
    </xf>
    <xf borderId="13" fillId="0" fontId="47" numFmtId="0" xfId="0" applyAlignment="1" applyBorder="1" applyFont="1">
      <alignment readingOrder="0"/>
    </xf>
    <xf borderId="0" fillId="0" fontId="42" numFmtId="167" xfId="0" applyAlignment="1" applyFont="1" applyNumberFormat="1">
      <alignment readingOrder="0" vertical="center"/>
    </xf>
    <xf borderId="0" fillId="0" fontId="44" numFmtId="166" xfId="0" applyAlignment="1" applyFont="1" applyNumberFormat="1">
      <alignment horizontal="right" readingOrder="0" vertical="center"/>
    </xf>
    <xf borderId="0" fillId="0" fontId="47" numFmtId="0" xfId="0" applyAlignment="1" applyFont="1">
      <alignment readingOrder="0"/>
    </xf>
    <xf borderId="0" fillId="0" fontId="45" numFmtId="166" xfId="0" applyAlignment="1" applyFont="1" applyNumberFormat="1">
      <alignment readingOrder="0"/>
    </xf>
    <xf borderId="0" fillId="0" fontId="48" numFmtId="169" xfId="0" applyAlignment="1" applyFont="1" applyNumberFormat="1">
      <alignment readingOrder="0" vertical="bottom"/>
    </xf>
    <xf borderId="0" fillId="0" fontId="49" numFmtId="0" xfId="0" applyAlignment="1" applyFont="1">
      <alignment readingOrder="0"/>
    </xf>
    <xf borderId="0" fillId="0" fontId="6" numFmtId="170" xfId="0" applyFont="1" applyNumberFormat="1"/>
    <xf borderId="0" fillId="0" fontId="48" numFmtId="0" xfId="0" applyAlignment="1" applyFont="1">
      <alignment vertical="bottom"/>
    </xf>
    <xf borderId="0" fillId="0" fontId="50" numFmtId="171" xfId="0" applyAlignment="1" applyFont="1" applyNumberFormat="1">
      <alignment horizontal="left" vertical="bottom"/>
    </xf>
    <xf borderId="0" fillId="0" fontId="48" numFmtId="170" xfId="0" applyAlignment="1" applyFont="1" applyNumberFormat="1">
      <alignment vertical="bottom"/>
    </xf>
    <xf borderId="0" fillId="0" fontId="50" numFmtId="0" xfId="0" applyAlignment="1" applyFont="1">
      <alignment horizontal="left" vertical="bottom"/>
    </xf>
    <xf borderId="0" fillId="0" fontId="11" numFmtId="0" xfId="0" applyAlignment="1" applyFont="1">
      <alignment horizontal="left" vertical="center"/>
    </xf>
    <xf borderId="0" fillId="0" fontId="37" numFmtId="171" xfId="0" applyAlignment="1" applyFont="1" applyNumberFormat="1">
      <alignment horizontal="left" vertical="center"/>
    </xf>
    <xf borderId="0" fillId="0" fontId="37" numFmtId="170" xfId="0" applyAlignment="1" applyFont="1" applyNumberFormat="1">
      <alignment horizontal="left" vertical="center"/>
    </xf>
    <xf borderId="0" fillId="0" fontId="37" numFmtId="0" xfId="0" applyAlignment="1" applyFont="1">
      <alignment horizontal="left" vertical="center"/>
    </xf>
    <xf borderId="0" fillId="0" fontId="6" numFmtId="0" xfId="0" applyAlignment="1" applyFont="1">
      <alignment horizontal="left"/>
    </xf>
    <xf borderId="14" fillId="0" fontId="46" numFmtId="171" xfId="0" applyAlignment="1" applyBorder="1" applyFont="1" applyNumberFormat="1">
      <alignment horizontal="right" readingOrder="0"/>
    </xf>
    <xf borderId="15" fillId="0" fontId="51" numFmtId="172" xfId="0" applyAlignment="1" applyBorder="1" applyFont="1" applyNumberFormat="1">
      <alignment horizontal="center" readingOrder="0"/>
    </xf>
    <xf borderId="14" fillId="0" fontId="52" numFmtId="0" xfId="0" applyAlignment="1" applyBorder="1" applyFont="1">
      <alignment readingOrder="0"/>
    </xf>
    <xf borderId="14" fillId="0" fontId="53" numFmtId="0" xfId="0" applyAlignment="1" applyBorder="1" applyFont="1">
      <alignment readingOrder="0"/>
    </xf>
    <xf borderId="0" fillId="0" fontId="3" numFmtId="0" xfId="0" applyFont="1"/>
    <xf borderId="14" fillId="0" fontId="51" numFmtId="172" xfId="0" applyAlignment="1" applyBorder="1" applyFont="1" applyNumberFormat="1">
      <alignment horizontal="center"/>
    </xf>
    <xf borderId="14" fillId="0" fontId="54" numFmtId="0" xfId="0" applyBorder="1" applyFont="1"/>
    <xf borderId="14" fillId="0" fontId="53" numFmtId="0" xfId="0" applyBorder="1" applyFont="1"/>
    <xf borderId="14" fillId="0" fontId="51" numFmtId="172" xfId="0" applyAlignment="1" applyBorder="1" applyFont="1" applyNumberFormat="1">
      <alignment horizontal="center" readingOrder="0"/>
    </xf>
    <xf borderId="14" fillId="0" fontId="46" numFmtId="173" xfId="0" applyAlignment="1" applyBorder="1" applyFont="1" applyNumberFormat="1">
      <alignment horizontal="right" readingOrder="0"/>
    </xf>
    <xf borderId="14" fillId="0" fontId="54" numFmtId="0" xfId="0" applyAlignment="1" applyBorder="1" applyFont="1">
      <alignment readingOrder="0"/>
    </xf>
    <xf borderId="14" fillId="0" fontId="3" numFmtId="172" xfId="0" applyAlignment="1" applyBorder="1" applyFont="1" applyNumberFormat="1">
      <alignment horizontal="center" readingOrder="0"/>
    </xf>
    <xf borderId="14" fillId="0" fontId="3" numFmtId="0" xfId="0" applyAlignment="1" applyBorder="1" applyFont="1">
      <alignment readingOrder="0"/>
    </xf>
    <xf borderId="14" fillId="0" fontId="46" numFmtId="173" xfId="0" applyAlignment="1" applyBorder="1" applyFont="1" applyNumberFormat="1">
      <alignment horizontal="right"/>
    </xf>
    <xf borderId="14" fillId="0" fontId="46" numFmtId="171" xfId="0" applyAlignment="1" applyBorder="1" applyFont="1" applyNumberFormat="1">
      <alignment horizontal="right"/>
    </xf>
    <xf borderId="14" fillId="0" fontId="53" numFmtId="0" xfId="0" applyBorder="1" applyFont="1"/>
    <xf borderId="15" fillId="0" fontId="46" numFmtId="171" xfId="0" applyAlignment="1" applyBorder="1" applyFont="1" applyNumberFormat="1">
      <alignment horizontal="right" readingOrder="0" vertical="center"/>
    </xf>
    <xf borderId="15" fillId="0" fontId="26" numFmtId="170" xfId="0" applyAlignment="1" applyBorder="1" applyFont="1" applyNumberFormat="1">
      <alignment horizontal="center" readingOrder="0" vertical="center"/>
    </xf>
    <xf borderId="15" fillId="0" fontId="46" numFmtId="0" xfId="0" applyAlignment="1" applyBorder="1" applyFont="1">
      <alignment horizontal="left" readingOrder="0" vertical="center"/>
    </xf>
    <xf borderId="15" fillId="0" fontId="55" numFmtId="0" xfId="0" applyAlignment="1" applyBorder="1" applyFont="1">
      <alignment horizontal="left" readingOrder="0" vertical="center"/>
    </xf>
    <xf borderId="14" fillId="0" fontId="11" numFmtId="171" xfId="0" applyAlignment="1" applyBorder="1" applyFont="1" applyNumberFormat="1">
      <alignment horizontal="right"/>
    </xf>
    <xf borderId="14" fillId="0" fontId="3" numFmtId="172" xfId="0" applyAlignment="1" applyBorder="1" applyFont="1" applyNumberFormat="1">
      <alignment horizontal="center"/>
    </xf>
    <xf borderId="14" fillId="0" fontId="3" numFmtId="0" xfId="0" applyBorder="1" applyFont="1"/>
    <xf borderId="15" fillId="0" fontId="46" numFmtId="171" xfId="0" applyAlignment="1" applyBorder="1" applyFont="1" applyNumberFormat="1">
      <alignment horizontal="right" vertical="center"/>
    </xf>
    <xf borderId="15" fillId="0" fontId="26" numFmtId="170" xfId="0" applyAlignment="1" applyBorder="1" applyFont="1" applyNumberFormat="1">
      <alignment horizontal="center" vertical="center"/>
    </xf>
    <xf borderId="15" fillId="0" fontId="25" numFmtId="0" xfId="0" applyAlignment="1" applyBorder="1" applyFont="1">
      <alignment horizontal="left" vertical="center"/>
    </xf>
    <xf borderId="15" fillId="0" fontId="46" numFmtId="0" xfId="0" applyAlignment="1" applyBorder="1" applyFont="1">
      <alignment horizontal="left" vertical="center"/>
    </xf>
    <xf borderId="15" fillId="0" fontId="55" numFmtId="0" xfId="0" applyAlignment="1" applyBorder="1" applyFont="1">
      <alignment horizontal="left" vertical="center"/>
    </xf>
    <xf borderId="16" fillId="8" fontId="56" numFmtId="0" xfId="0" applyAlignment="1" applyBorder="1" applyFill="1" applyFont="1">
      <alignment horizontal="center" shrinkToFit="0" wrapText="1"/>
    </xf>
    <xf borderId="16" fillId="8" fontId="43" numFmtId="0" xfId="0" applyBorder="1" applyFont="1"/>
    <xf borderId="17" fillId="8" fontId="57" numFmtId="0" xfId="0" applyAlignment="1" applyBorder="1" applyFont="1">
      <alignment horizontal="center" shrinkToFit="0" vertical="bottom" wrapText="1"/>
    </xf>
    <xf borderId="16" fillId="9" fontId="57" numFmtId="14" xfId="0" applyAlignment="1" applyBorder="1" applyFill="1" applyFont="1" applyNumberFormat="1">
      <alignment horizontal="center" shrinkToFit="0" vertical="bottom" wrapText="1"/>
    </xf>
    <xf borderId="18" fillId="3" fontId="43" numFmtId="0" xfId="0" applyBorder="1" applyFont="1"/>
    <xf borderId="18" fillId="9" fontId="57" numFmtId="174" xfId="0" applyAlignment="1" applyBorder="1" applyFont="1" applyNumberFormat="1">
      <alignment horizontal="center" shrinkToFit="0" vertical="bottom" wrapText="1"/>
    </xf>
    <xf borderId="0" fillId="10" fontId="57" numFmtId="14" xfId="0" applyAlignment="1" applyFill="1" applyFont="1" applyNumberFormat="1">
      <alignment horizontal="center" shrinkToFit="0" wrapText="1"/>
    </xf>
    <xf borderId="18" fillId="10" fontId="57" numFmtId="168" xfId="0" applyAlignment="1" applyBorder="1" applyFont="1" applyNumberFormat="1">
      <alignment horizontal="center" shrinkToFit="0" vertical="bottom" wrapText="1"/>
    </xf>
    <xf borderId="0" fillId="10" fontId="57" numFmtId="0" xfId="0" applyAlignment="1" applyFont="1">
      <alignment horizontal="center" shrinkToFit="0" wrapText="1"/>
    </xf>
    <xf borderId="0" fillId="10" fontId="57" numFmtId="168" xfId="0" applyAlignment="1" applyFont="1" applyNumberFormat="1">
      <alignment horizontal="center" shrinkToFit="0" vertical="bottom" wrapText="1"/>
    </xf>
    <xf borderId="0" fillId="3" fontId="58" numFmtId="167" xfId="0" applyAlignment="1" applyFont="1" applyNumberFormat="1">
      <alignment vertical="center"/>
    </xf>
    <xf borderId="0" fillId="3" fontId="58" numFmtId="168" xfId="0" applyAlignment="1" applyFont="1" applyNumberFormat="1">
      <alignment vertical="center"/>
    </xf>
    <xf borderId="0" fillId="3" fontId="59" numFmtId="168" xfId="0" applyAlignment="1" applyFont="1" applyNumberFormat="1">
      <alignment horizontal="right" vertical="center"/>
    </xf>
    <xf borderId="0" fillId="11" fontId="58" numFmtId="167" xfId="0" applyAlignment="1" applyFill="1" applyFont="1" applyNumberFormat="1">
      <alignment vertical="center"/>
    </xf>
    <xf borderId="0" fillId="11" fontId="58" numFmtId="168" xfId="0" applyAlignment="1" applyFont="1" applyNumberFormat="1">
      <alignment vertical="center"/>
    </xf>
    <xf borderId="0" fillId="11" fontId="59" numFmtId="168" xfId="0" applyAlignment="1" applyFont="1" applyNumberFormat="1">
      <alignment horizontal="right" vertical="center"/>
    </xf>
    <xf borderId="0" fillId="3" fontId="58" numFmtId="0" xfId="0" applyAlignment="1" applyFont="1">
      <alignment vertical="center"/>
    </xf>
    <xf borderId="0" fillId="11" fontId="58" numFmtId="0" xfId="0" applyAlignment="1" applyFont="1">
      <alignment vertical="center"/>
    </xf>
    <xf borderId="0" fillId="12" fontId="58" numFmtId="0" xfId="0" applyAlignment="1" applyFill="1" applyFont="1">
      <alignment vertical="center"/>
    </xf>
    <xf borderId="0" fillId="12" fontId="58" numFmtId="168" xfId="0" applyAlignment="1" applyFont="1" applyNumberFormat="1">
      <alignment vertical="center"/>
    </xf>
    <xf borderId="0" fillId="12" fontId="59" numFmtId="168" xfId="0" applyAlignment="1" applyFont="1" applyNumberFormat="1">
      <alignment horizontal="right" vertical="center"/>
    </xf>
    <xf borderId="0" fillId="0" fontId="6" numFmtId="14" xfId="0" applyAlignment="1" applyFont="1" applyNumberFormat="1">
      <alignment horizontal="center" vertical="center"/>
    </xf>
    <xf borderId="0" fillId="0" fontId="1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6" numFmtId="0" xfId="0" applyFont="1"/>
    <xf borderId="0" fillId="8" fontId="56" numFmtId="0" xfId="0" applyAlignment="1" applyFont="1">
      <alignment horizontal="center" readingOrder="0" shrinkToFit="0" vertical="center" wrapText="1"/>
    </xf>
    <xf borderId="17" fillId="8" fontId="60" numFmtId="0" xfId="0" applyAlignment="1" applyBorder="1" applyFont="1">
      <alignment horizontal="center" readingOrder="0" shrinkToFit="0" wrapText="1"/>
    </xf>
    <xf borderId="19" fillId="9" fontId="60" numFmtId="14" xfId="0" applyAlignment="1" applyBorder="1" applyFont="1" applyNumberFormat="1">
      <alignment horizontal="center" readingOrder="0" shrinkToFit="0" wrapText="1"/>
    </xf>
    <xf borderId="17" fillId="3" fontId="43" numFmtId="0" xfId="0" applyBorder="1" applyFont="1"/>
    <xf borderId="17" fillId="9" fontId="60" numFmtId="14" xfId="0" applyAlignment="1" applyBorder="1" applyFont="1" applyNumberFormat="1">
      <alignment horizontal="center" readingOrder="0" shrinkToFit="0" wrapText="1"/>
    </xf>
    <xf borderId="17" fillId="9" fontId="60" numFmtId="0" xfId="0" applyAlignment="1" applyBorder="1" applyFont="1">
      <alignment horizontal="center" readingOrder="0" shrinkToFit="0" wrapText="1"/>
    </xf>
    <xf borderId="0" fillId="13" fontId="60" numFmtId="0" xfId="0" applyAlignment="1" applyFill="1" applyFont="1">
      <alignment horizontal="center" readingOrder="0" shrinkToFit="0" vertical="center" wrapText="1"/>
    </xf>
    <xf borderId="17" fillId="13" fontId="60" numFmtId="168" xfId="0" applyAlignment="1" applyBorder="1" applyFont="1" applyNumberFormat="1">
      <alignment horizontal="center" readingOrder="0" shrinkToFit="0" wrapText="1"/>
    </xf>
    <xf borderId="0" fillId="14" fontId="56" numFmtId="0" xfId="0" applyAlignment="1" applyFill="1" applyFont="1">
      <alignment horizontal="center" readingOrder="0" shrinkToFit="0" vertical="center" wrapText="1"/>
    </xf>
    <xf borderId="17" fillId="14" fontId="60" numFmtId="175" xfId="0" applyAlignment="1" applyBorder="1" applyFont="1" applyNumberFormat="1">
      <alignment horizontal="center" shrinkToFit="0" wrapText="1"/>
    </xf>
    <xf borderId="0" fillId="12" fontId="58" numFmtId="0" xfId="0" applyAlignment="1" applyFont="1">
      <alignment vertical="center"/>
    </xf>
    <xf borderId="0" fillId="12" fontId="59" numFmtId="168" xfId="0" applyAlignment="1" applyFont="1" applyNumberFormat="1">
      <alignment horizontal="right" vertical="center"/>
    </xf>
    <xf borderId="0" fillId="12" fontId="59" numFmtId="168" xfId="0" applyAlignment="1" applyFont="1" applyNumberFormat="1">
      <alignment horizontal="right"/>
    </xf>
    <xf borderId="0" fillId="12" fontId="59" numFmtId="168" xfId="0" applyAlignment="1" applyFont="1" applyNumberFormat="1">
      <alignment horizontal="right" readingOrder="0" vertical="center"/>
    </xf>
    <xf borderId="17" fillId="8" fontId="60" numFmtId="175" xfId="0" applyAlignment="1" applyBorder="1" applyFont="1" applyNumberFormat="1">
      <alignment horizontal="center" shrinkToFit="0" wrapText="1"/>
    </xf>
    <xf borderId="20" fillId="3" fontId="58" numFmtId="0" xfId="0" applyAlignment="1" applyBorder="1" applyFont="1">
      <alignment vertical="center"/>
    </xf>
    <xf borderId="21" fillId="11" fontId="58" numFmtId="0" xfId="0" applyAlignment="1" applyBorder="1" applyFont="1">
      <alignment vertical="center"/>
    </xf>
    <xf borderId="21" fillId="3" fontId="58" numFmtId="0" xfId="0" applyAlignment="1" applyBorder="1" applyFont="1">
      <alignment vertical="center"/>
    </xf>
    <xf borderId="0" fillId="3" fontId="59" numFmtId="168" xfId="0" applyAlignment="1" applyFont="1" applyNumberFormat="1">
      <alignment horizontal="right"/>
    </xf>
    <xf borderId="0" fillId="3" fontId="59" numFmtId="168" xfId="0" applyAlignment="1" applyFont="1" applyNumberFormat="1">
      <alignment horizontal="right" readingOrder="0" vertical="center"/>
    </xf>
    <xf borderId="0" fillId="11" fontId="59" numFmtId="168" xfId="0" applyAlignment="1" applyFont="1" applyNumberFormat="1">
      <alignment horizontal="right"/>
    </xf>
    <xf borderId="0" fillId="11" fontId="59" numFmtId="168" xfId="0" applyAlignment="1" applyFont="1" applyNumberFormat="1">
      <alignment horizontal="right" readingOrder="0" vertical="center"/>
    </xf>
    <xf borderId="22" fillId="3" fontId="58" numFmtId="0" xfId="0" applyAlignment="1" applyBorder="1" applyFont="1">
      <alignment vertical="center"/>
    </xf>
    <xf borderId="23" fillId="4" fontId="61" numFmtId="0" xfId="0" applyAlignment="1" applyBorder="1" applyFont="1">
      <alignment horizontal="center" readingOrder="0" shrinkToFit="0" vertical="center" wrapText="1"/>
    </xf>
    <xf borderId="24" fillId="0" fontId="43" numFmtId="0" xfId="0" applyBorder="1" applyFont="1"/>
    <xf borderId="25" fillId="0" fontId="43" numFmtId="0" xfId="0" applyBorder="1" applyFont="1"/>
    <xf borderId="26" fillId="4" fontId="9" numFmtId="0" xfId="0" applyAlignment="1" applyBorder="1" applyFont="1">
      <alignment vertical="center"/>
    </xf>
    <xf borderId="23" fillId="4" fontId="62" numFmtId="0" xfId="0" applyAlignment="1" applyBorder="1" applyFont="1">
      <alignment readingOrder="0" vertical="center"/>
    </xf>
    <xf borderId="0" fillId="0" fontId="6" numFmtId="0" xfId="0" applyFont="1"/>
    <xf borderId="26" fillId="4" fontId="63" numFmtId="0" xfId="0" applyAlignment="1" applyBorder="1" applyFont="1">
      <alignment readingOrder="0" vertical="center"/>
    </xf>
    <xf borderId="26" fillId="4" fontId="64" numFmtId="0" xfId="0" applyAlignment="1" applyBorder="1" applyFont="1">
      <alignment horizontal="center" readingOrder="0" vertical="center"/>
    </xf>
    <xf borderId="26" fillId="4" fontId="64" numFmtId="0" xfId="0" applyAlignment="1" applyBorder="1" applyFont="1">
      <alignment horizontal="center" vertical="center"/>
    </xf>
    <xf borderId="26" fillId="4" fontId="64" numFmtId="0" xfId="0" applyAlignment="1" applyBorder="1" applyFont="1">
      <alignment horizontal="center" readingOrder="0" shrinkToFit="0" vertical="center" wrapText="1"/>
    </xf>
    <xf borderId="26" fillId="4" fontId="6" numFmtId="0" xfId="0" applyAlignment="1" applyBorder="1" applyFont="1">
      <alignment readingOrder="0" vertical="center"/>
    </xf>
    <xf borderId="26" fillId="4" fontId="6" numFmtId="0" xfId="0" applyAlignment="1" applyBorder="1" applyFont="1">
      <alignment vertical="center"/>
    </xf>
    <xf borderId="26" fillId="4" fontId="1" numFmtId="0" xfId="0" applyAlignment="1" applyBorder="1" applyFont="1">
      <alignment vertical="center"/>
    </xf>
    <xf borderId="26" fillId="4" fontId="1" numFmtId="176" xfId="0" applyAlignment="1" applyBorder="1" applyFont="1" applyNumberFormat="1">
      <alignment vertical="center"/>
    </xf>
    <xf borderId="26" fillId="4" fontId="1" numFmtId="2" xfId="0" applyAlignment="1" applyBorder="1" applyFont="1" applyNumberFormat="1">
      <alignment vertical="center"/>
    </xf>
    <xf borderId="0" fillId="4" fontId="6" numFmtId="0" xfId="0" applyAlignment="1" applyFont="1">
      <alignment vertical="center"/>
    </xf>
    <xf borderId="26" fillId="0" fontId="6" numFmtId="0" xfId="0" applyBorder="1" applyFont="1"/>
    <xf borderId="0" fillId="0" fontId="65" numFmtId="0" xfId="0" applyFont="1"/>
    <xf borderId="27" fillId="15" fontId="66" numFmtId="0" xfId="0" applyAlignment="1" applyBorder="1" applyFill="1" applyFont="1">
      <alignment horizontal="center"/>
    </xf>
    <xf borderId="27" fillId="0" fontId="43" numFmtId="0" xfId="0" applyBorder="1" applyFont="1"/>
    <xf borderId="28" fillId="0" fontId="43" numFmtId="0" xfId="0" applyBorder="1" applyFont="1"/>
    <xf borderId="0" fillId="4" fontId="67" numFmtId="49" xfId="0" applyAlignment="1" applyFont="1" applyNumberFormat="1">
      <alignment horizontal="center" shrinkToFit="0" vertical="center" wrapText="1"/>
    </xf>
    <xf borderId="0" fillId="4" fontId="6" numFmtId="0" xfId="0" applyAlignment="1" applyFont="1">
      <alignment readingOrder="0" vertical="center"/>
    </xf>
    <xf borderId="0" fillId="4" fontId="6" numFmtId="177" xfId="0" applyAlignment="1" applyFont="1" applyNumberFormat="1">
      <alignment vertical="center"/>
    </xf>
    <xf borderId="0" fillId="4" fontId="6" numFmtId="4" xfId="0" applyAlignment="1" applyFont="1" applyNumberFormat="1">
      <alignment readingOrder="0" vertical="center"/>
    </xf>
    <xf borderId="0" fillId="4" fontId="6" numFmtId="4" xfId="0" applyAlignment="1" applyFont="1" applyNumberFormat="1">
      <alignment vertical="center"/>
    </xf>
  </cellXfs>
  <cellStyles count="1">
    <cellStyle xfId="0" name="Normal" builtinId="0"/>
  </cellStyles>
  <dxfs count="10">
    <dxf>
      <font/>
      <fill>
        <patternFill patternType="solid">
          <fgColor theme="0"/>
          <bgColor theme="0"/>
        </patternFill>
      </fill>
      <border/>
    </dxf>
    <dxf>
      <font>
        <color rgb="FFC53929"/>
      </font>
      <fill>
        <patternFill patternType="none"/>
      </fill>
      <border/>
    </dxf>
    <dxf>
      <font>
        <color rgb="FF687887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8"/>
          <bgColor theme="8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FE6DD"/>
          <bgColor rgb="FFFFE6D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8"/>
          <bgColor theme="8"/>
        </patternFill>
      </fill>
      <border/>
    </dxf>
  </dxfs>
  <tableStyles count="4">
    <tableStyle count="3" pivot="0" name="Transactions-style">
      <tableStyleElement dxfId="5" type="headerRow"/>
      <tableStyleElement dxfId="6" type="firstRowStripe"/>
      <tableStyleElement dxfId="6" type="secondRowStripe"/>
    </tableStyle>
    <tableStyle count="3" pivot="0" name="Transactions-style 2">
      <tableStyleElement dxfId="5" type="headerRow"/>
      <tableStyleElement dxfId="6" type="firstRowStripe"/>
      <tableStyleElement dxfId="6" type="secondRowStripe"/>
    </tableStyle>
    <tableStyle count="2" pivot="0" name="Income Monthly Analysis-style">
      <tableStyleElement dxfId="7" type="firstRowStripe"/>
      <tableStyleElement dxfId="8" type="secondRowStripe"/>
    </tableStyle>
    <tableStyle count="2" pivot="0" name="Expenses Monthly Analysis-style">
      <tableStyleElement dxfId="7" type="firstRowStripe"/>
      <tableStyleElement dxfId="8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FF6D01"/>
                </a:solidFill>
                <a:latin typeface="+mn-lt"/>
              </a:defRPr>
            </a:pPr>
            <a:r>
              <a:rPr b="1">
                <a:solidFill>
                  <a:srgbClr val="FF6D01"/>
                </a:solidFill>
                <a:latin typeface="+mn-lt"/>
              </a:rPr>
              <a:t>Balance Overview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'Income Monthly Analysis'!$A$3</c:f>
            </c:strRef>
          </c:tx>
          <c:spPr>
            <a:solidFill>
              <a:srgbClr val="C93232">
                <a:alpha val="30000"/>
              </a:srgbClr>
            </a:solidFill>
            <a:ln cmpd="sng">
              <a:solidFill>
                <a:srgbClr val="C93232"/>
              </a:solidFill>
            </a:ln>
          </c:spPr>
          <c:cat>
            <c:strRef>
              <c:f>'Income Monthly Analysis'!$B$2:$AG$2</c:f>
            </c:strRef>
          </c:cat>
          <c:val>
            <c:numRef>
              <c:f>'Income Monthly Analysis'!$B$3:$AG$3</c:f>
              <c:numCache/>
            </c:numRef>
          </c:val>
        </c:ser>
        <c:ser>
          <c:idx val="1"/>
          <c:order val="1"/>
          <c:tx>
            <c:strRef>
              <c:f>'Income Monthly Analysis'!$A$4</c:f>
            </c:strRef>
          </c:tx>
          <c:spPr>
            <a:solidFill>
              <a:srgbClr val="E27228">
                <a:alpha val="30000"/>
              </a:srgbClr>
            </a:solidFill>
            <a:ln cmpd="sng">
              <a:solidFill>
                <a:srgbClr val="E27228"/>
              </a:solidFill>
            </a:ln>
          </c:spPr>
          <c:cat>
            <c:strRef>
              <c:f>'Income Monthly Analysis'!$B$2:$AG$2</c:f>
            </c:strRef>
          </c:cat>
          <c:val>
            <c:numRef>
              <c:f>'Income Monthly Analysis'!$B$4:$AG$4</c:f>
              <c:numCache/>
            </c:numRef>
          </c:val>
        </c:ser>
        <c:ser>
          <c:idx val="2"/>
          <c:order val="2"/>
          <c:tx>
            <c:strRef>
              <c:f>'Income Monthly Analysis'!$A$5</c:f>
            </c:strRef>
          </c:tx>
          <c:spPr>
            <a:solidFill>
              <a:srgbClr val="0D398C">
                <a:alpha val="30000"/>
              </a:srgbClr>
            </a:solidFill>
            <a:ln cmpd="sng">
              <a:solidFill>
                <a:srgbClr val="0D398C"/>
              </a:solidFill>
            </a:ln>
          </c:spPr>
          <c:cat>
            <c:strRef>
              <c:f>'Income Monthly Analysis'!$B$2:$AG$2</c:f>
            </c:strRef>
          </c:cat>
          <c:val>
            <c:numRef>
              <c:f>'Income Monthly Analysis'!$B$5:$AG$5</c:f>
              <c:numCache/>
            </c:numRef>
          </c:val>
        </c:ser>
        <c:axId val="420108487"/>
        <c:axId val="1841193"/>
      </c:areaChart>
      <c:catAx>
        <c:axId val="420108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1A2F40"/>
                    </a:solidFill>
                    <a:latin typeface="+mn-lt"/>
                  </a:defRPr>
                </a:pPr>
                <a:r>
                  <a:rPr b="0">
                    <a:solidFill>
                      <a:srgbClr val="1A2F4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1A2F40"/>
                </a:solidFill>
                <a:latin typeface="+mn-lt"/>
              </a:defRPr>
            </a:pPr>
          </a:p>
        </c:txPr>
        <c:crossAx val="1841193"/>
      </c:catAx>
      <c:valAx>
        <c:axId val="18411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1A2F40"/>
                    </a:solidFill>
                    <a:latin typeface="+mn-lt"/>
                  </a:defRPr>
                </a:pPr>
                <a:r>
                  <a:rPr b="0">
                    <a:solidFill>
                      <a:srgbClr val="1A2F40"/>
                    </a:solidFill>
                    <a:latin typeface="+mn-lt"/>
                  </a:rPr>
                  <a:t>Total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1A2F40"/>
                </a:solidFill>
                <a:latin typeface="+mn-lt"/>
              </a:defRPr>
            </a:pPr>
          </a:p>
        </c:txPr>
        <c:crossAx val="42010848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314453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FF6D01"/>
                </a:solidFill>
                <a:latin typeface="+mn-lt"/>
              </a:defRPr>
            </a:pPr>
            <a:r>
              <a:rPr b="1">
                <a:solidFill>
                  <a:srgbClr val="FF6D01"/>
                </a:solidFill>
                <a:latin typeface="+mn-lt"/>
              </a:rPr>
              <a:t>Spending Overview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explosion val="0"/>
            <c:spPr>
              <a:solidFill>
                <a:srgbClr val="C93232"/>
              </a:solidFill>
            </c:spPr>
          </c:dPt>
          <c:dPt>
            <c:idx val="1"/>
            <c:spPr>
              <a:solidFill>
                <a:srgbClr val="E27228"/>
              </a:solidFill>
            </c:spPr>
          </c:dPt>
          <c:dPt>
            <c:idx val="2"/>
            <c:spPr>
              <a:solidFill>
                <a:srgbClr val="0D398C"/>
              </a:solidFill>
            </c:spPr>
          </c:dPt>
          <c:dPt>
            <c:idx val="3"/>
            <c:spPr>
              <a:solidFill>
                <a:srgbClr val="FC4479"/>
              </a:solidFill>
            </c:spPr>
          </c:dPt>
          <c:dPt>
            <c:idx val="4"/>
            <c:spPr>
              <a:solidFill>
                <a:srgbClr val="FF9900"/>
              </a:solidFill>
            </c:spPr>
          </c:dPt>
          <c:dPt>
            <c:idx val="5"/>
            <c:spPr>
              <a:solidFill>
                <a:srgbClr val="1F95D1"/>
              </a:solidFill>
            </c:spPr>
          </c:dPt>
          <c:dPt>
            <c:idx val="6"/>
            <c:spPr>
              <a:solidFill>
                <a:srgbClr val="D97070"/>
              </a:solidFill>
            </c:spPr>
          </c:dPt>
          <c:dPt>
            <c:idx val="7"/>
            <c:spPr>
              <a:solidFill>
                <a:srgbClr val="EB9C69"/>
              </a:solidFill>
            </c:spPr>
          </c:dPt>
          <c:dPt>
            <c:idx val="8"/>
            <c:spPr>
              <a:solidFill>
                <a:srgbClr val="5674AF"/>
              </a:solidFill>
            </c:spPr>
          </c:dPt>
          <c:dPt>
            <c:idx val="9"/>
            <c:spPr>
              <a:solidFill>
                <a:srgbClr val="FD7CA1"/>
              </a:solidFill>
            </c:spPr>
          </c:dPt>
          <c:dPt>
            <c:idx val="10"/>
            <c:spPr>
              <a:solidFill>
                <a:srgbClr val="FFB84D"/>
              </a:solidFill>
            </c:spPr>
          </c:dPt>
          <c:dPt>
            <c:idx val="11"/>
            <c:spPr>
              <a:solidFill>
                <a:srgbClr val="62B5DF"/>
              </a:solidFill>
            </c:spPr>
          </c:dPt>
          <c:dPt>
            <c:idx val="12"/>
          </c:dPt>
          <c:dPt>
            <c:idx val="13"/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Summary!$B$25:$B$38</c:f>
            </c:strRef>
          </c:cat>
          <c:val>
            <c:numRef>
              <c:f>Summary!$E$25:$E$38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>
              <a:solidFill>
                <a:srgbClr val="314453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152400</xdr:colOff>
      <xdr:row>2</xdr:row>
      <xdr:rowOff>9525</xdr:rowOff>
    </xdr:from>
    <xdr:ext cx="4133850" cy="44100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114300</xdr:colOff>
      <xdr:row>33</xdr:row>
      <xdr:rowOff>285750</xdr:rowOff>
    </xdr:from>
    <xdr:ext cx="4019550" cy="4276725"/>
    <xdr:pic>
      <xdr:nvPicPr>
        <xdr:cNvPr id="0" name="image3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28575</xdr:colOff>
      <xdr:row>19</xdr:row>
      <xdr:rowOff>161925</xdr:rowOff>
    </xdr:from>
    <xdr:ext cx="4105275" cy="3857625"/>
    <xdr:pic>
      <xdr:nvPicPr>
        <xdr:cNvPr id="0" name="image1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3</xdr:row>
      <xdr:rowOff>133350</xdr:rowOff>
    </xdr:from>
    <xdr:ext cx="4362450" cy="28575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561975</xdr:colOff>
      <xdr:row>3</xdr:row>
      <xdr:rowOff>133350</xdr:rowOff>
    </xdr:from>
    <xdr:ext cx="3476625" cy="28575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E40" displayName="Table_1" id="1">
  <tableColumns count="4">
    <tableColumn name="Date" id="1"/>
    <tableColumn name="Amount" id="2"/>
    <tableColumn name="Description" id="3"/>
    <tableColumn name="Category" id="4"/>
  </tableColumns>
  <tableStyleInfo name="Transactions-style" showColumnStripes="0" showFirstColumn="1" showLastColumn="1" showRowStripes="1"/>
</table>
</file>

<file path=xl/tables/table2.xml><?xml version="1.0" encoding="utf-8"?>
<table xmlns="http://schemas.openxmlformats.org/spreadsheetml/2006/main" ref="G3:J40" displayName="Table_2" id="2">
  <tableColumns count="4">
    <tableColumn name="Date" id="1"/>
    <tableColumn name="Amount" id="2"/>
    <tableColumn name="Description" id="3"/>
    <tableColumn name="Category" id="4"/>
  </tableColumns>
  <tableStyleInfo name="Transactions-style 2" showColumnStripes="0" showFirstColumn="1" showLastColumn="1" showRowStripes="1"/>
</table>
</file>

<file path=xl/tables/table3.xml><?xml version="1.0" encoding="utf-8"?>
<table xmlns="http://schemas.openxmlformats.org/spreadsheetml/2006/main" headerRowCount="0" ref="A32:AG32" displayName="Table_3" id="3">
  <tableColumns count="3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</tableColumns>
  <tableStyleInfo name="Income Monthly Analysis-style" showColumnStripes="0" showFirstColumn="1" showLastColumn="1" showRowStripes="1"/>
</table>
</file>

<file path=xl/tables/table4.xml><?xml version="1.0" encoding="utf-8"?>
<table xmlns="http://schemas.openxmlformats.org/spreadsheetml/2006/main" headerRowCount="0" ref="A30:AG30" displayName="Table_4" id="4">
  <tableColumns count="3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</tableColumns>
  <tableStyleInfo name="Expenses Monthly Analysi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1A2F40"/>
      </a:dk1>
      <a:lt1>
        <a:srgbClr val="FFFFFF"/>
      </a:lt1>
      <a:dk2>
        <a:srgbClr val="1A2F40"/>
      </a:dk2>
      <a:lt2>
        <a:srgbClr val="FFFFFF"/>
      </a:lt2>
      <a:accent1>
        <a:srgbClr val="C93232"/>
      </a:accent1>
      <a:accent2>
        <a:srgbClr val="E27228"/>
      </a:accent2>
      <a:accent3>
        <a:srgbClr val="0D398C"/>
      </a:accent3>
      <a:accent4>
        <a:srgbClr val="FC4479"/>
      </a:accent4>
      <a:accent5>
        <a:srgbClr val="FF9900"/>
      </a:accent5>
      <a:accent6>
        <a:srgbClr val="1F95D1"/>
      </a:accent6>
      <a:hlink>
        <a:srgbClr val="1F95D1"/>
      </a:hlink>
      <a:folHlink>
        <a:srgbClr val="1F95D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4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75"/>
  <cols>
    <col customWidth="1" min="1" max="1" width="3.78"/>
    <col customWidth="1" min="2" max="2" width="110.22"/>
    <col customWidth="1" min="4" max="4" width="1.78"/>
  </cols>
  <sheetData>
    <row r="1">
      <c r="A1" s="1" t="s">
        <v>0</v>
      </c>
      <c r="B1" s="2" t="s">
        <v>1</v>
      </c>
      <c r="C1" s="3"/>
    </row>
    <row r="2">
      <c r="A2" s="4"/>
      <c r="B2" s="5"/>
      <c r="C2" s="3"/>
    </row>
    <row r="3">
      <c r="A3" s="4"/>
      <c r="B3" s="6" t="s">
        <v>2</v>
      </c>
    </row>
    <row r="4">
      <c r="A4" s="4"/>
    </row>
    <row r="5">
      <c r="A5" s="4"/>
    </row>
    <row r="6">
      <c r="A6" s="4"/>
      <c r="D6" s="7"/>
    </row>
    <row r="7">
      <c r="A7" s="4"/>
    </row>
    <row r="8">
      <c r="A8" s="4"/>
    </row>
    <row r="9" ht="22.5" customHeight="1">
      <c r="A9" s="4"/>
      <c r="B9" s="8" t="s">
        <v>3</v>
      </c>
    </row>
    <row r="10" ht="22.5" customHeight="1"/>
    <row r="11" ht="22.5" customHeight="1">
      <c r="B11" s="9" t="s">
        <v>4</v>
      </c>
    </row>
    <row r="12" ht="22.5" customHeight="1"/>
    <row r="13" ht="22.5" customHeight="1"/>
    <row r="14" ht="22.5" customHeight="1"/>
    <row r="15" ht="22.5" customHeight="1"/>
    <row r="16" ht="22.5" customHeight="1"/>
    <row r="17" ht="22.5" customHeight="1"/>
    <row r="18" ht="22.5" customHeight="1"/>
    <row r="19" ht="22.5" customHeight="1"/>
    <row r="20" ht="22.5" customHeight="1">
      <c r="B20" s="8"/>
      <c r="C20" s="8"/>
    </row>
    <row r="21" ht="22.5" customHeight="1">
      <c r="B21" s="8" t="s">
        <v>5</v>
      </c>
    </row>
    <row r="22" ht="22.5" customHeight="1"/>
    <row r="23" ht="22.5" customHeight="1">
      <c r="B23" s="10" t="s">
        <v>6</v>
      </c>
    </row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>
      <c r="B34" s="11"/>
      <c r="C34" s="11"/>
    </row>
    <row r="35" ht="22.5" customHeight="1">
      <c r="B35" s="12" t="s">
        <v>7</v>
      </c>
    </row>
    <row r="36" ht="22.5" customHeight="1"/>
    <row r="37" ht="22.5" customHeight="1">
      <c r="B37" s="10" t="s">
        <v>8</v>
      </c>
    </row>
    <row r="38" ht="22.5" customHeight="1"/>
    <row r="39" ht="22.5" customHeight="1">
      <c r="A39" s="13"/>
    </row>
    <row r="40" ht="22.5" customHeight="1">
      <c r="A40" s="13"/>
    </row>
    <row r="41" ht="22.5" customHeight="1">
      <c r="A41" s="13"/>
    </row>
    <row r="42">
      <c r="A42" s="14"/>
    </row>
    <row r="43">
      <c r="A43" s="14"/>
    </row>
    <row r="44">
      <c r="A44" s="14"/>
    </row>
    <row r="45">
      <c r="A45" s="14"/>
    </row>
    <row r="46">
      <c r="A46" s="14"/>
    </row>
    <row r="47">
      <c r="A47" s="14"/>
    </row>
    <row r="48">
      <c r="A48" s="14"/>
    </row>
    <row r="49">
      <c r="A49" s="14"/>
    </row>
    <row r="50">
      <c r="A50" s="14"/>
    </row>
    <row r="51">
      <c r="A51" s="14"/>
    </row>
    <row r="52">
      <c r="A52" s="14"/>
    </row>
    <row r="53">
      <c r="A53" s="14"/>
    </row>
    <row r="65">
      <c r="B65" s="15"/>
    </row>
    <row r="66">
      <c r="B66" s="15"/>
    </row>
    <row r="67">
      <c r="B67" s="15"/>
    </row>
  </sheetData>
  <mergeCells count="10">
    <mergeCell ref="B65:C65"/>
    <mergeCell ref="B66:C66"/>
    <mergeCell ref="B67:C67"/>
    <mergeCell ref="B3:C8"/>
    <mergeCell ref="B9:C10"/>
    <mergeCell ref="B11:C19"/>
    <mergeCell ref="B21:C22"/>
    <mergeCell ref="B23:C33"/>
    <mergeCell ref="B35:C36"/>
    <mergeCell ref="B37:C5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75"/>
  <cols>
    <col customWidth="1" min="1" max="1" width="5.44"/>
    <col customWidth="1" min="2" max="2" width="8.44"/>
    <col customWidth="1" min="3" max="3" width="7.89"/>
    <col customWidth="1" min="4" max="4" width="9.0"/>
    <col customWidth="1" min="5" max="12" width="7.89"/>
    <col customWidth="1" min="13" max="20" width="5.44"/>
  </cols>
  <sheetData>
    <row r="1" ht="12.0" customHeight="1">
      <c r="A1" s="16"/>
      <c r="B1" s="17"/>
      <c r="C1" s="17"/>
      <c r="D1" s="17"/>
      <c r="E1" s="18" t="str">
        <f>text(date(D2,D3,1),"MMMM")&amp;"
Overview"</f>
        <v>June
Overview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ht="21.0" customHeight="1">
      <c r="A2" s="19"/>
      <c r="B2" s="20" t="s">
        <v>9</v>
      </c>
      <c r="D2" s="21" t="s">
        <v>10</v>
      </c>
      <c r="I2" s="22" t="s">
        <v>11</v>
      </c>
      <c r="M2" s="23"/>
      <c r="N2" s="19"/>
      <c r="O2" s="19"/>
      <c r="P2" s="19"/>
      <c r="Q2" s="19"/>
      <c r="R2" s="19"/>
      <c r="S2" s="19"/>
      <c r="T2" s="19"/>
    </row>
    <row r="3" ht="10.5" customHeight="1">
      <c r="A3" s="24"/>
      <c r="B3" s="20" t="s">
        <v>12</v>
      </c>
      <c r="D3" s="21" t="s">
        <v>13</v>
      </c>
      <c r="I3" s="22" t="s">
        <v>14</v>
      </c>
      <c r="M3" s="23"/>
      <c r="N3" s="25"/>
      <c r="O3" s="25"/>
      <c r="P3" s="25"/>
      <c r="Q3" s="25"/>
      <c r="R3" s="25"/>
      <c r="S3" s="25"/>
      <c r="T3" s="25"/>
    </row>
    <row r="4" ht="12.0" customHeight="1">
      <c r="A4" s="17"/>
      <c r="B4" s="17"/>
      <c r="C4" s="17"/>
      <c r="D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ht="18.0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18.0" customHeight="1">
      <c r="A6" s="26"/>
      <c r="B6" s="26"/>
      <c r="C6" s="26"/>
      <c r="D6" s="26"/>
      <c r="E6" s="26"/>
      <c r="F6" s="26"/>
      <c r="G6" s="26"/>
      <c r="H6" s="26"/>
      <c r="J6" s="26"/>
      <c r="K6" s="26"/>
      <c r="L6" s="26"/>
      <c r="M6" s="26"/>
      <c r="O6" s="26"/>
      <c r="P6" s="26"/>
      <c r="Q6" s="26"/>
      <c r="R6" s="26"/>
      <c r="S6" s="26"/>
      <c r="T6" s="26"/>
    </row>
    <row r="7" ht="18.0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O7" s="26"/>
      <c r="P7" s="26"/>
      <c r="Q7" s="26"/>
      <c r="R7" s="26"/>
      <c r="S7" s="26"/>
      <c r="T7" s="26"/>
    </row>
    <row r="8" ht="12.0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18.0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ht="18.0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7"/>
      <c r="O10" s="27"/>
      <c r="P10" s="27"/>
      <c r="Q10" s="27"/>
      <c r="R10" s="27"/>
      <c r="S10" s="27"/>
      <c r="T10" s="27"/>
    </row>
    <row r="11" ht="24.0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8"/>
    </row>
    <row r="12" ht="39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9"/>
      <c r="Q12" s="26"/>
      <c r="R12" s="26"/>
      <c r="S12" s="26"/>
      <c r="T12" s="26"/>
    </row>
    <row r="13" ht="18.0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ht="18.0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ht="12.0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ht="24.0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ht="24.0" customHeight="1">
      <c r="A17" s="30"/>
      <c r="B17" s="31" t="s">
        <v>15</v>
      </c>
      <c r="G17" s="30"/>
      <c r="H17" s="31" t="s">
        <v>16</v>
      </c>
      <c r="I17" s="32"/>
      <c r="J17" s="33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ht="19.5" customHeight="1">
      <c r="A18" s="34"/>
      <c r="B18" s="35" t="s">
        <v>17</v>
      </c>
      <c r="C18" s="36">
        <f>D23</f>
        <v>2230</v>
      </c>
      <c r="D18" s="37" t="str">
        <f>IFERROR(__xludf.DUMMYFUNCTION("SPARKLINE(C18,{""charttype"",""bar"";""max"",max(C18:C19)})"),"")</f>
        <v/>
      </c>
      <c r="G18" s="34"/>
      <c r="H18" s="35" t="s">
        <v>17</v>
      </c>
      <c r="I18" s="36">
        <f>J23</f>
        <v>3100</v>
      </c>
      <c r="J18" s="37" t="str">
        <f>IFERROR(__xludf.DUMMYFUNCTION("SPARKLINE(I18,{""charttype"",""bar"";""max"",max(I18:I19)})"),"")</f>
        <v/>
      </c>
      <c r="M18" s="34"/>
      <c r="N18" s="34"/>
      <c r="O18" s="34"/>
      <c r="P18" s="34"/>
      <c r="Q18" s="34"/>
      <c r="R18" s="34"/>
      <c r="S18" s="34"/>
      <c r="T18" s="34"/>
    </row>
    <row r="19" ht="19.5" customHeight="1">
      <c r="A19" s="38"/>
      <c r="B19" s="39" t="s">
        <v>18</v>
      </c>
      <c r="C19" s="40">
        <f>E23</f>
        <v>0</v>
      </c>
      <c r="D19" s="41" t="str">
        <f>IFERROR(__xludf.DUMMYFUNCTION("SPARKLINE(C19,{""charttype"",""bar"";""max"",max(C18:C19)})"),"")</f>
        <v/>
      </c>
      <c r="G19" s="42"/>
      <c r="H19" s="39" t="s">
        <v>18</v>
      </c>
      <c r="I19" s="40">
        <f>K23</f>
        <v>0</v>
      </c>
      <c r="J19" s="41" t="str">
        <f>IFERROR(__xludf.DUMMYFUNCTION("SPARKLINE(I19,{""charttype"",""bar"";""max"",max(I18:I19)})"),"")</f>
        <v/>
      </c>
      <c r="M19" s="38"/>
      <c r="N19" s="38"/>
      <c r="O19" s="38"/>
      <c r="P19" s="38"/>
      <c r="Q19" s="38"/>
      <c r="R19" s="38"/>
      <c r="S19" s="38"/>
      <c r="T19" s="38"/>
    </row>
    <row r="20" ht="30.0" customHeight="1">
      <c r="A20" s="43"/>
      <c r="B20" s="44"/>
      <c r="C20" s="45"/>
      <c r="D20" s="46"/>
      <c r="G20" s="43"/>
      <c r="H20" s="44"/>
      <c r="I20" s="45"/>
      <c r="J20" s="46"/>
      <c r="M20" s="38"/>
      <c r="N20" s="38"/>
      <c r="O20" s="38"/>
      <c r="P20" s="38"/>
      <c r="Q20" s="38"/>
      <c r="R20" s="38"/>
      <c r="S20" s="38"/>
      <c r="T20" s="38"/>
    </row>
    <row r="21" ht="29.25" customHeight="1">
      <c r="A21" s="47"/>
      <c r="B21" s="48" t="s">
        <v>15</v>
      </c>
      <c r="D21" s="49"/>
      <c r="E21" s="49"/>
      <c r="F21" s="49"/>
      <c r="G21" s="50"/>
      <c r="H21" s="51" t="s">
        <v>16</v>
      </c>
      <c r="I21" s="52"/>
      <c r="J21" s="49"/>
      <c r="K21" s="49"/>
      <c r="L21" s="49"/>
      <c r="M21" s="47"/>
      <c r="N21" s="47"/>
      <c r="O21" s="47"/>
      <c r="P21" s="47"/>
      <c r="Q21" s="47"/>
      <c r="R21" s="47"/>
      <c r="S21" s="47"/>
      <c r="T21" s="47"/>
    </row>
    <row r="22" ht="19.5" customHeight="1">
      <c r="A22" s="53"/>
      <c r="B22" s="54"/>
      <c r="C22" s="55"/>
      <c r="D22" s="54" t="s">
        <v>17</v>
      </c>
      <c r="E22" s="56" t="s">
        <v>18</v>
      </c>
      <c r="F22" s="56" t="s">
        <v>19</v>
      </c>
      <c r="G22" s="57"/>
      <c r="H22" s="58"/>
      <c r="I22" s="59"/>
      <c r="J22" s="54" t="s">
        <v>17</v>
      </c>
      <c r="K22" s="56" t="s">
        <v>18</v>
      </c>
      <c r="L22" s="56" t="s">
        <v>19</v>
      </c>
      <c r="M22" s="53"/>
      <c r="N22" s="60"/>
      <c r="O22" s="60"/>
      <c r="P22" s="60"/>
      <c r="Q22" s="60"/>
      <c r="R22" s="60"/>
      <c r="S22" s="60"/>
      <c r="T22" s="60"/>
    </row>
    <row r="23" ht="17.25" customHeight="1">
      <c r="A23" s="61"/>
      <c r="B23" s="62" t="s">
        <v>20</v>
      </c>
      <c r="C23" s="63"/>
      <c r="D23" s="64">
        <f t="shared" ref="D23:F23" si="1">sum(D24:D44)</f>
        <v>2230</v>
      </c>
      <c r="E23" s="64">
        <f t="shared" si="1"/>
        <v>0</v>
      </c>
      <c r="F23" s="64">
        <f t="shared" si="1"/>
        <v>2230</v>
      </c>
      <c r="G23" s="65"/>
      <c r="H23" s="66" t="s">
        <v>20</v>
      </c>
      <c r="I23" s="67"/>
      <c r="J23" s="64">
        <f t="shared" ref="J23:L23" si="2">sum(J24:J41)</f>
        <v>3100</v>
      </c>
      <c r="K23" s="64">
        <f t="shared" si="2"/>
        <v>0</v>
      </c>
      <c r="L23" s="64">
        <f t="shared" si="2"/>
        <v>-3100</v>
      </c>
      <c r="M23" s="61"/>
      <c r="N23" s="61"/>
      <c r="O23" s="61"/>
      <c r="P23" s="61"/>
      <c r="Q23" s="61"/>
      <c r="R23" s="61"/>
      <c r="S23" s="61"/>
      <c r="T23" s="61"/>
    </row>
    <row r="24" ht="18.0" hidden="1" customHeight="1">
      <c r="A24" s="68"/>
      <c r="B24" s="69"/>
      <c r="C24" s="70"/>
      <c r="D24" s="71"/>
      <c r="E24" s="72" t="str">
        <f>if(isblank($B24), "", sumif(Transactions!$E:$E,$B24,Transactions!$C:$C))</f>
        <v/>
      </c>
      <c r="F24" s="72" t="str">
        <f t="shared" ref="F24:F44" si="3">if(isblank($B24), "", D24-E24)</f>
        <v/>
      </c>
      <c r="G24" s="73"/>
      <c r="H24" s="74"/>
      <c r="I24" s="75"/>
      <c r="J24" s="76"/>
      <c r="K24" s="72" t="str">
        <f>if(isblank($H24), "", sumif(Transactions!$J:$J,$H24,Transactions!$H:$H))</f>
        <v/>
      </c>
      <c r="L24" s="72" t="str">
        <f t="shared" ref="L24:L44" si="4">if(isblank($H24), "", K24-J24)</f>
        <v/>
      </c>
      <c r="M24" s="68"/>
      <c r="N24" s="68"/>
      <c r="O24" s="68"/>
      <c r="P24" s="68"/>
      <c r="Q24" s="68"/>
      <c r="R24" s="68"/>
      <c r="S24" s="68"/>
      <c r="T24" s="68"/>
    </row>
    <row r="25" ht="18.0" customHeight="1">
      <c r="A25" s="77">
        <v>1.0</v>
      </c>
      <c r="B25" s="78" t="s">
        <v>21</v>
      </c>
      <c r="C25" s="79"/>
      <c r="D25" s="80">
        <v>500.0</v>
      </c>
      <c r="E25" s="72">
        <f>if(isblank($B25), "", sumif('Expenses Monthly Analysis'!$A$4:$A44,$B25,'Expenses Monthly Analysis'!$B$4:$B44))</f>
        <v>0</v>
      </c>
      <c r="F25" s="81">
        <f t="shared" si="3"/>
        <v>500</v>
      </c>
      <c r="G25" s="82">
        <v>1.0</v>
      </c>
      <c r="H25" s="83" t="s">
        <v>22</v>
      </c>
      <c r="I25" s="84"/>
      <c r="J25" s="85">
        <v>300.0</v>
      </c>
      <c r="K25" s="72">
        <f>if(isblank($H25), "", sumif('Income Monthly Analysis'!$A$6:$A44,$H25,'Income Monthly Analysis'!$B$6:$B44))</f>
        <v>0</v>
      </c>
      <c r="L25" s="81">
        <f t="shared" si="4"/>
        <v>-300</v>
      </c>
      <c r="M25" s="68"/>
      <c r="N25" s="68"/>
      <c r="O25" s="68"/>
      <c r="P25" s="68"/>
      <c r="Q25" s="68"/>
      <c r="R25" s="68"/>
      <c r="S25" s="68"/>
      <c r="T25" s="68"/>
    </row>
    <row r="26" ht="18.0" customHeight="1">
      <c r="A26" s="77">
        <v>2.0</v>
      </c>
      <c r="B26" s="86" t="s">
        <v>23</v>
      </c>
      <c r="C26" s="87"/>
      <c r="D26" s="88">
        <v>50.0</v>
      </c>
      <c r="E26" s="72">
        <f>if(isblank($B26), "", sumif('Expenses Monthly Analysis'!$A$4:$A44,$B26,'Expenses Monthly Analysis'!$B$4:$B44))</f>
        <v>0</v>
      </c>
      <c r="F26" s="81">
        <f t="shared" si="3"/>
        <v>50</v>
      </c>
      <c r="G26" s="82">
        <v>2.0</v>
      </c>
      <c r="H26" s="83" t="s">
        <v>24</v>
      </c>
      <c r="I26" s="84"/>
      <c r="J26" s="89">
        <v>2000.0</v>
      </c>
      <c r="K26" s="72">
        <f>if(isblank($H26), "", sumif('Income Monthly Analysis'!$A$6:$A44,$H26,'Income Monthly Analysis'!$B$6:$B44))</f>
        <v>0</v>
      </c>
      <c r="L26" s="81">
        <f t="shared" si="4"/>
        <v>-2000</v>
      </c>
      <c r="M26" s="68"/>
      <c r="N26" s="68"/>
      <c r="O26" s="68"/>
      <c r="P26" s="68"/>
      <c r="Q26" s="68"/>
      <c r="R26" s="68"/>
      <c r="S26" s="68"/>
      <c r="T26" s="68"/>
    </row>
    <row r="27" ht="18.0" customHeight="1">
      <c r="A27" s="90">
        <v>3.0</v>
      </c>
      <c r="B27" s="91" t="s">
        <v>25</v>
      </c>
      <c r="C27" s="92"/>
      <c r="D27" s="93">
        <v>100.0</v>
      </c>
      <c r="E27" s="72">
        <f>if(isblank($B27), "", sumif('Expenses Monthly Analysis'!$A$4:$A44,$B27,'Expenses Monthly Analysis'!$B$4:$B44))</f>
        <v>0</v>
      </c>
      <c r="F27" s="81">
        <f t="shared" si="3"/>
        <v>100</v>
      </c>
      <c r="G27" s="94">
        <v>3.0</v>
      </c>
      <c r="H27" s="83" t="s">
        <v>26</v>
      </c>
      <c r="I27" s="84"/>
      <c r="J27" s="89">
        <v>500.0</v>
      </c>
      <c r="K27" s="72">
        <f>if(isblank($H27), "", sumif('Income Monthly Analysis'!$A$6:$A44,$H27,'Income Monthly Analysis'!$B$6:$B44))</f>
        <v>0</v>
      </c>
      <c r="L27" s="81">
        <f t="shared" si="4"/>
        <v>-500</v>
      </c>
      <c r="M27" s="38"/>
      <c r="N27" s="38"/>
      <c r="O27" s="38"/>
      <c r="P27" s="38"/>
      <c r="Q27" s="38"/>
      <c r="R27" s="38"/>
      <c r="S27" s="38"/>
      <c r="T27" s="38"/>
    </row>
    <row r="28" ht="18.0" customHeight="1">
      <c r="A28" s="77">
        <v>4.0</v>
      </c>
      <c r="B28" s="86" t="s">
        <v>27</v>
      </c>
      <c r="C28" s="87"/>
      <c r="D28" s="88">
        <v>500.0</v>
      </c>
      <c r="E28" s="72">
        <f>if(isblank($B28), "", sumif('Expenses Monthly Analysis'!$A$4:$A44,$B28,'Expenses Monthly Analysis'!$B$4:$B44))</f>
        <v>0</v>
      </c>
      <c r="F28" s="81">
        <f t="shared" si="3"/>
        <v>500</v>
      </c>
      <c r="G28" s="82">
        <v>4.0</v>
      </c>
      <c r="H28" s="83" t="s">
        <v>28</v>
      </c>
      <c r="I28" s="84"/>
      <c r="J28" s="89">
        <v>300.0</v>
      </c>
      <c r="K28" s="72">
        <f>if(isblank($H28), "", sumif('Income Monthly Analysis'!$A$6:$A44,$H28,'Income Monthly Analysis'!$B$6:$B44))</f>
        <v>0</v>
      </c>
      <c r="L28" s="81">
        <f t="shared" si="4"/>
        <v>-300</v>
      </c>
      <c r="M28" s="38"/>
      <c r="N28" s="38"/>
      <c r="O28" s="38"/>
      <c r="P28" s="38"/>
      <c r="Q28" s="38"/>
      <c r="R28" s="38"/>
      <c r="S28" s="38"/>
      <c r="T28" s="38"/>
    </row>
    <row r="29" ht="18.0" customHeight="1">
      <c r="A29" s="90">
        <v>5.0</v>
      </c>
      <c r="B29" s="91" t="s">
        <v>29</v>
      </c>
      <c r="C29" s="92"/>
      <c r="D29" s="93">
        <v>50.0</v>
      </c>
      <c r="E29" s="72">
        <f>if(isblank($B29), "", sumif('Expenses Monthly Analysis'!$A$4:$A44,$B29,'Expenses Monthly Analysis'!$B$4:$B44))</f>
        <v>0</v>
      </c>
      <c r="F29" s="81">
        <f t="shared" si="3"/>
        <v>50</v>
      </c>
      <c r="G29" s="82">
        <v>5.0</v>
      </c>
      <c r="H29" s="83" t="s">
        <v>30</v>
      </c>
      <c r="I29" s="84"/>
      <c r="J29" s="95">
        <v>0.0</v>
      </c>
      <c r="K29" s="72">
        <f>if(isblank($H29), "", sumif('Income Monthly Analysis'!$A$6:$A44,$H29,'Income Monthly Analysis'!$B$6:$B44))</f>
        <v>0</v>
      </c>
      <c r="L29" s="81">
        <f t="shared" si="4"/>
        <v>0</v>
      </c>
      <c r="M29" s="38"/>
      <c r="N29" s="38"/>
      <c r="O29" s="38"/>
      <c r="P29" s="38"/>
      <c r="Q29" s="38"/>
      <c r="R29" s="38"/>
      <c r="S29" s="38"/>
      <c r="T29" s="38"/>
    </row>
    <row r="30" ht="18.0" customHeight="1">
      <c r="A30" s="77">
        <v>6.0</v>
      </c>
      <c r="B30" s="86" t="s">
        <v>31</v>
      </c>
      <c r="C30" s="87"/>
      <c r="D30" s="88">
        <v>100.0</v>
      </c>
      <c r="E30" s="72">
        <f>if(isblank($B30), "", sumif('Expenses Monthly Analysis'!$A$4:$A44,$B30,'Expenses Monthly Analysis'!$B$4:$B44))</f>
        <v>0</v>
      </c>
      <c r="F30" s="81">
        <f t="shared" si="3"/>
        <v>100</v>
      </c>
      <c r="G30" s="94">
        <v>6.0</v>
      </c>
      <c r="H30" s="96"/>
      <c r="I30" s="84"/>
      <c r="J30" s="97"/>
      <c r="K30" s="72" t="str">
        <f>if(isblank($H30), "", sumif('Income Monthly Analysis'!$A$6:$A44,$H30,'Income Monthly Analysis'!$B$6:$B44))</f>
        <v/>
      </c>
      <c r="L30" s="81" t="str">
        <f t="shared" si="4"/>
        <v/>
      </c>
      <c r="M30" s="38"/>
      <c r="N30" s="38"/>
      <c r="O30" s="38"/>
      <c r="P30" s="38"/>
      <c r="Q30" s="38"/>
      <c r="R30" s="38"/>
      <c r="S30" s="38"/>
      <c r="T30" s="38"/>
    </row>
    <row r="31" ht="18.0" customHeight="1">
      <c r="A31" s="90">
        <v>7.0</v>
      </c>
      <c r="B31" s="91" t="s">
        <v>32</v>
      </c>
      <c r="C31" s="92"/>
      <c r="D31" s="93">
        <v>30.0</v>
      </c>
      <c r="E31" s="72">
        <f>if(isblank($B31), "", sumif('Expenses Monthly Analysis'!$A$4:$A44,$B31,'Expenses Monthly Analysis'!$B$4:$B44))</f>
        <v>0</v>
      </c>
      <c r="F31" s="81">
        <f t="shared" si="3"/>
        <v>30</v>
      </c>
      <c r="G31" s="82">
        <v>7.0</v>
      </c>
      <c r="H31" s="98"/>
      <c r="I31" s="84"/>
      <c r="J31" s="99"/>
      <c r="K31" s="72" t="str">
        <f>if(isblank($H31), "", sumif('Income Monthly Analysis'!$A$6:$A44,$H31,'Income Monthly Analysis'!$B$6:$B44))</f>
        <v/>
      </c>
      <c r="L31" s="81" t="str">
        <f t="shared" si="4"/>
        <v/>
      </c>
      <c r="M31" s="38"/>
      <c r="N31" s="38"/>
      <c r="O31" s="38"/>
      <c r="P31" s="38"/>
      <c r="Q31" s="38"/>
      <c r="R31" s="38"/>
      <c r="S31" s="38"/>
      <c r="T31" s="38"/>
    </row>
    <row r="32" ht="18.0" customHeight="1">
      <c r="A32" s="77">
        <v>8.0</v>
      </c>
      <c r="B32" s="86" t="s">
        <v>33</v>
      </c>
      <c r="C32" s="87"/>
      <c r="D32" s="88">
        <v>400.0</v>
      </c>
      <c r="E32" s="72">
        <f>if(isblank($B32), "", sumif('Expenses Monthly Analysis'!$A$4:$A44,$B32,'Expenses Monthly Analysis'!$B$4:$B44))</f>
        <v>0</v>
      </c>
      <c r="F32" s="81">
        <f t="shared" si="3"/>
        <v>400</v>
      </c>
      <c r="G32" s="82">
        <v>8.0</v>
      </c>
      <c r="H32" s="98"/>
      <c r="I32" s="84"/>
      <c r="J32" s="99"/>
      <c r="K32" s="72" t="str">
        <f>if(isblank($H32), "", sumif('Income Monthly Analysis'!$A$6:$A44,$H32,'Income Monthly Analysis'!$B$6:$B44))</f>
        <v/>
      </c>
      <c r="L32" s="81" t="str">
        <f t="shared" si="4"/>
        <v/>
      </c>
      <c r="M32" s="38"/>
      <c r="N32" s="38"/>
      <c r="O32" s="38"/>
      <c r="P32" s="38"/>
      <c r="Q32" s="38"/>
      <c r="R32" s="38"/>
      <c r="S32" s="38"/>
      <c r="T32" s="38"/>
    </row>
    <row r="33" ht="18.0" customHeight="1">
      <c r="A33" s="90">
        <v>9.0</v>
      </c>
      <c r="B33" s="91" t="s">
        <v>34</v>
      </c>
      <c r="C33" s="92"/>
      <c r="D33" s="93">
        <v>300.0</v>
      </c>
      <c r="E33" s="72">
        <f>if(isblank($B33), "", sumif('Expenses Monthly Analysis'!$A$4:$A44,$B33,'Expenses Monthly Analysis'!$B$4:$B44))</f>
        <v>0</v>
      </c>
      <c r="F33" s="81">
        <f t="shared" si="3"/>
        <v>300</v>
      </c>
      <c r="G33" s="94">
        <v>9.0</v>
      </c>
      <c r="H33" s="98"/>
      <c r="I33" s="84"/>
      <c r="J33" s="99"/>
      <c r="K33" s="72" t="str">
        <f>if(isblank($H33), "", sumif('Income Monthly Analysis'!$A$6:$A44,$H33,'Income Monthly Analysis'!$B$6:$B44))</f>
        <v/>
      </c>
      <c r="L33" s="81" t="str">
        <f t="shared" si="4"/>
        <v/>
      </c>
      <c r="M33" s="38"/>
      <c r="N33" s="38"/>
      <c r="O33" s="38"/>
      <c r="P33" s="38"/>
      <c r="Q33" s="38"/>
      <c r="R33" s="38"/>
      <c r="S33" s="38"/>
      <c r="T33" s="38"/>
    </row>
    <row r="34" ht="18.0" customHeight="1">
      <c r="A34" s="77">
        <v>10.0</v>
      </c>
      <c r="B34" s="86" t="s">
        <v>35</v>
      </c>
      <c r="C34" s="87"/>
      <c r="D34" s="88">
        <v>100.0</v>
      </c>
      <c r="E34" s="72">
        <f>if(isblank($B34), "", sumif('Expenses Monthly Analysis'!$A$4:$A44,$B34,'Expenses Monthly Analysis'!$B$4:$B44))</f>
        <v>0</v>
      </c>
      <c r="F34" s="81">
        <f t="shared" si="3"/>
        <v>100</v>
      </c>
      <c r="G34" s="82">
        <v>10.0</v>
      </c>
      <c r="H34" s="98"/>
      <c r="I34" s="84"/>
      <c r="J34" s="99"/>
      <c r="K34" s="72" t="str">
        <f>if(isblank($H34), "", sumif('Income Monthly Analysis'!$A$6:$A44,$H34,'Income Monthly Analysis'!$B$6:$B44))</f>
        <v/>
      </c>
      <c r="L34" s="81" t="str">
        <f t="shared" si="4"/>
        <v/>
      </c>
      <c r="M34" s="38"/>
      <c r="N34" s="38"/>
      <c r="O34" s="38"/>
      <c r="P34" s="38"/>
      <c r="Q34" s="38"/>
      <c r="R34" s="38"/>
      <c r="S34" s="38"/>
      <c r="T34" s="38"/>
    </row>
    <row r="35" ht="18.0" customHeight="1">
      <c r="A35" s="90">
        <v>11.0</v>
      </c>
      <c r="B35" s="91" t="s">
        <v>36</v>
      </c>
      <c r="C35" s="92"/>
      <c r="D35" s="93">
        <v>100.0</v>
      </c>
      <c r="E35" s="72">
        <f>if(isblank($B35), "", sumif('Expenses Monthly Analysis'!$A$4:$A44,$B35,'Expenses Monthly Analysis'!$B$4:$B44))</f>
        <v>0</v>
      </c>
      <c r="F35" s="81">
        <f t="shared" si="3"/>
        <v>100</v>
      </c>
      <c r="G35" s="82">
        <v>11.0</v>
      </c>
      <c r="H35" s="98"/>
      <c r="I35" s="84"/>
      <c r="J35" s="99"/>
      <c r="K35" s="72" t="str">
        <f>if(isblank($H35), "", sumif('Income Monthly Analysis'!$A$6:$A44,$H35,'Income Monthly Analysis'!$B$6:$B44))</f>
        <v/>
      </c>
      <c r="L35" s="81" t="str">
        <f t="shared" si="4"/>
        <v/>
      </c>
      <c r="M35" s="38"/>
      <c r="N35" s="38"/>
      <c r="O35" s="38"/>
      <c r="P35" s="38"/>
      <c r="Q35" s="38"/>
      <c r="R35" s="38"/>
      <c r="S35" s="38"/>
      <c r="T35" s="38"/>
    </row>
    <row r="36" ht="18.0" customHeight="1">
      <c r="A36" s="77">
        <v>12.0</v>
      </c>
      <c r="B36" s="86" t="s">
        <v>30</v>
      </c>
      <c r="C36" s="87"/>
      <c r="D36" s="100"/>
      <c r="E36" s="72">
        <f>if(isblank($B36), "", sumif('Expenses Monthly Analysis'!$A$4:$A44,$B36,'Expenses Monthly Analysis'!$B$4:$B44))</f>
        <v>0</v>
      </c>
      <c r="F36" s="81">
        <f t="shared" si="3"/>
        <v>0</v>
      </c>
      <c r="G36" s="94">
        <v>12.0</v>
      </c>
      <c r="H36" s="98"/>
      <c r="I36" s="84"/>
      <c r="J36" s="99"/>
      <c r="K36" s="72" t="str">
        <f>if(isblank($H36), "", sumif('Income Monthly Analysis'!$A$6:$A44,$H36,'Income Monthly Analysis'!$B$6:$B44))</f>
        <v/>
      </c>
      <c r="L36" s="81" t="str">
        <f t="shared" si="4"/>
        <v/>
      </c>
      <c r="M36" s="38"/>
      <c r="N36" s="38"/>
      <c r="O36" s="38"/>
      <c r="P36" s="38"/>
      <c r="Q36" s="38"/>
      <c r="R36" s="38"/>
      <c r="S36" s="38"/>
      <c r="T36" s="38"/>
    </row>
    <row r="37" ht="18.0" customHeight="1">
      <c r="A37" s="90">
        <v>13.0</v>
      </c>
      <c r="B37" s="96"/>
      <c r="C37" s="84"/>
      <c r="D37" s="101"/>
      <c r="E37" s="72" t="str">
        <f>if(isblank($B37), "", sumif('Expenses Monthly Analysis'!$A$4:$A44,$B37,'Expenses Monthly Analysis'!$B$4:$B44))</f>
        <v/>
      </c>
      <c r="F37" s="81" t="str">
        <f t="shared" si="3"/>
        <v/>
      </c>
      <c r="G37" s="82">
        <v>13.0</v>
      </c>
      <c r="H37" s="98"/>
      <c r="I37" s="84"/>
      <c r="J37" s="99"/>
      <c r="K37" s="72" t="str">
        <f>if(isblank($H37), "", sumif('Income Monthly Analysis'!$A$6:$A44,$H37,'Income Monthly Analysis'!$B$6:$B44))</f>
        <v/>
      </c>
      <c r="L37" s="81" t="str">
        <f t="shared" si="4"/>
        <v/>
      </c>
      <c r="M37" s="38"/>
      <c r="N37" s="38"/>
      <c r="O37" s="38"/>
      <c r="P37" s="38"/>
      <c r="Q37" s="38"/>
      <c r="R37" s="38"/>
      <c r="S37" s="38"/>
      <c r="T37" s="38"/>
    </row>
    <row r="38" ht="18.0" customHeight="1">
      <c r="A38" s="77">
        <v>14.0</v>
      </c>
      <c r="B38" s="96"/>
      <c r="C38" s="84"/>
      <c r="D38" s="101"/>
      <c r="E38" s="72" t="str">
        <f>if(isblank($B38), "", sumif('Expenses Monthly Analysis'!$A$4:$A44,$B38,'Expenses Monthly Analysis'!$B$4:$B44))</f>
        <v/>
      </c>
      <c r="F38" s="81" t="str">
        <f t="shared" si="3"/>
        <v/>
      </c>
      <c r="G38" s="82">
        <v>14.0</v>
      </c>
      <c r="H38" s="98"/>
      <c r="I38" s="84"/>
      <c r="J38" s="99"/>
      <c r="K38" s="72" t="str">
        <f>if(isblank($H38), "", sumif('Income Monthly Analysis'!$A$6:$A44,$H38,'Income Monthly Analysis'!$B$6:$B44))</f>
        <v/>
      </c>
      <c r="L38" s="81" t="str">
        <f t="shared" si="4"/>
        <v/>
      </c>
      <c r="M38" s="38"/>
      <c r="N38" s="38"/>
      <c r="O38" s="38"/>
      <c r="P38" s="38"/>
      <c r="Q38" s="38"/>
      <c r="R38" s="38"/>
      <c r="S38" s="38"/>
      <c r="T38" s="38"/>
    </row>
    <row r="39" ht="18.0" customHeight="1">
      <c r="A39" s="90">
        <v>15.0</v>
      </c>
      <c r="B39" s="102"/>
      <c r="C39" s="102"/>
      <c r="D39" s="101"/>
      <c r="E39" s="72" t="str">
        <f>if(isblank($B39), "", sumif('Expenses Monthly Analysis'!$A$4:$A44,$B39,'Expenses Monthly Analysis'!$B$4:$B44))</f>
        <v/>
      </c>
      <c r="F39" s="81" t="str">
        <f t="shared" si="3"/>
        <v/>
      </c>
      <c r="G39" s="82">
        <v>15.0</v>
      </c>
      <c r="H39" s="103"/>
      <c r="I39" s="103"/>
      <c r="J39" s="99"/>
      <c r="K39" s="72" t="str">
        <f>if(isblank($H39), "", sumif('Income Monthly Analysis'!$A$6:$A44,$H39,'Income Monthly Analysis'!$B$6:$B44))</f>
        <v/>
      </c>
      <c r="L39" s="81" t="str">
        <f t="shared" si="4"/>
        <v/>
      </c>
      <c r="M39" s="38"/>
      <c r="N39" s="38"/>
      <c r="O39" s="38"/>
      <c r="P39" s="38"/>
      <c r="Q39" s="38"/>
      <c r="R39" s="38"/>
      <c r="S39" s="38"/>
      <c r="T39" s="38"/>
    </row>
    <row r="40" ht="18.0" customHeight="1">
      <c r="A40" s="77">
        <v>16.0</v>
      </c>
      <c r="B40" s="102"/>
      <c r="C40" s="102"/>
      <c r="D40" s="101"/>
      <c r="E40" s="72" t="str">
        <f>if(isblank($B40), "", sumif('Expenses Monthly Analysis'!$A$4:$A44,$B40,'Expenses Monthly Analysis'!$B$4:$B44))</f>
        <v/>
      </c>
      <c r="F40" s="81" t="str">
        <f t="shared" si="3"/>
        <v/>
      </c>
      <c r="G40" s="82">
        <v>16.0</v>
      </c>
      <c r="H40" s="103"/>
      <c r="I40" s="103"/>
      <c r="J40" s="99"/>
      <c r="K40" s="72" t="str">
        <f>if(isblank($H40), "", sumif('Income Monthly Analysis'!$A$6:$A44,$H40,'Income Monthly Analysis'!$B$6:$B44))</f>
        <v/>
      </c>
      <c r="L40" s="81" t="str">
        <f t="shared" si="4"/>
        <v/>
      </c>
      <c r="M40" s="38"/>
      <c r="N40" s="38"/>
      <c r="O40" s="38"/>
      <c r="P40" s="38"/>
      <c r="Q40" s="38"/>
      <c r="R40" s="38"/>
      <c r="S40" s="38"/>
      <c r="T40" s="38"/>
    </row>
    <row r="41" ht="18.0" customHeight="1">
      <c r="A41" s="90">
        <v>17.0</v>
      </c>
      <c r="B41" s="96"/>
      <c r="C41" s="84"/>
      <c r="D41" s="95"/>
      <c r="E41" s="72" t="str">
        <f>if(isblank($B41), "", sumif('Expenses Monthly Analysis'!$A$4:$A44,$B41,'Expenses Monthly Analysis'!$B$4:$B44))</f>
        <v/>
      </c>
      <c r="F41" s="81" t="str">
        <f t="shared" si="3"/>
        <v/>
      </c>
      <c r="G41" s="82">
        <v>17.0</v>
      </c>
      <c r="H41" s="98"/>
      <c r="I41" s="84"/>
      <c r="J41" s="99"/>
      <c r="K41" s="72" t="str">
        <f>if(isblank($H41), "", sumif('Income Monthly Analysis'!$A$6:$A44,$H41,'Income Monthly Analysis'!$B$6:$B44))</f>
        <v/>
      </c>
      <c r="L41" s="81" t="str">
        <f t="shared" si="4"/>
        <v/>
      </c>
      <c r="M41" s="38"/>
      <c r="N41" s="38"/>
      <c r="O41" s="38"/>
      <c r="P41" s="38"/>
      <c r="Q41" s="38"/>
      <c r="R41" s="38"/>
      <c r="S41" s="38"/>
      <c r="T41" s="38"/>
    </row>
    <row r="42" ht="18.0" customHeight="1">
      <c r="A42" s="77">
        <v>18.0</v>
      </c>
      <c r="B42" s="104"/>
      <c r="C42" s="104"/>
      <c r="D42" s="105"/>
      <c r="E42" s="72" t="str">
        <f>if(isblank($B42), "", sumif('Expenses Monthly Analysis'!$A$4:$A44,$B42,'Expenses Monthly Analysis'!$B$4:$B44))</f>
        <v/>
      </c>
      <c r="F42" s="81" t="str">
        <f t="shared" si="3"/>
        <v/>
      </c>
      <c r="G42" s="82">
        <v>18.0</v>
      </c>
      <c r="H42" s="106"/>
      <c r="I42" s="106"/>
      <c r="J42" s="107"/>
      <c r="K42" s="72" t="str">
        <f>if(isblank($H42), "", sumif('Income Monthly Analysis'!$A$6:$A44,$H42,'Income Monthly Analysis'!$B$6:$B44))</f>
        <v/>
      </c>
      <c r="L42" s="81" t="str">
        <f t="shared" si="4"/>
        <v/>
      </c>
      <c r="M42" s="38"/>
      <c r="N42" s="38"/>
      <c r="O42" s="38"/>
      <c r="P42" s="38"/>
      <c r="Q42" s="38"/>
      <c r="R42" s="38"/>
      <c r="S42" s="38"/>
      <c r="T42" s="38"/>
    </row>
    <row r="43" ht="18.0" customHeight="1">
      <c r="A43" s="90">
        <v>19.0</v>
      </c>
      <c r="B43" s="104"/>
      <c r="C43" s="104"/>
      <c r="D43" s="105"/>
      <c r="E43" s="72" t="str">
        <f>if(isblank($B43), "", sumif('Expenses Monthly Analysis'!$A$4:$A44,$B43,'Expenses Monthly Analysis'!$B$4:$B44))</f>
        <v/>
      </c>
      <c r="F43" s="81" t="str">
        <f t="shared" si="3"/>
        <v/>
      </c>
      <c r="G43" s="82">
        <v>19.0</v>
      </c>
      <c r="H43" s="106"/>
      <c r="I43" s="106"/>
      <c r="J43" s="107"/>
      <c r="K43" s="72" t="str">
        <f>if(isblank($H43), "", sumif('Income Monthly Analysis'!$A$6:$A44,$H43,'Income Monthly Analysis'!$B$6:$B44))</f>
        <v/>
      </c>
      <c r="L43" s="81" t="str">
        <f t="shared" si="4"/>
        <v/>
      </c>
      <c r="M43" s="38"/>
      <c r="N43" s="38"/>
      <c r="O43" s="38"/>
      <c r="P43" s="38"/>
      <c r="Q43" s="38"/>
      <c r="R43" s="38"/>
      <c r="S43" s="38"/>
      <c r="T43" s="38"/>
    </row>
    <row r="44" ht="18.0" customHeight="1">
      <c r="A44" s="77">
        <v>20.0</v>
      </c>
      <c r="B44" s="104"/>
      <c r="C44" s="104"/>
      <c r="D44" s="105"/>
      <c r="E44" s="72" t="str">
        <f>if(isblank($B44), "", sumif('Expenses Monthly Analysis'!$A$4:$A44,$B44,'Expenses Monthly Analysis'!$B$4:$B44))</f>
        <v/>
      </c>
      <c r="F44" s="81" t="str">
        <f t="shared" si="3"/>
        <v/>
      </c>
      <c r="G44" s="82">
        <v>20.0</v>
      </c>
      <c r="H44" s="106"/>
      <c r="I44" s="106"/>
      <c r="J44" s="107"/>
      <c r="K44" s="72" t="str">
        <f>if(isblank($H44), "", sumif('Income Monthly Analysis'!$A$6:$A44,$H44,'Income Monthly Analysis'!$B$6:$B44))</f>
        <v/>
      </c>
      <c r="L44" s="81" t="str">
        <f t="shared" si="4"/>
        <v/>
      </c>
      <c r="M44" s="38"/>
      <c r="N44" s="38"/>
      <c r="O44" s="38"/>
      <c r="P44" s="38"/>
      <c r="Q44" s="38"/>
      <c r="R44" s="38"/>
      <c r="S44" s="38"/>
      <c r="T44" s="38"/>
    </row>
  </sheetData>
  <mergeCells count="45">
    <mergeCell ref="J19:L19"/>
    <mergeCell ref="J20:L20"/>
    <mergeCell ref="E1:H4"/>
    <mergeCell ref="B2:C2"/>
    <mergeCell ref="I2:L2"/>
    <mergeCell ref="B3:C3"/>
    <mergeCell ref="I3:L3"/>
    <mergeCell ref="B17:F17"/>
    <mergeCell ref="J18:L18"/>
    <mergeCell ref="D18:F18"/>
    <mergeCell ref="D19:F19"/>
    <mergeCell ref="D20:F20"/>
    <mergeCell ref="B21:C21"/>
    <mergeCell ref="B24:C24"/>
    <mergeCell ref="H24:I24"/>
    <mergeCell ref="H25:I25"/>
    <mergeCell ref="B32:C32"/>
    <mergeCell ref="B33:C33"/>
    <mergeCell ref="B34:C34"/>
    <mergeCell ref="B35:C35"/>
    <mergeCell ref="B36:C36"/>
    <mergeCell ref="B37:C37"/>
    <mergeCell ref="B38:C38"/>
    <mergeCell ref="B41:C41"/>
    <mergeCell ref="B25:C25"/>
    <mergeCell ref="B26:C26"/>
    <mergeCell ref="B27:C27"/>
    <mergeCell ref="B28:C28"/>
    <mergeCell ref="B29:C29"/>
    <mergeCell ref="B30:C30"/>
    <mergeCell ref="B31:C31"/>
    <mergeCell ref="H33:I33"/>
    <mergeCell ref="H34:I34"/>
    <mergeCell ref="H35:I35"/>
    <mergeCell ref="H36:I36"/>
    <mergeCell ref="H37:I37"/>
    <mergeCell ref="H38:I38"/>
    <mergeCell ref="H41:I41"/>
    <mergeCell ref="H26:I26"/>
    <mergeCell ref="H27:I27"/>
    <mergeCell ref="H28:I28"/>
    <mergeCell ref="H29:I29"/>
    <mergeCell ref="H30:I30"/>
    <mergeCell ref="H31:I31"/>
    <mergeCell ref="H32:I32"/>
  </mergeCells>
  <conditionalFormatting sqref="B24:C44 H24:H44">
    <cfRule type="notContainsBlanks" dxfId="0" priority="1">
      <formula>LEN(TRIM(B24))&gt;0</formula>
    </cfRule>
  </conditionalFormatting>
  <conditionalFormatting sqref="D24:D44">
    <cfRule type="expression" dxfId="0" priority="2">
      <formula>not(isblank(B24))</formula>
    </cfRule>
  </conditionalFormatting>
  <conditionalFormatting sqref="J24:J44">
    <cfRule type="expression" dxfId="0" priority="3">
      <formula>not(isblank(H24))</formula>
    </cfRule>
  </conditionalFormatting>
  <conditionalFormatting sqref="F23:F44 L23:L44">
    <cfRule type="cellIs" dxfId="1" priority="4" operator="lessThan">
      <formula>0</formula>
    </cfRule>
  </conditionalFormatting>
  <conditionalFormatting sqref="F24:F44 L24:L44">
    <cfRule type="cellIs" dxfId="2" priority="5" operator="equal">
      <formula>0</formula>
    </cfRule>
  </conditionalFormatting>
  <conditionalFormatting sqref="D2:D3">
    <cfRule type="notContainsBlanks" dxfId="0" priority="6">
      <formula>LEN(TRIM(D2))&gt;0</formula>
    </cfRule>
  </conditionalFormatting>
  <conditionalFormatting sqref="J24:J44">
    <cfRule type="expression" dxfId="0" priority="7">
      <formula>not(isblank(H24))</formula>
    </cfRule>
  </conditionalFormatting>
  <conditionalFormatting sqref="P7">
    <cfRule type="notContainsBlanks" dxfId="3" priority="8">
      <formula>LEN(TRIM(P7))&gt;0</formula>
    </cfRule>
  </conditionalFormatting>
  <dataValidations>
    <dataValidation type="list" allowBlank="1" showErrorMessage="1" sqref="D2">
      <formula1>"2023,2024,2025,2026,2027"</formula1>
    </dataValidation>
    <dataValidation type="list" allowBlank="1" showErrorMessage="1" sqref="D3">
      <formula1>"1,2,3,4,5,6,7,8,9,10,11,12"</formula1>
    </dataValidation>
  </dataValidations>
  <hyperlinks>
    <hyperlink display="Add Expense" location="Transactions!B4" ref="I2"/>
    <hyperlink display="Add Income" location="Transactions!G4" ref="I3"/>
  </hyperlin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1.22" defaultRowHeight="15.75"/>
  <cols>
    <col customWidth="1" min="1" max="1" width="4.56"/>
    <col customWidth="1" min="2" max="2" width="9.33"/>
    <col customWidth="1" min="3" max="3" width="12.67"/>
    <col customWidth="1" min="4" max="4" width="17.56"/>
    <col customWidth="1" min="5" max="5" width="12.44"/>
    <col customWidth="1" min="6" max="6" width="4.56"/>
    <col customWidth="1" min="8" max="8" width="14.33"/>
    <col customWidth="1" min="9" max="9" width="19.44"/>
    <col customWidth="1" min="11" max="11" width="5.67"/>
  </cols>
  <sheetData>
    <row r="1" ht="17.25" customHeight="1">
      <c r="A1" s="108"/>
      <c r="B1" s="109" t="s">
        <v>37</v>
      </c>
      <c r="H1" s="110"/>
      <c r="I1" s="111"/>
      <c r="J1" s="111"/>
      <c r="K1" s="111"/>
    </row>
    <row r="2" ht="25.5" customHeight="1">
      <c r="A2" s="111"/>
      <c r="B2" s="112" t="s">
        <v>15</v>
      </c>
      <c r="C2" s="113"/>
      <c r="D2" s="111"/>
      <c r="E2" s="111"/>
      <c r="F2" s="111"/>
      <c r="G2" s="114" t="s">
        <v>16</v>
      </c>
      <c r="H2" s="113"/>
      <c r="I2" s="111"/>
      <c r="J2" s="111"/>
      <c r="K2" s="111"/>
    </row>
    <row r="3" ht="24.0" customHeight="1">
      <c r="A3" s="115"/>
      <c r="B3" s="116" t="s">
        <v>38</v>
      </c>
      <c r="C3" s="117" t="s">
        <v>39</v>
      </c>
      <c r="D3" s="118" t="s">
        <v>40</v>
      </c>
      <c r="E3" s="118" t="s">
        <v>41</v>
      </c>
      <c r="F3" s="115"/>
      <c r="G3" s="118" t="s">
        <v>38</v>
      </c>
      <c r="H3" s="117" t="s">
        <v>39</v>
      </c>
      <c r="I3" s="118" t="s">
        <v>40</v>
      </c>
      <c r="J3" s="118" t="s">
        <v>41</v>
      </c>
      <c r="K3" s="119"/>
    </row>
    <row r="4" ht="19.5" customHeight="1">
      <c r="A4" s="38"/>
      <c r="B4" s="120"/>
      <c r="C4" s="121"/>
      <c r="D4" s="122"/>
      <c r="E4" s="123"/>
      <c r="F4" s="124"/>
      <c r="G4" s="120"/>
      <c r="H4" s="125"/>
      <c r="I4" s="126"/>
      <c r="J4" s="127"/>
    </row>
    <row r="5" ht="19.5" customHeight="1">
      <c r="A5" s="38"/>
      <c r="B5" s="120"/>
      <c r="C5" s="128"/>
      <c r="D5" s="122"/>
      <c r="E5" s="123"/>
      <c r="F5" s="124"/>
      <c r="G5" s="129"/>
      <c r="H5" s="128"/>
      <c r="I5" s="130"/>
      <c r="J5" s="123"/>
    </row>
    <row r="6" ht="19.5" customHeight="1">
      <c r="A6" s="38"/>
      <c r="B6" s="120"/>
      <c r="C6" s="128"/>
      <c r="D6" s="122"/>
      <c r="E6" s="123"/>
      <c r="F6" s="124"/>
      <c r="G6" s="120"/>
      <c r="H6" s="128"/>
      <c r="I6" s="130"/>
      <c r="J6" s="123"/>
    </row>
    <row r="7" ht="19.5" customHeight="1">
      <c r="A7" s="38"/>
      <c r="B7" s="120"/>
      <c r="C7" s="128"/>
      <c r="D7" s="122"/>
      <c r="E7" s="123"/>
      <c r="F7" s="124"/>
      <c r="G7" s="120"/>
      <c r="H7" s="128"/>
      <c r="I7" s="126"/>
      <c r="J7" s="127"/>
    </row>
    <row r="8" ht="19.5" customHeight="1">
      <c r="A8" s="38"/>
      <c r="B8" s="120"/>
      <c r="C8" s="128"/>
      <c r="D8" s="122"/>
      <c r="E8" s="123"/>
      <c r="F8" s="124"/>
      <c r="G8" s="129"/>
      <c r="H8" s="128"/>
      <c r="I8" s="130"/>
      <c r="J8" s="123"/>
    </row>
    <row r="9" ht="19.5" customHeight="1">
      <c r="A9" s="38"/>
      <c r="B9" s="120"/>
      <c r="C9" s="128"/>
      <c r="D9" s="122"/>
      <c r="E9" s="123"/>
      <c r="F9" s="124"/>
      <c r="G9" s="120"/>
      <c r="H9" s="131"/>
      <c r="I9" s="132"/>
      <c r="J9" s="123"/>
    </row>
    <row r="10" ht="19.5" customHeight="1">
      <c r="A10" s="38"/>
      <c r="B10" s="120"/>
      <c r="C10" s="128"/>
      <c r="D10" s="122"/>
      <c r="E10" s="123"/>
      <c r="F10" s="124"/>
      <c r="G10" s="133"/>
      <c r="H10" s="125"/>
      <c r="I10" s="126"/>
      <c r="J10" s="127"/>
    </row>
    <row r="11" ht="19.5" customHeight="1">
      <c r="A11" s="38"/>
      <c r="B11" s="120"/>
      <c r="C11" s="128"/>
      <c r="D11" s="122"/>
      <c r="E11" s="123"/>
      <c r="F11" s="124"/>
      <c r="G11" s="134"/>
      <c r="H11" s="125"/>
      <c r="I11" s="126"/>
      <c r="J11" s="127"/>
    </row>
    <row r="12" ht="19.5" customHeight="1">
      <c r="A12" s="38"/>
      <c r="B12" s="120"/>
      <c r="C12" s="128"/>
      <c r="D12" s="122"/>
      <c r="E12" s="123"/>
      <c r="F12" s="124"/>
      <c r="G12" s="134"/>
      <c r="H12" s="125"/>
      <c r="I12" s="126"/>
      <c r="J12" s="127"/>
    </row>
    <row r="13" ht="19.5" customHeight="1">
      <c r="A13" s="38"/>
      <c r="B13" s="120"/>
      <c r="C13" s="128"/>
      <c r="D13" s="122"/>
      <c r="E13" s="123"/>
      <c r="F13" s="124"/>
      <c r="G13" s="134"/>
      <c r="H13" s="125"/>
      <c r="I13" s="130"/>
      <c r="J13" s="135"/>
    </row>
    <row r="14" ht="19.5" customHeight="1">
      <c r="A14" s="38"/>
      <c r="B14" s="120"/>
      <c r="C14" s="128"/>
      <c r="D14" s="122"/>
      <c r="E14" s="123"/>
      <c r="F14" s="124"/>
      <c r="G14" s="120"/>
      <c r="H14" s="128"/>
      <c r="I14" s="130"/>
      <c r="J14" s="123"/>
    </row>
    <row r="15" ht="19.5" customHeight="1">
      <c r="A15" s="38"/>
      <c r="B15" s="136"/>
      <c r="C15" s="137"/>
      <c r="D15" s="122"/>
      <c r="E15" s="138"/>
      <c r="F15" s="124"/>
      <c r="G15" s="133"/>
      <c r="H15" s="128"/>
      <c r="I15" s="130"/>
      <c r="J15" s="123"/>
    </row>
    <row r="16" ht="19.5" customHeight="1">
      <c r="A16" s="38"/>
      <c r="B16" s="136"/>
      <c r="C16" s="137"/>
      <c r="D16" s="139"/>
      <c r="E16" s="138"/>
      <c r="F16" s="124"/>
      <c r="G16" s="133"/>
      <c r="H16" s="131"/>
      <c r="I16" s="132"/>
      <c r="J16" s="132"/>
    </row>
    <row r="17" ht="19.5" customHeight="1">
      <c r="A17" s="38"/>
      <c r="B17" s="120"/>
      <c r="C17" s="121"/>
      <c r="D17" s="122"/>
      <c r="E17" s="123"/>
      <c r="F17" s="124"/>
      <c r="G17" s="140"/>
      <c r="H17" s="141"/>
      <c r="I17" s="142"/>
      <c r="J17" s="142"/>
    </row>
    <row r="18" ht="19.5" customHeight="1">
      <c r="A18" s="38"/>
      <c r="B18" s="120"/>
      <c r="C18" s="128"/>
      <c r="D18" s="122"/>
      <c r="E18" s="123"/>
      <c r="F18" s="124"/>
      <c r="G18" s="140"/>
      <c r="H18" s="141"/>
      <c r="I18" s="142"/>
      <c r="J18" s="142"/>
    </row>
    <row r="19" ht="19.5" customHeight="1">
      <c r="A19" s="38"/>
      <c r="B19" s="120"/>
      <c r="C19" s="128"/>
      <c r="D19" s="122"/>
      <c r="E19" s="123"/>
      <c r="F19" s="124"/>
      <c r="G19" s="140"/>
      <c r="H19" s="141"/>
      <c r="I19" s="132"/>
      <c r="J19" s="142"/>
    </row>
    <row r="20" ht="19.5" customHeight="1">
      <c r="A20" s="38"/>
      <c r="B20" s="120"/>
      <c r="C20" s="128"/>
      <c r="D20" s="122"/>
      <c r="E20" s="123"/>
      <c r="F20" s="124"/>
      <c r="G20" s="140"/>
      <c r="H20" s="141"/>
      <c r="I20" s="142"/>
      <c r="J20" s="142"/>
    </row>
    <row r="21" ht="19.5" customHeight="1">
      <c r="A21" s="38"/>
      <c r="B21" s="120"/>
      <c r="C21" s="128"/>
      <c r="D21" s="122"/>
      <c r="E21" s="123"/>
      <c r="F21" s="124"/>
      <c r="G21" s="140"/>
      <c r="H21" s="141"/>
      <c r="I21" s="142"/>
      <c r="J21" s="142"/>
    </row>
    <row r="22" ht="19.5" customHeight="1">
      <c r="A22" s="38"/>
      <c r="B22" s="120"/>
      <c r="C22" s="128"/>
      <c r="D22" s="122"/>
      <c r="E22" s="123"/>
      <c r="F22" s="38"/>
      <c r="G22" s="143"/>
      <c r="H22" s="144"/>
      <c r="I22" s="145"/>
      <c r="J22" s="146"/>
    </row>
    <row r="23" ht="19.5" customHeight="1">
      <c r="A23" s="38"/>
      <c r="B23" s="120"/>
      <c r="C23" s="128"/>
      <c r="D23" s="122"/>
      <c r="E23" s="123"/>
      <c r="F23" s="38"/>
      <c r="G23" s="143"/>
      <c r="H23" s="144"/>
      <c r="I23" s="145"/>
      <c r="J23" s="146"/>
    </row>
    <row r="24" ht="19.5" customHeight="1">
      <c r="A24" s="38"/>
      <c r="B24" s="120"/>
      <c r="C24" s="128"/>
      <c r="D24" s="122"/>
      <c r="E24" s="123"/>
      <c r="F24" s="38"/>
      <c r="G24" s="143"/>
      <c r="H24" s="144"/>
      <c r="I24" s="145"/>
      <c r="J24" s="146"/>
    </row>
    <row r="25" ht="19.5" customHeight="1">
      <c r="A25" s="38"/>
      <c r="B25" s="120"/>
      <c r="C25" s="128"/>
      <c r="D25" s="122"/>
      <c r="E25" s="123"/>
      <c r="F25" s="38"/>
      <c r="G25" s="143"/>
      <c r="H25" s="144"/>
      <c r="I25" s="145"/>
      <c r="J25" s="146"/>
    </row>
    <row r="26" ht="19.5" customHeight="1">
      <c r="A26" s="38"/>
      <c r="B26" s="120"/>
      <c r="C26" s="128"/>
      <c r="D26" s="122"/>
      <c r="E26" s="123"/>
      <c r="F26" s="38"/>
      <c r="G26" s="143"/>
      <c r="H26" s="144"/>
      <c r="I26" s="145"/>
      <c r="J26" s="146"/>
    </row>
    <row r="27" ht="19.5" customHeight="1">
      <c r="A27" s="38"/>
      <c r="B27" s="120"/>
      <c r="C27" s="128"/>
      <c r="D27" s="122"/>
      <c r="E27" s="123"/>
      <c r="F27" s="38"/>
      <c r="G27" s="143"/>
      <c r="H27" s="144"/>
      <c r="I27" s="145"/>
      <c r="J27" s="146"/>
    </row>
    <row r="28" ht="19.5" customHeight="1">
      <c r="A28" s="38"/>
      <c r="B28" s="120"/>
      <c r="C28" s="128"/>
      <c r="D28" s="122"/>
      <c r="E28" s="123"/>
      <c r="F28" s="38"/>
      <c r="G28" s="143"/>
      <c r="H28" s="144"/>
      <c r="I28" s="145"/>
      <c r="J28" s="146"/>
    </row>
    <row r="29" ht="19.5" customHeight="1">
      <c r="A29" s="38"/>
      <c r="B29" s="120"/>
      <c r="C29" s="128"/>
      <c r="D29" s="122"/>
      <c r="E29" s="123"/>
      <c r="F29" s="38"/>
      <c r="G29" s="143"/>
      <c r="H29" s="144"/>
      <c r="I29" s="145"/>
      <c r="J29" s="146"/>
    </row>
    <row r="30" ht="19.5" customHeight="1">
      <c r="A30" s="38"/>
      <c r="B30" s="120"/>
      <c r="C30" s="128"/>
      <c r="D30" s="122"/>
      <c r="E30" s="123"/>
      <c r="F30" s="38"/>
      <c r="G30" s="143"/>
      <c r="H30" s="144"/>
      <c r="I30" s="145"/>
      <c r="J30" s="146"/>
    </row>
    <row r="31" ht="19.5" customHeight="1">
      <c r="A31" s="38"/>
      <c r="B31" s="120"/>
      <c r="C31" s="128"/>
      <c r="D31" s="122"/>
      <c r="E31" s="123"/>
      <c r="F31" s="38"/>
      <c r="G31" s="143"/>
      <c r="H31" s="144"/>
      <c r="I31" s="145"/>
      <c r="J31" s="146"/>
    </row>
    <row r="32" ht="19.5" customHeight="1">
      <c r="A32" s="38"/>
      <c r="B32" s="120"/>
      <c r="C32" s="128"/>
      <c r="D32" s="122"/>
      <c r="E32" s="123"/>
      <c r="F32" s="38"/>
      <c r="G32" s="143"/>
      <c r="H32" s="144"/>
      <c r="I32" s="145"/>
      <c r="J32" s="146"/>
    </row>
    <row r="33" ht="19.5" customHeight="1">
      <c r="A33" s="38"/>
      <c r="B33" s="120"/>
      <c r="C33" s="128"/>
      <c r="D33" s="122"/>
      <c r="E33" s="123"/>
      <c r="F33" s="38"/>
      <c r="G33" s="143"/>
      <c r="H33" s="144"/>
      <c r="I33" s="145"/>
      <c r="J33" s="146"/>
    </row>
    <row r="34" ht="19.5" customHeight="1">
      <c r="A34" s="38"/>
      <c r="B34" s="120"/>
      <c r="C34" s="128"/>
      <c r="D34" s="122"/>
      <c r="E34" s="123"/>
      <c r="F34" s="38"/>
      <c r="G34" s="143"/>
      <c r="H34" s="144"/>
      <c r="I34" s="145"/>
      <c r="J34" s="146"/>
    </row>
    <row r="35" ht="19.5" customHeight="1">
      <c r="A35" s="38"/>
      <c r="B35" s="136"/>
      <c r="C35" s="137"/>
      <c r="D35" s="122"/>
      <c r="E35" s="138"/>
      <c r="F35" s="38"/>
      <c r="G35" s="143"/>
      <c r="H35" s="144"/>
      <c r="I35" s="145"/>
      <c r="J35" s="146"/>
    </row>
    <row r="36" ht="19.5" customHeight="1">
      <c r="A36" s="38"/>
      <c r="B36" s="143"/>
      <c r="C36" s="137"/>
      <c r="D36" s="139"/>
      <c r="E36" s="138"/>
      <c r="F36" s="38"/>
      <c r="G36" s="143"/>
      <c r="H36" s="144"/>
      <c r="I36" s="145"/>
      <c r="J36" s="146"/>
    </row>
    <row r="37" ht="19.5" customHeight="1">
      <c r="A37" s="38"/>
      <c r="B37" s="143"/>
      <c r="C37" s="137"/>
      <c r="D37" s="147"/>
      <c r="E37" s="146"/>
      <c r="F37" s="38"/>
      <c r="G37" s="143"/>
      <c r="H37" s="144"/>
      <c r="I37" s="145"/>
      <c r="J37" s="146"/>
    </row>
    <row r="38" ht="19.5" customHeight="1">
      <c r="A38" s="38"/>
      <c r="B38" s="143"/>
      <c r="C38" s="137"/>
      <c r="D38" s="147"/>
      <c r="E38" s="146"/>
      <c r="F38" s="38"/>
      <c r="G38" s="143"/>
      <c r="H38" s="144"/>
      <c r="I38" s="145"/>
      <c r="J38" s="146"/>
    </row>
    <row r="39" ht="19.5" customHeight="1">
      <c r="A39" s="38"/>
      <c r="B39" s="143"/>
      <c r="C39" s="137"/>
      <c r="D39" s="147"/>
      <c r="E39" s="146"/>
      <c r="F39" s="38"/>
      <c r="G39" s="143"/>
      <c r="H39" s="144"/>
      <c r="I39" s="145"/>
      <c r="J39" s="146"/>
    </row>
    <row r="40" ht="19.5" customHeight="1">
      <c r="A40" s="38"/>
      <c r="B40" s="143"/>
      <c r="C40" s="137"/>
      <c r="D40" s="147"/>
      <c r="E40" s="146"/>
      <c r="F40" s="38"/>
      <c r="G40" s="143"/>
      <c r="H40" s="144"/>
      <c r="I40" s="145"/>
      <c r="J40" s="146"/>
    </row>
  </sheetData>
  <mergeCells count="1">
    <mergeCell ref="B1:E1"/>
  </mergeCells>
  <dataValidations>
    <dataValidation type="list" allowBlank="1" showErrorMessage="1" sqref="J4:J40">
      <formula1>Summary!$H$25:$I$38</formula1>
    </dataValidation>
    <dataValidation type="custom" allowBlank="1" showDropDown="1" showInputMessage="1" prompt="Enter a valid date mm/dd/yyyy" sqref="B4:B40 G4:G40">
      <formula1>OR(NOT(ISERROR(DATEVALUE(B4))), AND(ISNUMBER(B4), LEFT(CELL("format", B4))="D"))</formula1>
    </dataValidation>
    <dataValidation type="list" allowBlank="1" sqref="E4:E40">
      <formula1>Summary!$B$25:$C$38</formula1>
    </dataValidation>
  </dataValidations>
  <hyperlinks>
    <hyperlink display="Back to Summary" location="Summary!A1" ref="B1"/>
  </hyperlinks>
  <drawing r:id="rId1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C272C"/>
    <outlinePr summaryBelow="0" summaryRight="0"/>
  </sheetPr>
  <sheetViews>
    <sheetView showGridLines="0"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1.22" defaultRowHeight="15.75"/>
  <cols>
    <col customWidth="1" min="1" max="1" width="17.89"/>
    <col customWidth="1" min="2" max="2" width="16.11"/>
    <col customWidth="1" min="3" max="33" width="11.44"/>
  </cols>
  <sheetData>
    <row r="1">
      <c r="A1" s="148" t="s">
        <v>42</v>
      </c>
      <c r="B1" s="149"/>
      <c r="C1" s="150">
        <v>1.0</v>
      </c>
      <c r="D1" s="150">
        <v>2.0</v>
      </c>
      <c r="E1" s="150">
        <v>3.0</v>
      </c>
      <c r="F1" s="150">
        <v>4.0</v>
      </c>
      <c r="G1" s="150">
        <v>5.0</v>
      </c>
      <c r="H1" s="150">
        <v>6.0</v>
      </c>
      <c r="I1" s="150">
        <v>7.0</v>
      </c>
      <c r="J1" s="150">
        <v>8.0</v>
      </c>
      <c r="K1" s="150">
        <v>9.0</v>
      </c>
      <c r="L1" s="150">
        <v>10.0</v>
      </c>
      <c r="M1" s="150">
        <v>11.0</v>
      </c>
      <c r="N1" s="150">
        <v>12.0</v>
      </c>
      <c r="O1" s="150">
        <v>13.0</v>
      </c>
      <c r="P1" s="150">
        <v>14.0</v>
      </c>
      <c r="Q1" s="150">
        <v>15.0</v>
      </c>
      <c r="R1" s="150">
        <v>16.0</v>
      </c>
      <c r="S1" s="150">
        <v>17.0</v>
      </c>
      <c r="T1" s="150">
        <v>18.0</v>
      </c>
      <c r="U1" s="150">
        <v>19.0</v>
      </c>
      <c r="V1" s="150">
        <v>20.0</v>
      </c>
      <c r="W1" s="150">
        <v>21.0</v>
      </c>
      <c r="X1" s="150">
        <v>22.0</v>
      </c>
      <c r="Y1" s="150">
        <v>23.0</v>
      </c>
      <c r="Z1" s="150">
        <v>24.0</v>
      </c>
      <c r="AA1" s="150">
        <v>25.0</v>
      </c>
      <c r="AB1" s="150">
        <v>26.0</v>
      </c>
      <c r="AC1" s="150">
        <v>27.0</v>
      </c>
      <c r="AD1" s="150">
        <v>28.0</v>
      </c>
      <c r="AE1" s="150">
        <v>29.0</v>
      </c>
      <c r="AF1" s="150">
        <v>30.0</v>
      </c>
      <c r="AG1" s="150">
        <v>31.0</v>
      </c>
    </row>
    <row r="2">
      <c r="A2" s="151" t="s">
        <v>38</v>
      </c>
      <c r="B2" s="152"/>
      <c r="C2" s="153">
        <f>if((C1-1)&gt;DATEDIF(date(Summary!$D$2,Summary!$D$3,1),EOMONTH(DATE(Summary!$D$2,Summary!$D$3,1),0),"D"),"", date(Summary!$D$2,Summary!$D$3,C$1))</f>
        <v>45078</v>
      </c>
      <c r="D2" s="153">
        <f>if((D1-1)&gt;DATEDIF(date(Summary!$D$2,Summary!$D$3,1),EOMONTH(DATE(Summary!$D$2,Summary!$D$3,1),0),"D"),"", date(Summary!$D$2,Summary!$D$3,D$1))</f>
        <v>45079</v>
      </c>
      <c r="E2" s="153">
        <f>if((E1-1)&gt;DATEDIF(date(Summary!$D$2,Summary!$D$3,1),EOMONTH(DATE(Summary!$D$2,Summary!$D$3,1),0),"D"),"", date(Summary!$D$2,Summary!$D$3,E$1))</f>
        <v>45080</v>
      </c>
      <c r="F2" s="153">
        <f>if((F1-1)&gt;DATEDIF(date(Summary!$D$2,Summary!$D$3,1),EOMONTH(DATE(Summary!$D$2,Summary!$D$3,1),0),"D"),"", date(Summary!$D$2,Summary!$D$3,F$1))</f>
        <v>45081</v>
      </c>
      <c r="G2" s="153">
        <f>if((G1-1)&gt;DATEDIF(date(Summary!$D$2,Summary!$D$3,1),EOMONTH(DATE(Summary!$D$2,Summary!$D$3,1),0),"D"),"", date(Summary!$D$2,Summary!$D$3,G$1))</f>
        <v>45082</v>
      </c>
      <c r="H2" s="153">
        <f>if((H1-1)&gt;DATEDIF(date(Summary!$D$2,Summary!$D$3,1),EOMONTH(DATE(Summary!$D$2,Summary!$D$3,1),0),"D"),"", date(Summary!$D$2,Summary!$D$3,H$1))</f>
        <v>45083</v>
      </c>
      <c r="I2" s="153">
        <f>if((I1-1)&gt;DATEDIF(date(Summary!$D$2,Summary!$D$3,1),EOMONTH(DATE(Summary!$D$2,Summary!$D$3,1),0),"D"),"", date(Summary!$D$2,Summary!$D$3,I$1))</f>
        <v>45084</v>
      </c>
      <c r="J2" s="153">
        <f>if((J1-1)&gt;DATEDIF(date(Summary!$D$2,Summary!$D$3,1),EOMONTH(DATE(Summary!$D$2,Summary!$D$3,1),0),"D"),"", date(Summary!$D$2,Summary!$D$3,J$1))</f>
        <v>45085</v>
      </c>
      <c r="K2" s="153">
        <f>if((K1-1)&gt;DATEDIF(date(Summary!$D$2,Summary!$D$3,1),EOMONTH(DATE(Summary!$D$2,Summary!$D$3,1),0),"D"),"", date(Summary!$D$2,Summary!$D$3,K$1))</f>
        <v>45086</v>
      </c>
      <c r="L2" s="153">
        <f>if((L1-1)&gt;DATEDIF(date(Summary!$D$2,Summary!$D$3,1),EOMONTH(DATE(Summary!$D$2,Summary!$D$3,1),0),"D"),"", date(Summary!$D$2,Summary!$D$3,L$1))</f>
        <v>45087</v>
      </c>
      <c r="M2" s="153">
        <f>if((M1-1)&gt;DATEDIF(date(Summary!$D$2,Summary!$D$3,1),EOMONTH(DATE(Summary!$D$2,Summary!$D$3,1),0),"D"),"", date(Summary!$D$2,Summary!$D$3,M$1))</f>
        <v>45088</v>
      </c>
      <c r="N2" s="153">
        <f>if((N1-1)&gt;DATEDIF(date(Summary!$D$2,Summary!$D$3,1),EOMONTH(DATE(Summary!$D$2,Summary!$D$3,1),0),"D"),"", date(Summary!$D$2,Summary!$D$3,N$1))</f>
        <v>45089</v>
      </c>
      <c r="O2" s="153">
        <f>if((O1-1)&gt;DATEDIF(date(Summary!$D$2,Summary!$D$3,1),EOMONTH(DATE(Summary!$D$2,Summary!$D$3,1),0),"D"),"", date(Summary!$D$2,Summary!$D$3,O$1))</f>
        <v>45090</v>
      </c>
      <c r="P2" s="153">
        <f>if((P1-1)&gt;DATEDIF(date(Summary!$D$2,Summary!$D$3,1),EOMONTH(DATE(Summary!$D$2,Summary!$D$3,1),0),"D"),"", date(Summary!$D$2,Summary!$D$3,P$1))</f>
        <v>45091</v>
      </c>
      <c r="Q2" s="153">
        <f>if((Q1-1)&gt;DATEDIF(date(Summary!$D$2,Summary!$D$3,1),EOMONTH(DATE(Summary!$D$2,Summary!$D$3,1),0),"D"),"", date(Summary!$D$2,Summary!$D$3,Q$1))</f>
        <v>45092</v>
      </c>
      <c r="R2" s="153">
        <f>if((R1-1)&gt;DATEDIF(date(Summary!$D$2,Summary!$D$3,1),EOMONTH(DATE(Summary!$D$2,Summary!$D$3,1),0),"D"),"", date(Summary!$D$2,Summary!$D$3,R$1))</f>
        <v>45093</v>
      </c>
      <c r="S2" s="153">
        <f>if((S1-1)&gt;DATEDIF(date(Summary!$D$2,Summary!$D$3,1),EOMONTH(DATE(Summary!$D$2,Summary!$D$3,1),0),"D"),"", date(Summary!$D$2,Summary!$D$3,S$1))</f>
        <v>45094</v>
      </c>
      <c r="T2" s="153">
        <f>if((T1-1)&gt;DATEDIF(date(Summary!$D$2,Summary!$D$3,1),EOMONTH(DATE(Summary!$D$2,Summary!$D$3,1),0),"D"),"", date(Summary!$D$2,Summary!$D$3,T$1))</f>
        <v>45095</v>
      </c>
      <c r="U2" s="153">
        <f>if((U1-1)&gt;DATEDIF(date(Summary!$D$2,Summary!$D$3,1),EOMONTH(DATE(Summary!$D$2,Summary!$D$3,1),0),"D"),"", date(Summary!$D$2,Summary!$D$3,U$1))</f>
        <v>45096</v>
      </c>
      <c r="V2" s="153">
        <f>if((V1-1)&gt;DATEDIF(date(Summary!$D$2,Summary!$D$3,1),EOMONTH(DATE(Summary!$D$2,Summary!$D$3,1),0),"D"),"", date(Summary!$D$2,Summary!$D$3,V$1))</f>
        <v>45097</v>
      </c>
      <c r="W2" s="153">
        <f>if((W1-1)&gt;DATEDIF(date(Summary!$D$2,Summary!$D$3,1),EOMONTH(DATE(Summary!$D$2,Summary!$D$3,1),0),"D"),"", date(Summary!$D$2,Summary!$D$3,W$1))</f>
        <v>45098</v>
      </c>
      <c r="X2" s="153">
        <f>if((X1-1)&gt;DATEDIF(date(Summary!$D$2,Summary!$D$3,1),EOMONTH(DATE(Summary!$D$2,Summary!$D$3,1),0),"D"),"", date(Summary!$D$2,Summary!$D$3,X$1))</f>
        <v>45099</v>
      </c>
      <c r="Y2" s="153">
        <f>if((Y1-1)&gt;DATEDIF(date(Summary!$D$2,Summary!$D$3,1),EOMONTH(DATE(Summary!$D$2,Summary!$D$3,1),0),"D"),"", date(Summary!$D$2,Summary!$D$3,Y$1))</f>
        <v>45100</v>
      </c>
      <c r="Z2" s="153">
        <f>if((Z1-1)&gt;DATEDIF(date(Summary!$D$2,Summary!$D$3,1),EOMONTH(DATE(Summary!$D$2,Summary!$D$3,1),0),"D"),"", date(Summary!$D$2,Summary!$D$3,Z$1))</f>
        <v>45101</v>
      </c>
      <c r="AA2" s="153">
        <f>if((AA1-1)&gt;DATEDIF(date(Summary!$D$2,Summary!$D$3,1),EOMONTH(DATE(Summary!$D$2,Summary!$D$3,1),0),"D"),"", date(Summary!$D$2,Summary!$D$3,AA$1))</f>
        <v>45102</v>
      </c>
      <c r="AB2" s="153">
        <f>if((AB1-1)&gt;DATEDIF(date(Summary!$D$2,Summary!$D$3,1),EOMONTH(DATE(Summary!$D$2,Summary!$D$3,1),0),"D"),"", date(Summary!$D$2,Summary!$D$3,AB$1))</f>
        <v>45103</v>
      </c>
      <c r="AC2" s="153">
        <f>if((AC1-1)&gt;DATEDIF(date(Summary!$D$2,Summary!$D$3,1),EOMONTH(DATE(Summary!$D$2,Summary!$D$3,1),0),"D"),"", date(Summary!$D$2,Summary!$D$3,AC$1))</f>
        <v>45104</v>
      </c>
      <c r="AD2" s="153">
        <f>if((AD1-1)&gt;DATEDIF(date(Summary!$D$2,Summary!$D$3,1),EOMONTH(DATE(Summary!$D$2,Summary!$D$3,1),0),"D"),"", date(Summary!$D$2,Summary!$D$3,AD$1))</f>
        <v>45105</v>
      </c>
      <c r="AE2" s="153">
        <f>if((AE1-1)&gt;DATEDIF(date(Summary!$D$2,Summary!$D$3,1),EOMONTH(DATE(Summary!$D$2,Summary!$D$3,1),0),"D"),"", date(Summary!$D$2,Summary!$D$3,AE$1))</f>
        <v>45106</v>
      </c>
      <c r="AF2" s="153">
        <f>if((AF1-1)&gt;DATEDIF(date(Summary!$D$2,Summary!$D$3,1),EOMONTH(DATE(Summary!$D$2,Summary!$D$3,1),0),"D"),"", date(Summary!$D$2,Summary!$D$3,AF$1))</f>
        <v>45107</v>
      </c>
      <c r="AG2" s="153" t="str">
        <f>if((AG1-1)&gt;DATEDIF(date(Summary!$D$2,Summary!$D$3,1),EOMONTH(DATE(Summary!$D$2,Summary!$D$3,1),0),"D"),"", date(Summary!$D$2,Summary!$D$3,AG$1))</f>
        <v/>
      </c>
    </row>
    <row r="3">
      <c r="A3" s="154" t="s">
        <v>43</v>
      </c>
      <c r="C3" s="155">
        <f>'Expenses Monthly Analysis'!C3</f>
        <v>0</v>
      </c>
      <c r="D3" s="155">
        <f>'Expenses Monthly Analysis'!D3</f>
        <v>0</v>
      </c>
      <c r="E3" s="155">
        <f>'Expenses Monthly Analysis'!E3</f>
        <v>0</v>
      </c>
      <c r="F3" s="155">
        <f>'Expenses Monthly Analysis'!F3</f>
        <v>0</v>
      </c>
      <c r="G3" s="155">
        <f>'Expenses Monthly Analysis'!G3</f>
        <v>0</v>
      </c>
      <c r="H3" s="155">
        <f>'Expenses Monthly Analysis'!H3</f>
        <v>0</v>
      </c>
      <c r="I3" s="155">
        <f>'Expenses Monthly Analysis'!I3</f>
        <v>0</v>
      </c>
      <c r="J3" s="155">
        <f>'Expenses Monthly Analysis'!J3</f>
        <v>0</v>
      </c>
      <c r="K3" s="155">
        <f>'Expenses Monthly Analysis'!K3</f>
        <v>0</v>
      </c>
      <c r="L3" s="155">
        <f>'Expenses Monthly Analysis'!L3</f>
        <v>0</v>
      </c>
      <c r="M3" s="155">
        <f>'Expenses Monthly Analysis'!M3</f>
        <v>0</v>
      </c>
      <c r="N3" s="155">
        <f>'Expenses Monthly Analysis'!N3</f>
        <v>0</v>
      </c>
      <c r="O3" s="155">
        <f>'Expenses Monthly Analysis'!O3</f>
        <v>0</v>
      </c>
      <c r="P3" s="155">
        <f>'Expenses Monthly Analysis'!P3</f>
        <v>0</v>
      </c>
      <c r="Q3" s="155">
        <f>'Expenses Monthly Analysis'!Q3</f>
        <v>0</v>
      </c>
      <c r="R3" s="155">
        <f>'Expenses Monthly Analysis'!R3</f>
        <v>0</v>
      </c>
      <c r="S3" s="155">
        <f>'Expenses Monthly Analysis'!S3</f>
        <v>0</v>
      </c>
      <c r="T3" s="155">
        <f>'Expenses Monthly Analysis'!T3</f>
        <v>0</v>
      </c>
      <c r="U3" s="155">
        <f>'Expenses Monthly Analysis'!U3</f>
        <v>0</v>
      </c>
      <c r="V3" s="155">
        <f>'Expenses Monthly Analysis'!V3</f>
        <v>0</v>
      </c>
      <c r="W3" s="155">
        <f>'Expenses Monthly Analysis'!W3</f>
        <v>0</v>
      </c>
      <c r="X3" s="155">
        <f>'Expenses Monthly Analysis'!X3</f>
        <v>0</v>
      </c>
      <c r="Y3" s="155">
        <f>'Expenses Monthly Analysis'!Y3</f>
        <v>0</v>
      </c>
      <c r="Z3" s="155">
        <f>'Expenses Monthly Analysis'!Z3</f>
        <v>0</v>
      </c>
      <c r="AA3" s="155">
        <f>'Expenses Monthly Analysis'!AA3</f>
        <v>0</v>
      </c>
      <c r="AB3" s="155">
        <f>'Expenses Monthly Analysis'!AB3</f>
        <v>0</v>
      </c>
      <c r="AC3" s="155">
        <f>'Expenses Monthly Analysis'!AC3</f>
        <v>0</v>
      </c>
      <c r="AD3" s="155">
        <f>'Expenses Monthly Analysis'!AD3</f>
        <v>0</v>
      </c>
      <c r="AE3" s="155">
        <f>'Expenses Monthly Analysis'!AE3</f>
        <v>0</v>
      </c>
      <c r="AF3" s="155">
        <f>'Expenses Monthly Analysis'!AF3</f>
        <v>0</v>
      </c>
      <c r="AG3" s="155">
        <f>'Expenses Monthly Analysis'!AG3</f>
        <v>0</v>
      </c>
    </row>
    <row r="4">
      <c r="A4" s="156" t="s">
        <v>16</v>
      </c>
      <c r="C4" s="155">
        <f>sum(C6:C31)</f>
        <v>0</v>
      </c>
      <c r="D4" s="155">
        <f t="shared" ref="D4:AG4" si="1">sum(D6:D31)+C4</f>
        <v>0</v>
      </c>
      <c r="E4" s="155">
        <f t="shared" si="1"/>
        <v>0</v>
      </c>
      <c r="F4" s="155">
        <f t="shared" si="1"/>
        <v>0</v>
      </c>
      <c r="G4" s="155">
        <f t="shared" si="1"/>
        <v>0</v>
      </c>
      <c r="H4" s="155">
        <f t="shared" si="1"/>
        <v>0</v>
      </c>
      <c r="I4" s="155">
        <f t="shared" si="1"/>
        <v>0</v>
      </c>
      <c r="J4" s="155">
        <f t="shared" si="1"/>
        <v>0</v>
      </c>
      <c r="K4" s="155">
        <f t="shared" si="1"/>
        <v>0</v>
      </c>
      <c r="L4" s="155">
        <f t="shared" si="1"/>
        <v>0</v>
      </c>
      <c r="M4" s="155">
        <f t="shared" si="1"/>
        <v>0</v>
      </c>
      <c r="N4" s="155">
        <f t="shared" si="1"/>
        <v>0</v>
      </c>
      <c r="O4" s="155">
        <f t="shared" si="1"/>
        <v>0</v>
      </c>
      <c r="P4" s="155">
        <f t="shared" si="1"/>
        <v>0</v>
      </c>
      <c r="Q4" s="155">
        <f t="shared" si="1"/>
        <v>0</v>
      </c>
      <c r="R4" s="155">
        <f t="shared" si="1"/>
        <v>0</v>
      </c>
      <c r="S4" s="155">
        <f t="shared" si="1"/>
        <v>0</v>
      </c>
      <c r="T4" s="155">
        <f t="shared" si="1"/>
        <v>0</v>
      </c>
      <c r="U4" s="155">
        <f t="shared" si="1"/>
        <v>0</v>
      </c>
      <c r="V4" s="155">
        <f t="shared" si="1"/>
        <v>0</v>
      </c>
      <c r="W4" s="155">
        <f t="shared" si="1"/>
        <v>0</v>
      </c>
      <c r="X4" s="155">
        <f t="shared" si="1"/>
        <v>0</v>
      </c>
      <c r="Y4" s="155">
        <f t="shared" si="1"/>
        <v>0</v>
      </c>
      <c r="Z4" s="155">
        <f t="shared" si="1"/>
        <v>0</v>
      </c>
      <c r="AA4" s="155">
        <f t="shared" si="1"/>
        <v>0</v>
      </c>
      <c r="AB4" s="155">
        <f t="shared" si="1"/>
        <v>0</v>
      </c>
      <c r="AC4" s="155">
        <f t="shared" si="1"/>
        <v>0</v>
      </c>
      <c r="AD4" s="155">
        <f t="shared" si="1"/>
        <v>0</v>
      </c>
      <c r="AE4" s="155">
        <f t="shared" si="1"/>
        <v>0</v>
      </c>
      <c r="AF4" s="155">
        <f t="shared" si="1"/>
        <v>0</v>
      </c>
      <c r="AG4" s="155">
        <f t="shared" si="1"/>
        <v>0</v>
      </c>
    </row>
    <row r="5">
      <c r="A5" s="156" t="s">
        <v>44</v>
      </c>
      <c r="C5" s="157">
        <f t="shared" ref="C5:AG5" si="2">C4-C3</f>
        <v>0</v>
      </c>
      <c r="D5" s="157">
        <f t="shared" si="2"/>
        <v>0</v>
      </c>
      <c r="E5" s="157">
        <f t="shared" si="2"/>
        <v>0</v>
      </c>
      <c r="F5" s="157">
        <f t="shared" si="2"/>
        <v>0</v>
      </c>
      <c r="G5" s="157">
        <f t="shared" si="2"/>
        <v>0</v>
      </c>
      <c r="H5" s="157">
        <f t="shared" si="2"/>
        <v>0</v>
      </c>
      <c r="I5" s="157">
        <f t="shared" si="2"/>
        <v>0</v>
      </c>
      <c r="J5" s="157">
        <f t="shared" si="2"/>
        <v>0</v>
      </c>
      <c r="K5" s="157">
        <f t="shared" si="2"/>
        <v>0</v>
      </c>
      <c r="L5" s="157">
        <f t="shared" si="2"/>
        <v>0</v>
      </c>
      <c r="M5" s="157">
        <f t="shared" si="2"/>
        <v>0</v>
      </c>
      <c r="N5" s="157">
        <f t="shared" si="2"/>
        <v>0</v>
      </c>
      <c r="O5" s="157">
        <f t="shared" si="2"/>
        <v>0</v>
      </c>
      <c r="P5" s="157">
        <f t="shared" si="2"/>
        <v>0</v>
      </c>
      <c r="Q5" s="157">
        <f t="shared" si="2"/>
        <v>0</v>
      </c>
      <c r="R5" s="157">
        <f t="shared" si="2"/>
        <v>0</v>
      </c>
      <c r="S5" s="157">
        <f t="shared" si="2"/>
        <v>0</v>
      </c>
      <c r="T5" s="157">
        <f t="shared" si="2"/>
        <v>0</v>
      </c>
      <c r="U5" s="157">
        <f t="shared" si="2"/>
        <v>0</v>
      </c>
      <c r="V5" s="157">
        <f t="shared" si="2"/>
        <v>0</v>
      </c>
      <c r="W5" s="157">
        <f t="shared" si="2"/>
        <v>0</v>
      </c>
      <c r="X5" s="157">
        <f t="shared" si="2"/>
        <v>0</v>
      </c>
      <c r="Y5" s="157">
        <f t="shared" si="2"/>
        <v>0</v>
      </c>
      <c r="Z5" s="157">
        <f t="shared" si="2"/>
        <v>0</v>
      </c>
      <c r="AA5" s="157">
        <f t="shared" si="2"/>
        <v>0</v>
      </c>
      <c r="AB5" s="157">
        <f t="shared" si="2"/>
        <v>0</v>
      </c>
      <c r="AC5" s="157">
        <f t="shared" si="2"/>
        <v>0</v>
      </c>
      <c r="AD5" s="157">
        <f t="shared" si="2"/>
        <v>0</v>
      </c>
      <c r="AE5" s="157">
        <f t="shared" si="2"/>
        <v>0</v>
      </c>
      <c r="AF5" s="157">
        <f t="shared" si="2"/>
        <v>0</v>
      </c>
      <c r="AG5" s="157">
        <f t="shared" si="2"/>
        <v>0</v>
      </c>
    </row>
    <row r="6" ht="26.25" customHeight="1">
      <c r="A6" s="158" t="str">
        <f>Summary!H25</f>
        <v>Consultant Fee</v>
      </c>
      <c r="B6" s="159">
        <f t="shared" ref="B6:B32" si="3">if(A6="","",sum(C6:AG6))</f>
        <v>0</v>
      </c>
      <c r="C6" s="160">
        <f>IF($A6="","",IF(C$1="","",SUMIFS(Transactions!$H$4:$H33,Transactions!$J$4:$J33,$A6,Transactions!$G$4:$G33,"="&amp;C$2)))</f>
        <v>0</v>
      </c>
      <c r="D6" s="160">
        <f>IF($A6="","",IF(D$1="","",SUMIFS(Transactions!$H$4:$H33,Transactions!$J$4:$J33,$A6,Transactions!$G$4:$G33,"="&amp;D$2)))</f>
        <v>0</v>
      </c>
      <c r="E6" s="160">
        <f>IF($A6="","",IF(E$1="","",SUMIFS(Transactions!$H$4:$H33,Transactions!$J$4:$J33,$A6,Transactions!$G$4:$G33,"="&amp;E$2)))</f>
        <v>0</v>
      </c>
      <c r="F6" s="160">
        <f>IF($A6="","",IF(F$1="","",SUMIFS(Transactions!$H$4:$H33,Transactions!$J$4:$J33,$A6,Transactions!$G$4:$G33,"="&amp;F$2)))</f>
        <v>0</v>
      </c>
      <c r="G6" s="160">
        <f>IF($A6="","",IF(G$1="","",SUMIFS(Transactions!$H$4:$H33,Transactions!$J$4:$J33,$A6,Transactions!$G$4:$G33,"="&amp;G$2)))</f>
        <v>0</v>
      </c>
      <c r="H6" s="160">
        <f>IF($A6="","",IF(H$1="","",SUMIFS(Transactions!$H$4:$H33,Transactions!$J$4:$J33,$A6,Transactions!$G$4:$G33,"="&amp;H$2)))</f>
        <v>0</v>
      </c>
      <c r="I6" s="160">
        <f>IF($A6="","",IF(I$1="","",SUMIFS(Transactions!$H$4:$H33,Transactions!$J$4:$J33,$A6,Transactions!$G$4:$G33,"="&amp;I$2)))</f>
        <v>0</v>
      </c>
      <c r="J6" s="160">
        <f>IF($A6="","",IF(J$1="","",SUMIFS(Transactions!$H$4:$H33,Transactions!$J$4:$J33,$A6,Transactions!$G$4:$G33,"="&amp;J$2)))</f>
        <v>0</v>
      </c>
      <c r="K6" s="160">
        <f>IF($A6="","",IF(K$1="","",SUMIFS(Transactions!$H$4:$H33,Transactions!$J$4:$J33,$A6,Transactions!$G$4:$G33,"="&amp;K$2)))</f>
        <v>0</v>
      </c>
      <c r="L6" s="160">
        <f>IF($A6="","",IF(L$1="","",SUMIFS(Transactions!$H$4:$H33,Transactions!$J$4:$J33,$A6,Transactions!$G$4:$G33,"="&amp;L$2)))</f>
        <v>0</v>
      </c>
      <c r="M6" s="160">
        <f>IF($A6="","",IF(M$1="","",SUMIFS(Transactions!$H$4:$H33,Transactions!$J$4:$J33,$A6,Transactions!$G$4:$G33,"="&amp;M$2)))</f>
        <v>0</v>
      </c>
      <c r="N6" s="160">
        <f>IF($A6="","",IF(N$1="","",SUMIFS(Transactions!$H$4:$H33,Transactions!$J$4:$J33,$A6,Transactions!$G$4:$G33,"="&amp;N$2)))</f>
        <v>0</v>
      </c>
      <c r="O6" s="160">
        <f>IF($A6="","",IF(O$1="","",SUMIFS(Transactions!$H$4:$H33,Transactions!$J$4:$J33,$A6,Transactions!$G$4:$G33,"="&amp;O$2)))</f>
        <v>0</v>
      </c>
      <c r="P6" s="160">
        <f>IF($A6="","",IF(P$1="","",SUMIFS(Transactions!$H$4:$H33,Transactions!$J$4:$J33,$A6,Transactions!$G$4:$G33,"="&amp;P$2)))</f>
        <v>0</v>
      </c>
      <c r="Q6" s="160">
        <f>IF($A6="","",IF(Q$1="","",SUMIFS(Transactions!$H$4:$H33,Transactions!$J$4:$J33,$A6,Transactions!$G$4:$G33,"="&amp;Q$2)))</f>
        <v>0</v>
      </c>
      <c r="R6" s="160">
        <f>IF($A6="","",IF(R$1="","",SUMIFS(Transactions!$H$4:$H33,Transactions!$J$4:$J33,$A6,Transactions!$G$4:$G33,"="&amp;R$2)))</f>
        <v>0</v>
      </c>
      <c r="S6" s="160">
        <f>IF($A6="","",IF(S$1="","",SUMIFS(Transactions!$H$4:$H33,Transactions!$J$4:$J33,$A6,Transactions!$G$4:$G33,"="&amp;S$2)))</f>
        <v>0</v>
      </c>
      <c r="T6" s="160">
        <f>IF($A6="","",IF(T$1="","",SUMIFS(Transactions!$H$4:$H33,Transactions!$J$4:$J33,$A6,Transactions!$G$4:$G33,"="&amp;T$2)))</f>
        <v>0</v>
      </c>
      <c r="U6" s="160">
        <f>IF($A6="","",IF(U$1="","",SUMIFS(Transactions!$H$4:$H33,Transactions!$J$4:$J33,$A6,Transactions!$G$4:$G33,"="&amp;U$2)))</f>
        <v>0</v>
      </c>
      <c r="V6" s="160">
        <f>IF($A6="","",IF(V$1="","",SUMIFS(Transactions!$H$4:$H33,Transactions!$J$4:$J33,$A6,Transactions!$G$4:$G33,"="&amp;V$2)))</f>
        <v>0</v>
      </c>
      <c r="W6" s="160">
        <f>IF($A6="","",IF(W$1="","",SUMIFS(Transactions!$H$4:$H33,Transactions!$J$4:$J33,$A6,Transactions!$G$4:$G33,"="&amp;W$2)))</f>
        <v>0</v>
      </c>
      <c r="X6" s="160">
        <f>IF($A6="","",IF(X$1="","",SUMIFS(Transactions!$H$4:$H33,Transactions!$J$4:$J33,$A6,Transactions!$G$4:$G33,"="&amp;X$2)))</f>
        <v>0</v>
      </c>
      <c r="Y6" s="160">
        <f>IF($A6="","",IF(Y$1="","",SUMIFS(Transactions!$H$4:$H33,Transactions!$J$4:$J33,$A6,Transactions!$G$4:$G33,"="&amp;Y$2)))</f>
        <v>0</v>
      </c>
      <c r="Z6" s="160">
        <f>IF($A6="","",IF(Z$1="","",SUMIFS(Transactions!$H$4:$H33,Transactions!$J$4:$J33,$A6,Transactions!$G$4:$G33,"="&amp;Z$2)))</f>
        <v>0</v>
      </c>
      <c r="AA6" s="160">
        <f>IF($A6="","",IF(AA$1="","",SUMIFS(Transactions!$H$4:$H33,Transactions!$J$4:$J33,$A6,Transactions!$G$4:$G33,"="&amp;AA$2)))</f>
        <v>0</v>
      </c>
      <c r="AB6" s="160">
        <f>IF($A6="","",IF(AB$1="","",SUMIFS(Transactions!$H$4:$H33,Transactions!$J$4:$J33,$A6,Transactions!$G$4:$G33,"="&amp;AB$2)))</f>
        <v>0</v>
      </c>
      <c r="AC6" s="160">
        <f>IF($A6="","",IF(AC$1="","",SUMIFS(Transactions!$H$4:$H33,Transactions!$J$4:$J33,$A6,Transactions!$G$4:$G33,"="&amp;AC$2)))</f>
        <v>0</v>
      </c>
      <c r="AD6" s="160">
        <f>IF($A6="","",IF(AD$1="","",SUMIFS(Transactions!$H$4:$H33,Transactions!$J$4:$J33,$A6,Transactions!$G$4:$G33,"="&amp;AD$2)))</f>
        <v>0</v>
      </c>
      <c r="AE6" s="160">
        <f>IF($A6="","",IF(AE$1="","",SUMIFS(Transactions!$H$4:$H33,Transactions!$J$4:$J33,$A6,Transactions!$G$4:$G33,"="&amp;AE$2)))</f>
        <v>0</v>
      </c>
      <c r="AF6" s="160">
        <f>IF($A6="","",IF(AF$1="","",SUMIFS(Transactions!$H$4:$H33,Transactions!$J$4:$J33,$A6,Transactions!$G$4:$G33,"="&amp;AF$2)))</f>
        <v>0</v>
      </c>
      <c r="AG6" s="160">
        <f>IF($A6="","",IF(AG$1="","",SUMIFS(Transactions!$H$4:$H33,Transactions!$J$4:$J33,$A6,Transactions!$G$4:$G33,"="&amp;AG$2)))</f>
        <v>0</v>
      </c>
    </row>
    <row r="7" ht="26.25" customHeight="1">
      <c r="A7" s="161" t="str">
        <f>Summary!H26</f>
        <v>Paycheck</v>
      </c>
      <c r="B7" s="162">
        <f t="shared" si="3"/>
        <v>0</v>
      </c>
      <c r="C7" s="163">
        <f>IF($A7="","",IF(C$1="","",SUMIFS(Transactions!$H$4:$H33,Transactions!$J$4:$J33,$A7,Transactions!$G$4:$G33,"="&amp;C$2)))</f>
        <v>0</v>
      </c>
      <c r="D7" s="163">
        <f>IF($A7="","",IF(D$1="","",SUMIFS(Transactions!$H$4:$H33,Transactions!$J$4:$J33,$A7,Transactions!$G$4:$G33,"="&amp;D$2)))</f>
        <v>0</v>
      </c>
      <c r="E7" s="163">
        <f>IF($A7="","",IF(E$1="","",SUMIFS(Transactions!$H$4:$H33,Transactions!$J$4:$J33,$A7,Transactions!$G$4:$G33,"="&amp;E$2)))</f>
        <v>0</v>
      </c>
      <c r="F7" s="163">
        <f>IF($A7="","",IF(F$1="","",SUMIFS(Transactions!$H$4:$H33,Transactions!$J$4:$J33,$A7,Transactions!$G$4:$G33,"="&amp;F$2)))</f>
        <v>0</v>
      </c>
      <c r="G7" s="163">
        <f>IF($A7="","",IF(G$1="","",SUMIFS(Transactions!$H$4:$H33,Transactions!$J$4:$J33,$A7,Transactions!$G$4:$G33,"="&amp;G$2)))</f>
        <v>0</v>
      </c>
      <c r="H7" s="163">
        <f>IF($A7="","",IF(H$1="","",SUMIFS(Transactions!$H$4:$H33,Transactions!$J$4:$J33,$A7,Transactions!$G$4:$G33,"="&amp;H$2)))</f>
        <v>0</v>
      </c>
      <c r="I7" s="163">
        <f>IF($A7="","",IF(I$1="","",SUMIFS(Transactions!$H$4:$H33,Transactions!$J$4:$J33,$A7,Transactions!$G$4:$G33,"="&amp;I$2)))</f>
        <v>0</v>
      </c>
      <c r="J7" s="163">
        <f>IF($A7="","",IF(J$1="","",SUMIFS(Transactions!$H$4:$H33,Transactions!$J$4:$J33,$A7,Transactions!$G$4:$G33,"="&amp;J$2)))</f>
        <v>0</v>
      </c>
      <c r="K7" s="163">
        <f>IF($A7="","",IF(K$1="","",SUMIFS(Transactions!$H$4:$H33,Transactions!$J$4:$J33,$A7,Transactions!$G$4:$G33,"="&amp;K$2)))</f>
        <v>0</v>
      </c>
      <c r="L7" s="163">
        <f>IF($A7="","",IF(L$1="","",SUMIFS(Transactions!$H$4:$H33,Transactions!$J$4:$J33,$A7,Transactions!$G$4:$G33,"="&amp;L$2)))</f>
        <v>0</v>
      </c>
      <c r="M7" s="163">
        <f>IF($A7="","",IF(M$1="","",SUMIFS(Transactions!$H$4:$H33,Transactions!$J$4:$J33,$A7,Transactions!$G$4:$G33,"="&amp;M$2)))</f>
        <v>0</v>
      </c>
      <c r="N7" s="163">
        <f>IF($A7="","",IF(N$1="","",SUMIFS(Transactions!$H$4:$H33,Transactions!$J$4:$J33,$A7,Transactions!$G$4:$G33,"="&amp;N$2)))</f>
        <v>0</v>
      </c>
      <c r="O7" s="163">
        <f>IF($A7="","",IF(O$1="","",SUMIFS(Transactions!$H$4:$H33,Transactions!$J$4:$J33,$A7,Transactions!$G$4:$G33,"="&amp;O$2)))</f>
        <v>0</v>
      </c>
      <c r="P7" s="163">
        <f>IF($A7="","",IF(P$1="","",SUMIFS(Transactions!$H$4:$H33,Transactions!$J$4:$J33,$A7,Transactions!$G$4:$G33,"="&amp;P$2)))</f>
        <v>0</v>
      </c>
      <c r="Q7" s="163">
        <f>IF($A7="","",IF(Q$1="","",SUMIFS(Transactions!$H$4:$H33,Transactions!$J$4:$J33,$A7,Transactions!$G$4:$G33,"="&amp;Q$2)))</f>
        <v>0</v>
      </c>
      <c r="R7" s="163">
        <f>IF($A7="","",IF(R$1="","",SUMIFS(Transactions!$H$4:$H33,Transactions!$J$4:$J33,$A7,Transactions!$G$4:$G33,"="&amp;R$2)))</f>
        <v>0</v>
      </c>
      <c r="S7" s="163">
        <f>IF($A7="","",IF(S$1="","",SUMIFS(Transactions!$H$4:$H33,Transactions!$J$4:$J33,$A7,Transactions!$G$4:$G33,"="&amp;S$2)))</f>
        <v>0</v>
      </c>
      <c r="T7" s="163">
        <f>IF($A7="","",IF(T$1="","",SUMIFS(Transactions!$H$4:$H33,Transactions!$J$4:$J33,$A7,Transactions!$G$4:$G33,"="&amp;T$2)))</f>
        <v>0</v>
      </c>
      <c r="U7" s="163">
        <f>IF($A7="","",IF(U$1="","",SUMIFS(Transactions!$H$4:$H33,Transactions!$J$4:$J33,$A7,Transactions!$G$4:$G33,"="&amp;U$2)))</f>
        <v>0</v>
      </c>
      <c r="V7" s="163">
        <f>IF($A7="","",IF(V$1="","",SUMIFS(Transactions!$H$4:$H33,Transactions!$J$4:$J33,$A7,Transactions!$G$4:$G33,"="&amp;V$2)))</f>
        <v>0</v>
      </c>
      <c r="W7" s="163">
        <f>IF($A7="","",IF(W$1="","",SUMIFS(Transactions!$H$4:$H33,Transactions!$J$4:$J33,$A7,Transactions!$G$4:$G33,"="&amp;W$2)))</f>
        <v>0</v>
      </c>
      <c r="X7" s="163">
        <f>IF($A7="","",IF(X$1="","",SUMIFS(Transactions!$H$4:$H33,Transactions!$J$4:$J33,$A7,Transactions!$G$4:$G33,"="&amp;X$2)))</f>
        <v>0</v>
      </c>
      <c r="Y7" s="163">
        <f>IF($A7="","",IF(Y$1="","",SUMIFS(Transactions!$H$4:$H33,Transactions!$J$4:$J33,$A7,Transactions!$G$4:$G33,"="&amp;Y$2)))</f>
        <v>0</v>
      </c>
      <c r="Z7" s="163">
        <f>IF($A7="","",IF(Z$1="","",SUMIFS(Transactions!$H$4:$H33,Transactions!$J$4:$J33,$A7,Transactions!$G$4:$G33,"="&amp;Z$2)))</f>
        <v>0</v>
      </c>
      <c r="AA7" s="163">
        <f>IF($A7="","",IF(AA$1="","",SUMIFS(Transactions!$H$4:$H33,Transactions!$J$4:$J33,$A7,Transactions!$G$4:$G33,"="&amp;AA$2)))</f>
        <v>0</v>
      </c>
      <c r="AB7" s="163">
        <f>IF($A7="","",IF(AB$1="","",SUMIFS(Transactions!$H$4:$H33,Transactions!$J$4:$J33,$A7,Transactions!$G$4:$G33,"="&amp;AB$2)))</f>
        <v>0</v>
      </c>
      <c r="AC7" s="163">
        <f>IF($A7="","",IF(AC$1="","",SUMIFS(Transactions!$H$4:$H33,Transactions!$J$4:$J33,$A7,Transactions!$G$4:$G33,"="&amp;AC$2)))</f>
        <v>0</v>
      </c>
      <c r="AD7" s="163">
        <f>IF($A7="","",IF(AD$1="","",SUMIFS(Transactions!$H$4:$H33,Transactions!$J$4:$J33,$A7,Transactions!$G$4:$G33,"="&amp;AD$2)))</f>
        <v>0</v>
      </c>
      <c r="AE7" s="163">
        <f>IF($A7="","",IF(AE$1="","",SUMIFS(Transactions!$H$4:$H33,Transactions!$J$4:$J33,$A7,Transactions!$G$4:$G33,"="&amp;AE$2)))</f>
        <v>0</v>
      </c>
      <c r="AF7" s="163">
        <f>IF($A7="","",IF(AF$1="","",SUMIFS(Transactions!$H$4:$H33,Transactions!$J$4:$J33,$A7,Transactions!$G$4:$G33,"="&amp;AF$2)))</f>
        <v>0</v>
      </c>
      <c r="AG7" s="163">
        <f>IF($A7="","",IF(AG$1="","",SUMIFS(Transactions!$H$4:$H33,Transactions!$J$4:$J33,$A7,Transactions!$G$4:$G33,"="&amp;AG$2)))</f>
        <v>0</v>
      </c>
    </row>
    <row r="8" ht="26.25" customHeight="1">
      <c r="A8" s="158" t="str">
        <f>Summary!H27</f>
        <v>Bonus</v>
      </c>
      <c r="B8" s="159">
        <f t="shared" si="3"/>
        <v>0</v>
      </c>
      <c r="C8" s="160">
        <f>IF($A8="","",IF(C$1="","",SUMIFS(Transactions!$H$4:$H33,Transactions!$J$4:$J33,$A8,Transactions!$G$4:$G33,"="&amp;C$2)))</f>
        <v>0</v>
      </c>
      <c r="D8" s="160">
        <f>IF($A8="","",IF(D$1="","",SUMIFS(Transactions!$H$4:$H33,Transactions!$J$4:$J33,$A8,Transactions!$G$4:$G33,"="&amp;D$2)))</f>
        <v>0</v>
      </c>
      <c r="E8" s="160">
        <f>IF($A8="","",IF(E$1="","",SUMIFS(Transactions!$H$4:$H33,Transactions!$J$4:$J33,$A8,Transactions!$G$4:$G33,"="&amp;E$2)))</f>
        <v>0</v>
      </c>
      <c r="F8" s="160">
        <f>IF($A8="","",IF(F$1="","",SUMIFS(Transactions!$H$4:$H33,Transactions!$J$4:$J33,$A8,Transactions!$G$4:$G33,"="&amp;F$2)))</f>
        <v>0</v>
      </c>
      <c r="G8" s="160">
        <f>IF($A8="","",IF(G$1="","",SUMIFS(Transactions!$H$4:$H33,Transactions!$J$4:$J33,$A8,Transactions!$G$4:$G33,"="&amp;G$2)))</f>
        <v>0</v>
      </c>
      <c r="H8" s="160">
        <f>IF($A8="","",IF(H$1="","",SUMIFS(Transactions!$H$4:$H33,Transactions!$J$4:$J33,$A8,Transactions!$G$4:$G33,"="&amp;H$2)))</f>
        <v>0</v>
      </c>
      <c r="I8" s="160">
        <f>IF($A8="","",IF(I$1="","",SUMIFS(Transactions!$H$4:$H33,Transactions!$J$4:$J33,$A8,Transactions!$G$4:$G33,"="&amp;I$2)))</f>
        <v>0</v>
      </c>
      <c r="J8" s="160">
        <f>IF($A8="","",IF(J$1="","",SUMIFS(Transactions!$H$4:$H33,Transactions!$J$4:$J33,$A8,Transactions!$G$4:$G33,"="&amp;J$2)))</f>
        <v>0</v>
      </c>
      <c r="K8" s="160">
        <f>IF($A8="","",IF(K$1="","",SUMIFS(Transactions!$H$4:$H33,Transactions!$J$4:$J33,$A8,Transactions!$G$4:$G33,"="&amp;K$2)))</f>
        <v>0</v>
      </c>
      <c r="L8" s="160">
        <f>IF($A8="","",IF(L$1="","",SUMIFS(Transactions!$H$4:$H33,Transactions!$J$4:$J33,$A8,Transactions!$G$4:$G33,"="&amp;L$2)))</f>
        <v>0</v>
      </c>
      <c r="M8" s="160">
        <f>IF($A8="","",IF(M$1="","",SUMIFS(Transactions!$H$4:$H33,Transactions!$J$4:$J33,$A8,Transactions!$G$4:$G33,"="&amp;M$2)))</f>
        <v>0</v>
      </c>
      <c r="N8" s="160">
        <f>IF($A8="","",IF(N$1="","",SUMIFS(Transactions!$H$4:$H33,Transactions!$J$4:$J33,$A8,Transactions!$G$4:$G33,"="&amp;N$2)))</f>
        <v>0</v>
      </c>
      <c r="O8" s="160">
        <f>IF($A8="","",IF(O$1="","",SUMIFS(Transactions!$H$4:$H33,Transactions!$J$4:$J33,$A8,Transactions!$G$4:$G33,"="&amp;O$2)))</f>
        <v>0</v>
      </c>
      <c r="P8" s="160">
        <f>IF($A8="","",IF(P$1="","",SUMIFS(Transactions!$H$4:$H33,Transactions!$J$4:$J33,$A8,Transactions!$G$4:$G33,"="&amp;P$2)))</f>
        <v>0</v>
      </c>
      <c r="Q8" s="160">
        <f>IF($A8="","",IF(Q$1="","",SUMIFS(Transactions!$H$4:$H33,Transactions!$J$4:$J33,$A8,Transactions!$G$4:$G33,"="&amp;Q$2)))</f>
        <v>0</v>
      </c>
      <c r="R8" s="160">
        <f>IF($A8="","",IF(R$1="","",SUMIFS(Transactions!$H$4:$H33,Transactions!$J$4:$J33,$A8,Transactions!$G$4:$G33,"="&amp;R$2)))</f>
        <v>0</v>
      </c>
      <c r="S8" s="160">
        <f>IF($A8="","",IF(S$1="","",SUMIFS(Transactions!$H$4:$H33,Transactions!$J$4:$J33,$A8,Transactions!$G$4:$G33,"="&amp;S$2)))</f>
        <v>0</v>
      </c>
      <c r="T8" s="160">
        <f>IF($A8="","",IF(T$1="","",SUMIFS(Transactions!$H$4:$H33,Transactions!$J$4:$J33,$A8,Transactions!$G$4:$G33,"="&amp;T$2)))</f>
        <v>0</v>
      </c>
      <c r="U8" s="160">
        <f>IF($A8="","",IF(U$1="","",SUMIFS(Transactions!$H$4:$H33,Transactions!$J$4:$J33,$A8,Transactions!$G$4:$G33,"="&amp;U$2)))</f>
        <v>0</v>
      </c>
      <c r="V8" s="160">
        <f>IF($A8="","",IF(V$1="","",SUMIFS(Transactions!$H$4:$H33,Transactions!$J$4:$J33,$A8,Transactions!$G$4:$G33,"="&amp;V$2)))</f>
        <v>0</v>
      </c>
      <c r="W8" s="160">
        <f>IF($A8="","",IF(W$1="","",SUMIFS(Transactions!$H$4:$H33,Transactions!$J$4:$J33,$A8,Transactions!$G$4:$G33,"="&amp;W$2)))</f>
        <v>0</v>
      </c>
      <c r="X8" s="160">
        <f>IF($A8="","",IF(X$1="","",SUMIFS(Transactions!$H$4:$H33,Transactions!$J$4:$J33,$A8,Transactions!$G$4:$G33,"="&amp;X$2)))</f>
        <v>0</v>
      </c>
      <c r="Y8" s="160">
        <f>IF($A8="","",IF(Y$1="","",SUMIFS(Transactions!$H$4:$H33,Transactions!$J$4:$J33,$A8,Transactions!$G$4:$G33,"="&amp;Y$2)))</f>
        <v>0</v>
      </c>
      <c r="Z8" s="160">
        <f>IF($A8="","",IF(Z$1="","",SUMIFS(Transactions!$H$4:$H33,Transactions!$J$4:$J33,$A8,Transactions!$G$4:$G33,"="&amp;Z$2)))</f>
        <v>0</v>
      </c>
      <c r="AA8" s="160">
        <f>IF($A8="","",IF(AA$1="","",SUMIFS(Transactions!$H$4:$H33,Transactions!$J$4:$J33,$A8,Transactions!$G$4:$G33,"="&amp;AA$2)))</f>
        <v>0</v>
      </c>
      <c r="AB8" s="160">
        <f>IF($A8="","",IF(AB$1="","",SUMIFS(Transactions!$H$4:$H33,Transactions!$J$4:$J33,$A8,Transactions!$G$4:$G33,"="&amp;AB$2)))</f>
        <v>0</v>
      </c>
      <c r="AC8" s="160">
        <f>IF($A8="","",IF(AC$1="","",SUMIFS(Transactions!$H$4:$H33,Transactions!$J$4:$J33,$A8,Transactions!$G$4:$G33,"="&amp;AC$2)))</f>
        <v>0</v>
      </c>
      <c r="AD8" s="160">
        <f>IF($A8="","",IF(AD$1="","",SUMIFS(Transactions!$H$4:$H33,Transactions!$J$4:$J33,$A8,Transactions!$G$4:$G33,"="&amp;AD$2)))</f>
        <v>0</v>
      </c>
      <c r="AE8" s="160">
        <f>IF($A8="","",IF(AE$1="","",SUMIFS(Transactions!$H$4:$H33,Transactions!$J$4:$J33,$A8,Transactions!$G$4:$G33,"="&amp;AE$2)))</f>
        <v>0</v>
      </c>
      <c r="AF8" s="160">
        <f>IF($A8="","",IF(AF$1="","",SUMIFS(Transactions!$H$4:$H33,Transactions!$J$4:$J33,$A8,Transactions!$G$4:$G33,"="&amp;AF$2)))</f>
        <v>0</v>
      </c>
      <c r="AG8" s="160">
        <f>IF($A8="","",IF(AG$1="","",SUMIFS(Transactions!$H$4:$H33,Transactions!$J$4:$J33,$A8,Transactions!$G$4:$G33,"="&amp;AG$2)))</f>
        <v>0</v>
      </c>
    </row>
    <row r="9" ht="26.25" customHeight="1">
      <c r="A9" s="161" t="str">
        <f>Summary!H28</f>
        <v>Interest</v>
      </c>
      <c r="B9" s="162">
        <f t="shared" si="3"/>
        <v>0</v>
      </c>
      <c r="C9" s="163">
        <f>IF($A9="","",IF(C$1="","",SUMIFS(Transactions!$H$4:$H33,Transactions!$J$4:$J33,$A9,Transactions!$G$4:$G33,"="&amp;C$2)))</f>
        <v>0</v>
      </c>
      <c r="D9" s="163">
        <f>IF($A9="","",IF(D$1="","",SUMIFS(Transactions!$H$4:$H33,Transactions!$J$4:$J33,$A9,Transactions!$G$4:$G33,"="&amp;D$2)))</f>
        <v>0</v>
      </c>
      <c r="E9" s="163">
        <f>IF($A9="","",IF(E$1="","",SUMIFS(Transactions!$H$4:$H33,Transactions!$J$4:$J33,$A9,Transactions!$G$4:$G33,"="&amp;E$2)))</f>
        <v>0</v>
      </c>
      <c r="F9" s="163">
        <f>IF($A9="","",IF(F$1="","",SUMIFS(Transactions!$H$4:$H33,Transactions!$J$4:$J33,$A9,Transactions!$G$4:$G33,"="&amp;F$2)))</f>
        <v>0</v>
      </c>
      <c r="G9" s="163">
        <f>IF($A9="","",IF(G$1="","",SUMIFS(Transactions!$H$4:$H33,Transactions!$J$4:$J33,$A9,Transactions!$G$4:$G33,"="&amp;G$2)))</f>
        <v>0</v>
      </c>
      <c r="H9" s="163">
        <f>IF($A9="","",IF(H$1="","",SUMIFS(Transactions!$H$4:$H33,Transactions!$J$4:$J33,$A9,Transactions!$G$4:$G33,"="&amp;H$2)))</f>
        <v>0</v>
      </c>
      <c r="I9" s="163">
        <f>IF($A9="","",IF(I$1="","",SUMIFS(Transactions!$H$4:$H33,Transactions!$J$4:$J33,$A9,Transactions!$G$4:$G33,"="&amp;I$2)))</f>
        <v>0</v>
      </c>
      <c r="J9" s="163">
        <f>IF($A9="","",IF(J$1="","",SUMIFS(Transactions!$H$4:$H33,Transactions!$J$4:$J33,$A9,Transactions!$G$4:$G33,"="&amp;J$2)))</f>
        <v>0</v>
      </c>
      <c r="K9" s="163">
        <f>IF($A9="","",IF(K$1="","",SUMIFS(Transactions!$H$4:$H33,Transactions!$J$4:$J33,$A9,Transactions!$G$4:$G33,"="&amp;K$2)))</f>
        <v>0</v>
      </c>
      <c r="L9" s="163">
        <f>IF($A9="","",IF(L$1="","",SUMIFS(Transactions!$H$4:$H33,Transactions!$J$4:$J33,$A9,Transactions!$G$4:$G33,"="&amp;L$2)))</f>
        <v>0</v>
      </c>
      <c r="M9" s="163">
        <f>IF($A9="","",IF(M$1="","",SUMIFS(Transactions!$H$4:$H33,Transactions!$J$4:$J33,$A9,Transactions!$G$4:$G33,"="&amp;M$2)))</f>
        <v>0</v>
      </c>
      <c r="N9" s="163">
        <f>IF($A9="","",IF(N$1="","",SUMIFS(Transactions!$H$4:$H33,Transactions!$J$4:$J33,$A9,Transactions!$G$4:$G33,"="&amp;N$2)))</f>
        <v>0</v>
      </c>
      <c r="O9" s="163">
        <f>IF($A9="","",IF(O$1="","",SUMIFS(Transactions!$H$4:$H33,Transactions!$J$4:$J33,$A9,Transactions!$G$4:$G33,"="&amp;O$2)))</f>
        <v>0</v>
      </c>
      <c r="P9" s="163">
        <f>IF($A9="","",IF(P$1="","",SUMIFS(Transactions!$H$4:$H33,Transactions!$J$4:$J33,$A9,Transactions!$G$4:$G33,"="&amp;P$2)))</f>
        <v>0</v>
      </c>
      <c r="Q9" s="163">
        <f>IF($A9="","",IF(Q$1="","",SUMIFS(Transactions!$H$4:$H33,Transactions!$J$4:$J33,$A9,Transactions!$G$4:$G33,"="&amp;Q$2)))</f>
        <v>0</v>
      </c>
      <c r="R9" s="163">
        <f>IF($A9="","",IF(R$1="","",SUMIFS(Transactions!$H$4:$H33,Transactions!$J$4:$J33,$A9,Transactions!$G$4:$G33,"="&amp;R$2)))</f>
        <v>0</v>
      </c>
      <c r="S9" s="163">
        <f>IF($A9="","",IF(S$1="","",SUMIFS(Transactions!$H$4:$H33,Transactions!$J$4:$J33,$A9,Transactions!$G$4:$G33,"="&amp;S$2)))</f>
        <v>0</v>
      </c>
      <c r="T9" s="163">
        <f>IF($A9="","",IF(T$1="","",SUMIFS(Transactions!$H$4:$H33,Transactions!$J$4:$J33,$A9,Transactions!$G$4:$G33,"="&amp;T$2)))</f>
        <v>0</v>
      </c>
      <c r="U9" s="163">
        <f>IF($A9="","",IF(U$1="","",SUMIFS(Transactions!$H$4:$H33,Transactions!$J$4:$J33,$A9,Transactions!$G$4:$G33,"="&amp;U$2)))</f>
        <v>0</v>
      </c>
      <c r="V9" s="163">
        <f>IF($A9="","",IF(V$1="","",SUMIFS(Transactions!$H$4:$H33,Transactions!$J$4:$J33,$A9,Transactions!$G$4:$G33,"="&amp;V$2)))</f>
        <v>0</v>
      </c>
      <c r="W9" s="163">
        <f>IF($A9="","",IF(W$1="","",SUMIFS(Transactions!$H$4:$H33,Transactions!$J$4:$J33,$A9,Transactions!$G$4:$G33,"="&amp;W$2)))</f>
        <v>0</v>
      </c>
      <c r="X9" s="163">
        <f>IF($A9="","",IF(X$1="","",SUMIFS(Transactions!$H$4:$H33,Transactions!$J$4:$J33,$A9,Transactions!$G$4:$G33,"="&amp;X$2)))</f>
        <v>0</v>
      </c>
      <c r="Y9" s="163">
        <f>IF($A9="","",IF(Y$1="","",SUMIFS(Transactions!$H$4:$H33,Transactions!$J$4:$J33,$A9,Transactions!$G$4:$G33,"="&amp;Y$2)))</f>
        <v>0</v>
      </c>
      <c r="Z9" s="163">
        <f>IF($A9="","",IF(Z$1="","",SUMIFS(Transactions!$H$4:$H33,Transactions!$J$4:$J33,$A9,Transactions!$G$4:$G33,"="&amp;Z$2)))</f>
        <v>0</v>
      </c>
      <c r="AA9" s="163">
        <f>IF($A9="","",IF(AA$1="","",SUMIFS(Transactions!$H$4:$H33,Transactions!$J$4:$J33,$A9,Transactions!$G$4:$G33,"="&amp;AA$2)))</f>
        <v>0</v>
      </c>
      <c r="AB9" s="163">
        <f>IF($A9="","",IF(AB$1="","",SUMIFS(Transactions!$H$4:$H33,Transactions!$J$4:$J33,$A9,Transactions!$G$4:$G33,"="&amp;AB$2)))</f>
        <v>0</v>
      </c>
      <c r="AC9" s="163">
        <f>IF($A9="","",IF(AC$1="","",SUMIFS(Transactions!$H$4:$H33,Transactions!$J$4:$J33,$A9,Transactions!$G$4:$G33,"="&amp;AC$2)))</f>
        <v>0</v>
      </c>
      <c r="AD9" s="163">
        <f>IF($A9="","",IF(AD$1="","",SUMIFS(Transactions!$H$4:$H33,Transactions!$J$4:$J33,$A9,Transactions!$G$4:$G33,"="&amp;AD$2)))</f>
        <v>0</v>
      </c>
      <c r="AE9" s="163">
        <f>IF($A9="","",IF(AE$1="","",SUMIFS(Transactions!$H$4:$H33,Transactions!$J$4:$J33,$A9,Transactions!$G$4:$G33,"="&amp;AE$2)))</f>
        <v>0</v>
      </c>
      <c r="AF9" s="163">
        <f>IF($A9="","",IF(AF$1="","",SUMIFS(Transactions!$H$4:$H33,Transactions!$J$4:$J33,$A9,Transactions!$G$4:$G33,"="&amp;AF$2)))</f>
        <v>0</v>
      </c>
      <c r="AG9" s="163">
        <f>IF($A9="","",IF(AG$1="","",SUMIFS(Transactions!$H$4:$H33,Transactions!$J$4:$J33,$A9,Transactions!$G$4:$G33,"="&amp;AG$2)))</f>
        <v>0</v>
      </c>
    </row>
    <row r="10" ht="26.25" customHeight="1">
      <c r="A10" s="158" t="str">
        <f>Summary!H29</f>
        <v>Other</v>
      </c>
      <c r="B10" s="159">
        <f t="shared" si="3"/>
        <v>0</v>
      </c>
      <c r="C10" s="160">
        <f>IF($A10="","",IF(C$1="","",SUMIFS(Transactions!$H$4:$H33,Transactions!$J$4:$J33,$A10,Transactions!$G$4:$G33,"="&amp;C$2)))</f>
        <v>0</v>
      </c>
      <c r="D10" s="160">
        <f>IF($A10="","",IF(D$1="","",SUMIFS(Transactions!$H$4:$H33,Transactions!$J$4:$J33,$A10,Transactions!$G$4:$G33,"="&amp;D$2)))</f>
        <v>0</v>
      </c>
      <c r="E10" s="160">
        <f>IF($A10="","",IF(E$1="","",SUMIFS(Transactions!$H$4:$H33,Transactions!$J$4:$J33,$A10,Transactions!$G$4:$G33,"="&amp;E$2)))</f>
        <v>0</v>
      </c>
      <c r="F10" s="160">
        <f>IF($A10="","",IF(F$1="","",SUMIFS(Transactions!$H$4:$H33,Transactions!$J$4:$J33,$A10,Transactions!$G$4:$G33,"="&amp;F$2)))</f>
        <v>0</v>
      </c>
      <c r="G10" s="160">
        <f>IF($A10="","",IF(G$1="","",SUMIFS(Transactions!$H$4:$H33,Transactions!$J$4:$J33,$A10,Transactions!$G$4:$G33,"="&amp;G$2)))</f>
        <v>0</v>
      </c>
      <c r="H10" s="160">
        <f>IF($A10="","",IF(H$1="","",SUMIFS(Transactions!$H$4:$H33,Transactions!$J$4:$J33,$A10,Transactions!$G$4:$G33,"="&amp;H$2)))</f>
        <v>0</v>
      </c>
      <c r="I10" s="160">
        <f>IF($A10="","",IF(I$1="","",SUMIFS(Transactions!$H$4:$H33,Transactions!$J$4:$J33,$A10,Transactions!$G$4:$G33,"="&amp;I$2)))</f>
        <v>0</v>
      </c>
      <c r="J10" s="160">
        <f>IF($A10="","",IF(J$1="","",SUMIFS(Transactions!$H$4:$H33,Transactions!$J$4:$J33,$A10,Transactions!$G$4:$G33,"="&amp;J$2)))</f>
        <v>0</v>
      </c>
      <c r="K10" s="160">
        <f>IF($A10="","",IF(K$1="","",SUMIFS(Transactions!$H$4:$H33,Transactions!$J$4:$J33,$A10,Transactions!$G$4:$G33,"="&amp;K$2)))</f>
        <v>0</v>
      </c>
      <c r="L10" s="160">
        <f>IF($A10="","",IF(L$1="","",SUMIFS(Transactions!$H$4:$H33,Transactions!$J$4:$J33,$A10,Transactions!$G$4:$G33,"="&amp;L$2)))</f>
        <v>0</v>
      </c>
      <c r="M10" s="160">
        <f>IF($A10="","",IF(M$1="","",SUMIFS(Transactions!$H$4:$H33,Transactions!$J$4:$J33,$A10,Transactions!$G$4:$G33,"="&amp;M$2)))</f>
        <v>0</v>
      </c>
      <c r="N10" s="160">
        <f>IF($A10="","",IF(N$1="","",SUMIFS(Transactions!$H$4:$H33,Transactions!$J$4:$J33,$A10,Transactions!$G$4:$G33,"="&amp;N$2)))</f>
        <v>0</v>
      </c>
      <c r="O10" s="160">
        <f>IF($A10="","",IF(O$1="","",SUMIFS(Transactions!$H$4:$H33,Transactions!$J$4:$J33,$A10,Transactions!$G$4:$G33,"="&amp;O$2)))</f>
        <v>0</v>
      </c>
      <c r="P10" s="160">
        <f>IF($A10="","",IF(P$1="","",SUMIFS(Transactions!$H$4:$H33,Transactions!$J$4:$J33,$A10,Transactions!$G$4:$G33,"="&amp;P$2)))</f>
        <v>0</v>
      </c>
      <c r="Q10" s="160">
        <f>IF($A10="","",IF(Q$1="","",SUMIFS(Transactions!$H$4:$H33,Transactions!$J$4:$J33,$A10,Transactions!$G$4:$G33,"="&amp;Q$2)))</f>
        <v>0</v>
      </c>
      <c r="R10" s="160">
        <f>IF($A10="","",IF(R$1="","",SUMIFS(Transactions!$H$4:$H33,Transactions!$J$4:$J33,$A10,Transactions!$G$4:$G33,"="&amp;R$2)))</f>
        <v>0</v>
      </c>
      <c r="S10" s="160">
        <f>IF($A10="","",IF(S$1="","",SUMIFS(Transactions!$H$4:$H33,Transactions!$J$4:$J33,$A10,Transactions!$G$4:$G33,"="&amp;S$2)))</f>
        <v>0</v>
      </c>
      <c r="T10" s="160">
        <f>IF($A10="","",IF(T$1="","",SUMIFS(Transactions!$H$4:$H33,Transactions!$J$4:$J33,$A10,Transactions!$G$4:$G33,"="&amp;T$2)))</f>
        <v>0</v>
      </c>
      <c r="U10" s="160">
        <f>IF($A10="","",IF(U$1="","",SUMIFS(Transactions!$H$4:$H33,Transactions!$J$4:$J33,$A10,Transactions!$G$4:$G33,"="&amp;U$2)))</f>
        <v>0</v>
      </c>
      <c r="V10" s="160">
        <f>IF($A10="","",IF(V$1="","",SUMIFS(Transactions!$H$4:$H33,Transactions!$J$4:$J33,$A10,Transactions!$G$4:$G33,"="&amp;V$2)))</f>
        <v>0</v>
      </c>
      <c r="W10" s="160">
        <f>IF($A10="","",IF(W$1="","",SUMIFS(Transactions!$H$4:$H33,Transactions!$J$4:$J33,$A10,Transactions!$G$4:$G33,"="&amp;W$2)))</f>
        <v>0</v>
      </c>
      <c r="X10" s="160">
        <f>IF($A10="","",IF(X$1="","",SUMIFS(Transactions!$H$4:$H33,Transactions!$J$4:$J33,$A10,Transactions!$G$4:$G33,"="&amp;X$2)))</f>
        <v>0</v>
      </c>
      <c r="Y10" s="160">
        <f>IF($A10="","",IF(Y$1="","",SUMIFS(Transactions!$H$4:$H33,Transactions!$J$4:$J33,$A10,Transactions!$G$4:$G33,"="&amp;Y$2)))</f>
        <v>0</v>
      </c>
      <c r="Z10" s="160">
        <f>IF($A10="","",IF(Z$1="","",SUMIFS(Transactions!$H$4:$H33,Transactions!$J$4:$J33,$A10,Transactions!$G$4:$G33,"="&amp;Z$2)))</f>
        <v>0</v>
      </c>
      <c r="AA10" s="160">
        <f>IF($A10="","",IF(AA$1="","",SUMIFS(Transactions!$H$4:$H33,Transactions!$J$4:$J33,$A10,Transactions!$G$4:$G33,"="&amp;AA$2)))</f>
        <v>0</v>
      </c>
      <c r="AB10" s="160">
        <f>IF($A10="","",IF(AB$1="","",SUMIFS(Transactions!$H$4:$H33,Transactions!$J$4:$J33,$A10,Transactions!$G$4:$G33,"="&amp;AB$2)))</f>
        <v>0</v>
      </c>
      <c r="AC10" s="160">
        <f>IF($A10="","",IF(AC$1="","",SUMIFS(Transactions!$H$4:$H33,Transactions!$J$4:$J33,$A10,Transactions!$G$4:$G33,"="&amp;AC$2)))</f>
        <v>0</v>
      </c>
      <c r="AD10" s="160">
        <f>IF($A10="","",IF(AD$1="","",SUMIFS(Transactions!$H$4:$H33,Transactions!$J$4:$J33,$A10,Transactions!$G$4:$G33,"="&amp;AD$2)))</f>
        <v>0</v>
      </c>
      <c r="AE10" s="160">
        <f>IF($A10="","",IF(AE$1="","",SUMIFS(Transactions!$H$4:$H33,Transactions!$J$4:$J33,$A10,Transactions!$G$4:$G33,"="&amp;AE$2)))</f>
        <v>0</v>
      </c>
      <c r="AF10" s="160">
        <f>IF($A10="","",IF(AF$1="","",SUMIFS(Transactions!$H$4:$H33,Transactions!$J$4:$J33,$A10,Transactions!$G$4:$G33,"="&amp;AF$2)))</f>
        <v>0</v>
      </c>
      <c r="AG10" s="160">
        <f>IF($A10="","",IF(AG$1="","",SUMIFS(Transactions!$H$4:$H33,Transactions!$J$4:$J33,$A10,Transactions!$G$4:$G33,"="&amp;AG$2)))</f>
        <v>0</v>
      </c>
    </row>
    <row r="11" ht="26.25" customHeight="1">
      <c r="A11" s="161" t="str">
        <f>Summary!H30</f>
        <v/>
      </c>
      <c r="B11" s="162" t="str">
        <f t="shared" si="3"/>
        <v/>
      </c>
      <c r="C11" s="163" t="str">
        <f>IF($A11="","",IF(C$1="","",SUMIFS(Transactions!$H$4:$H33,Transactions!$J$4:$J33,$A11,Transactions!$G$4:$G33,"="&amp;C$2)))</f>
        <v/>
      </c>
      <c r="D11" s="163" t="str">
        <f>IF($A11="","",IF(D$1="","",SUMIFS(Transactions!$H$4:$H33,Transactions!$J$4:$J33,$A11,Transactions!$G$4:$G33,"="&amp;D$2)))</f>
        <v/>
      </c>
      <c r="E11" s="163" t="str">
        <f>IF($A11="","",IF(E$1="","",SUMIFS(Transactions!$H$4:$H33,Transactions!$J$4:$J33,$A11,Transactions!$G$4:$G33,"="&amp;E$2)))</f>
        <v/>
      </c>
      <c r="F11" s="163" t="str">
        <f>IF($A11="","",IF(F$1="","",SUMIFS(Transactions!$H$4:$H33,Transactions!$J$4:$J33,$A11,Transactions!$G$4:$G33,"="&amp;F$2)))</f>
        <v/>
      </c>
      <c r="G11" s="163" t="str">
        <f>IF($A11="","",IF(G$1="","",SUMIFS(Transactions!$H$4:$H33,Transactions!$J$4:$J33,$A11,Transactions!$G$4:$G33,"="&amp;G$2)))</f>
        <v/>
      </c>
      <c r="H11" s="163" t="str">
        <f>IF($A11="","",IF(H$1="","",SUMIFS(Transactions!$H$4:$H33,Transactions!$J$4:$J33,$A11,Transactions!$G$4:$G33,"="&amp;H$2)))</f>
        <v/>
      </c>
      <c r="I11" s="163" t="str">
        <f>IF($A11="","",IF(I$1="","",SUMIFS(Transactions!$H$4:$H33,Transactions!$J$4:$J33,$A11,Transactions!$G$4:$G33,"="&amp;I$2)))</f>
        <v/>
      </c>
      <c r="J11" s="163" t="str">
        <f>IF($A11="","",IF(J$1="","",SUMIFS(Transactions!$H$4:$H33,Transactions!$J$4:$J33,$A11,Transactions!$G$4:$G33,"="&amp;J$2)))</f>
        <v/>
      </c>
      <c r="K11" s="163" t="str">
        <f>IF($A11="","",IF(K$1="","",SUMIFS(Transactions!$H$4:$H33,Transactions!$J$4:$J33,$A11,Transactions!$G$4:$G33,"="&amp;K$2)))</f>
        <v/>
      </c>
      <c r="L11" s="163" t="str">
        <f>IF($A11="","",IF(L$1="","",SUMIFS(Transactions!$H$4:$H33,Transactions!$J$4:$J33,$A11,Transactions!$G$4:$G33,"="&amp;L$2)))</f>
        <v/>
      </c>
      <c r="M11" s="163" t="str">
        <f>IF($A11="","",IF(M$1="","",SUMIFS(Transactions!$H$4:$H33,Transactions!$J$4:$J33,$A11,Transactions!$G$4:$G33,"="&amp;M$2)))</f>
        <v/>
      </c>
      <c r="N11" s="163" t="str">
        <f>IF($A11="","",IF(N$1="","",SUMIFS(Transactions!$H$4:$H33,Transactions!$J$4:$J33,$A11,Transactions!$G$4:$G33,"="&amp;N$2)))</f>
        <v/>
      </c>
      <c r="O11" s="163" t="str">
        <f>IF($A11="","",IF(O$1="","",SUMIFS(Transactions!$H$4:$H33,Transactions!$J$4:$J33,$A11,Transactions!$G$4:$G33,"="&amp;O$2)))</f>
        <v/>
      </c>
      <c r="P11" s="163" t="str">
        <f>IF($A11="","",IF(P$1="","",SUMIFS(Transactions!$H$4:$H33,Transactions!$J$4:$J33,$A11,Transactions!$G$4:$G33,"="&amp;P$2)))</f>
        <v/>
      </c>
      <c r="Q11" s="163" t="str">
        <f>IF($A11="","",IF(Q$1="","",SUMIFS(Transactions!$H$4:$H33,Transactions!$J$4:$J33,$A11,Transactions!$G$4:$G33,"="&amp;Q$2)))</f>
        <v/>
      </c>
      <c r="R11" s="163" t="str">
        <f>IF($A11="","",IF(R$1="","",SUMIFS(Transactions!$H$4:$H33,Transactions!$J$4:$J33,$A11,Transactions!$G$4:$G33,"="&amp;R$2)))</f>
        <v/>
      </c>
      <c r="S11" s="163" t="str">
        <f>IF($A11="","",IF(S$1="","",SUMIFS(Transactions!$H$4:$H33,Transactions!$J$4:$J33,$A11,Transactions!$G$4:$G33,"="&amp;S$2)))</f>
        <v/>
      </c>
      <c r="T11" s="163" t="str">
        <f>IF($A11="","",IF(T$1="","",SUMIFS(Transactions!$H$4:$H33,Transactions!$J$4:$J33,$A11,Transactions!$G$4:$G33,"="&amp;T$2)))</f>
        <v/>
      </c>
      <c r="U11" s="163" t="str">
        <f>IF($A11="","",IF(U$1="","",SUMIFS(Transactions!$H$4:$H33,Transactions!$J$4:$J33,$A11,Transactions!$G$4:$G33,"="&amp;U$2)))</f>
        <v/>
      </c>
      <c r="V11" s="163" t="str">
        <f>IF($A11="","",IF(V$1="","",SUMIFS(Transactions!$H$4:$H33,Transactions!$J$4:$J33,$A11,Transactions!$G$4:$G33,"="&amp;V$2)))</f>
        <v/>
      </c>
      <c r="W11" s="163" t="str">
        <f>IF($A11="","",IF(W$1="","",SUMIFS(Transactions!$H$4:$H33,Transactions!$J$4:$J33,$A11,Transactions!$G$4:$G33,"="&amp;W$2)))</f>
        <v/>
      </c>
      <c r="X11" s="163" t="str">
        <f>IF($A11="","",IF(X$1="","",SUMIFS(Transactions!$H$4:$H33,Transactions!$J$4:$J33,$A11,Transactions!$G$4:$G33,"="&amp;X$2)))</f>
        <v/>
      </c>
      <c r="Y11" s="163" t="str">
        <f>IF($A11="","",IF(Y$1="","",SUMIFS(Transactions!$H$4:$H33,Transactions!$J$4:$J33,$A11,Transactions!$G$4:$G33,"="&amp;Y$2)))</f>
        <v/>
      </c>
      <c r="Z11" s="163" t="str">
        <f>IF($A11="","",IF(Z$1="","",SUMIFS(Transactions!$H$4:$H33,Transactions!$J$4:$J33,$A11,Transactions!$G$4:$G33,"="&amp;Z$2)))</f>
        <v/>
      </c>
      <c r="AA11" s="163" t="str">
        <f>IF($A11="","",IF(AA$1="","",SUMIFS(Transactions!$H$4:$H33,Transactions!$J$4:$J33,$A11,Transactions!$G$4:$G33,"="&amp;AA$2)))</f>
        <v/>
      </c>
      <c r="AB11" s="163" t="str">
        <f>IF($A11="","",IF(AB$1="","",SUMIFS(Transactions!$H$4:$H33,Transactions!$J$4:$J33,$A11,Transactions!$G$4:$G33,"="&amp;AB$2)))</f>
        <v/>
      </c>
      <c r="AC11" s="163" t="str">
        <f>IF($A11="","",IF(AC$1="","",SUMIFS(Transactions!$H$4:$H33,Transactions!$J$4:$J33,$A11,Transactions!$G$4:$G33,"="&amp;AC$2)))</f>
        <v/>
      </c>
      <c r="AD11" s="163" t="str">
        <f>IF($A11="","",IF(AD$1="","",SUMIFS(Transactions!$H$4:$H33,Transactions!$J$4:$J33,$A11,Transactions!$G$4:$G33,"="&amp;AD$2)))</f>
        <v/>
      </c>
      <c r="AE11" s="163" t="str">
        <f>IF($A11="","",IF(AE$1="","",SUMIFS(Transactions!$H$4:$H33,Transactions!$J$4:$J33,$A11,Transactions!$G$4:$G33,"="&amp;AE$2)))</f>
        <v/>
      </c>
      <c r="AF11" s="163" t="str">
        <f>IF($A11="","",IF(AF$1="","",SUMIFS(Transactions!$H$4:$H33,Transactions!$J$4:$J33,$A11,Transactions!$G$4:$G33,"="&amp;AF$2)))</f>
        <v/>
      </c>
      <c r="AG11" s="163" t="str">
        <f>IF($A11="","",IF(AG$1="","",SUMIFS(Transactions!$H$4:$H33,Transactions!$J$4:$J33,$A11,Transactions!$G$4:$G33,"="&amp;AG$2)))</f>
        <v/>
      </c>
    </row>
    <row r="12" ht="26.25" customHeight="1">
      <c r="A12" s="164" t="str">
        <f>Summary!H31</f>
        <v/>
      </c>
      <c r="B12" s="159" t="str">
        <f t="shared" si="3"/>
        <v/>
      </c>
      <c r="C12" s="160" t="str">
        <f>IF($A12="","",IF(C$1="","",SUMIFS(Transactions!$H$4:$H33,Transactions!$J$4:$J33,$A12,Transactions!$G$4:$G33,"="&amp;C$2)))</f>
        <v/>
      </c>
      <c r="D12" s="160" t="str">
        <f>IF($A12="","",IF(D$1="","",SUMIFS(Transactions!$H$4:$H33,Transactions!$J$4:$J33,$A12,Transactions!$G$4:$G33,"="&amp;D$2)))</f>
        <v/>
      </c>
      <c r="E12" s="160" t="str">
        <f>IF($A12="","",IF(E$1="","",SUMIFS(Transactions!$H$4:$H33,Transactions!$J$4:$J33,$A12,Transactions!$G$4:$G33,"="&amp;E$2)))</f>
        <v/>
      </c>
      <c r="F12" s="160" t="str">
        <f>IF($A12="","",IF(F$1="","",SUMIFS(Transactions!$H$4:$H33,Transactions!$J$4:$J33,$A12,Transactions!$G$4:$G33,"="&amp;F$2)))</f>
        <v/>
      </c>
      <c r="G12" s="160" t="str">
        <f>IF($A12="","",IF(G$1="","",SUMIFS(Transactions!$H$4:$H33,Transactions!$J$4:$J33,$A12,Transactions!$G$4:$G33,"="&amp;G$2)))</f>
        <v/>
      </c>
      <c r="H12" s="160" t="str">
        <f>IF($A12="","",IF(H$1="","",SUMIFS(Transactions!$H$4:$H33,Transactions!$J$4:$J33,$A12,Transactions!$G$4:$G33,"="&amp;H$2)))</f>
        <v/>
      </c>
      <c r="I12" s="160" t="str">
        <f>IF($A12="","",IF(I$1="","",SUMIFS(Transactions!$H$4:$H33,Transactions!$J$4:$J33,$A12,Transactions!$G$4:$G33,"="&amp;I$2)))</f>
        <v/>
      </c>
      <c r="J12" s="160" t="str">
        <f>IF($A12="","",IF(J$1="","",SUMIFS(Transactions!$H$4:$H33,Transactions!$J$4:$J33,$A12,Transactions!$G$4:$G33,"="&amp;J$2)))</f>
        <v/>
      </c>
      <c r="K12" s="160" t="str">
        <f>IF($A12="","",IF(K$1="","",SUMIFS(Transactions!$H$4:$H33,Transactions!$J$4:$J33,$A12,Transactions!$G$4:$G33,"="&amp;K$2)))</f>
        <v/>
      </c>
      <c r="L12" s="160" t="str">
        <f>IF($A12="","",IF(L$1="","",SUMIFS(Transactions!$H$4:$H33,Transactions!$J$4:$J33,$A12,Transactions!$G$4:$G33,"="&amp;L$2)))</f>
        <v/>
      </c>
      <c r="M12" s="160" t="str">
        <f>IF($A12="","",IF(M$1="","",SUMIFS(Transactions!$H$4:$H33,Transactions!$J$4:$J33,$A12,Transactions!$G$4:$G33,"="&amp;M$2)))</f>
        <v/>
      </c>
      <c r="N12" s="160" t="str">
        <f>IF($A12="","",IF(N$1="","",SUMIFS(Transactions!$H$4:$H33,Transactions!$J$4:$J33,$A12,Transactions!$G$4:$G33,"="&amp;N$2)))</f>
        <v/>
      </c>
      <c r="O12" s="160" t="str">
        <f>IF($A12="","",IF(O$1="","",SUMIFS(Transactions!$H$4:$H33,Transactions!$J$4:$J33,$A12,Transactions!$G$4:$G33,"="&amp;O$2)))</f>
        <v/>
      </c>
      <c r="P12" s="160" t="str">
        <f>IF($A12="","",IF(P$1="","",SUMIFS(Transactions!$H$4:$H33,Transactions!$J$4:$J33,$A12,Transactions!$G$4:$G33,"="&amp;P$2)))</f>
        <v/>
      </c>
      <c r="Q12" s="160" t="str">
        <f>IF($A12="","",IF(Q$1="","",SUMIFS(Transactions!$H$4:$H33,Transactions!$J$4:$J33,$A12,Transactions!$G$4:$G33,"="&amp;Q$2)))</f>
        <v/>
      </c>
      <c r="R12" s="160" t="str">
        <f>IF($A12="","",IF(R$1="","",SUMIFS(Transactions!$H$4:$H33,Transactions!$J$4:$J33,$A12,Transactions!$G$4:$G33,"="&amp;R$2)))</f>
        <v/>
      </c>
      <c r="S12" s="160" t="str">
        <f>IF($A12="","",IF(S$1="","",SUMIFS(Transactions!$H$4:$H33,Transactions!$J$4:$J33,$A12,Transactions!$G$4:$G33,"="&amp;S$2)))</f>
        <v/>
      </c>
      <c r="T12" s="160" t="str">
        <f>IF($A12="","",IF(T$1="","",SUMIFS(Transactions!$H$4:$H33,Transactions!$J$4:$J33,$A12,Transactions!$G$4:$G33,"="&amp;T$2)))</f>
        <v/>
      </c>
      <c r="U12" s="160" t="str">
        <f>IF($A12="","",IF(U$1="","",SUMIFS(Transactions!$H$4:$H33,Transactions!$J$4:$J33,$A12,Transactions!$G$4:$G33,"="&amp;U$2)))</f>
        <v/>
      </c>
      <c r="V12" s="160" t="str">
        <f>IF($A12="","",IF(V$1="","",SUMIFS(Transactions!$H$4:$H33,Transactions!$J$4:$J33,$A12,Transactions!$G$4:$G33,"="&amp;V$2)))</f>
        <v/>
      </c>
      <c r="W12" s="160" t="str">
        <f>IF($A12="","",IF(W$1="","",SUMIFS(Transactions!$H$4:$H33,Transactions!$J$4:$J33,$A12,Transactions!$G$4:$G33,"="&amp;W$2)))</f>
        <v/>
      </c>
      <c r="X12" s="160" t="str">
        <f>IF($A12="","",IF(X$1="","",SUMIFS(Transactions!$H$4:$H33,Transactions!$J$4:$J33,$A12,Transactions!$G$4:$G33,"="&amp;X$2)))</f>
        <v/>
      </c>
      <c r="Y12" s="160" t="str">
        <f>IF($A12="","",IF(Y$1="","",SUMIFS(Transactions!$H$4:$H33,Transactions!$J$4:$J33,$A12,Transactions!$G$4:$G33,"="&amp;Y$2)))</f>
        <v/>
      </c>
      <c r="Z12" s="160" t="str">
        <f>IF($A12="","",IF(Z$1="","",SUMIFS(Transactions!$H$4:$H33,Transactions!$J$4:$J33,$A12,Transactions!$G$4:$G33,"="&amp;Z$2)))</f>
        <v/>
      </c>
      <c r="AA12" s="160" t="str">
        <f>IF($A12="","",IF(AA$1="","",SUMIFS(Transactions!$H$4:$H33,Transactions!$J$4:$J33,$A12,Transactions!$G$4:$G33,"="&amp;AA$2)))</f>
        <v/>
      </c>
      <c r="AB12" s="160" t="str">
        <f>IF($A12="","",IF(AB$1="","",SUMIFS(Transactions!$H$4:$H33,Transactions!$J$4:$J33,$A12,Transactions!$G$4:$G33,"="&amp;AB$2)))</f>
        <v/>
      </c>
      <c r="AC12" s="160" t="str">
        <f>IF($A12="","",IF(AC$1="","",SUMIFS(Transactions!$H$4:$H33,Transactions!$J$4:$J33,$A12,Transactions!$G$4:$G33,"="&amp;AC$2)))</f>
        <v/>
      </c>
      <c r="AD12" s="160" t="str">
        <f>IF($A12="","",IF(AD$1="","",SUMIFS(Transactions!$H$4:$H33,Transactions!$J$4:$J33,$A12,Transactions!$G$4:$G33,"="&amp;AD$2)))</f>
        <v/>
      </c>
      <c r="AE12" s="160" t="str">
        <f>IF($A12="","",IF(AE$1="","",SUMIFS(Transactions!$H$4:$H33,Transactions!$J$4:$J33,$A12,Transactions!$G$4:$G33,"="&amp;AE$2)))</f>
        <v/>
      </c>
      <c r="AF12" s="160" t="str">
        <f>IF($A12="","",IF(AF$1="","",SUMIFS(Transactions!$H$4:$H33,Transactions!$J$4:$J33,$A12,Transactions!$G$4:$G33,"="&amp;AF$2)))</f>
        <v/>
      </c>
      <c r="AG12" s="160" t="str">
        <f>IF($A12="","",IF(AG$1="","",SUMIFS(Transactions!$H$4:$H33,Transactions!$J$4:$J33,$A12,Transactions!$G$4:$G33,"="&amp;AG$2)))</f>
        <v/>
      </c>
    </row>
    <row r="13" ht="26.25" customHeight="1">
      <c r="A13" s="165" t="str">
        <f>Summary!H32</f>
        <v/>
      </c>
      <c r="B13" s="162" t="str">
        <f t="shared" si="3"/>
        <v/>
      </c>
      <c r="C13" s="163" t="str">
        <f>IF($A13="","",IF(C$1="","",SUMIFS(Transactions!$H$4:$H33,Transactions!$J$4:$J33,$A13,Transactions!$G$4:$G33,"="&amp;C$2)))</f>
        <v/>
      </c>
      <c r="D13" s="163" t="str">
        <f>IF($A13="","",IF(D$1="","",SUMIFS(Transactions!$H$4:$H33,Transactions!$J$4:$J33,$A13,Transactions!$G$4:$G33,"="&amp;D$2)))</f>
        <v/>
      </c>
      <c r="E13" s="163" t="str">
        <f>IF($A13="","",IF(E$1="","",SUMIFS(Transactions!$H$4:$H33,Transactions!$J$4:$J33,$A13,Transactions!$G$4:$G33,"="&amp;E$2)))</f>
        <v/>
      </c>
      <c r="F13" s="163" t="str">
        <f>IF($A13="","",IF(F$1="","",SUMIFS(Transactions!$H$4:$H33,Transactions!$J$4:$J33,$A13,Transactions!$G$4:$G33,"="&amp;F$2)))</f>
        <v/>
      </c>
      <c r="G13" s="163" t="str">
        <f>IF($A13="","",IF(G$1="","",SUMIFS(Transactions!$H$4:$H33,Transactions!$J$4:$J33,$A13,Transactions!$G$4:$G33,"="&amp;G$2)))</f>
        <v/>
      </c>
      <c r="H13" s="163" t="str">
        <f>IF($A13="","",IF(H$1="","",SUMIFS(Transactions!$H$4:$H33,Transactions!$J$4:$J33,$A13,Transactions!$G$4:$G33,"="&amp;H$2)))</f>
        <v/>
      </c>
      <c r="I13" s="163" t="str">
        <f>IF($A13="","",IF(I$1="","",SUMIFS(Transactions!$H$4:$H33,Transactions!$J$4:$J33,$A13,Transactions!$G$4:$G33,"="&amp;I$2)))</f>
        <v/>
      </c>
      <c r="J13" s="163" t="str">
        <f>IF($A13="","",IF(J$1="","",SUMIFS(Transactions!$H$4:$H33,Transactions!$J$4:$J33,$A13,Transactions!$G$4:$G33,"="&amp;J$2)))</f>
        <v/>
      </c>
      <c r="K13" s="163" t="str">
        <f>IF($A13="","",IF(K$1="","",SUMIFS(Transactions!$H$4:$H33,Transactions!$J$4:$J33,$A13,Transactions!$G$4:$G33,"="&amp;K$2)))</f>
        <v/>
      </c>
      <c r="L13" s="163" t="str">
        <f>IF($A13="","",IF(L$1="","",SUMIFS(Transactions!$H$4:$H33,Transactions!$J$4:$J33,$A13,Transactions!$G$4:$G33,"="&amp;L$2)))</f>
        <v/>
      </c>
      <c r="M13" s="163" t="str">
        <f>IF($A13="","",IF(M$1="","",SUMIFS(Transactions!$H$4:$H33,Transactions!$J$4:$J33,$A13,Transactions!$G$4:$G33,"="&amp;M$2)))</f>
        <v/>
      </c>
      <c r="N13" s="163" t="str">
        <f>IF($A13="","",IF(N$1="","",SUMIFS(Transactions!$H$4:$H33,Transactions!$J$4:$J33,$A13,Transactions!$G$4:$G33,"="&amp;N$2)))</f>
        <v/>
      </c>
      <c r="O13" s="163" t="str">
        <f>IF($A13="","",IF(O$1="","",SUMIFS(Transactions!$H$4:$H33,Transactions!$J$4:$J33,$A13,Transactions!$G$4:$G33,"="&amp;O$2)))</f>
        <v/>
      </c>
      <c r="P13" s="163" t="str">
        <f>IF($A13="","",IF(P$1="","",SUMIFS(Transactions!$H$4:$H33,Transactions!$J$4:$J33,$A13,Transactions!$G$4:$G33,"="&amp;P$2)))</f>
        <v/>
      </c>
      <c r="Q13" s="163" t="str">
        <f>IF($A13="","",IF(Q$1="","",SUMIFS(Transactions!$H$4:$H33,Transactions!$J$4:$J33,$A13,Transactions!$G$4:$G33,"="&amp;Q$2)))</f>
        <v/>
      </c>
      <c r="R13" s="163" t="str">
        <f>IF($A13="","",IF(R$1="","",SUMIFS(Transactions!$H$4:$H33,Transactions!$J$4:$J33,$A13,Transactions!$G$4:$G33,"="&amp;R$2)))</f>
        <v/>
      </c>
      <c r="S13" s="163" t="str">
        <f>IF($A13="","",IF(S$1="","",SUMIFS(Transactions!$H$4:$H33,Transactions!$J$4:$J33,$A13,Transactions!$G$4:$G33,"="&amp;S$2)))</f>
        <v/>
      </c>
      <c r="T13" s="163" t="str">
        <f>IF($A13="","",IF(T$1="","",SUMIFS(Transactions!$H$4:$H33,Transactions!$J$4:$J33,$A13,Transactions!$G$4:$G33,"="&amp;T$2)))</f>
        <v/>
      </c>
      <c r="U13" s="163" t="str">
        <f>IF($A13="","",IF(U$1="","",SUMIFS(Transactions!$H$4:$H33,Transactions!$J$4:$J33,$A13,Transactions!$G$4:$G33,"="&amp;U$2)))</f>
        <v/>
      </c>
      <c r="V13" s="163" t="str">
        <f>IF($A13="","",IF(V$1="","",SUMIFS(Transactions!$H$4:$H33,Transactions!$J$4:$J33,$A13,Transactions!$G$4:$G33,"="&amp;V$2)))</f>
        <v/>
      </c>
      <c r="W13" s="163" t="str">
        <f>IF($A13="","",IF(W$1="","",SUMIFS(Transactions!$H$4:$H33,Transactions!$J$4:$J33,$A13,Transactions!$G$4:$G33,"="&amp;W$2)))</f>
        <v/>
      </c>
      <c r="X13" s="163" t="str">
        <f>IF($A13="","",IF(X$1="","",SUMIFS(Transactions!$H$4:$H33,Transactions!$J$4:$J33,$A13,Transactions!$G$4:$G33,"="&amp;X$2)))</f>
        <v/>
      </c>
      <c r="Y13" s="163" t="str">
        <f>IF($A13="","",IF(Y$1="","",SUMIFS(Transactions!$H$4:$H33,Transactions!$J$4:$J33,$A13,Transactions!$G$4:$G33,"="&amp;Y$2)))</f>
        <v/>
      </c>
      <c r="Z13" s="163" t="str">
        <f>IF($A13="","",IF(Z$1="","",SUMIFS(Transactions!$H$4:$H33,Transactions!$J$4:$J33,$A13,Transactions!$G$4:$G33,"="&amp;Z$2)))</f>
        <v/>
      </c>
      <c r="AA13" s="163" t="str">
        <f>IF($A13="","",IF(AA$1="","",SUMIFS(Transactions!$H$4:$H33,Transactions!$J$4:$J33,$A13,Transactions!$G$4:$G33,"="&amp;AA$2)))</f>
        <v/>
      </c>
      <c r="AB13" s="163" t="str">
        <f>IF($A13="","",IF(AB$1="","",SUMIFS(Transactions!$H$4:$H33,Transactions!$J$4:$J33,$A13,Transactions!$G$4:$G33,"="&amp;AB$2)))</f>
        <v/>
      </c>
      <c r="AC13" s="163" t="str">
        <f>IF($A13="","",IF(AC$1="","",SUMIFS(Transactions!$H$4:$H33,Transactions!$J$4:$J33,$A13,Transactions!$G$4:$G33,"="&amp;AC$2)))</f>
        <v/>
      </c>
      <c r="AD13" s="163" t="str">
        <f>IF($A13="","",IF(AD$1="","",SUMIFS(Transactions!$H$4:$H33,Transactions!$J$4:$J33,$A13,Transactions!$G$4:$G33,"="&amp;AD$2)))</f>
        <v/>
      </c>
      <c r="AE13" s="163" t="str">
        <f>IF($A13="","",IF(AE$1="","",SUMIFS(Transactions!$H$4:$H33,Transactions!$J$4:$J33,$A13,Transactions!$G$4:$G33,"="&amp;AE$2)))</f>
        <v/>
      </c>
      <c r="AF13" s="163" t="str">
        <f>IF($A13="","",IF(AF$1="","",SUMIFS(Transactions!$H$4:$H33,Transactions!$J$4:$J33,$A13,Transactions!$G$4:$G33,"="&amp;AF$2)))</f>
        <v/>
      </c>
      <c r="AG13" s="163" t="str">
        <f>IF($A13="","",IF(AG$1="","",SUMIFS(Transactions!$H$4:$H33,Transactions!$J$4:$J33,$A13,Transactions!$G$4:$G33,"="&amp;AG$2)))</f>
        <v/>
      </c>
    </row>
    <row r="14" ht="26.25" customHeight="1">
      <c r="A14" s="164" t="str">
        <f>Summary!H33</f>
        <v/>
      </c>
      <c r="B14" s="159" t="str">
        <f t="shared" si="3"/>
        <v/>
      </c>
      <c r="C14" s="160" t="str">
        <f>IF($A14="","",IF(C$1="","",SUMIFS(Transactions!$H$4:$H33,Transactions!$J$4:$J33,$A14,Transactions!$G$4:$G33,"="&amp;C$2)))</f>
        <v/>
      </c>
      <c r="D14" s="160" t="str">
        <f>IF($A14="","",IF(D$1="","",SUMIFS(Transactions!$H$4:$H33,Transactions!$J$4:$J33,$A14,Transactions!$G$4:$G33,"="&amp;D$2)))</f>
        <v/>
      </c>
      <c r="E14" s="160" t="str">
        <f>IF($A14="","",IF(E$1="","",SUMIFS(Transactions!$H$4:$H33,Transactions!$J$4:$J33,$A14,Transactions!$G$4:$G33,"="&amp;E$2)))</f>
        <v/>
      </c>
      <c r="F14" s="160" t="str">
        <f>IF($A14="","",IF(F$1="","",SUMIFS(Transactions!$H$4:$H33,Transactions!$J$4:$J33,$A14,Transactions!$G$4:$G33,"="&amp;F$2)))</f>
        <v/>
      </c>
      <c r="G14" s="160" t="str">
        <f>IF($A14="","",IF(G$1="","",SUMIFS(Transactions!$H$4:$H33,Transactions!$J$4:$J33,$A14,Transactions!$G$4:$G33,"="&amp;G$2)))</f>
        <v/>
      </c>
      <c r="H14" s="160" t="str">
        <f>IF($A14="","",IF(H$1="","",SUMIFS(Transactions!$H$4:$H33,Transactions!$J$4:$J33,$A14,Transactions!$G$4:$G33,"="&amp;H$2)))</f>
        <v/>
      </c>
      <c r="I14" s="160" t="str">
        <f>IF($A14="","",IF(I$1="","",SUMIFS(Transactions!$H$4:$H33,Transactions!$J$4:$J33,$A14,Transactions!$G$4:$G33,"="&amp;I$2)))</f>
        <v/>
      </c>
      <c r="J14" s="160" t="str">
        <f>IF($A14="","",IF(J$1="","",SUMIFS(Transactions!$H$4:$H33,Transactions!$J$4:$J33,$A14,Transactions!$G$4:$G33,"="&amp;J$2)))</f>
        <v/>
      </c>
      <c r="K14" s="160" t="str">
        <f>IF($A14="","",IF(K$1="","",SUMIFS(Transactions!$H$4:$H33,Transactions!$J$4:$J33,$A14,Transactions!$G$4:$G33,"="&amp;K$2)))</f>
        <v/>
      </c>
      <c r="L14" s="160" t="str">
        <f>IF($A14="","",IF(L$1="","",SUMIFS(Transactions!$H$4:$H33,Transactions!$J$4:$J33,$A14,Transactions!$G$4:$G33,"="&amp;L$2)))</f>
        <v/>
      </c>
      <c r="M14" s="160" t="str">
        <f>IF($A14="","",IF(M$1="","",SUMIFS(Transactions!$H$4:$H33,Transactions!$J$4:$J33,$A14,Transactions!$G$4:$G33,"="&amp;M$2)))</f>
        <v/>
      </c>
      <c r="N14" s="160" t="str">
        <f>IF($A14="","",IF(N$1="","",SUMIFS(Transactions!$H$4:$H33,Transactions!$J$4:$J33,$A14,Transactions!$G$4:$G33,"="&amp;N$2)))</f>
        <v/>
      </c>
      <c r="O14" s="160" t="str">
        <f>IF($A14="","",IF(O$1="","",SUMIFS(Transactions!$H$4:$H33,Transactions!$J$4:$J33,$A14,Transactions!$G$4:$G33,"="&amp;O$2)))</f>
        <v/>
      </c>
      <c r="P14" s="160" t="str">
        <f>IF($A14="","",IF(P$1="","",SUMIFS(Transactions!$H$4:$H33,Transactions!$J$4:$J33,$A14,Transactions!$G$4:$G33,"="&amp;P$2)))</f>
        <v/>
      </c>
      <c r="Q14" s="160" t="str">
        <f>IF($A14="","",IF(Q$1="","",SUMIFS(Transactions!$H$4:$H33,Transactions!$J$4:$J33,$A14,Transactions!$G$4:$G33,"="&amp;Q$2)))</f>
        <v/>
      </c>
      <c r="R14" s="160" t="str">
        <f>IF($A14="","",IF(R$1="","",SUMIFS(Transactions!$H$4:$H33,Transactions!$J$4:$J33,$A14,Transactions!$G$4:$G33,"="&amp;R$2)))</f>
        <v/>
      </c>
      <c r="S14" s="160" t="str">
        <f>IF($A14="","",IF(S$1="","",SUMIFS(Transactions!$H$4:$H33,Transactions!$J$4:$J33,$A14,Transactions!$G$4:$G33,"="&amp;S$2)))</f>
        <v/>
      </c>
      <c r="T14" s="160" t="str">
        <f>IF($A14="","",IF(T$1="","",SUMIFS(Transactions!$H$4:$H33,Transactions!$J$4:$J33,$A14,Transactions!$G$4:$G33,"="&amp;T$2)))</f>
        <v/>
      </c>
      <c r="U14" s="160" t="str">
        <f>IF($A14="","",IF(U$1="","",SUMIFS(Transactions!$H$4:$H33,Transactions!$J$4:$J33,$A14,Transactions!$G$4:$G33,"="&amp;U$2)))</f>
        <v/>
      </c>
      <c r="V14" s="160" t="str">
        <f>IF($A14="","",IF(V$1="","",SUMIFS(Transactions!$H$4:$H33,Transactions!$J$4:$J33,$A14,Transactions!$G$4:$G33,"="&amp;V$2)))</f>
        <v/>
      </c>
      <c r="W14" s="160" t="str">
        <f>IF($A14="","",IF(W$1="","",SUMIFS(Transactions!$H$4:$H33,Transactions!$J$4:$J33,$A14,Transactions!$G$4:$G33,"="&amp;W$2)))</f>
        <v/>
      </c>
      <c r="X14" s="160" t="str">
        <f>IF($A14="","",IF(X$1="","",SUMIFS(Transactions!$H$4:$H33,Transactions!$J$4:$J33,$A14,Transactions!$G$4:$G33,"="&amp;X$2)))</f>
        <v/>
      </c>
      <c r="Y14" s="160" t="str">
        <f>IF($A14="","",IF(Y$1="","",SUMIFS(Transactions!$H$4:$H33,Transactions!$J$4:$J33,$A14,Transactions!$G$4:$G33,"="&amp;Y$2)))</f>
        <v/>
      </c>
      <c r="Z14" s="160" t="str">
        <f>IF($A14="","",IF(Z$1="","",SUMIFS(Transactions!$H$4:$H33,Transactions!$J$4:$J33,$A14,Transactions!$G$4:$G33,"="&amp;Z$2)))</f>
        <v/>
      </c>
      <c r="AA14" s="160" t="str">
        <f>IF($A14="","",IF(AA$1="","",SUMIFS(Transactions!$H$4:$H33,Transactions!$J$4:$J33,$A14,Transactions!$G$4:$G33,"="&amp;AA$2)))</f>
        <v/>
      </c>
      <c r="AB14" s="160" t="str">
        <f>IF($A14="","",IF(AB$1="","",SUMIFS(Transactions!$H$4:$H33,Transactions!$J$4:$J33,$A14,Transactions!$G$4:$G33,"="&amp;AB$2)))</f>
        <v/>
      </c>
      <c r="AC14" s="160" t="str">
        <f>IF($A14="","",IF(AC$1="","",SUMIFS(Transactions!$H$4:$H33,Transactions!$J$4:$J33,$A14,Transactions!$G$4:$G33,"="&amp;AC$2)))</f>
        <v/>
      </c>
      <c r="AD14" s="160" t="str">
        <f>IF($A14="","",IF(AD$1="","",SUMIFS(Transactions!$H$4:$H33,Transactions!$J$4:$J33,$A14,Transactions!$G$4:$G33,"="&amp;AD$2)))</f>
        <v/>
      </c>
      <c r="AE14" s="160" t="str">
        <f>IF($A14="","",IF(AE$1="","",SUMIFS(Transactions!$H$4:$H33,Transactions!$J$4:$J33,$A14,Transactions!$G$4:$G33,"="&amp;AE$2)))</f>
        <v/>
      </c>
      <c r="AF14" s="160" t="str">
        <f>IF($A14="","",IF(AF$1="","",SUMIFS(Transactions!$H$4:$H33,Transactions!$J$4:$J33,$A14,Transactions!$G$4:$G33,"="&amp;AF$2)))</f>
        <v/>
      </c>
      <c r="AG14" s="160" t="str">
        <f>IF($A14="","",IF(AG$1="","",SUMIFS(Transactions!$H$4:$H33,Transactions!$J$4:$J33,$A14,Transactions!$G$4:$G33,"="&amp;AG$2)))</f>
        <v/>
      </c>
    </row>
    <row r="15" ht="26.25" customHeight="1">
      <c r="A15" s="165" t="str">
        <f>Summary!H34</f>
        <v/>
      </c>
      <c r="B15" s="162" t="str">
        <f t="shared" si="3"/>
        <v/>
      </c>
      <c r="C15" s="163" t="str">
        <f>IF($A15="","",IF(C$1="","",SUMIFS(Transactions!$H$4:$H33,Transactions!$J$4:$J33,$A15,Transactions!$G$4:$G33,"="&amp;C$2)))</f>
        <v/>
      </c>
      <c r="D15" s="163" t="str">
        <f>IF($A15="","",IF(D$1="","",SUMIFS(Transactions!$H$4:$H33,Transactions!$J$4:$J33,$A15,Transactions!$G$4:$G33,"="&amp;D$2)))</f>
        <v/>
      </c>
      <c r="E15" s="163" t="str">
        <f>IF($A15="","",IF(E$1="","",SUMIFS(Transactions!$H$4:$H33,Transactions!$J$4:$J33,$A15,Transactions!$G$4:$G33,"="&amp;E$2)))</f>
        <v/>
      </c>
      <c r="F15" s="163" t="str">
        <f>IF($A15="","",IF(F$1="","",SUMIFS(Transactions!$H$4:$H33,Transactions!$J$4:$J33,$A15,Transactions!$G$4:$G33,"="&amp;F$2)))</f>
        <v/>
      </c>
      <c r="G15" s="163" t="str">
        <f>IF($A15="","",IF(G$1="","",SUMIFS(Transactions!$H$4:$H33,Transactions!$J$4:$J33,$A15,Transactions!$G$4:$G33,"="&amp;G$2)))</f>
        <v/>
      </c>
      <c r="H15" s="163" t="str">
        <f>IF($A15="","",IF(H$1="","",SUMIFS(Transactions!$H$4:$H33,Transactions!$J$4:$J33,$A15,Transactions!$G$4:$G33,"="&amp;H$2)))</f>
        <v/>
      </c>
      <c r="I15" s="163" t="str">
        <f>IF($A15="","",IF(I$1="","",SUMIFS(Transactions!$H$4:$H33,Transactions!$J$4:$J33,$A15,Transactions!$G$4:$G33,"="&amp;I$2)))</f>
        <v/>
      </c>
      <c r="J15" s="163" t="str">
        <f>IF($A15="","",IF(J$1="","",SUMIFS(Transactions!$H$4:$H33,Transactions!$J$4:$J33,$A15,Transactions!$G$4:$G33,"="&amp;J$2)))</f>
        <v/>
      </c>
      <c r="K15" s="163" t="str">
        <f>IF($A15="","",IF(K$1="","",SUMIFS(Transactions!$H$4:$H33,Transactions!$J$4:$J33,$A15,Transactions!$G$4:$G33,"="&amp;K$2)))</f>
        <v/>
      </c>
      <c r="L15" s="163" t="str">
        <f>IF($A15="","",IF(L$1="","",SUMIFS(Transactions!$H$4:$H33,Transactions!$J$4:$J33,$A15,Transactions!$G$4:$G33,"="&amp;L$2)))</f>
        <v/>
      </c>
      <c r="M15" s="163" t="str">
        <f>IF($A15="","",IF(M$1="","",SUMIFS(Transactions!$H$4:$H33,Transactions!$J$4:$J33,$A15,Transactions!$G$4:$G33,"="&amp;M$2)))</f>
        <v/>
      </c>
      <c r="N15" s="163" t="str">
        <f>IF($A15="","",IF(N$1="","",SUMIFS(Transactions!$H$4:$H33,Transactions!$J$4:$J33,$A15,Transactions!$G$4:$G33,"="&amp;N$2)))</f>
        <v/>
      </c>
      <c r="O15" s="163" t="str">
        <f>IF($A15="","",IF(O$1="","",SUMIFS(Transactions!$H$4:$H33,Transactions!$J$4:$J33,$A15,Transactions!$G$4:$G33,"="&amp;O$2)))</f>
        <v/>
      </c>
      <c r="P15" s="163" t="str">
        <f>IF($A15="","",IF(P$1="","",SUMIFS(Transactions!$H$4:$H33,Transactions!$J$4:$J33,$A15,Transactions!$G$4:$G33,"="&amp;P$2)))</f>
        <v/>
      </c>
      <c r="Q15" s="163" t="str">
        <f>IF($A15="","",IF(Q$1="","",SUMIFS(Transactions!$H$4:$H33,Transactions!$J$4:$J33,$A15,Transactions!$G$4:$G33,"="&amp;Q$2)))</f>
        <v/>
      </c>
      <c r="R15" s="163" t="str">
        <f>IF($A15="","",IF(R$1="","",SUMIFS(Transactions!$H$4:$H33,Transactions!$J$4:$J33,$A15,Transactions!$G$4:$G33,"="&amp;R$2)))</f>
        <v/>
      </c>
      <c r="S15" s="163" t="str">
        <f>IF($A15="","",IF(S$1="","",SUMIFS(Transactions!$H$4:$H33,Transactions!$J$4:$J33,$A15,Transactions!$G$4:$G33,"="&amp;S$2)))</f>
        <v/>
      </c>
      <c r="T15" s="163" t="str">
        <f>IF($A15="","",IF(T$1="","",SUMIFS(Transactions!$H$4:$H33,Transactions!$J$4:$J33,$A15,Transactions!$G$4:$G33,"="&amp;T$2)))</f>
        <v/>
      </c>
      <c r="U15" s="163" t="str">
        <f>IF($A15="","",IF(U$1="","",SUMIFS(Transactions!$H$4:$H33,Transactions!$J$4:$J33,$A15,Transactions!$G$4:$G33,"="&amp;U$2)))</f>
        <v/>
      </c>
      <c r="V15" s="163" t="str">
        <f>IF($A15="","",IF(V$1="","",SUMIFS(Transactions!$H$4:$H33,Transactions!$J$4:$J33,$A15,Transactions!$G$4:$G33,"="&amp;V$2)))</f>
        <v/>
      </c>
      <c r="W15" s="163" t="str">
        <f>IF($A15="","",IF(W$1="","",SUMIFS(Transactions!$H$4:$H33,Transactions!$J$4:$J33,$A15,Transactions!$G$4:$G33,"="&amp;W$2)))</f>
        <v/>
      </c>
      <c r="X15" s="163" t="str">
        <f>IF($A15="","",IF(X$1="","",SUMIFS(Transactions!$H$4:$H33,Transactions!$J$4:$J33,$A15,Transactions!$G$4:$G33,"="&amp;X$2)))</f>
        <v/>
      </c>
      <c r="Y15" s="163" t="str">
        <f>IF($A15="","",IF(Y$1="","",SUMIFS(Transactions!$H$4:$H33,Transactions!$J$4:$J33,$A15,Transactions!$G$4:$G33,"="&amp;Y$2)))</f>
        <v/>
      </c>
      <c r="Z15" s="163" t="str">
        <f>IF($A15="","",IF(Z$1="","",SUMIFS(Transactions!$H$4:$H33,Transactions!$J$4:$J33,$A15,Transactions!$G$4:$G33,"="&amp;Z$2)))</f>
        <v/>
      </c>
      <c r="AA15" s="163" t="str">
        <f>IF($A15="","",IF(AA$1="","",SUMIFS(Transactions!$H$4:$H33,Transactions!$J$4:$J33,$A15,Transactions!$G$4:$G33,"="&amp;AA$2)))</f>
        <v/>
      </c>
      <c r="AB15" s="163" t="str">
        <f>IF($A15="","",IF(AB$1="","",SUMIFS(Transactions!$H$4:$H33,Transactions!$J$4:$J33,$A15,Transactions!$G$4:$G33,"="&amp;AB$2)))</f>
        <v/>
      </c>
      <c r="AC15" s="163" t="str">
        <f>IF($A15="","",IF(AC$1="","",SUMIFS(Transactions!$H$4:$H33,Transactions!$J$4:$J33,$A15,Transactions!$G$4:$G33,"="&amp;AC$2)))</f>
        <v/>
      </c>
      <c r="AD15" s="163" t="str">
        <f>IF($A15="","",IF(AD$1="","",SUMIFS(Transactions!$H$4:$H33,Transactions!$J$4:$J33,$A15,Transactions!$G$4:$G33,"="&amp;AD$2)))</f>
        <v/>
      </c>
      <c r="AE15" s="163" t="str">
        <f>IF($A15="","",IF(AE$1="","",SUMIFS(Transactions!$H$4:$H33,Transactions!$J$4:$J33,$A15,Transactions!$G$4:$G33,"="&amp;AE$2)))</f>
        <v/>
      </c>
      <c r="AF15" s="163" t="str">
        <f>IF($A15="","",IF(AF$1="","",SUMIFS(Transactions!$H$4:$H33,Transactions!$J$4:$J33,$A15,Transactions!$G$4:$G33,"="&amp;AF$2)))</f>
        <v/>
      </c>
      <c r="AG15" s="163" t="str">
        <f>IF($A15="","",IF(AG$1="","",SUMIFS(Transactions!$H$4:$H33,Transactions!$J$4:$J33,$A15,Transactions!$G$4:$G33,"="&amp;AG$2)))</f>
        <v/>
      </c>
    </row>
    <row r="16" ht="26.25" customHeight="1">
      <c r="A16" s="164" t="str">
        <f>Summary!H35</f>
        <v/>
      </c>
      <c r="B16" s="159" t="str">
        <f t="shared" si="3"/>
        <v/>
      </c>
      <c r="C16" s="160" t="str">
        <f>IF($A16="","",IF(C$1="","",SUMIFS(Transactions!$H$4:$H33,Transactions!$J$4:$J33,$A16,Transactions!$G$4:$G33,"="&amp;C$2)))</f>
        <v/>
      </c>
      <c r="D16" s="160" t="str">
        <f>IF($A16="","",IF(D$1="","",SUMIFS(Transactions!$H$4:$H33,Transactions!$J$4:$J33,$A16,Transactions!$G$4:$G33,"="&amp;D$2)))</f>
        <v/>
      </c>
      <c r="E16" s="160" t="str">
        <f>IF($A16="","",IF(E$1="","",SUMIFS(Transactions!$H$4:$H33,Transactions!$J$4:$J33,$A16,Transactions!$G$4:$G33,"="&amp;E$2)))</f>
        <v/>
      </c>
      <c r="F16" s="160" t="str">
        <f>IF($A16="","",IF(F$1="","",SUMIFS(Transactions!$H$4:$H33,Transactions!$J$4:$J33,$A16,Transactions!$G$4:$G33,"="&amp;F$2)))</f>
        <v/>
      </c>
      <c r="G16" s="160" t="str">
        <f>IF($A16="","",IF(G$1="","",SUMIFS(Transactions!$H$4:$H33,Transactions!$J$4:$J33,$A16,Transactions!$G$4:$G33,"="&amp;G$2)))</f>
        <v/>
      </c>
      <c r="H16" s="160" t="str">
        <f>IF($A16="","",IF(H$1="","",SUMIFS(Transactions!$H$4:$H33,Transactions!$J$4:$J33,$A16,Transactions!$G$4:$G33,"="&amp;H$2)))</f>
        <v/>
      </c>
      <c r="I16" s="160" t="str">
        <f>IF($A16="","",IF(I$1="","",SUMIFS(Transactions!$H$4:$H33,Transactions!$J$4:$J33,$A16,Transactions!$G$4:$G33,"="&amp;I$2)))</f>
        <v/>
      </c>
      <c r="J16" s="160" t="str">
        <f>IF($A16="","",IF(J$1="","",SUMIFS(Transactions!$H$4:$H33,Transactions!$J$4:$J33,$A16,Transactions!$G$4:$G33,"="&amp;J$2)))</f>
        <v/>
      </c>
      <c r="K16" s="160" t="str">
        <f>IF($A16="","",IF(K$1="","",SUMIFS(Transactions!$H$4:$H33,Transactions!$J$4:$J33,$A16,Transactions!$G$4:$G33,"="&amp;K$2)))</f>
        <v/>
      </c>
      <c r="L16" s="160" t="str">
        <f>IF($A16="","",IF(L$1="","",SUMIFS(Transactions!$H$4:$H33,Transactions!$J$4:$J33,$A16,Transactions!$G$4:$G33,"="&amp;L$2)))</f>
        <v/>
      </c>
      <c r="M16" s="160" t="str">
        <f>IF($A16="","",IF(M$1="","",SUMIFS(Transactions!$H$4:$H33,Transactions!$J$4:$J33,$A16,Transactions!$G$4:$G33,"="&amp;M$2)))</f>
        <v/>
      </c>
      <c r="N16" s="160" t="str">
        <f>IF($A16="","",IF(N$1="","",SUMIFS(Transactions!$H$4:$H33,Transactions!$J$4:$J33,$A16,Transactions!$G$4:$G33,"="&amp;N$2)))</f>
        <v/>
      </c>
      <c r="O16" s="160" t="str">
        <f>IF($A16="","",IF(O$1="","",SUMIFS(Transactions!$H$4:$H33,Transactions!$J$4:$J33,$A16,Transactions!$G$4:$G33,"="&amp;O$2)))</f>
        <v/>
      </c>
      <c r="P16" s="160" t="str">
        <f>IF($A16="","",IF(P$1="","",SUMIFS(Transactions!$H$4:$H33,Transactions!$J$4:$J33,$A16,Transactions!$G$4:$G33,"="&amp;P$2)))</f>
        <v/>
      </c>
      <c r="Q16" s="160" t="str">
        <f>IF($A16="","",IF(Q$1="","",SUMIFS(Transactions!$H$4:$H33,Transactions!$J$4:$J33,$A16,Transactions!$G$4:$G33,"="&amp;Q$2)))</f>
        <v/>
      </c>
      <c r="R16" s="160" t="str">
        <f>IF($A16="","",IF(R$1="","",SUMIFS(Transactions!$H$4:$H33,Transactions!$J$4:$J33,$A16,Transactions!$G$4:$G33,"="&amp;R$2)))</f>
        <v/>
      </c>
      <c r="S16" s="160" t="str">
        <f>IF($A16="","",IF(S$1="","",SUMIFS(Transactions!$H$4:$H33,Transactions!$J$4:$J33,$A16,Transactions!$G$4:$G33,"="&amp;S$2)))</f>
        <v/>
      </c>
      <c r="T16" s="160" t="str">
        <f>IF($A16="","",IF(T$1="","",SUMIFS(Transactions!$H$4:$H33,Transactions!$J$4:$J33,$A16,Transactions!$G$4:$G33,"="&amp;T$2)))</f>
        <v/>
      </c>
      <c r="U16" s="160" t="str">
        <f>IF($A16="","",IF(U$1="","",SUMIFS(Transactions!$H$4:$H33,Transactions!$J$4:$J33,$A16,Transactions!$G$4:$G33,"="&amp;U$2)))</f>
        <v/>
      </c>
      <c r="V16" s="160" t="str">
        <f>IF($A16="","",IF(V$1="","",SUMIFS(Transactions!$H$4:$H33,Transactions!$J$4:$J33,$A16,Transactions!$G$4:$G33,"="&amp;V$2)))</f>
        <v/>
      </c>
      <c r="W16" s="160" t="str">
        <f>IF($A16="","",IF(W$1="","",SUMIFS(Transactions!$H$4:$H33,Transactions!$J$4:$J33,$A16,Transactions!$G$4:$G33,"="&amp;W$2)))</f>
        <v/>
      </c>
      <c r="X16" s="160" t="str">
        <f>IF($A16="","",IF(X$1="","",SUMIFS(Transactions!$H$4:$H33,Transactions!$J$4:$J33,$A16,Transactions!$G$4:$G33,"="&amp;X$2)))</f>
        <v/>
      </c>
      <c r="Y16" s="160" t="str">
        <f>IF($A16="","",IF(Y$1="","",SUMIFS(Transactions!$H$4:$H33,Transactions!$J$4:$J33,$A16,Transactions!$G$4:$G33,"="&amp;Y$2)))</f>
        <v/>
      </c>
      <c r="Z16" s="160" t="str">
        <f>IF($A16="","",IF(Z$1="","",SUMIFS(Transactions!$H$4:$H33,Transactions!$J$4:$J33,$A16,Transactions!$G$4:$G33,"="&amp;Z$2)))</f>
        <v/>
      </c>
      <c r="AA16" s="160" t="str">
        <f>IF($A16="","",IF(AA$1="","",SUMIFS(Transactions!$H$4:$H33,Transactions!$J$4:$J33,$A16,Transactions!$G$4:$G33,"="&amp;AA$2)))</f>
        <v/>
      </c>
      <c r="AB16" s="160" t="str">
        <f>IF($A16="","",IF(AB$1="","",SUMIFS(Transactions!$H$4:$H33,Transactions!$J$4:$J33,$A16,Transactions!$G$4:$G33,"="&amp;AB$2)))</f>
        <v/>
      </c>
      <c r="AC16" s="160" t="str">
        <f>IF($A16="","",IF(AC$1="","",SUMIFS(Transactions!$H$4:$H33,Transactions!$J$4:$J33,$A16,Transactions!$G$4:$G33,"="&amp;AC$2)))</f>
        <v/>
      </c>
      <c r="AD16" s="160" t="str">
        <f>IF($A16="","",IF(AD$1="","",SUMIFS(Transactions!$H$4:$H33,Transactions!$J$4:$J33,$A16,Transactions!$G$4:$G33,"="&amp;AD$2)))</f>
        <v/>
      </c>
      <c r="AE16" s="160" t="str">
        <f>IF($A16="","",IF(AE$1="","",SUMIFS(Transactions!$H$4:$H33,Transactions!$J$4:$J33,$A16,Transactions!$G$4:$G33,"="&amp;AE$2)))</f>
        <v/>
      </c>
      <c r="AF16" s="160" t="str">
        <f>IF($A16="","",IF(AF$1="","",SUMIFS(Transactions!$H$4:$H33,Transactions!$J$4:$J33,$A16,Transactions!$G$4:$G33,"="&amp;AF$2)))</f>
        <v/>
      </c>
      <c r="AG16" s="160" t="str">
        <f>IF($A16="","",IF(AG$1="","",SUMIFS(Transactions!$H$4:$H33,Transactions!$J$4:$J33,$A16,Transactions!$G$4:$G33,"="&amp;AG$2)))</f>
        <v/>
      </c>
    </row>
    <row r="17" ht="26.25" customHeight="1">
      <c r="A17" s="165" t="str">
        <f>Summary!H36</f>
        <v/>
      </c>
      <c r="B17" s="162" t="str">
        <f t="shared" si="3"/>
        <v/>
      </c>
      <c r="C17" s="163" t="str">
        <f>IF($A17="","",IF(C$1="","",SUMIFS(Transactions!$H$4:$H33,Transactions!$J$4:$J33,$A17,Transactions!$G$4:$G33,"="&amp;C$2)))</f>
        <v/>
      </c>
      <c r="D17" s="163" t="str">
        <f>IF($A17="","",IF(D$1="","",SUMIFS(Transactions!$H$4:$H33,Transactions!$J$4:$J33,$A17,Transactions!$G$4:$G33,"="&amp;D$2)))</f>
        <v/>
      </c>
      <c r="E17" s="163" t="str">
        <f>IF($A17="","",IF(E$1="","",SUMIFS(Transactions!$H$4:$H33,Transactions!$J$4:$J33,$A17,Transactions!$G$4:$G33,"="&amp;E$2)))</f>
        <v/>
      </c>
      <c r="F17" s="163" t="str">
        <f>IF($A17="","",IF(F$1="","",SUMIFS(Transactions!$H$4:$H33,Transactions!$J$4:$J33,$A17,Transactions!$G$4:$G33,"="&amp;F$2)))</f>
        <v/>
      </c>
      <c r="G17" s="163" t="str">
        <f>IF($A17="","",IF(G$1="","",SUMIFS(Transactions!$H$4:$H33,Transactions!$J$4:$J33,$A17,Transactions!$G$4:$G33,"="&amp;G$2)))</f>
        <v/>
      </c>
      <c r="H17" s="163" t="str">
        <f>IF($A17="","",IF(H$1="","",SUMIFS(Transactions!$H$4:$H33,Transactions!$J$4:$J33,$A17,Transactions!$G$4:$G33,"="&amp;H$2)))</f>
        <v/>
      </c>
      <c r="I17" s="163" t="str">
        <f>IF($A17="","",IF(I$1="","",SUMIFS(Transactions!$H$4:$H33,Transactions!$J$4:$J33,$A17,Transactions!$G$4:$G33,"="&amp;I$2)))</f>
        <v/>
      </c>
      <c r="J17" s="163" t="str">
        <f>IF($A17="","",IF(J$1="","",SUMIFS(Transactions!$H$4:$H33,Transactions!$J$4:$J33,$A17,Transactions!$G$4:$G33,"="&amp;J$2)))</f>
        <v/>
      </c>
      <c r="K17" s="163" t="str">
        <f>IF($A17="","",IF(K$1="","",SUMIFS(Transactions!$H$4:$H33,Transactions!$J$4:$J33,$A17,Transactions!$G$4:$G33,"="&amp;K$2)))</f>
        <v/>
      </c>
      <c r="L17" s="163" t="str">
        <f>IF($A17="","",IF(L$1="","",SUMIFS(Transactions!$H$4:$H33,Transactions!$J$4:$J33,$A17,Transactions!$G$4:$G33,"="&amp;L$2)))</f>
        <v/>
      </c>
      <c r="M17" s="163" t="str">
        <f>IF($A17="","",IF(M$1="","",SUMIFS(Transactions!$H$4:$H33,Transactions!$J$4:$J33,$A17,Transactions!$G$4:$G33,"="&amp;M$2)))</f>
        <v/>
      </c>
      <c r="N17" s="163" t="str">
        <f>IF($A17="","",IF(N$1="","",SUMIFS(Transactions!$H$4:$H33,Transactions!$J$4:$J33,$A17,Transactions!$G$4:$G33,"="&amp;N$2)))</f>
        <v/>
      </c>
      <c r="O17" s="163" t="str">
        <f>IF($A17="","",IF(O$1="","",SUMIFS(Transactions!$H$4:$H33,Transactions!$J$4:$J33,$A17,Transactions!$G$4:$G33,"="&amp;O$2)))</f>
        <v/>
      </c>
      <c r="P17" s="163" t="str">
        <f>IF($A17="","",IF(P$1="","",SUMIFS(Transactions!$H$4:$H33,Transactions!$J$4:$J33,$A17,Transactions!$G$4:$G33,"="&amp;P$2)))</f>
        <v/>
      </c>
      <c r="Q17" s="163" t="str">
        <f>IF($A17="","",IF(Q$1="","",SUMIFS(Transactions!$H$4:$H33,Transactions!$J$4:$J33,$A17,Transactions!$G$4:$G33,"="&amp;Q$2)))</f>
        <v/>
      </c>
      <c r="R17" s="163" t="str">
        <f>IF($A17="","",IF(R$1="","",SUMIFS(Transactions!$H$4:$H33,Transactions!$J$4:$J33,$A17,Transactions!$G$4:$G33,"="&amp;R$2)))</f>
        <v/>
      </c>
      <c r="S17" s="163" t="str">
        <f>IF($A17="","",IF(S$1="","",SUMIFS(Transactions!$H$4:$H33,Transactions!$J$4:$J33,$A17,Transactions!$G$4:$G33,"="&amp;S$2)))</f>
        <v/>
      </c>
      <c r="T17" s="163" t="str">
        <f>IF($A17="","",IF(T$1="","",SUMIFS(Transactions!$H$4:$H33,Transactions!$J$4:$J33,$A17,Transactions!$G$4:$G33,"="&amp;T$2)))</f>
        <v/>
      </c>
      <c r="U17" s="163" t="str">
        <f>IF($A17="","",IF(U$1="","",SUMIFS(Transactions!$H$4:$H33,Transactions!$J$4:$J33,$A17,Transactions!$G$4:$G33,"="&amp;U$2)))</f>
        <v/>
      </c>
      <c r="V17" s="163" t="str">
        <f>IF($A17="","",IF(V$1="","",SUMIFS(Transactions!$H$4:$H33,Transactions!$J$4:$J33,$A17,Transactions!$G$4:$G33,"="&amp;V$2)))</f>
        <v/>
      </c>
      <c r="W17" s="163" t="str">
        <f>IF($A17="","",IF(W$1="","",SUMIFS(Transactions!$H$4:$H33,Transactions!$J$4:$J33,$A17,Transactions!$G$4:$G33,"="&amp;W$2)))</f>
        <v/>
      </c>
      <c r="X17" s="163" t="str">
        <f>IF($A17="","",IF(X$1="","",SUMIFS(Transactions!$H$4:$H33,Transactions!$J$4:$J33,$A17,Transactions!$G$4:$G33,"="&amp;X$2)))</f>
        <v/>
      </c>
      <c r="Y17" s="163" t="str">
        <f>IF($A17="","",IF(Y$1="","",SUMIFS(Transactions!$H$4:$H33,Transactions!$J$4:$J33,$A17,Transactions!$G$4:$G33,"="&amp;Y$2)))</f>
        <v/>
      </c>
      <c r="Z17" s="163" t="str">
        <f>IF($A17="","",IF(Z$1="","",SUMIFS(Transactions!$H$4:$H33,Transactions!$J$4:$J33,$A17,Transactions!$G$4:$G33,"="&amp;Z$2)))</f>
        <v/>
      </c>
      <c r="AA17" s="163" t="str">
        <f>IF($A17="","",IF(AA$1="","",SUMIFS(Transactions!$H$4:$H33,Transactions!$J$4:$J33,$A17,Transactions!$G$4:$G33,"="&amp;AA$2)))</f>
        <v/>
      </c>
      <c r="AB17" s="163" t="str">
        <f>IF($A17="","",IF(AB$1="","",SUMIFS(Transactions!$H$4:$H33,Transactions!$J$4:$J33,$A17,Transactions!$G$4:$G33,"="&amp;AB$2)))</f>
        <v/>
      </c>
      <c r="AC17" s="163" t="str">
        <f>IF($A17="","",IF(AC$1="","",SUMIFS(Transactions!$H$4:$H33,Transactions!$J$4:$J33,$A17,Transactions!$G$4:$G33,"="&amp;AC$2)))</f>
        <v/>
      </c>
      <c r="AD17" s="163" t="str">
        <f>IF($A17="","",IF(AD$1="","",SUMIFS(Transactions!$H$4:$H33,Transactions!$J$4:$J33,$A17,Transactions!$G$4:$G33,"="&amp;AD$2)))</f>
        <v/>
      </c>
      <c r="AE17" s="163" t="str">
        <f>IF($A17="","",IF(AE$1="","",SUMIFS(Transactions!$H$4:$H33,Transactions!$J$4:$J33,$A17,Transactions!$G$4:$G33,"="&amp;AE$2)))</f>
        <v/>
      </c>
      <c r="AF17" s="163" t="str">
        <f>IF($A17="","",IF(AF$1="","",SUMIFS(Transactions!$H$4:$H33,Transactions!$J$4:$J33,$A17,Transactions!$G$4:$G33,"="&amp;AF$2)))</f>
        <v/>
      </c>
      <c r="AG17" s="163" t="str">
        <f>IF($A17="","",IF(AG$1="","",SUMIFS(Transactions!$H$4:$H33,Transactions!$J$4:$J33,$A17,Transactions!$G$4:$G33,"="&amp;AG$2)))</f>
        <v/>
      </c>
    </row>
    <row r="18" ht="26.25" customHeight="1">
      <c r="A18" s="164" t="str">
        <f>Summary!H37</f>
        <v/>
      </c>
      <c r="B18" s="159" t="str">
        <f t="shared" si="3"/>
        <v/>
      </c>
      <c r="C18" s="160" t="str">
        <f>IF($A18="","",IF(C$1="","",SUMIFS(Transactions!$H$4:$H33,Transactions!$J$4:$J33,$A18,Transactions!$G$4:$G33,"="&amp;C$2)))</f>
        <v/>
      </c>
      <c r="D18" s="160" t="str">
        <f>IF($A18="","",IF(D$1="","",SUMIFS(Transactions!$H$4:$H33,Transactions!$J$4:$J33,$A18,Transactions!$G$4:$G33,"="&amp;D$2)))</f>
        <v/>
      </c>
      <c r="E18" s="160" t="str">
        <f>IF($A18="","",IF(E$1="","",SUMIFS(Transactions!$H$4:$H33,Transactions!$J$4:$J33,$A18,Transactions!$G$4:$G33,"="&amp;E$2)))</f>
        <v/>
      </c>
      <c r="F18" s="160" t="str">
        <f>IF($A18="","",IF(F$1="","",SUMIFS(Transactions!$H$4:$H33,Transactions!$J$4:$J33,$A18,Transactions!$G$4:$G33,"="&amp;F$2)))</f>
        <v/>
      </c>
      <c r="G18" s="160" t="str">
        <f>IF($A18="","",IF(G$1="","",SUMIFS(Transactions!$H$4:$H33,Transactions!$J$4:$J33,$A18,Transactions!$G$4:$G33,"="&amp;G$2)))</f>
        <v/>
      </c>
      <c r="H18" s="160" t="str">
        <f>IF($A18="","",IF(H$1="","",SUMIFS(Transactions!$H$4:$H33,Transactions!$J$4:$J33,$A18,Transactions!$G$4:$G33,"="&amp;H$2)))</f>
        <v/>
      </c>
      <c r="I18" s="160" t="str">
        <f>IF($A18="","",IF(I$1="","",SUMIFS(Transactions!$H$4:$H33,Transactions!$J$4:$J33,$A18,Transactions!$G$4:$G33,"="&amp;I$2)))</f>
        <v/>
      </c>
      <c r="J18" s="160" t="str">
        <f>IF($A18="","",IF(J$1="","",SUMIFS(Transactions!$H$4:$H33,Transactions!$J$4:$J33,$A18,Transactions!$G$4:$G33,"="&amp;J$2)))</f>
        <v/>
      </c>
      <c r="K18" s="160" t="str">
        <f>IF($A18="","",IF(K$1="","",SUMIFS(Transactions!$H$4:$H33,Transactions!$J$4:$J33,$A18,Transactions!$G$4:$G33,"="&amp;K$2)))</f>
        <v/>
      </c>
      <c r="L18" s="160" t="str">
        <f>IF($A18="","",IF(L$1="","",SUMIFS(Transactions!$H$4:$H33,Transactions!$J$4:$J33,$A18,Transactions!$G$4:$G33,"="&amp;L$2)))</f>
        <v/>
      </c>
      <c r="M18" s="160" t="str">
        <f>IF($A18="","",IF(M$1="","",SUMIFS(Transactions!$H$4:$H33,Transactions!$J$4:$J33,$A18,Transactions!$G$4:$G33,"="&amp;M$2)))</f>
        <v/>
      </c>
      <c r="N18" s="160" t="str">
        <f>IF($A18="","",IF(N$1="","",SUMIFS(Transactions!$H$4:$H33,Transactions!$J$4:$J33,$A18,Transactions!$G$4:$G33,"="&amp;N$2)))</f>
        <v/>
      </c>
      <c r="O18" s="160" t="str">
        <f>IF($A18="","",IF(O$1="","",SUMIFS(Transactions!$H$4:$H33,Transactions!$J$4:$J33,$A18,Transactions!$G$4:$G33,"="&amp;O$2)))</f>
        <v/>
      </c>
      <c r="P18" s="160" t="str">
        <f>IF($A18="","",IF(P$1="","",SUMIFS(Transactions!$H$4:$H33,Transactions!$J$4:$J33,$A18,Transactions!$G$4:$G33,"="&amp;P$2)))</f>
        <v/>
      </c>
      <c r="Q18" s="160" t="str">
        <f>IF($A18="","",IF(Q$1="","",SUMIFS(Transactions!$H$4:$H33,Transactions!$J$4:$J33,$A18,Transactions!$G$4:$G33,"="&amp;Q$2)))</f>
        <v/>
      </c>
      <c r="R18" s="160" t="str">
        <f>IF($A18="","",IF(R$1="","",SUMIFS(Transactions!$H$4:$H33,Transactions!$J$4:$J33,$A18,Transactions!$G$4:$G33,"="&amp;R$2)))</f>
        <v/>
      </c>
      <c r="S18" s="160" t="str">
        <f>IF($A18="","",IF(S$1="","",SUMIFS(Transactions!$H$4:$H33,Transactions!$J$4:$J33,$A18,Transactions!$G$4:$G33,"="&amp;S$2)))</f>
        <v/>
      </c>
      <c r="T18" s="160" t="str">
        <f>IF($A18="","",IF(T$1="","",SUMIFS(Transactions!$H$4:$H33,Transactions!$J$4:$J33,$A18,Transactions!$G$4:$G33,"="&amp;T$2)))</f>
        <v/>
      </c>
      <c r="U18" s="160" t="str">
        <f>IF($A18="","",IF(U$1="","",SUMIFS(Transactions!$H$4:$H33,Transactions!$J$4:$J33,$A18,Transactions!$G$4:$G33,"="&amp;U$2)))</f>
        <v/>
      </c>
      <c r="V18" s="160" t="str">
        <f>IF($A18="","",IF(V$1="","",SUMIFS(Transactions!$H$4:$H33,Transactions!$J$4:$J33,$A18,Transactions!$G$4:$G33,"="&amp;V$2)))</f>
        <v/>
      </c>
      <c r="W18" s="160" t="str">
        <f>IF($A18="","",IF(W$1="","",SUMIFS(Transactions!$H$4:$H33,Transactions!$J$4:$J33,$A18,Transactions!$G$4:$G33,"="&amp;W$2)))</f>
        <v/>
      </c>
      <c r="X18" s="160" t="str">
        <f>IF($A18="","",IF(X$1="","",SUMIFS(Transactions!$H$4:$H33,Transactions!$J$4:$J33,$A18,Transactions!$G$4:$G33,"="&amp;X$2)))</f>
        <v/>
      </c>
      <c r="Y18" s="160" t="str">
        <f>IF($A18="","",IF(Y$1="","",SUMIFS(Transactions!$H$4:$H33,Transactions!$J$4:$J33,$A18,Transactions!$G$4:$G33,"="&amp;Y$2)))</f>
        <v/>
      </c>
      <c r="Z18" s="160" t="str">
        <f>IF($A18="","",IF(Z$1="","",SUMIFS(Transactions!$H$4:$H33,Transactions!$J$4:$J33,$A18,Transactions!$G$4:$G33,"="&amp;Z$2)))</f>
        <v/>
      </c>
      <c r="AA18" s="160" t="str">
        <f>IF($A18="","",IF(AA$1="","",SUMIFS(Transactions!$H$4:$H33,Transactions!$J$4:$J33,$A18,Transactions!$G$4:$G33,"="&amp;AA$2)))</f>
        <v/>
      </c>
      <c r="AB18" s="160" t="str">
        <f>IF($A18="","",IF(AB$1="","",SUMIFS(Transactions!$H$4:$H33,Transactions!$J$4:$J33,$A18,Transactions!$G$4:$G33,"="&amp;AB$2)))</f>
        <v/>
      </c>
      <c r="AC18" s="160" t="str">
        <f>IF($A18="","",IF(AC$1="","",SUMIFS(Transactions!$H$4:$H33,Transactions!$J$4:$J33,$A18,Transactions!$G$4:$G33,"="&amp;AC$2)))</f>
        <v/>
      </c>
      <c r="AD18" s="160" t="str">
        <f>IF($A18="","",IF(AD$1="","",SUMIFS(Transactions!$H$4:$H33,Transactions!$J$4:$J33,$A18,Transactions!$G$4:$G33,"="&amp;AD$2)))</f>
        <v/>
      </c>
      <c r="AE18" s="160" t="str">
        <f>IF($A18="","",IF(AE$1="","",SUMIFS(Transactions!$H$4:$H33,Transactions!$J$4:$J33,$A18,Transactions!$G$4:$G33,"="&amp;AE$2)))</f>
        <v/>
      </c>
      <c r="AF18" s="160" t="str">
        <f>IF($A18="","",IF(AF$1="","",SUMIFS(Transactions!$H$4:$H33,Transactions!$J$4:$J33,$A18,Transactions!$G$4:$G33,"="&amp;AF$2)))</f>
        <v/>
      </c>
      <c r="AG18" s="160" t="str">
        <f>IF($A18="","",IF(AG$1="","",SUMIFS(Transactions!$H$4:$H33,Transactions!$J$4:$J33,$A18,Transactions!$G$4:$G33,"="&amp;AG$2)))</f>
        <v/>
      </c>
    </row>
    <row r="19" ht="26.25" customHeight="1">
      <c r="A19" s="165" t="str">
        <f>Summary!H38</f>
        <v/>
      </c>
      <c r="B19" s="162" t="str">
        <f t="shared" si="3"/>
        <v/>
      </c>
      <c r="C19" s="163" t="str">
        <f>IF($A19="","",IF(C$1="","",SUMIFS(Transactions!$H$4:$H33,Transactions!$J$4:$J33,$A19,Transactions!$G$4:$G33,"="&amp;C$2)))</f>
        <v/>
      </c>
      <c r="D19" s="163" t="str">
        <f>IF($A19="","",IF(D$1="","",SUMIFS(Transactions!$H$4:$H33,Transactions!$J$4:$J33,$A19,Transactions!$G$4:$G33,"="&amp;D$2)))</f>
        <v/>
      </c>
      <c r="E19" s="163" t="str">
        <f>IF($A19="","",IF(E$1="","",SUMIFS(Transactions!$H$4:$H33,Transactions!$J$4:$J33,$A19,Transactions!$G$4:$G33,"="&amp;E$2)))</f>
        <v/>
      </c>
      <c r="F19" s="163" t="str">
        <f>IF($A19="","",IF(F$1="","",SUMIFS(Transactions!$H$4:$H33,Transactions!$J$4:$J33,$A19,Transactions!$G$4:$G33,"="&amp;F$2)))</f>
        <v/>
      </c>
      <c r="G19" s="163" t="str">
        <f>IF($A19="","",IF(G$1="","",SUMIFS(Transactions!$H$4:$H33,Transactions!$J$4:$J33,$A19,Transactions!$G$4:$G33,"="&amp;G$2)))</f>
        <v/>
      </c>
      <c r="H19" s="163" t="str">
        <f>IF($A19="","",IF(H$1="","",SUMIFS(Transactions!$H$4:$H33,Transactions!$J$4:$J33,$A19,Transactions!$G$4:$G33,"="&amp;H$2)))</f>
        <v/>
      </c>
      <c r="I19" s="163" t="str">
        <f>IF($A19="","",IF(I$1="","",SUMIFS(Transactions!$H$4:$H33,Transactions!$J$4:$J33,$A19,Transactions!$G$4:$G33,"="&amp;I$2)))</f>
        <v/>
      </c>
      <c r="J19" s="163" t="str">
        <f>IF($A19="","",IF(J$1="","",SUMIFS(Transactions!$H$4:$H33,Transactions!$J$4:$J33,$A19,Transactions!$G$4:$G33,"="&amp;J$2)))</f>
        <v/>
      </c>
      <c r="K19" s="163" t="str">
        <f>IF($A19="","",IF(K$1="","",SUMIFS(Transactions!$H$4:$H33,Transactions!$J$4:$J33,$A19,Transactions!$G$4:$G33,"="&amp;K$2)))</f>
        <v/>
      </c>
      <c r="L19" s="163" t="str">
        <f>IF($A19="","",IF(L$1="","",SUMIFS(Transactions!$H$4:$H33,Transactions!$J$4:$J33,$A19,Transactions!$G$4:$G33,"="&amp;L$2)))</f>
        <v/>
      </c>
      <c r="M19" s="163" t="str">
        <f>IF($A19="","",IF(M$1="","",SUMIFS(Transactions!$H$4:$H33,Transactions!$J$4:$J33,$A19,Transactions!$G$4:$G33,"="&amp;M$2)))</f>
        <v/>
      </c>
      <c r="N19" s="163" t="str">
        <f>IF($A19="","",IF(N$1="","",SUMIFS(Transactions!$H$4:$H33,Transactions!$J$4:$J33,$A19,Transactions!$G$4:$G33,"="&amp;N$2)))</f>
        <v/>
      </c>
      <c r="O19" s="163" t="str">
        <f>IF($A19="","",IF(O$1="","",SUMIFS(Transactions!$H$4:$H33,Transactions!$J$4:$J33,$A19,Transactions!$G$4:$G33,"="&amp;O$2)))</f>
        <v/>
      </c>
      <c r="P19" s="163" t="str">
        <f>IF($A19="","",IF(P$1="","",SUMIFS(Transactions!$H$4:$H33,Transactions!$J$4:$J33,$A19,Transactions!$G$4:$G33,"="&amp;P$2)))</f>
        <v/>
      </c>
      <c r="Q19" s="163" t="str">
        <f>IF($A19="","",IF(Q$1="","",SUMIFS(Transactions!$H$4:$H33,Transactions!$J$4:$J33,$A19,Transactions!$G$4:$G33,"="&amp;Q$2)))</f>
        <v/>
      </c>
      <c r="R19" s="163" t="str">
        <f>IF($A19="","",IF(R$1="","",SUMIFS(Transactions!$H$4:$H33,Transactions!$J$4:$J33,$A19,Transactions!$G$4:$G33,"="&amp;R$2)))</f>
        <v/>
      </c>
      <c r="S19" s="163" t="str">
        <f>IF($A19="","",IF(S$1="","",SUMIFS(Transactions!$H$4:$H33,Transactions!$J$4:$J33,$A19,Transactions!$G$4:$G33,"="&amp;S$2)))</f>
        <v/>
      </c>
      <c r="T19" s="163" t="str">
        <f>IF($A19="","",IF(T$1="","",SUMIFS(Transactions!$H$4:$H33,Transactions!$J$4:$J33,$A19,Transactions!$G$4:$G33,"="&amp;T$2)))</f>
        <v/>
      </c>
      <c r="U19" s="163" t="str">
        <f>IF($A19="","",IF(U$1="","",SUMIFS(Transactions!$H$4:$H33,Transactions!$J$4:$J33,$A19,Transactions!$G$4:$G33,"="&amp;U$2)))</f>
        <v/>
      </c>
      <c r="V19" s="163" t="str">
        <f>IF($A19="","",IF(V$1="","",SUMIFS(Transactions!$H$4:$H33,Transactions!$J$4:$J33,$A19,Transactions!$G$4:$G33,"="&amp;V$2)))</f>
        <v/>
      </c>
      <c r="W19" s="163" t="str">
        <f>IF($A19="","",IF(W$1="","",SUMIFS(Transactions!$H$4:$H33,Transactions!$J$4:$J33,$A19,Transactions!$G$4:$G33,"="&amp;W$2)))</f>
        <v/>
      </c>
      <c r="X19" s="163" t="str">
        <f>IF($A19="","",IF(X$1="","",SUMIFS(Transactions!$H$4:$H33,Transactions!$J$4:$J33,$A19,Transactions!$G$4:$G33,"="&amp;X$2)))</f>
        <v/>
      </c>
      <c r="Y19" s="163" t="str">
        <f>IF($A19="","",IF(Y$1="","",SUMIFS(Transactions!$H$4:$H33,Transactions!$J$4:$J33,$A19,Transactions!$G$4:$G33,"="&amp;Y$2)))</f>
        <v/>
      </c>
      <c r="Z19" s="163" t="str">
        <f>IF($A19="","",IF(Z$1="","",SUMIFS(Transactions!$H$4:$H33,Transactions!$J$4:$J33,$A19,Transactions!$G$4:$G33,"="&amp;Z$2)))</f>
        <v/>
      </c>
      <c r="AA19" s="163" t="str">
        <f>IF($A19="","",IF(AA$1="","",SUMIFS(Transactions!$H$4:$H33,Transactions!$J$4:$J33,$A19,Transactions!$G$4:$G33,"="&amp;AA$2)))</f>
        <v/>
      </c>
      <c r="AB19" s="163" t="str">
        <f>IF($A19="","",IF(AB$1="","",SUMIFS(Transactions!$H$4:$H33,Transactions!$J$4:$J33,$A19,Transactions!$G$4:$G33,"="&amp;AB$2)))</f>
        <v/>
      </c>
      <c r="AC19" s="163" t="str">
        <f>IF($A19="","",IF(AC$1="","",SUMIFS(Transactions!$H$4:$H33,Transactions!$J$4:$J33,$A19,Transactions!$G$4:$G33,"="&amp;AC$2)))</f>
        <v/>
      </c>
      <c r="AD19" s="163" t="str">
        <f>IF($A19="","",IF(AD$1="","",SUMIFS(Transactions!$H$4:$H33,Transactions!$J$4:$J33,$A19,Transactions!$G$4:$G33,"="&amp;AD$2)))</f>
        <v/>
      </c>
      <c r="AE19" s="163" t="str">
        <f>IF($A19="","",IF(AE$1="","",SUMIFS(Transactions!$H$4:$H33,Transactions!$J$4:$J33,$A19,Transactions!$G$4:$G33,"="&amp;AE$2)))</f>
        <v/>
      </c>
      <c r="AF19" s="163" t="str">
        <f>IF($A19="","",IF(AF$1="","",SUMIFS(Transactions!$H$4:$H33,Transactions!$J$4:$J33,$A19,Transactions!$G$4:$G33,"="&amp;AF$2)))</f>
        <v/>
      </c>
      <c r="AG19" s="163" t="str">
        <f>IF($A19="","",IF(AG$1="","",SUMIFS(Transactions!$H$4:$H33,Transactions!$J$4:$J33,$A19,Transactions!$G$4:$G33,"="&amp;AG$2)))</f>
        <v/>
      </c>
    </row>
    <row r="20" ht="26.25" customHeight="1">
      <c r="A20" s="164" t="str">
        <f>Summary!H39</f>
        <v/>
      </c>
      <c r="B20" s="159" t="str">
        <f t="shared" si="3"/>
        <v/>
      </c>
      <c r="C20" s="160" t="str">
        <f>IF($A20="","",IF(C$1="","",SUMIFS(Transactions!$H$4:$H33,Transactions!$J$4:$J33,$A20,Transactions!$G$4:$G33,"="&amp;C$2)))</f>
        <v/>
      </c>
      <c r="D20" s="160" t="str">
        <f>IF($A20="","",IF(D$1="","",SUMIFS(Transactions!$H$4:$H33,Transactions!$J$4:$J33,$A20,Transactions!$G$4:$G33,"="&amp;D$2)))</f>
        <v/>
      </c>
      <c r="E20" s="160" t="str">
        <f>IF($A20="","",IF(E$1="","",SUMIFS(Transactions!$H$4:$H33,Transactions!$J$4:$J33,$A20,Transactions!$G$4:$G33,"="&amp;E$2)))</f>
        <v/>
      </c>
      <c r="F20" s="160" t="str">
        <f>IF($A20="","",IF(F$1="","",SUMIFS(Transactions!$H$4:$H33,Transactions!$J$4:$J33,$A20,Transactions!$G$4:$G33,"="&amp;F$2)))</f>
        <v/>
      </c>
      <c r="G20" s="160" t="str">
        <f>IF($A20="","",IF(G$1="","",SUMIFS(Transactions!$H$4:$H33,Transactions!$J$4:$J33,$A20,Transactions!$G$4:$G33,"="&amp;G$2)))</f>
        <v/>
      </c>
      <c r="H20" s="160" t="str">
        <f>IF($A20="","",IF(H$1="","",SUMIFS(Transactions!$H$4:$H33,Transactions!$J$4:$J33,$A20,Transactions!$G$4:$G33,"="&amp;H$2)))</f>
        <v/>
      </c>
      <c r="I20" s="160" t="str">
        <f>IF($A20="","",IF(I$1="","",SUMIFS(Transactions!$H$4:$H33,Transactions!$J$4:$J33,$A20,Transactions!$G$4:$G33,"="&amp;I$2)))</f>
        <v/>
      </c>
      <c r="J20" s="160" t="str">
        <f>IF($A20="","",IF(J$1="","",SUMIFS(Transactions!$H$4:$H33,Transactions!$J$4:$J33,$A20,Transactions!$G$4:$G33,"="&amp;J$2)))</f>
        <v/>
      </c>
      <c r="K20" s="160" t="str">
        <f>IF($A20="","",IF(K$1="","",SUMIFS(Transactions!$H$4:$H33,Transactions!$J$4:$J33,$A20,Transactions!$G$4:$G33,"="&amp;K$2)))</f>
        <v/>
      </c>
      <c r="L20" s="160" t="str">
        <f>IF($A20="","",IF(L$1="","",SUMIFS(Transactions!$H$4:$H33,Transactions!$J$4:$J33,$A20,Transactions!$G$4:$G33,"="&amp;L$2)))</f>
        <v/>
      </c>
      <c r="M20" s="160" t="str">
        <f>IF($A20="","",IF(M$1="","",SUMIFS(Transactions!$H$4:$H33,Transactions!$J$4:$J33,$A20,Transactions!$G$4:$G33,"="&amp;M$2)))</f>
        <v/>
      </c>
      <c r="N20" s="160" t="str">
        <f>IF($A20="","",IF(N$1="","",SUMIFS(Transactions!$H$4:$H33,Transactions!$J$4:$J33,$A20,Transactions!$G$4:$G33,"="&amp;N$2)))</f>
        <v/>
      </c>
      <c r="O20" s="160" t="str">
        <f>IF($A20="","",IF(O$1="","",SUMIFS(Transactions!$H$4:$H33,Transactions!$J$4:$J33,$A20,Transactions!$G$4:$G33,"="&amp;O$2)))</f>
        <v/>
      </c>
      <c r="P20" s="160" t="str">
        <f>IF($A20="","",IF(P$1="","",SUMIFS(Transactions!$H$4:$H33,Transactions!$J$4:$J33,$A20,Transactions!$G$4:$G33,"="&amp;P$2)))</f>
        <v/>
      </c>
      <c r="Q20" s="160" t="str">
        <f>IF($A20="","",IF(Q$1="","",SUMIFS(Transactions!$H$4:$H33,Transactions!$J$4:$J33,$A20,Transactions!$G$4:$G33,"="&amp;Q$2)))</f>
        <v/>
      </c>
      <c r="R20" s="160" t="str">
        <f>IF($A20="","",IF(R$1="","",SUMIFS(Transactions!$H$4:$H33,Transactions!$J$4:$J33,$A20,Transactions!$G$4:$G33,"="&amp;R$2)))</f>
        <v/>
      </c>
      <c r="S20" s="160" t="str">
        <f>IF($A20="","",IF(S$1="","",SUMIFS(Transactions!$H$4:$H33,Transactions!$J$4:$J33,$A20,Transactions!$G$4:$G33,"="&amp;S$2)))</f>
        <v/>
      </c>
      <c r="T20" s="160" t="str">
        <f>IF($A20="","",IF(T$1="","",SUMIFS(Transactions!$H$4:$H33,Transactions!$J$4:$J33,$A20,Transactions!$G$4:$G33,"="&amp;T$2)))</f>
        <v/>
      </c>
      <c r="U20" s="160" t="str">
        <f>IF($A20="","",IF(U$1="","",SUMIFS(Transactions!$H$4:$H33,Transactions!$J$4:$J33,$A20,Transactions!$G$4:$G33,"="&amp;U$2)))</f>
        <v/>
      </c>
      <c r="V20" s="160" t="str">
        <f>IF($A20="","",IF(V$1="","",SUMIFS(Transactions!$H$4:$H33,Transactions!$J$4:$J33,$A20,Transactions!$G$4:$G33,"="&amp;V$2)))</f>
        <v/>
      </c>
      <c r="W20" s="160" t="str">
        <f>IF($A20="","",IF(W$1="","",SUMIFS(Transactions!$H$4:$H33,Transactions!$J$4:$J33,$A20,Transactions!$G$4:$G33,"="&amp;W$2)))</f>
        <v/>
      </c>
      <c r="X20" s="160" t="str">
        <f>IF($A20="","",IF(X$1="","",SUMIFS(Transactions!$H$4:$H33,Transactions!$J$4:$J33,$A20,Transactions!$G$4:$G33,"="&amp;X$2)))</f>
        <v/>
      </c>
      <c r="Y20" s="160" t="str">
        <f>IF($A20="","",IF(Y$1="","",SUMIFS(Transactions!$H$4:$H33,Transactions!$J$4:$J33,$A20,Transactions!$G$4:$G33,"="&amp;Y$2)))</f>
        <v/>
      </c>
      <c r="Z20" s="160" t="str">
        <f>IF($A20="","",IF(Z$1="","",SUMIFS(Transactions!$H$4:$H33,Transactions!$J$4:$J33,$A20,Transactions!$G$4:$G33,"="&amp;Z$2)))</f>
        <v/>
      </c>
      <c r="AA20" s="160" t="str">
        <f>IF($A20="","",IF(AA$1="","",SUMIFS(Transactions!$H$4:$H33,Transactions!$J$4:$J33,$A20,Transactions!$G$4:$G33,"="&amp;AA$2)))</f>
        <v/>
      </c>
      <c r="AB20" s="160" t="str">
        <f>IF($A20="","",IF(AB$1="","",SUMIFS(Transactions!$H$4:$H33,Transactions!$J$4:$J33,$A20,Transactions!$G$4:$G33,"="&amp;AB$2)))</f>
        <v/>
      </c>
      <c r="AC20" s="160" t="str">
        <f>IF($A20="","",IF(AC$1="","",SUMIFS(Transactions!$H$4:$H33,Transactions!$J$4:$J33,$A20,Transactions!$G$4:$G33,"="&amp;AC$2)))</f>
        <v/>
      </c>
      <c r="AD20" s="160" t="str">
        <f>IF($A20="","",IF(AD$1="","",SUMIFS(Transactions!$H$4:$H33,Transactions!$J$4:$J33,$A20,Transactions!$G$4:$G33,"="&amp;AD$2)))</f>
        <v/>
      </c>
      <c r="AE20" s="160" t="str">
        <f>IF($A20="","",IF(AE$1="","",SUMIFS(Transactions!$H$4:$H33,Transactions!$J$4:$J33,$A20,Transactions!$G$4:$G33,"="&amp;AE$2)))</f>
        <v/>
      </c>
      <c r="AF20" s="160" t="str">
        <f>IF($A20="","",IF(AF$1="","",SUMIFS(Transactions!$H$4:$H33,Transactions!$J$4:$J33,$A20,Transactions!$G$4:$G33,"="&amp;AF$2)))</f>
        <v/>
      </c>
      <c r="AG20" s="160" t="str">
        <f>IF($A20="","",IF(AG$1="","",SUMIFS(Transactions!$H$4:$H33,Transactions!$J$4:$J33,$A20,Transactions!$G$4:$G33,"="&amp;AG$2)))</f>
        <v/>
      </c>
    </row>
    <row r="21" ht="26.25" customHeight="1">
      <c r="A21" s="165" t="str">
        <f>Summary!H40</f>
        <v/>
      </c>
      <c r="B21" s="162" t="str">
        <f t="shared" si="3"/>
        <v/>
      </c>
      <c r="C21" s="163" t="str">
        <f>IF($A21="","",IF(C$1="","",SUMIFS(Transactions!$H$4:$H33,Transactions!$J$4:$J33,$A21,Transactions!$G$4:$G33,"="&amp;C$2)))</f>
        <v/>
      </c>
      <c r="D21" s="163" t="str">
        <f>IF($A21="","",IF(D$1="","",SUMIFS(Transactions!$H$4:$H33,Transactions!$J$4:$J33,$A21,Transactions!$G$4:$G33,"="&amp;D$2)))</f>
        <v/>
      </c>
      <c r="E21" s="163" t="str">
        <f>IF($A21="","",IF(E$1="","",SUMIFS(Transactions!$H$4:$H33,Transactions!$J$4:$J33,$A21,Transactions!$G$4:$G33,"="&amp;E$2)))</f>
        <v/>
      </c>
      <c r="F21" s="163" t="str">
        <f>IF($A21="","",IF(F$1="","",SUMIFS(Transactions!$H$4:$H33,Transactions!$J$4:$J33,$A21,Transactions!$G$4:$G33,"="&amp;F$2)))</f>
        <v/>
      </c>
      <c r="G21" s="163" t="str">
        <f>IF($A21="","",IF(G$1="","",SUMIFS(Transactions!$H$4:$H33,Transactions!$J$4:$J33,$A21,Transactions!$G$4:$G33,"="&amp;G$2)))</f>
        <v/>
      </c>
      <c r="H21" s="163" t="str">
        <f>IF($A21="","",IF(H$1="","",SUMIFS(Transactions!$H$4:$H33,Transactions!$J$4:$J33,$A21,Transactions!$G$4:$G33,"="&amp;H$2)))</f>
        <v/>
      </c>
      <c r="I21" s="163" t="str">
        <f>IF($A21="","",IF(I$1="","",SUMIFS(Transactions!$H$4:$H33,Transactions!$J$4:$J33,$A21,Transactions!$G$4:$G33,"="&amp;I$2)))</f>
        <v/>
      </c>
      <c r="J21" s="163" t="str">
        <f>IF($A21="","",IF(J$1="","",SUMIFS(Transactions!$H$4:$H33,Transactions!$J$4:$J33,$A21,Transactions!$G$4:$G33,"="&amp;J$2)))</f>
        <v/>
      </c>
      <c r="K21" s="163" t="str">
        <f>IF($A21="","",IF(K$1="","",SUMIFS(Transactions!$H$4:$H33,Transactions!$J$4:$J33,$A21,Transactions!$G$4:$G33,"="&amp;K$2)))</f>
        <v/>
      </c>
      <c r="L21" s="163" t="str">
        <f>IF($A21="","",IF(L$1="","",SUMIFS(Transactions!$H$4:$H33,Transactions!$J$4:$J33,$A21,Transactions!$G$4:$G33,"="&amp;L$2)))</f>
        <v/>
      </c>
      <c r="M21" s="163" t="str">
        <f>IF($A21="","",IF(M$1="","",SUMIFS(Transactions!$H$4:$H33,Transactions!$J$4:$J33,$A21,Transactions!$G$4:$G33,"="&amp;M$2)))</f>
        <v/>
      </c>
      <c r="N21" s="163" t="str">
        <f>IF($A21="","",IF(N$1="","",SUMIFS(Transactions!$H$4:$H33,Transactions!$J$4:$J33,$A21,Transactions!$G$4:$G33,"="&amp;N$2)))</f>
        <v/>
      </c>
      <c r="O21" s="163" t="str">
        <f>IF($A21="","",IF(O$1="","",SUMIFS(Transactions!$H$4:$H33,Transactions!$J$4:$J33,$A21,Transactions!$G$4:$G33,"="&amp;O$2)))</f>
        <v/>
      </c>
      <c r="P21" s="163" t="str">
        <f>IF($A21="","",IF(P$1="","",SUMIFS(Transactions!$H$4:$H33,Transactions!$J$4:$J33,$A21,Transactions!$G$4:$G33,"="&amp;P$2)))</f>
        <v/>
      </c>
      <c r="Q21" s="163" t="str">
        <f>IF($A21="","",IF(Q$1="","",SUMIFS(Transactions!$H$4:$H33,Transactions!$J$4:$J33,$A21,Transactions!$G$4:$G33,"="&amp;Q$2)))</f>
        <v/>
      </c>
      <c r="R21" s="163" t="str">
        <f>IF($A21="","",IF(R$1="","",SUMIFS(Transactions!$H$4:$H33,Transactions!$J$4:$J33,$A21,Transactions!$G$4:$G33,"="&amp;R$2)))</f>
        <v/>
      </c>
      <c r="S21" s="163" t="str">
        <f>IF($A21="","",IF(S$1="","",SUMIFS(Transactions!$H$4:$H33,Transactions!$J$4:$J33,$A21,Transactions!$G$4:$G33,"="&amp;S$2)))</f>
        <v/>
      </c>
      <c r="T21" s="163" t="str">
        <f>IF($A21="","",IF(T$1="","",SUMIFS(Transactions!$H$4:$H33,Transactions!$J$4:$J33,$A21,Transactions!$G$4:$G33,"="&amp;T$2)))</f>
        <v/>
      </c>
      <c r="U21" s="163" t="str">
        <f>IF($A21="","",IF(U$1="","",SUMIFS(Transactions!$H$4:$H33,Transactions!$J$4:$J33,$A21,Transactions!$G$4:$G33,"="&amp;U$2)))</f>
        <v/>
      </c>
      <c r="V21" s="163" t="str">
        <f>IF($A21="","",IF(V$1="","",SUMIFS(Transactions!$H$4:$H33,Transactions!$J$4:$J33,$A21,Transactions!$G$4:$G33,"="&amp;V$2)))</f>
        <v/>
      </c>
      <c r="W21" s="163" t="str">
        <f>IF($A21="","",IF(W$1="","",SUMIFS(Transactions!$H$4:$H33,Transactions!$J$4:$J33,$A21,Transactions!$G$4:$G33,"="&amp;W$2)))</f>
        <v/>
      </c>
      <c r="X21" s="163" t="str">
        <f>IF($A21="","",IF(X$1="","",SUMIFS(Transactions!$H$4:$H33,Transactions!$J$4:$J33,$A21,Transactions!$G$4:$G33,"="&amp;X$2)))</f>
        <v/>
      </c>
      <c r="Y21" s="163" t="str">
        <f>IF($A21="","",IF(Y$1="","",SUMIFS(Transactions!$H$4:$H33,Transactions!$J$4:$J33,$A21,Transactions!$G$4:$G33,"="&amp;Y$2)))</f>
        <v/>
      </c>
      <c r="Z21" s="163" t="str">
        <f>IF($A21="","",IF(Z$1="","",SUMIFS(Transactions!$H$4:$H33,Transactions!$J$4:$J33,$A21,Transactions!$G$4:$G33,"="&amp;Z$2)))</f>
        <v/>
      </c>
      <c r="AA21" s="163" t="str">
        <f>IF($A21="","",IF(AA$1="","",SUMIFS(Transactions!$H$4:$H33,Transactions!$J$4:$J33,$A21,Transactions!$G$4:$G33,"="&amp;AA$2)))</f>
        <v/>
      </c>
      <c r="AB21" s="163" t="str">
        <f>IF($A21="","",IF(AB$1="","",SUMIFS(Transactions!$H$4:$H33,Transactions!$J$4:$J33,$A21,Transactions!$G$4:$G33,"="&amp;AB$2)))</f>
        <v/>
      </c>
      <c r="AC21" s="163" t="str">
        <f>IF($A21="","",IF(AC$1="","",SUMIFS(Transactions!$H$4:$H33,Transactions!$J$4:$J33,$A21,Transactions!$G$4:$G33,"="&amp;AC$2)))</f>
        <v/>
      </c>
      <c r="AD21" s="163" t="str">
        <f>IF($A21="","",IF(AD$1="","",SUMIFS(Transactions!$H$4:$H33,Transactions!$J$4:$J33,$A21,Transactions!$G$4:$G33,"="&amp;AD$2)))</f>
        <v/>
      </c>
      <c r="AE21" s="163" t="str">
        <f>IF($A21="","",IF(AE$1="","",SUMIFS(Transactions!$H$4:$H33,Transactions!$J$4:$J33,$A21,Transactions!$G$4:$G33,"="&amp;AE$2)))</f>
        <v/>
      </c>
      <c r="AF21" s="163" t="str">
        <f>IF($A21="","",IF(AF$1="","",SUMIFS(Transactions!$H$4:$H33,Transactions!$J$4:$J33,$A21,Transactions!$G$4:$G33,"="&amp;AF$2)))</f>
        <v/>
      </c>
      <c r="AG21" s="163" t="str">
        <f>IF($A21="","",IF(AG$1="","",SUMIFS(Transactions!$H$4:$H33,Transactions!$J$4:$J33,$A21,Transactions!$G$4:$G33,"="&amp;AG$2)))</f>
        <v/>
      </c>
    </row>
    <row r="22" ht="26.25" customHeight="1">
      <c r="A22" s="164" t="str">
        <f>Summary!H41</f>
        <v/>
      </c>
      <c r="B22" s="159" t="str">
        <f t="shared" si="3"/>
        <v/>
      </c>
      <c r="C22" s="160" t="str">
        <f>IF($A22="","",IF(C$1="","",SUMIFS(Transactions!$H$4:$H33,Transactions!$J$4:$J33,$A22,Transactions!$G$4:$G33,"="&amp;C$2)))</f>
        <v/>
      </c>
      <c r="D22" s="160" t="str">
        <f>IF($A22="","",IF(D$1="","",SUMIFS(Transactions!$H$4:$H33,Transactions!$J$4:$J33,$A22,Transactions!$G$4:$G33,"="&amp;D$2)))</f>
        <v/>
      </c>
      <c r="E22" s="160" t="str">
        <f>IF($A22="","",IF(E$1="","",SUMIFS(Transactions!$H$4:$H33,Transactions!$J$4:$J33,$A22,Transactions!$G$4:$G33,"="&amp;E$2)))</f>
        <v/>
      </c>
      <c r="F22" s="160" t="str">
        <f>IF($A22="","",IF(F$1="","",SUMIFS(Transactions!$H$4:$H33,Transactions!$J$4:$J33,$A22,Transactions!$G$4:$G33,"="&amp;F$2)))</f>
        <v/>
      </c>
      <c r="G22" s="160" t="str">
        <f>IF($A22="","",IF(G$1="","",SUMIFS(Transactions!$H$4:$H33,Transactions!$J$4:$J33,$A22,Transactions!$G$4:$G33,"="&amp;G$2)))</f>
        <v/>
      </c>
      <c r="H22" s="160" t="str">
        <f>IF($A22="","",IF(H$1="","",SUMIFS(Transactions!$H$4:$H33,Transactions!$J$4:$J33,$A22,Transactions!$G$4:$G33,"="&amp;H$2)))</f>
        <v/>
      </c>
      <c r="I22" s="160" t="str">
        <f>IF($A22="","",IF(I$1="","",SUMIFS(Transactions!$H$4:$H33,Transactions!$J$4:$J33,$A22,Transactions!$G$4:$G33,"="&amp;I$2)))</f>
        <v/>
      </c>
      <c r="J22" s="160" t="str">
        <f>IF($A22="","",IF(J$1="","",SUMIFS(Transactions!$H$4:$H33,Transactions!$J$4:$J33,$A22,Transactions!$G$4:$G33,"="&amp;J$2)))</f>
        <v/>
      </c>
      <c r="K22" s="160" t="str">
        <f>IF($A22="","",IF(K$1="","",SUMIFS(Transactions!$H$4:$H33,Transactions!$J$4:$J33,$A22,Transactions!$G$4:$G33,"="&amp;K$2)))</f>
        <v/>
      </c>
      <c r="L22" s="160" t="str">
        <f>IF($A22="","",IF(L$1="","",SUMIFS(Transactions!$H$4:$H33,Transactions!$J$4:$J33,$A22,Transactions!$G$4:$G33,"="&amp;L$2)))</f>
        <v/>
      </c>
      <c r="M22" s="160" t="str">
        <f>IF($A22="","",IF(M$1="","",SUMIFS(Transactions!$H$4:$H33,Transactions!$J$4:$J33,$A22,Transactions!$G$4:$G33,"="&amp;M$2)))</f>
        <v/>
      </c>
      <c r="N22" s="160" t="str">
        <f>IF($A22="","",IF(N$1="","",SUMIFS(Transactions!$H$4:$H33,Transactions!$J$4:$J33,$A22,Transactions!$G$4:$G33,"="&amp;N$2)))</f>
        <v/>
      </c>
      <c r="O22" s="160" t="str">
        <f>IF($A22="","",IF(O$1="","",SUMIFS(Transactions!$H$4:$H33,Transactions!$J$4:$J33,$A22,Transactions!$G$4:$G33,"="&amp;O$2)))</f>
        <v/>
      </c>
      <c r="P22" s="160" t="str">
        <f>IF($A22="","",IF(P$1="","",SUMIFS(Transactions!$H$4:$H33,Transactions!$J$4:$J33,$A22,Transactions!$G$4:$G33,"="&amp;P$2)))</f>
        <v/>
      </c>
      <c r="Q22" s="160" t="str">
        <f>IF($A22="","",IF(Q$1="","",SUMIFS(Transactions!$H$4:$H33,Transactions!$J$4:$J33,$A22,Transactions!$G$4:$G33,"="&amp;Q$2)))</f>
        <v/>
      </c>
      <c r="R22" s="160" t="str">
        <f>IF($A22="","",IF(R$1="","",SUMIFS(Transactions!$H$4:$H33,Transactions!$J$4:$J33,$A22,Transactions!$G$4:$G33,"="&amp;R$2)))</f>
        <v/>
      </c>
      <c r="S22" s="160" t="str">
        <f>IF($A22="","",IF(S$1="","",SUMIFS(Transactions!$H$4:$H33,Transactions!$J$4:$J33,$A22,Transactions!$G$4:$G33,"="&amp;S$2)))</f>
        <v/>
      </c>
      <c r="T22" s="160" t="str">
        <f>IF($A22="","",IF(T$1="","",SUMIFS(Transactions!$H$4:$H33,Transactions!$J$4:$J33,$A22,Transactions!$G$4:$G33,"="&amp;T$2)))</f>
        <v/>
      </c>
      <c r="U22" s="160" t="str">
        <f>IF($A22="","",IF(U$1="","",SUMIFS(Transactions!$H$4:$H33,Transactions!$J$4:$J33,$A22,Transactions!$G$4:$G33,"="&amp;U$2)))</f>
        <v/>
      </c>
      <c r="V22" s="160" t="str">
        <f>IF($A22="","",IF(V$1="","",SUMIFS(Transactions!$H$4:$H33,Transactions!$J$4:$J33,$A22,Transactions!$G$4:$G33,"="&amp;V$2)))</f>
        <v/>
      </c>
      <c r="W22" s="160" t="str">
        <f>IF($A22="","",IF(W$1="","",SUMIFS(Transactions!$H$4:$H33,Transactions!$J$4:$J33,$A22,Transactions!$G$4:$G33,"="&amp;W$2)))</f>
        <v/>
      </c>
      <c r="X22" s="160" t="str">
        <f>IF($A22="","",IF(X$1="","",SUMIFS(Transactions!$H$4:$H33,Transactions!$J$4:$J33,$A22,Transactions!$G$4:$G33,"="&amp;X$2)))</f>
        <v/>
      </c>
      <c r="Y22" s="160" t="str">
        <f>IF($A22="","",IF(Y$1="","",SUMIFS(Transactions!$H$4:$H33,Transactions!$J$4:$J33,$A22,Transactions!$G$4:$G33,"="&amp;Y$2)))</f>
        <v/>
      </c>
      <c r="Z22" s="160" t="str">
        <f>IF($A22="","",IF(Z$1="","",SUMIFS(Transactions!$H$4:$H33,Transactions!$J$4:$J33,$A22,Transactions!$G$4:$G33,"="&amp;Z$2)))</f>
        <v/>
      </c>
      <c r="AA22" s="160" t="str">
        <f>IF($A22="","",IF(AA$1="","",SUMIFS(Transactions!$H$4:$H33,Transactions!$J$4:$J33,$A22,Transactions!$G$4:$G33,"="&amp;AA$2)))</f>
        <v/>
      </c>
      <c r="AB22" s="160" t="str">
        <f>IF($A22="","",IF(AB$1="","",SUMIFS(Transactions!$H$4:$H33,Transactions!$J$4:$J33,$A22,Transactions!$G$4:$G33,"="&amp;AB$2)))</f>
        <v/>
      </c>
      <c r="AC22" s="160" t="str">
        <f>IF($A22="","",IF(AC$1="","",SUMIFS(Transactions!$H$4:$H33,Transactions!$J$4:$J33,$A22,Transactions!$G$4:$G33,"="&amp;AC$2)))</f>
        <v/>
      </c>
      <c r="AD22" s="160" t="str">
        <f>IF($A22="","",IF(AD$1="","",SUMIFS(Transactions!$H$4:$H33,Transactions!$J$4:$J33,$A22,Transactions!$G$4:$G33,"="&amp;AD$2)))</f>
        <v/>
      </c>
      <c r="AE22" s="160" t="str">
        <f>IF($A22="","",IF(AE$1="","",SUMIFS(Transactions!$H$4:$H33,Transactions!$J$4:$J33,$A22,Transactions!$G$4:$G33,"="&amp;AE$2)))</f>
        <v/>
      </c>
      <c r="AF22" s="160" t="str">
        <f>IF($A22="","",IF(AF$1="","",SUMIFS(Transactions!$H$4:$H33,Transactions!$J$4:$J33,$A22,Transactions!$G$4:$G33,"="&amp;AF$2)))</f>
        <v/>
      </c>
      <c r="AG22" s="160" t="str">
        <f>IF($A22="","",IF(AG$1="","",SUMIFS(Transactions!$H$4:$H33,Transactions!$J$4:$J33,$A22,Transactions!$G$4:$G33,"="&amp;AG$2)))</f>
        <v/>
      </c>
    </row>
    <row r="23" ht="26.25" customHeight="1">
      <c r="A23" s="165" t="str">
        <f>Summary!H45</f>
        <v/>
      </c>
      <c r="B23" s="162" t="str">
        <f t="shared" si="3"/>
        <v/>
      </c>
      <c r="C23" s="163" t="str">
        <f>IF($A23="","",IF(C$1="","",SUMIFS(Transactions!$H$4:$H33,Transactions!$J$4:$J33,$A23,Transactions!$G$4:$G33,"="&amp;C$2)))</f>
        <v/>
      </c>
      <c r="D23" s="163" t="str">
        <f>IF($A23="","",IF(D$1="","",SUMIFS(Transactions!$H$4:$H33,Transactions!$J$4:$J33,$A23,Transactions!$G$4:$G33,"="&amp;D$2)))</f>
        <v/>
      </c>
      <c r="E23" s="163" t="str">
        <f>IF($A23="","",IF(E$1="","",SUMIFS(Transactions!$H$4:$H33,Transactions!$J$4:$J33,$A23,Transactions!$G$4:$G33,"="&amp;E$2)))</f>
        <v/>
      </c>
      <c r="F23" s="163" t="str">
        <f>IF($A23="","",IF(F$1="","",SUMIFS(Transactions!$H$4:$H33,Transactions!$J$4:$J33,$A23,Transactions!$G$4:$G33,"="&amp;F$2)))</f>
        <v/>
      </c>
      <c r="G23" s="163" t="str">
        <f>IF($A23="","",IF(G$1="","",SUMIFS(Transactions!$H$4:$H33,Transactions!$J$4:$J33,$A23,Transactions!$G$4:$G33,"="&amp;G$2)))</f>
        <v/>
      </c>
      <c r="H23" s="163" t="str">
        <f>IF($A23="","",IF(H$1="","",SUMIFS(Transactions!$H$4:$H33,Transactions!$J$4:$J33,$A23,Transactions!$G$4:$G33,"="&amp;H$2)))</f>
        <v/>
      </c>
      <c r="I23" s="163" t="str">
        <f>IF($A23="","",IF(I$1="","",SUMIFS(Transactions!$H$4:$H33,Transactions!$J$4:$J33,$A23,Transactions!$G$4:$G33,"="&amp;I$2)))</f>
        <v/>
      </c>
      <c r="J23" s="163" t="str">
        <f>IF($A23="","",IF(J$1="","",SUMIFS(Transactions!$H$4:$H33,Transactions!$J$4:$J33,$A23,Transactions!$G$4:$G33,"="&amp;J$2)))</f>
        <v/>
      </c>
      <c r="K23" s="163" t="str">
        <f>IF($A23="","",IF(K$1="","",SUMIFS(Transactions!$H$4:$H33,Transactions!$J$4:$J33,$A23,Transactions!$G$4:$G33,"="&amp;K$2)))</f>
        <v/>
      </c>
      <c r="L23" s="163" t="str">
        <f>IF($A23="","",IF(L$1="","",SUMIFS(Transactions!$H$4:$H33,Transactions!$J$4:$J33,$A23,Transactions!$G$4:$G33,"="&amp;L$2)))</f>
        <v/>
      </c>
      <c r="M23" s="163" t="str">
        <f>IF($A23="","",IF(M$1="","",SUMIFS(Transactions!$H$4:$H33,Transactions!$J$4:$J33,$A23,Transactions!$G$4:$G33,"="&amp;M$2)))</f>
        <v/>
      </c>
      <c r="N23" s="163" t="str">
        <f>IF($A23="","",IF(N$1="","",SUMIFS(Transactions!$H$4:$H33,Transactions!$J$4:$J33,$A23,Transactions!$G$4:$G33,"="&amp;N$2)))</f>
        <v/>
      </c>
      <c r="O23" s="163" t="str">
        <f>IF($A23="","",IF(O$1="","",SUMIFS(Transactions!$H$4:$H33,Transactions!$J$4:$J33,$A23,Transactions!$G$4:$G33,"="&amp;O$2)))</f>
        <v/>
      </c>
      <c r="P23" s="163" t="str">
        <f>IF($A23="","",IF(P$1="","",SUMIFS(Transactions!$H$4:$H33,Transactions!$J$4:$J33,$A23,Transactions!$G$4:$G33,"="&amp;P$2)))</f>
        <v/>
      </c>
      <c r="Q23" s="163" t="str">
        <f>IF($A23="","",IF(Q$1="","",SUMIFS(Transactions!$H$4:$H33,Transactions!$J$4:$J33,$A23,Transactions!$G$4:$G33,"="&amp;Q$2)))</f>
        <v/>
      </c>
      <c r="R23" s="163" t="str">
        <f>IF($A23="","",IF(R$1="","",SUMIFS(Transactions!$H$4:$H33,Transactions!$J$4:$J33,$A23,Transactions!$G$4:$G33,"="&amp;R$2)))</f>
        <v/>
      </c>
      <c r="S23" s="163" t="str">
        <f>IF($A23="","",IF(S$1="","",SUMIFS(Transactions!$H$4:$H33,Transactions!$J$4:$J33,$A23,Transactions!$G$4:$G33,"="&amp;S$2)))</f>
        <v/>
      </c>
      <c r="T23" s="163" t="str">
        <f>IF($A23="","",IF(T$1="","",SUMIFS(Transactions!$H$4:$H33,Transactions!$J$4:$J33,$A23,Transactions!$G$4:$G33,"="&amp;T$2)))</f>
        <v/>
      </c>
      <c r="U23" s="163" t="str">
        <f>IF($A23="","",IF(U$1="","",SUMIFS(Transactions!$H$4:$H33,Transactions!$J$4:$J33,$A23,Transactions!$G$4:$G33,"="&amp;U$2)))</f>
        <v/>
      </c>
      <c r="V23" s="163" t="str">
        <f>IF($A23="","",IF(V$1="","",SUMIFS(Transactions!$H$4:$H33,Transactions!$J$4:$J33,$A23,Transactions!$G$4:$G33,"="&amp;V$2)))</f>
        <v/>
      </c>
      <c r="W23" s="163" t="str">
        <f>IF($A23="","",IF(W$1="","",SUMIFS(Transactions!$H$4:$H33,Transactions!$J$4:$J33,$A23,Transactions!$G$4:$G33,"="&amp;W$2)))</f>
        <v/>
      </c>
      <c r="X23" s="163" t="str">
        <f>IF($A23="","",IF(X$1="","",SUMIFS(Transactions!$H$4:$H33,Transactions!$J$4:$J33,$A23,Transactions!$G$4:$G33,"="&amp;X$2)))</f>
        <v/>
      </c>
      <c r="Y23" s="163" t="str">
        <f>IF($A23="","",IF(Y$1="","",SUMIFS(Transactions!$H$4:$H33,Transactions!$J$4:$J33,$A23,Transactions!$G$4:$G33,"="&amp;Y$2)))</f>
        <v/>
      </c>
      <c r="Z23" s="163" t="str">
        <f>IF($A23="","",IF(Z$1="","",SUMIFS(Transactions!$H$4:$H33,Transactions!$J$4:$J33,$A23,Transactions!$G$4:$G33,"="&amp;Z$2)))</f>
        <v/>
      </c>
      <c r="AA23" s="163" t="str">
        <f>IF($A23="","",IF(AA$1="","",SUMIFS(Transactions!$H$4:$H33,Transactions!$J$4:$J33,$A23,Transactions!$G$4:$G33,"="&amp;AA$2)))</f>
        <v/>
      </c>
      <c r="AB23" s="163" t="str">
        <f>IF($A23="","",IF(AB$1="","",SUMIFS(Transactions!$H$4:$H33,Transactions!$J$4:$J33,$A23,Transactions!$G$4:$G33,"="&amp;AB$2)))</f>
        <v/>
      </c>
      <c r="AC23" s="163" t="str">
        <f>IF($A23="","",IF(AC$1="","",SUMIFS(Transactions!$H$4:$H33,Transactions!$J$4:$J33,$A23,Transactions!$G$4:$G33,"="&amp;AC$2)))</f>
        <v/>
      </c>
      <c r="AD23" s="163" t="str">
        <f>IF($A23="","",IF(AD$1="","",SUMIFS(Transactions!$H$4:$H33,Transactions!$J$4:$J33,$A23,Transactions!$G$4:$G33,"="&amp;AD$2)))</f>
        <v/>
      </c>
      <c r="AE23" s="163" t="str">
        <f>IF($A23="","",IF(AE$1="","",SUMIFS(Transactions!$H$4:$H33,Transactions!$J$4:$J33,$A23,Transactions!$G$4:$G33,"="&amp;AE$2)))</f>
        <v/>
      </c>
      <c r="AF23" s="163" t="str">
        <f>IF($A23="","",IF(AF$1="","",SUMIFS(Transactions!$H$4:$H33,Transactions!$J$4:$J33,$A23,Transactions!$G$4:$G33,"="&amp;AF$2)))</f>
        <v/>
      </c>
      <c r="AG23" s="163" t="str">
        <f>IF($A23="","",IF(AG$1="","",SUMIFS(Transactions!$H$4:$H33,Transactions!$J$4:$J33,$A23,Transactions!$G$4:$G33,"="&amp;AG$2)))</f>
        <v/>
      </c>
    </row>
    <row r="24" ht="26.25" customHeight="1">
      <c r="A24" s="164" t="str">
        <f>Summary!H46</f>
        <v/>
      </c>
      <c r="B24" s="159" t="str">
        <f t="shared" si="3"/>
        <v/>
      </c>
      <c r="C24" s="160" t="str">
        <f>IF($A24="","",IF(C$1="","",SUMIFS(Transactions!$H$4:$H33,Transactions!$J$4:$J33,$A24,Transactions!$G$4:$G33,"="&amp;C$2)))</f>
        <v/>
      </c>
      <c r="D24" s="160" t="str">
        <f>IF($A24="","",IF(D$1="","",SUMIFS(Transactions!$H$4:$H33,Transactions!$J$4:$J33,$A24,Transactions!$G$4:$G33,"="&amp;D$2)))</f>
        <v/>
      </c>
      <c r="E24" s="160" t="str">
        <f>IF($A24="","",IF(E$1="","",SUMIFS(Transactions!$H$4:$H33,Transactions!$J$4:$J33,$A24,Transactions!$G$4:$G33,"="&amp;E$2)))</f>
        <v/>
      </c>
      <c r="F24" s="160" t="str">
        <f>IF($A24="","",IF(F$1="","",SUMIFS(Transactions!$H$4:$H33,Transactions!$J$4:$J33,$A24,Transactions!$G$4:$G33,"="&amp;F$2)))</f>
        <v/>
      </c>
      <c r="G24" s="160" t="str">
        <f>IF($A24="","",IF(G$1="","",SUMIFS(Transactions!$H$4:$H33,Transactions!$J$4:$J33,$A24,Transactions!$G$4:$G33,"="&amp;G$2)))</f>
        <v/>
      </c>
      <c r="H24" s="160" t="str">
        <f>IF($A24="","",IF(H$1="","",SUMIFS(Transactions!$H$4:$H33,Transactions!$J$4:$J33,$A24,Transactions!$G$4:$G33,"="&amp;H$2)))</f>
        <v/>
      </c>
      <c r="I24" s="160" t="str">
        <f>IF($A24="","",IF(I$1="","",SUMIFS(Transactions!$H$4:$H33,Transactions!$J$4:$J33,$A24,Transactions!$G$4:$G33,"="&amp;I$2)))</f>
        <v/>
      </c>
      <c r="J24" s="160" t="str">
        <f>IF($A24="","",IF(J$1="","",SUMIFS(Transactions!$H$4:$H33,Transactions!$J$4:$J33,$A24,Transactions!$G$4:$G33,"="&amp;J$2)))</f>
        <v/>
      </c>
      <c r="K24" s="160" t="str">
        <f>IF($A24="","",IF(K$1="","",SUMIFS(Transactions!$H$4:$H33,Transactions!$J$4:$J33,$A24,Transactions!$G$4:$G33,"="&amp;K$2)))</f>
        <v/>
      </c>
      <c r="L24" s="160" t="str">
        <f>IF($A24="","",IF(L$1="","",SUMIFS(Transactions!$H$4:$H33,Transactions!$J$4:$J33,$A24,Transactions!$G$4:$G33,"="&amp;L$2)))</f>
        <v/>
      </c>
      <c r="M24" s="160" t="str">
        <f>IF($A24="","",IF(M$1="","",SUMIFS(Transactions!$H$4:$H33,Transactions!$J$4:$J33,$A24,Transactions!$G$4:$G33,"="&amp;M$2)))</f>
        <v/>
      </c>
      <c r="N24" s="160" t="str">
        <f>IF($A24="","",IF(N$1="","",SUMIFS(Transactions!$H$4:$H33,Transactions!$J$4:$J33,$A24,Transactions!$G$4:$G33,"="&amp;N$2)))</f>
        <v/>
      </c>
      <c r="O24" s="160" t="str">
        <f>IF($A24="","",IF(O$1="","",SUMIFS(Transactions!$H$4:$H33,Transactions!$J$4:$J33,$A24,Transactions!$G$4:$G33,"="&amp;O$2)))</f>
        <v/>
      </c>
      <c r="P24" s="160" t="str">
        <f>IF($A24="","",IF(P$1="","",SUMIFS(Transactions!$H$4:$H33,Transactions!$J$4:$J33,$A24,Transactions!$G$4:$G33,"="&amp;P$2)))</f>
        <v/>
      </c>
      <c r="Q24" s="160" t="str">
        <f>IF($A24="","",IF(Q$1="","",SUMIFS(Transactions!$H$4:$H33,Transactions!$J$4:$J33,$A24,Transactions!$G$4:$G33,"="&amp;Q$2)))</f>
        <v/>
      </c>
      <c r="R24" s="160" t="str">
        <f>IF($A24="","",IF(R$1="","",SUMIFS(Transactions!$H$4:$H33,Transactions!$J$4:$J33,$A24,Transactions!$G$4:$G33,"="&amp;R$2)))</f>
        <v/>
      </c>
      <c r="S24" s="160" t="str">
        <f>IF($A24="","",IF(S$1="","",SUMIFS(Transactions!$H$4:$H33,Transactions!$J$4:$J33,$A24,Transactions!$G$4:$G33,"="&amp;S$2)))</f>
        <v/>
      </c>
      <c r="T24" s="160" t="str">
        <f>IF($A24="","",IF(T$1="","",SUMIFS(Transactions!$H$4:$H33,Transactions!$J$4:$J33,$A24,Transactions!$G$4:$G33,"="&amp;T$2)))</f>
        <v/>
      </c>
      <c r="U24" s="160" t="str">
        <f>IF($A24="","",IF(U$1="","",SUMIFS(Transactions!$H$4:$H33,Transactions!$J$4:$J33,$A24,Transactions!$G$4:$G33,"="&amp;U$2)))</f>
        <v/>
      </c>
      <c r="V24" s="160" t="str">
        <f>IF($A24="","",IF(V$1="","",SUMIFS(Transactions!$H$4:$H33,Transactions!$J$4:$J33,$A24,Transactions!$G$4:$G33,"="&amp;V$2)))</f>
        <v/>
      </c>
      <c r="W24" s="160" t="str">
        <f>IF($A24="","",IF(W$1="","",SUMIFS(Transactions!$H$4:$H33,Transactions!$J$4:$J33,$A24,Transactions!$G$4:$G33,"="&amp;W$2)))</f>
        <v/>
      </c>
      <c r="X24" s="160" t="str">
        <f>IF($A24="","",IF(X$1="","",SUMIFS(Transactions!$H$4:$H33,Transactions!$J$4:$J33,$A24,Transactions!$G$4:$G33,"="&amp;X$2)))</f>
        <v/>
      </c>
      <c r="Y24" s="160" t="str">
        <f>IF($A24="","",IF(Y$1="","",SUMIFS(Transactions!$H$4:$H33,Transactions!$J$4:$J33,$A24,Transactions!$G$4:$G33,"="&amp;Y$2)))</f>
        <v/>
      </c>
      <c r="Z24" s="160" t="str">
        <f>IF($A24="","",IF(Z$1="","",SUMIFS(Transactions!$H$4:$H33,Transactions!$J$4:$J33,$A24,Transactions!$G$4:$G33,"="&amp;Z$2)))</f>
        <v/>
      </c>
      <c r="AA24" s="160" t="str">
        <f>IF($A24="","",IF(AA$1="","",SUMIFS(Transactions!$H$4:$H33,Transactions!$J$4:$J33,$A24,Transactions!$G$4:$G33,"="&amp;AA$2)))</f>
        <v/>
      </c>
      <c r="AB24" s="160" t="str">
        <f>IF($A24="","",IF(AB$1="","",SUMIFS(Transactions!$H$4:$H33,Transactions!$J$4:$J33,$A24,Transactions!$G$4:$G33,"="&amp;AB$2)))</f>
        <v/>
      </c>
      <c r="AC24" s="160" t="str">
        <f>IF($A24="","",IF(AC$1="","",SUMIFS(Transactions!$H$4:$H33,Transactions!$J$4:$J33,$A24,Transactions!$G$4:$G33,"="&amp;AC$2)))</f>
        <v/>
      </c>
      <c r="AD24" s="160" t="str">
        <f>IF($A24="","",IF(AD$1="","",SUMIFS(Transactions!$H$4:$H33,Transactions!$J$4:$J33,$A24,Transactions!$G$4:$G33,"="&amp;AD$2)))</f>
        <v/>
      </c>
      <c r="AE24" s="160" t="str">
        <f>IF($A24="","",IF(AE$1="","",SUMIFS(Transactions!$H$4:$H33,Transactions!$J$4:$J33,$A24,Transactions!$G$4:$G33,"="&amp;AE$2)))</f>
        <v/>
      </c>
      <c r="AF24" s="160" t="str">
        <f>IF($A24="","",IF(AF$1="","",SUMIFS(Transactions!$H$4:$H33,Transactions!$J$4:$J33,$A24,Transactions!$G$4:$G33,"="&amp;AF$2)))</f>
        <v/>
      </c>
      <c r="AG24" s="160" t="str">
        <f>IF($A24="","",IF(AG$1="","",SUMIFS(Transactions!$H$4:$H33,Transactions!$J$4:$J33,$A24,Transactions!$G$4:$G33,"="&amp;AG$2)))</f>
        <v/>
      </c>
    </row>
    <row r="25" ht="26.25" customHeight="1">
      <c r="A25" s="165" t="str">
        <f>Summary!H47</f>
        <v/>
      </c>
      <c r="B25" s="162" t="str">
        <f t="shared" si="3"/>
        <v/>
      </c>
      <c r="C25" s="163" t="str">
        <f>IF($A25="","",IF(C$1="","",SUMIFS(Transactions!$H$4:$H33,Transactions!$J$4:$J33,$A25,Transactions!$G$4:$G33,"="&amp;C$2)))</f>
        <v/>
      </c>
      <c r="D25" s="163" t="str">
        <f>IF($A25="","",IF(D$1="","",SUMIFS(Transactions!$H$4:$H33,Transactions!$J$4:$J33,$A25,Transactions!$G$4:$G33,"="&amp;D$2)))</f>
        <v/>
      </c>
      <c r="E25" s="163" t="str">
        <f>IF($A25="","",IF(E$1="","",SUMIFS(Transactions!$H$4:$H33,Transactions!$J$4:$J33,$A25,Transactions!$G$4:$G33,"="&amp;E$2)))</f>
        <v/>
      </c>
      <c r="F25" s="163" t="str">
        <f>IF($A25="","",IF(F$1="","",SUMIFS(Transactions!$H$4:$H33,Transactions!$J$4:$J33,$A25,Transactions!$G$4:$G33,"="&amp;F$2)))</f>
        <v/>
      </c>
      <c r="G25" s="163" t="str">
        <f>IF($A25="","",IF(G$1="","",SUMIFS(Transactions!$H$4:$H33,Transactions!$J$4:$J33,$A25,Transactions!$G$4:$G33,"="&amp;G$2)))</f>
        <v/>
      </c>
      <c r="H25" s="163" t="str">
        <f>IF($A25="","",IF(H$1="","",SUMIFS(Transactions!$H$4:$H33,Transactions!$J$4:$J33,$A25,Transactions!$G$4:$G33,"="&amp;H$2)))</f>
        <v/>
      </c>
      <c r="I25" s="163" t="str">
        <f>IF($A25="","",IF(I$1="","",SUMIFS(Transactions!$H$4:$H33,Transactions!$J$4:$J33,$A25,Transactions!$G$4:$G33,"="&amp;I$2)))</f>
        <v/>
      </c>
      <c r="J25" s="163" t="str">
        <f>IF($A25="","",IF(J$1="","",SUMIFS(Transactions!$H$4:$H33,Transactions!$J$4:$J33,$A25,Transactions!$G$4:$G33,"="&amp;J$2)))</f>
        <v/>
      </c>
      <c r="K25" s="163" t="str">
        <f>IF($A25="","",IF(K$1="","",SUMIFS(Transactions!$H$4:$H33,Transactions!$J$4:$J33,$A25,Transactions!$G$4:$G33,"="&amp;K$2)))</f>
        <v/>
      </c>
      <c r="L25" s="163" t="str">
        <f>IF($A25="","",IF(L$1="","",SUMIFS(Transactions!$H$4:$H33,Transactions!$J$4:$J33,$A25,Transactions!$G$4:$G33,"="&amp;L$2)))</f>
        <v/>
      </c>
      <c r="M25" s="163" t="str">
        <f>IF($A25="","",IF(M$1="","",SUMIFS(Transactions!$H$4:$H33,Transactions!$J$4:$J33,$A25,Transactions!$G$4:$G33,"="&amp;M$2)))</f>
        <v/>
      </c>
      <c r="N25" s="163" t="str">
        <f>IF($A25="","",IF(N$1="","",SUMIFS(Transactions!$H$4:$H33,Transactions!$J$4:$J33,$A25,Transactions!$G$4:$G33,"="&amp;N$2)))</f>
        <v/>
      </c>
      <c r="O25" s="163" t="str">
        <f>IF($A25="","",IF(O$1="","",SUMIFS(Transactions!$H$4:$H33,Transactions!$J$4:$J33,$A25,Transactions!$G$4:$G33,"="&amp;O$2)))</f>
        <v/>
      </c>
      <c r="P25" s="163" t="str">
        <f>IF($A25="","",IF(P$1="","",SUMIFS(Transactions!$H$4:$H33,Transactions!$J$4:$J33,$A25,Transactions!$G$4:$G33,"="&amp;P$2)))</f>
        <v/>
      </c>
      <c r="Q25" s="163" t="str">
        <f>IF($A25="","",IF(Q$1="","",SUMIFS(Transactions!$H$4:$H33,Transactions!$J$4:$J33,$A25,Transactions!$G$4:$G33,"="&amp;Q$2)))</f>
        <v/>
      </c>
      <c r="R25" s="163" t="str">
        <f>IF($A25="","",IF(R$1="","",SUMIFS(Transactions!$H$4:$H33,Transactions!$J$4:$J33,$A25,Transactions!$G$4:$G33,"="&amp;R$2)))</f>
        <v/>
      </c>
      <c r="S25" s="163" t="str">
        <f>IF($A25="","",IF(S$1="","",SUMIFS(Transactions!$H$4:$H33,Transactions!$J$4:$J33,$A25,Transactions!$G$4:$G33,"="&amp;S$2)))</f>
        <v/>
      </c>
      <c r="T25" s="163" t="str">
        <f>IF($A25="","",IF(T$1="","",SUMIFS(Transactions!$H$4:$H33,Transactions!$J$4:$J33,$A25,Transactions!$G$4:$G33,"="&amp;T$2)))</f>
        <v/>
      </c>
      <c r="U25" s="163" t="str">
        <f>IF($A25="","",IF(U$1="","",SUMIFS(Transactions!$H$4:$H33,Transactions!$J$4:$J33,$A25,Transactions!$G$4:$G33,"="&amp;U$2)))</f>
        <v/>
      </c>
      <c r="V25" s="163" t="str">
        <f>IF($A25="","",IF(V$1="","",SUMIFS(Transactions!$H$4:$H33,Transactions!$J$4:$J33,$A25,Transactions!$G$4:$G33,"="&amp;V$2)))</f>
        <v/>
      </c>
      <c r="W25" s="163" t="str">
        <f>IF($A25="","",IF(W$1="","",SUMIFS(Transactions!$H$4:$H33,Transactions!$J$4:$J33,$A25,Transactions!$G$4:$G33,"="&amp;W$2)))</f>
        <v/>
      </c>
      <c r="X25" s="163" t="str">
        <f>IF($A25="","",IF(X$1="","",SUMIFS(Transactions!$H$4:$H33,Transactions!$J$4:$J33,$A25,Transactions!$G$4:$G33,"="&amp;X$2)))</f>
        <v/>
      </c>
      <c r="Y25" s="163" t="str">
        <f>IF($A25="","",IF(Y$1="","",SUMIFS(Transactions!$H$4:$H33,Transactions!$J$4:$J33,$A25,Transactions!$G$4:$G33,"="&amp;Y$2)))</f>
        <v/>
      </c>
      <c r="Z25" s="163" t="str">
        <f>IF($A25="","",IF(Z$1="","",SUMIFS(Transactions!$H$4:$H33,Transactions!$J$4:$J33,$A25,Transactions!$G$4:$G33,"="&amp;Z$2)))</f>
        <v/>
      </c>
      <c r="AA25" s="163" t="str">
        <f>IF($A25="","",IF(AA$1="","",SUMIFS(Transactions!$H$4:$H33,Transactions!$J$4:$J33,$A25,Transactions!$G$4:$G33,"="&amp;AA$2)))</f>
        <v/>
      </c>
      <c r="AB25" s="163" t="str">
        <f>IF($A25="","",IF(AB$1="","",SUMIFS(Transactions!$H$4:$H33,Transactions!$J$4:$J33,$A25,Transactions!$G$4:$G33,"="&amp;AB$2)))</f>
        <v/>
      </c>
      <c r="AC25" s="163" t="str">
        <f>IF($A25="","",IF(AC$1="","",SUMIFS(Transactions!$H$4:$H33,Transactions!$J$4:$J33,$A25,Transactions!$G$4:$G33,"="&amp;AC$2)))</f>
        <v/>
      </c>
      <c r="AD25" s="163" t="str">
        <f>IF($A25="","",IF(AD$1="","",SUMIFS(Transactions!$H$4:$H33,Transactions!$J$4:$J33,$A25,Transactions!$G$4:$G33,"="&amp;AD$2)))</f>
        <v/>
      </c>
      <c r="AE25" s="163" t="str">
        <f>IF($A25="","",IF(AE$1="","",SUMIFS(Transactions!$H$4:$H33,Transactions!$J$4:$J33,$A25,Transactions!$G$4:$G33,"="&amp;AE$2)))</f>
        <v/>
      </c>
      <c r="AF25" s="163" t="str">
        <f>IF($A25="","",IF(AF$1="","",SUMIFS(Transactions!$H$4:$H33,Transactions!$J$4:$J33,$A25,Transactions!$G$4:$G33,"="&amp;AF$2)))</f>
        <v/>
      </c>
      <c r="AG25" s="163" t="str">
        <f>IF($A25="","",IF(AG$1="","",SUMIFS(Transactions!$H$4:$H33,Transactions!$J$4:$J33,$A25,Transactions!$G$4:$G33,"="&amp;AG$2)))</f>
        <v/>
      </c>
    </row>
    <row r="26" ht="26.25" customHeight="1">
      <c r="A26" s="164" t="str">
        <f>Summary!H48</f>
        <v/>
      </c>
      <c r="B26" s="159" t="str">
        <f t="shared" si="3"/>
        <v/>
      </c>
      <c r="C26" s="160" t="str">
        <f>IF($A26="","",IF(C$1="","",SUMIFS(Transactions!$H$4:$H33,Transactions!$J$4:$J33,$A26,Transactions!$G$4:$G33,"="&amp;C$2)))</f>
        <v/>
      </c>
      <c r="D26" s="160" t="str">
        <f>IF($A26="","",IF(D$1="","",SUMIFS(Transactions!$H$4:$H33,Transactions!$J$4:$J33,$A26,Transactions!$G$4:$G33,"="&amp;D$2)))</f>
        <v/>
      </c>
      <c r="E26" s="160" t="str">
        <f>IF($A26="","",IF(E$1="","",SUMIFS(Transactions!$H$4:$H33,Transactions!$J$4:$J33,$A26,Transactions!$G$4:$G33,"="&amp;E$2)))</f>
        <v/>
      </c>
      <c r="F26" s="160" t="str">
        <f>IF($A26="","",IF(F$1="","",SUMIFS(Transactions!$H$4:$H33,Transactions!$J$4:$J33,$A26,Transactions!$G$4:$G33,"="&amp;F$2)))</f>
        <v/>
      </c>
      <c r="G26" s="160" t="str">
        <f>IF($A26="","",IF(G$1="","",SUMIFS(Transactions!$H$4:$H33,Transactions!$J$4:$J33,$A26,Transactions!$G$4:$G33,"="&amp;G$2)))</f>
        <v/>
      </c>
      <c r="H26" s="160" t="str">
        <f>IF($A26="","",IF(H$1="","",SUMIFS(Transactions!$H$4:$H33,Transactions!$J$4:$J33,$A26,Transactions!$G$4:$G33,"="&amp;H$2)))</f>
        <v/>
      </c>
      <c r="I26" s="160" t="str">
        <f>IF($A26="","",IF(I$1="","",SUMIFS(Transactions!$H$4:$H33,Transactions!$J$4:$J33,$A26,Transactions!$G$4:$G33,"="&amp;I$2)))</f>
        <v/>
      </c>
      <c r="J26" s="160" t="str">
        <f>IF($A26="","",IF(J$1="","",SUMIFS(Transactions!$H$4:$H33,Transactions!$J$4:$J33,$A26,Transactions!$G$4:$G33,"="&amp;J$2)))</f>
        <v/>
      </c>
      <c r="K26" s="160" t="str">
        <f>IF($A26="","",IF(K$1="","",SUMIFS(Transactions!$H$4:$H33,Transactions!$J$4:$J33,$A26,Transactions!$G$4:$G33,"="&amp;K$2)))</f>
        <v/>
      </c>
      <c r="L26" s="160" t="str">
        <f>IF($A26="","",IF(L$1="","",SUMIFS(Transactions!$H$4:$H33,Transactions!$J$4:$J33,$A26,Transactions!$G$4:$G33,"="&amp;L$2)))</f>
        <v/>
      </c>
      <c r="M26" s="160" t="str">
        <f>IF($A26="","",IF(M$1="","",SUMIFS(Transactions!$H$4:$H33,Transactions!$J$4:$J33,$A26,Transactions!$G$4:$G33,"="&amp;M$2)))</f>
        <v/>
      </c>
      <c r="N26" s="160" t="str">
        <f>IF($A26="","",IF(N$1="","",SUMIFS(Transactions!$H$4:$H33,Transactions!$J$4:$J33,$A26,Transactions!$G$4:$G33,"="&amp;N$2)))</f>
        <v/>
      </c>
      <c r="O26" s="160" t="str">
        <f>IF($A26="","",IF(O$1="","",SUMIFS(Transactions!$H$4:$H33,Transactions!$J$4:$J33,$A26,Transactions!$G$4:$G33,"="&amp;O$2)))</f>
        <v/>
      </c>
      <c r="P26" s="160" t="str">
        <f>IF($A26="","",IF(P$1="","",SUMIFS(Transactions!$H$4:$H33,Transactions!$J$4:$J33,$A26,Transactions!$G$4:$G33,"="&amp;P$2)))</f>
        <v/>
      </c>
      <c r="Q26" s="160" t="str">
        <f>IF($A26="","",IF(Q$1="","",SUMIFS(Transactions!$H$4:$H33,Transactions!$J$4:$J33,$A26,Transactions!$G$4:$G33,"="&amp;Q$2)))</f>
        <v/>
      </c>
      <c r="R26" s="160" t="str">
        <f>IF($A26="","",IF(R$1="","",SUMIFS(Transactions!$H$4:$H33,Transactions!$J$4:$J33,$A26,Transactions!$G$4:$G33,"="&amp;R$2)))</f>
        <v/>
      </c>
      <c r="S26" s="160" t="str">
        <f>IF($A26="","",IF(S$1="","",SUMIFS(Transactions!$H$4:$H33,Transactions!$J$4:$J33,$A26,Transactions!$G$4:$G33,"="&amp;S$2)))</f>
        <v/>
      </c>
      <c r="T26" s="160" t="str">
        <f>IF($A26="","",IF(T$1="","",SUMIFS(Transactions!$H$4:$H33,Transactions!$J$4:$J33,$A26,Transactions!$G$4:$G33,"="&amp;T$2)))</f>
        <v/>
      </c>
      <c r="U26" s="160" t="str">
        <f>IF($A26="","",IF(U$1="","",SUMIFS(Transactions!$H$4:$H33,Transactions!$J$4:$J33,$A26,Transactions!$G$4:$G33,"="&amp;U$2)))</f>
        <v/>
      </c>
      <c r="V26" s="160" t="str">
        <f>IF($A26="","",IF(V$1="","",SUMIFS(Transactions!$H$4:$H33,Transactions!$J$4:$J33,$A26,Transactions!$G$4:$G33,"="&amp;V$2)))</f>
        <v/>
      </c>
      <c r="W26" s="160" t="str">
        <f>IF($A26="","",IF(W$1="","",SUMIFS(Transactions!$H$4:$H33,Transactions!$J$4:$J33,$A26,Transactions!$G$4:$G33,"="&amp;W$2)))</f>
        <v/>
      </c>
      <c r="X26" s="160" t="str">
        <f>IF($A26="","",IF(X$1="","",SUMIFS(Transactions!$H$4:$H33,Transactions!$J$4:$J33,$A26,Transactions!$G$4:$G33,"="&amp;X$2)))</f>
        <v/>
      </c>
      <c r="Y26" s="160" t="str">
        <f>IF($A26="","",IF(Y$1="","",SUMIFS(Transactions!$H$4:$H33,Transactions!$J$4:$J33,$A26,Transactions!$G$4:$G33,"="&amp;Y$2)))</f>
        <v/>
      </c>
      <c r="Z26" s="160" t="str">
        <f>IF($A26="","",IF(Z$1="","",SUMIFS(Transactions!$H$4:$H33,Transactions!$J$4:$J33,$A26,Transactions!$G$4:$G33,"="&amp;Z$2)))</f>
        <v/>
      </c>
      <c r="AA26" s="160" t="str">
        <f>IF($A26="","",IF(AA$1="","",SUMIFS(Transactions!$H$4:$H33,Transactions!$J$4:$J33,$A26,Transactions!$G$4:$G33,"="&amp;AA$2)))</f>
        <v/>
      </c>
      <c r="AB26" s="160" t="str">
        <f>IF($A26="","",IF(AB$1="","",SUMIFS(Transactions!$H$4:$H33,Transactions!$J$4:$J33,$A26,Transactions!$G$4:$G33,"="&amp;AB$2)))</f>
        <v/>
      </c>
      <c r="AC26" s="160" t="str">
        <f>IF($A26="","",IF(AC$1="","",SUMIFS(Transactions!$H$4:$H33,Transactions!$J$4:$J33,$A26,Transactions!$G$4:$G33,"="&amp;AC$2)))</f>
        <v/>
      </c>
      <c r="AD26" s="160" t="str">
        <f>IF($A26="","",IF(AD$1="","",SUMIFS(Transactions!$H$4:$H33,Transactions!$J$4:$J33,$A26,Transactions!$G$4:$G33,"="&amp;AD$2)))</f>
        <v/>
      </c>
      <c r="AE26" s="160" t="str">
        <f>IF($A26="","",IF(AE$1="","",SUMIFS(Transactions!$H$4:$H33,Transactions!$J$4:$J33,$A26,Transactions!$G$4:$G33,"="&amp;AE$2)))</f>
        <v/>
      </c>
      <c r="AF26" s="160" t="str">
        <f>IF($A26="","",IF(AF$1="","",SUMIFS(Transactions!$H$4:$H33,Transactions!$J$4:$J33,$A26,Transactions!$G$4:$G33,"="&amp;AF$2)))</f>
        <v/>
      </c>
      <c r="AG26" s="160" t="str">
        <f>IF($A26="","",IF(AG$1="","",SUMIFS(Transactions!$H$4:$H33,Transactions!$J$4:$J33,$A26,Transactions!$G$4:$G33,"="&amp;AG$2)))</f>
        <v/>
      </c>
    </row>
    <row r="27" ht="26.25" customHeight="1">
      <c r="A27" s="165" t="str">
        <f>Summary!H49</f>
        <v/>
      </c>
      <c r="B27" s="162" t="str">
        <f t="shared" si="3"/>
        <v/>
      </c>
      <c r="C27" s="163" t="str">
        <f>IF($A27="","",IF(C$1="","",SUMIFS(Transactions!$H$4:$H33,Transactions!$J$4:$J33,$A27,Transactions!$G$4:$G33,"="&amp;C$2)))</f>
        <v/>
      </c>
      <c r="D27" s="163" t="str">
        <f>IF($A27="","",IF(D$1="","",SUMIFS(Transactions!$H$4:$H33,Transactions!$J$4:$J33,$A27,Transactions!$G$4:$G33,"="&amp;D$2)))</f>
        <v/>
      </c>
      <c r="E27" s="163" t="str">
        <f>IF($A27="","",IF(E$1="","",SUMIFS(Transactions!$H$4:$H33,Transactions!$J$4:$J33,$A27,Transactions!$G$4:$G33,"="&amp;E$2)))</f>
        <v/>
      </c>
      <c r="F27" s="163" t="str">
        <f>IF($A27="","",IF(F$1="","",SUMIFS(Transactions!$H$4:$H33,Transactions!$J$4:$J33,$A27,Transactions!$G$4:$G33,"="&amp;F$2)))</f>
        <v/>
      </c>
      <c r="G27" s="163" t="str">
        <f>IF($A27="","",IF(G$1="","",SUMIFS(Transactions!$H$4:$H33,Transactions!$J$4:$J33,$A27,Transactions!$G$4:$G33,"="&amp;G$2)))</f>
        <v/>
      </c>
      <c r="H27" s="163" t="str">
        <f>IF($A27="","",IF(H$1="","",SUMIFS(Transactions!$H$4:$H33,Transactions!$J$4:$J33,$A27,Transactions!$G$4:$G33,"="&amp;H$2)))</f>
        <v/>
      </c>
      <c r="I27" s="163" t="str">
        <f>IF($A27="","",IF(I$1="","",SUMIFS(Transactions!$H$4:$H33,Transactions!$J$4:$J33,$A27,Transactions!$G$4:$G33,"="&amp;I$2)))</f>
        <v/>
      </c>
      <c r="J27" s="163" t="str">
        <f>IF($A27="","",IF(J$1="","",SUMIFS(Transactions!$H$4:$H33,Transactions!$J$4:$J33,$A27,Transactions!$G$4:$G33,"="&amp;J$2)))</f>
        <v/>
      </c>
      <c r="K27" s="163" t="str">
        <f>IF($A27="","",IF(K$1="","",SUMIFS(Transactions!$H$4:$H33,Transactions!$J$4:$J33,$A27,Transactions!$G$4:$G33,"="&amp;K$2)))</f>
        <v/>
      </c>
      <c r="L27" s="163" t="str">
        <f>IF($A27="","",IF(L$1="","",SUMIFS(Transactions!$H$4:$H33,Transactions!$J$4:$J33,$A27,Transactions!$G$4:$G33,"="&amp;L$2)))</f>
        <v/>
      </c>
      <c r="M27" s="163" t="str">
        <f>IF($A27="","",IF(M$1="","",SUMIFS(Transactions!$H$4:$H33,Transactions!$J$4:$J33,$A27,Transactions!$G$4:$G33,"="&amp;M$2)))</f>
        <v/>
      </c>
      <c r="N27" s="163" t="str">
        <f>IF($A27="","",IF(N$1="","",SUMIFS(Transactions!$H$4:$H33,Transactions!$J$4:$J33,$A27,Transactions!$G$4:$G33,"="&amp;N$2)))</f>
        <v/>
      </c>
      <c r="O27" s="163" t="str">
        <f>IF($A27="","",IF(O$1="","",SUMIFS(Transactions!$H$4:$H33,Transactions!$J$4:$J33,$A27,Transactions!$G$4:$G33,"="&amp;O$2)))</f>
        <v/>
      </c>
      <c r="P27" s="163" t="str">
        <f>IF($A27="","",IF(P$1="","",SUMIFS(Transactions!$H$4:$H33,Transactions!$J$4:$J33,$A27,Transactions!$G$4:$G33,"="&amp;P$2)))</f>
        <v/>
      </c>
      <c r="Q27" s="163" t="str">
        <f>IF($A27="","",IF(Q$1="","",SUMIFS(Transactions!$H$4:$H33,Transactions!$J$4:$J33,$A27,Transactions!$G$4:$G33,"="&amp;Q$2)))</f>
        <v/>
      </c>
      <c r="R27" s="163" t="str">
        <f>IF($A27="","",IF(R$1="","",SUMIFS(Transactions!$H$4:$H33,Transactions!$J$4:$J33,$A27,Transactions!$G$4:$G33,"="&amp;R$2)))</f>
        <v/>
      </c>
      <c r="S27" s="163" t="str">
        <f>IF($A27="","",IF(S$1="","",SUMIFS(Transactions!$H$4:$H33,Transactions!$J$4:$J33,$A27,Transactions!$G$4:$G33,"="&amp;S$2)))</f>
        <v/>
      </c>
      <c r="T27" s="163" t="str">
        <f>IF($A27="","",IF(T$1="","",SUMIFS(Transactions!$H$4:$H33,Transactions!$J$4:$J33,$A27,Transactions!$G$4:$G33,"="&amp;T$2)))</f>
        <v/>
      </c>
      <c r="U27" s="163" t="str">
        <f>IF($A27="","",IF(U$1="","",SUMIFS(Transactions!$H$4:$H33,Transactions!$J$4:$J33,$A27,Transactions!$G$4:$G33,"="&amp;U$2)))</f>
        <v/>
      </c>
      <c r="V27" s="163" t="str">
        <f>IF($A27="","",IF(V$1="","",SUMIFS(Transactions!$H$4:$H33,Transactions!$J$4:$J33,$A27,Transactions!$G$4:$G33,"="&amp;V$2)))</f>
        <v/>
      </c>
      <c r="W27" s="163" t="str">
        <f>IF($A27="","",IF(W$1="","",SUMIFS(Transactions!$H$4:$H33,Transactions!$J$4:$J33,$A27,Transactions!$G$4:$G33,"="&amp;W$2)))</f>
        <v/>
      </c>
      <c r="X27" s="163" t="str">
        <f>IF($A27="","",IF(X$1="","",SUMIFS(Transactions!$H$4:$H33,Transactions!$J$4:$J33,$A27,Transactions!$G$4:$G33,"="&amp;X$2)))</f>
        <v/>
      </c>
      <c r="Y27" s="163" t="str">
        <f>IF($A27="","",IF(Y$1="","",SUMIFS(Transactions!$H$4:$H33,Transactions!$J$4:$J33,$A27,Transactions!$G$4:$G33,"="&amp;Y$2)))</f>
        <v/>
      </c>
      <c r="Z27" s="163" t="str">
        <f>IF($A27="","",IF(Z$1="","",SUMIFS(Transactions!$H$4:$H33,Transactions!$J$4:$J33,$A27,Transactions!$G$4:$G33,"="&amp;Z$2)))</f>
        <v/>
      </c>
      <c r="AA27" s="163" t="str">
        <f>IF($A27="","",IF(AA$1="","",SUMIFS(Transactions!$H$4:$H33,Transactions!$J$4:$J33,$A27,Transactions!$G$4:$G33,"="&amp;AA$2)))</f>
        <v/>
      </c>
      <c r="AB27" s="163" t="str">
        <f>IF($A27="","",IF(AB$1="","",SUMIFS(Transactions!$H$4:$H33,Transactions!$J$4:$J33,$A27,Transactions!$G$4:$G33,"="&amp;AB$2)))</f>
        <v/>
      </c>
      <c r="AC27" s="163" t="str">
        <f>IF($A27="","",IF(AC$1="","",SUMIFS(Transactions!$H$4:$H33,Transactions!$J$4:$J33,$A27,Transactions!$G$4:$G33,"="&amp;AC$2)))</f>
        <v/>
      </c>
      <c r="AD27" s="163" t="str">
        <f>IF($A27="","",IF(AD$1="","",SUMIFS(Transactions!$H$4:$H33,Transactions!$J$4:$J33,$A27,Transactions!$G$4:$G33,"="&amp;AD$2)))</f>
        <v/>
      </c>
      <c r="AE27" s="163" t="str">
        <f>IF($A27="","",IF(AE$1="","",SUMIFS(Transactions!$H$4:$H33,Transactions!$J$4:$J33,$A27,Transactions!$G$4:$G33,"="&amp;AE$2)))</f>
        <v/>
      </c>
      <c r="AF27" s="163" t="str">
        <f>IF($A27="","",IF(AF$1="","",SUMIFS(Transactions!$H$4:$H33,Transactions!$J$4:$J33,$A27,Transactions!$G$4:$G33,"="&amp;AF$2)))</f>
        <v/>
      </c>
      <c r="AG27" s="163" t="str">
        <f>IF($A27="","",IF(AG$1="","",SUMIFS(Transactions!$H$4:$H33,Transactions!$J$4:$J33,$A27,Transactions!$G$4:$G33,"="&amp;AG$2)))</f>
        <v/>
      </c>
    </row>
    <row r="28" ht="26.25" customHeight="1">
      <c r="A28" s="164" t="str">
        <f>Summary!H50</f>
        <v/>
      </c>
      <c r="B28" s="159" t="str">
        <f t="shared" si="3"/>
        <v/>
      </c>
      <c r="C28" s="160" t="str">
        <f>IF($A28="","",IF(C$1="","",SUMIFS(Transactions!$H$4:$H33,Transactions!$J$4:$J33,$A28,Transactions!$G$4:$G33,"="&amp;C$2)))</f>
        <v/>
      </c>
      <c r="D28" s="160" t="str">
        <f>IF($A28="","",IF(D$1="","",SUMIFS(Transactions!$H$4:$H33,Transactions!$J$4:$J33,$A28,Transactions!$G$4:$G33,"="&amp;D$2)))</f>
        <v/>
      </c>
      <c r="E28" s="160" t="str">
        <f>IF($A28="","",IF(E$1="","",SUMIFS(Transactions!$H$4:$H33,Transactions!$J$4:$J33,$A28,Transactions!$G$4:$G33,"="&amp;E$2)))</f>
        <v/>
      </c>
      <c r="F28" s="160" t="str">
        <f>IF($A28="","",IF(F$1="","",SUMIFS(Transactions!$H$4:$H33,Transactions!$J$4:$J33,$A28,Transactions!$G$4:$G33,"="&amp;F$2)))</f>
        <v/>
      </c>
      <c r="G28" s="160" t="str">
        <f>IF($A28="","",IF(G$1="","",SUMIFS(Transactions!$H$4:$H33,Transactions!$J$4:$J33,$A28,Transactions!$G$4:$G33,"="&amp;G$2)))</f>
        <v/>
      </c>
      <c r="H28" s="160" t="str">
        <f>IF($A28="","",IF(H$1="","",SUMIFS(Transactions!$H$4:$H33,Transactions!$J$4:$J33,$A28,Transactions!$G$4:$G33,"="&amp;H$2)))</f>
        <v/>
      </c>
      <c r="I28" s="160" t="str">
        <f>IF($A28="","",IF(I$1="","",SUMIFS(Transactions!$H$4:$H33,Transactions!$J$4:$J33,$A28,Transactions!$G$4:$G33,"="&amp;I$2)))</f>
        <v/>
      </c>
      <c r="J28" s="160" t="str">
        <f>IF($A28="","",IF(J$1="","",SUMIFS(Transactions!$H$4:$H33,Transactions!$J$4:$J33,$A28,Transactions!$G$4:$G33,"="&amp;J$2)))</f>
        <v/>
      </c>
      <c r="K28" s="160" t="str">
        <f>IF($A28="","",IF(K$1="","",SUMIFS(Transactions!$H$4:$H33,Transactions!$J$4:$J33,$A28,Transactions!$G$4:$G33,"="&amp;K$2)))</f>
        <v/>
      </c>
      <c r="L28" s="160" t="str">
        <f>IF($A28="","",IF(L$1="","",SUMIFS(Transactions!$H$4:$H33,Transactions!$J$4:$J33,$A28,Transactions!$G$4:$G33,"="&amp;L$2)))</f>
        <v/>
      </c>
      <c r="M28" s="160" t="str">
        <f>IF($A28="","",IF(M$1="","",SUMIFS(Transactions!$H$4:$H33,Transactions!$J$4:$J33,$A28,Transactions!$G$4:$G33,"="&amp;M$2)))</f>
        <v/>
      </c>
      <c r="N28" s="160" t="str">
        <f>IF($A28="","",IF(N$1="","",SUMIFS(Transactions!$H$4:$H33,Transactions!$J$4:$J33,$A28,Transactions!$G$4:$G33,"="&amp;N$2)))</f>
        <v/>
      </c>
      <c r="O28" s="160" t="str">
        <f>IF($A28="","",IF(O$1="","",SUMIFS(Transactions!$H$4:$H33,Transactions!$J$4:$J33,$A28,Transactions!$G$4:$G33,"="&amp;O$2)))</f>
        <v/>
      </c>
      <c r="P28" s="160" t="str">
        <f>IF($A28="","",IF(P$1="","",SUMIFS(Transactions!$H$4:$H33,Transactions!$J$4:$J33,$A28,Transactions!$G$4:$G33,"="&amp;P$2)))</f>
        <v/>
      </c>
      <c r="Q28" s="160" t="str">
        <f>IF($A28="","",IF(Q$1="","",SUMIFS(Transactions!$H$4:$H33,Transactions!$J$4:$J33,$A28,Transactions!$G$4:$G33,"="&amp;Q$2)))</f>
        <v/>
      </c>
      <c r="R28" s="160" t="str">
        <f>IF($A28="","",IF(R$1="","",SUMIFS(Transactions!$H$4:$H33,Transactions!$J$4:$J33,$A28,Transactions!$G$4:$G33,"="&amp;R$2)))</f>
        <v/>
      </c>
      <c r="S28" s="160" t="str">
        <f>IF($A28="","",IF(S$1="","",SUMIFS(Transactions!$H$4:$H33,Transactions!$J$4:$J33,$A28,Transactions!$G$4:$G33,"="&amp;S$2)))</f>
        <v/>
      </c>
      <c r="T28" s="160" t="str">
        <f>IF($A28="","",IF(T$1="","",SUMIFS(Transactions!$H$4:$H33,Transactions!$J$4:$J33,$A28,Transactions!$G$4:$G33,"="&amp;T$2)))</f>
        <v/>
      </c>
      <c r="U28" s="160" t="str">
        <f>IF($A28="","",IF(U$1="","",SUMIFS(Transactions!$H$4:$H33,Transactions!$J$4:$J33,$A28,Transactions!$G$4:$G33,"="&amp;U$2)))</f>
        <v/>
      </c>
      <c r="V28" s="160" t="str">
        <f>IF($A28="","",IF(V$1="","",SUMIFS(Transactions!$H$4:$H33,Transactions!$J$4:$J33,$A28,Transactions!$G$4:$G33,"="&amp;V$2)))</f>
        <v/>
      </c>
      <c r="W28" s="160" t="str">
        <f>IF($A28="","",IF(W$1="","",SUMIFS(Transactions!$H$4:$H33,Transactions!$J$4:$J33,$A28,Transactions!$G$4:$G33,"="&amp;W$2)))</f>
        <v/>
      </c>
      <c r="X28" s="160" t="str">
        <f>IF($A28="","",IF(X$1="","",SUMIFS(Transactions!$H$4:$H33,Transactions!$J$4:$J33,$A28,Transactions!$G$4:$G33,"="&amp;X$2)))</f>
        <v/>
      </c>
      <c r="Y28" s="160" t="str">
        <f>IF($A28="","",IF(Y$1="","",SUMIFS(Transactions!$H$4:$H33,Transactions!$J$4:$J33,$A28,Transactions!$G$4:$G33,"="&amp;Y$2)))</f>
        <v/>
      </c>
      <c r="Z28" s="160" t="str">
        <f>IF($A28="","",IF(Z$1="","",SUMIFS(Transactions!$H$4:$H33,Transactions!$J$4:$J33,$A28,Transactions!$G$4:$G33,"="&amp;Z$2)))</f>
        <v/>
      </c>
      <c r="AA28" s="160" t="str">
        <f>IF($A28="","",IF(AA$1="","",SUMIFS(Transactions!$H$4:$H33,Transactions!$J$4:$J33,$A28,Transactions!$G$4:$G33,"="&amp;AA$2)))</f>
        <v/>
      </c>
      <c r="AB28" s="160" t="str">
        <f>IF($A28="","",IF(AB$1="","",SUMIFS(Transactions!$H$4:$H33,Transactions!$J$4:$J33,$A28,Transactions!$G$4:$G33,"="&amp;AB$2)))</f>
        <v/>
      </c>
      <c r="AC28" s="160" t="str">
        <f>IF($A28="","",IF(AC$1="","",SUMIFS(Transactions!$H$4:$H33,Transactions!$J$4:$J33,$A28,Transactions!$G$4:$G33,"="&amp;AC$2)))</f>
        <v/>
      </c>
      <c r="AD28" s="160" t="str">
        <f>IF($A28="","",IF(AD$1="","",SUMIFS(Transactions!$H$4:$H33,Transactions!$J$4:$J33,$A28,Transactions!$G$4:$G33,"="&amp;AD$2)))</f>
        <v/>
      </c>
      <c r="AE28" s="160" t="str">
        <f>IF($A28="","",IF(AE$1="","",SUMIFS(Transactions!$H$4:$H33,Transactions!$J$4:$J33,$A28,Transactions!$G$4:$G33,"="&amp;AE$2)))</f>
        <v/>
      </c>
      <c r="AF28" s="160" t="str">
        <f>IF($A28="","",IF(AF$1="","",SUMIFS(Transactions!$H$4:$H33,Transactions!$J$4:$J33,$A28,Transactions!$G$4:$G33,"="&amp;AF$2)))</f>
        <v/>
      </c>
      <c r="AG28" s="160" t="str">
        <f>IF($A28="","",IF(AG$1="","",SUMIFS(Transactions!$H$4:$H33,Transactions!$J$4:$J33,$A28,Transactions!$G$4:$G33,"="&amp;AG$2)))</f>
        <v/>
      </c>
    </row>
    <row r="29" ht="26.25" customHeight="1">
      <c r="A29" s="165" t="str">
        <f>Summary!H51</f>
        <v/>
      </c>
      <c r="B29" s="162" t="str">
        <f t="shared" si="3"/>
        <v/>
      </c>
      <c r="C29" s="163" t="str">
        <f>IF($A29="","",IF(C$1="","",SUMIFS(Transactions!$H$4:$H33,Transactions!$J$4:$J33,$A29,Transactions!$G$4:$G33,"="&amp;C$2)))</f>
        <v/>
      </c>
      <c r="D29" s="163" t="str">
        <f>IF($A29="","",IF(D$1="","",SUMIFS(Transactions!$H$4:$H33,Transactions!$J$4:$J33,$A29,Transactions!$G$4:$G33,"="&amp;D$2)))</f>
        <v/>
      </c>
      <c r="E29" s="163" t="str">
        <f>IF($A29="","",IF(E$1="","",SUMIFS(Transactions!$H$4:$H33,Transactions!$J$4:$J33,$A29,Transactions!$G$4:$G33,"="&amp;E$2)))</f>
        <v/>
      </c>
      <c r="F29" s="163" t="str">
        <f>IF($A29="","",IF(F$1="","",SUMIFS(Transactions!$H$4:$H33,Transactions!$J$4:$J33,$A29,Transactions!$G$4:$G33,"="&amp;F$2)))</f>
        <v/>
      </c>
      <c r="G29" s="163" t="str">
        <f>IF($A29="","",IF(G$1="","",SUMIFS(Transactions!$H$4:$H33,Transactions!$J$4:$J33,$A29,Transactions!$G$4:$G33,"="&amp;G$2)))</f>
        <v/>
      </c>
      <c r="H29" s="163" t="str">
        <f>IF($A29="","",IF(H$1="","",SUMIFS(Transactions!$H$4:$H33,Transactions!$J$4:$J33,$A29,Transactions!$G$4:$G33,"="&amp;H$2)))</f>
        <v/>
      </c>
      <c r="I29" s="163" t="str">
        <f>IF($A29="","",IF(I$1="","",SUMIFS(Transactions!$H$4:$H33,Transactions!$J$4:$J33,$A29,Transactions!$G$4:$G33,"="&amp;I$2)))</f>
        <v/>
      </c>
      <c r="J29" s="163" t="str">
        <f>IF($A29="","",IF(J$1="","",SUMIFS(Transactions!$H$4:$H33,Transactions!$J$4:$J33,$A29,Transactions!$G$4:$G33,"="&amp;J$2)))</f>
        <v/>
      </c>
      <c r="K29" s="163" t="str">
        <f>IF($A29="","",IF(K$1="","",SUMIFS(Transactions!$H$4:$H33,Transactions!$J$4:$J33,$A29,Transactions!$G$4:$G33,"="&amp;K$2)))</f>
        <v/>
      </c>
      <c r="L29" s="163" t="str">
        <f>IF($A29="","",IF(L$1="","",SUMIFS(Transactions!$H$4:$H33,Transactions!$J$4:$J33,$A29,Transactions!$G$4:$G33,"="&amp;L$2)))</f>
        <v/>
      </c>
      <c r="M29" s="163" t="str">
        <f>IF($A29="","",IF(M$1="","",SUMIFS(Transactions!$H$4:$H33,Transactions!$J$4:$J33,$A29,Transactions!$G$4:$G33,"="&amp;M$2)))</f>
        <v/>
      </c>
      <c r="N29" s="163" t="str">
        <f>IF($A29="","",IF(N$1="","",SUMIFS(Transactions!$H$4:$H33,Transactions!$J$4:$J33,$A29,Transactions!$G$4:$G33,"="&amp;N$2)))</f>
        <v/>
      </c>
      <c r="O29" s="163" t="str">
        <f>IF($A29="","",IF(O$1="","",SUMIFS(Transactions!$H$4:$H33,Transactions!$J$4:$J33,$A29,Transactions!$G$4:$G33,"="&amp;O$2)))</f>
        <v/>
      </c>
      <c r="P29" s="163" t="str">
        <f>IF($A29="","",IF(P$1="","",SUMIFS(Transactions!$H$4:$H33,Transactions!$J$4:$J33,$A29,Transactions!$G$4:$G33,"="&amp;P$2)))</f>
        <v/>
      </c>
      <c r="Q29" s="163" t="str">
        <f>IF($A29="","",IF(Q$1="","",SUMIFS(Transactions!$H$4:$H33,Transactions!$J$4:$J33,$A29,Transactions!$G$4:$G33,"="&amp;Q$2)))</f>
        <v/>
      </c>
      <c r="R29" s="163" t="str">
        <f>IF($A29="","",IF(R$1="","",SUMIFS(Transactions!$H$4:$H33,Transactions!$J$4:$J33,$A29,Transactions!$G$4:$G33,"="&amp;R$2)))</f>
        <v/>
      </c>
      <c r="S29" s="163" t="str">
        <f>IF($A29="","",IF(S$1="","",SUMIFS(Transactions!$H$4:$H33,Transactions!$J$4:$J33,$A29,Transactions!$G$4:$G33,"="&amp;S$2)))</f>
        <v/>
      </c>
      <c r="T29" s="163" t="str">
        <f>IF($A29="","",IF(T$1="","",SUMIFS(Transactions!$H$4:$H33,Transactions!$J$4:$J33,$A29,Transactions!$G$4:$G33,"="&amp;T$2)))</f>
        <v/>
      </c>
      <c r="U29" s="163" t="str">
        <f>IF($A29="","",IF(U$1="","",SUMIFS(Transactions!$H$4:$H33,Transactions!$J$4:$J33,$A29,Transactions!$G$4:$G33,"="&amp;U$2)))</f>
        <v/>
      </c>
      <c r="V29" s="163" t="str">
        <f>IF($A29="","",IF(V$1="","",SUMIFS(Transactions!$H$4:$H33,Transactions!$J$4:$J33,$A29,Transactions!$G$4:$G33,"="&amp;V$2)))</f>
        <v/>
      </c>
      <c r="W29" s="163" t="str">
        <f>IF($A29="","",IF(W$1="","",SUMIFS(Transactions!$H$4:$H33,Transactions!$J$4:$J33,$A29,Transactions!$G$4:$G33,"="&amp;W$2)))</f>
        <v/>
      </c>
      <c r="X29" s="163" t="str">
        <f>IF($A29="","",IF(X$1="","",SUMIFS(Transactions!$H$4:$H33,Transactions!$J$4:$J33,$A29,Transactions!$G$4:$G33,"="&amp;X$2)))</f>
        <v/>
      </c>
      <c r="Y29" s="163" t="str">
        <f>IF($A29="","",IF(Y$1="","",SUMIFS(Transactions!$H$4:$H33,Transactions!$J$4:$J33,$A29,Transactions!$G$4:$G33,"="&amp;Y$2)))</f>
        <v/>
      </c>
      <c r="Z29" s="163" t="str">
        <f>IF($A29="","",IF(Z$1="","",SUMIFS(Transactions!$H$4:$H33,Transactions!$J$4:$J33,$A29,Transactions!$G$4:$G33,"="&amp;Z$2)))</f>
        <v/>
      </c>
      <c r="AA29" s="163" t="str">
        <f>IF($A29="","",IF(AA$1="","",SUMIFS(Transactions!$H$4:$H33,Transactions!$J$4:$J33,$A29,Transactions!$G$4:$G33,"="&amp;AA$2)))</f>
        <v/>
      </c>
      <c r="AB29" s="163" t="str">
        <f>IF($A29="","",IF(AB$1="","",SUMIFS(Transactions!$H$4:$H33,Transactions!$J$4:$J33,$A29,Transactions!$G$4:$G33,"="&amp;AB$2)))</f>
        <v/>
      </c>
      <c r="AC29" s="163" t="str">
        <f>IF($A29="","",IF(AC$1="","",SUMIFS(Transactions!$H$4:$H33,Transactions!$J$4:$J33,$A29,Transactions!$G$4:$G33,"="&amp;AC$2)))</f>
        <v/>
      </c>
      <c r="AD29" s="163" t="str">
        <f>IF($A29="","",IF(AD$1="","",SUMIFS(Transactions!$H$4:$H33,Transactions!$J$4:$J33,$A29,Transactions!$G$4:$G33,"="&amp;AD$2)))</f>
        <v/>
      </c>
      <c r="AE29" s="163" t="str">
        <f>IF($A29="","",IF(AE$1="","",SUMIFS(Transactions!$H$4:$H33,Transactions!$J$4:$J33,$A29,Transactions!$G$4:$G33,"="&amp;AE$2)))</f>
        <v/>
      </c>
      <c r="AF29" s="163" t="str">
        <f>IF($A29="","",IF(AF$1="","",SUMIFS(Transactions!$H$4:$H33,Transactions!$J$4:$J33,$A29,Transactions!$G$4:$G33,"="&amp;AF$2)))</f>
        <v/>
      </c>
      <c r="AG29" s="163" t="str">
        <f>IF($A29="","",IF(AG$1="","",SUMIFS(Transactions!$H$4:$H33,Transactions!$J$4:$J33,$A29,Transactions!$G$4:$G33,"="&amp;AG$2)))</f>
        <v/>
      </c>
    </row>
    <row r="30" ht="26.25" customHeight="1">
      <c r="A30" s="164" t="str">
        <f>Summary!H52</f>
        <v/>
      </c>
      <c r="B30" s="159" t="str">
        <f t="shared" si="3"/>
        <v/>
      </c>
      <c r="C30" s="160" t="str">
        <f>IF($A30="","",IF(C$1="","",SUMIFS(Transactions!$H$4:$H33,Transactions!$J$4:$J33,$A30,Transactions!$G$4:$G33,"="&amp;C$2)))</f>
        <v/>
      </c>
      <c r="D30" s="160" t="str">
        <f>IF($A30="","",IF(D$1="","",SUMIFS(Transactions!$H$4:$H33,Transactions!$J$4:$J33,$A30,Transactions!$G$4:$G33,"="&amp;D$2)))</f>
        <v/>
      </c>
      <c r="E30" s="160" t="str">
        <f>IF($A30="","",IF(E$1="","",SUMIFS(Transactions!$H$4:$H33,Transactions!$J$4:$J33,$A30,Transactions!$G$4:$G33,"="&amp;E$2)))</f>
        <v/>
      </c>
      <c r="F30" s="160" t="str">
        <f>IF($A30="","",IF(F$1="","",SUMIFS(Transactions!$H$4:$H33,Transactions!$J$4:$J33,$A30,Transactions!$G$4:$G33,"="&amp;F$2)))</f>
        <v/>
      </c>
      <c r="G30" s="160" t="str">
        <f>IF($A30="","",IF(G$1="","",SUMIFS(Transactions!$H$4:$H33,Transactions!$J$4:$J33,$A30,Transactions!$G$4:$G33,"="&amp;G$2)))</f>
        <v/>
      </c>
      <c r="H30" s="160" t="str">
        <f>IF($A30="","",IF(H$1="","",SUMIFS(Transactions!$H$4:$H33,Transactions!$J$4:$J33,$A30,Transactions!$G$4:$G33,"="&amp;H$2)))</f>
        <v/>
      </c>
      <c r="I30" s="160" t="str">
        <f>IF($A30="","",IF(I$1="","",SUMIFS(Transactions!$H$4:$H33,Transactions!$J$4:$J33,$A30,Transactions!$G$4:$G33,"="&amp;I$2)))</f>
        <v/>
      </c>
      <c r="J30" s="160" t="str">
        <f>IF($A30="","",IF(J$1="","",SUMIFS(Transactions!$H$4:$H33,Transactions!$J$4:$J33,$A30,Transactions!$G$4:$G33,"="&amp;J$2)))</f>
        <v/>
      </c>
      <c r="K30" s="160" t="str">
        <f>IF($A30="","",IF(K$1="","",SUMIFS(Transactions!$H$4:$H33,Transactions!$J$4:$J33,$A30,Transactions!$G$4:$G33,"="&amp;K$2)))</f>
        <v/>
      </c>
      <c r="L30" s="160" t="str">
        <f>IF($A30="","",IF(L$1="","",SUMIFS(Transactions!$H$4:$H33,Transactions!$J$4:$J33,$A30,Transactions!$G$4:$G33,"="&amp;L$2)))</f>
        <v/>
      </c>
      <c r="M30" s="160" t="str">
        <f>IF($A30="","",IF(M$1="","",SUMIFS(Transactions!$H$4:$H33,Transactions!$J$4:$J33,$A30,Transactions!$G$4:$G33,"="&amp;M$2)))</f>
        <v/>
      </c>
      <c r="N30" s="160" t="str">
        <f>IF($A30="","",IF(N$1="","",SUMIFS(Transactions!$H$4:$H33,Transactions!$J$4:$J33,$A30,Transactions!$G$4:$G33,"="&amp;N$2)))</f>
        <v/>
      </c>
      <c r="O30" s="160" t="str">
        <f>IF($A30="","",IF(O$1="","",SUMIFS(Transactions!$H$4:$H33,Transactions!$J$4:$J33,$A30,Transactions!$G$4:$G33,"="&amp;O$2)))</f>
        <v/>
      </c>
      <c r="P30" s="160" t="str">
        <f>IF($A30="","",IF(P$1="","",SUMIFS(Transactions!$H$4:$H33,Transactions!$J$4:$J33,$A30,Transactions!$G$4:$G33,"="&amp;P$2)))</f>
        <v/>
      </c>
      <c r="Q30" s="160" t="str">
        <f>IF($A30="","",IF(Q$1="","",SUMIFS(Transactions!$H$4:$H33,Transactions!$J$4:$J33,$A30,Transactions!$G$4:$G33,"="&amp;Q$2)))</f>
        <v/>
      </c>
      <c r="R30" s="160" t="str">
        <f>IF($A30="","",IF(R$1="","",SUMIFS(Transactions!$H$4:$H33,Transactions!$J$4:$J33,$A30,Transactions!$G$4:$G33,"="&amp;R$2)))</f>
        <v/>
      </c>
      <c r="S30" s="160" t="str">
        <f>IF($A30="","",IF(S$1="","",SUMIFS(Transactions!$H$4:$H33,Transactions!$J$4:$J33,$A30,Transactions!$G$4:$G33,"="&amp;S$2)))</f>
        <v/>
      </c>
      <c r="T30" s="160" t="str">
        <f>IF($A30="","",IF(T$1="","",SUMIFS(Transactions!$H$4:$H33,Transactions!$J$4:$J33,$A30,Transactions!$G$4:$G33,"="&amp;T$2)))</f>
        <v/>
      </c>
      <c r="U30" s="160" t="str">
        <f>IF($A30="","",IF(U$1="","",SUMIFS(Transactions!$H$4:$H33,Transactions!$J$4:$J33,$A30,Transactions!$G$4:$G33,"="&amp;U$2)))</f>
        <v/>
      </c>
      <c r="V30" s="160" t="str">
        <f>IF($A30="","",IF(V$1="","",SUMIFS(Transactions!$H$4:$H33,Transactions!$J$4:$J33,$A30,Transactions!$G$4:$G33,"="&amp;V$2)))</f>
        <v/>
      </c>
      <c r="W30" s="160" t="str">
        <f>IF($A30="","",IF(W$1="","",SUMIFS(Transactions!$H$4:$H33,Transactions!$J$4:$J33,$A30,Transactions!$G$4:$G33,"="&amp;W$2)))</f>
        <v/>
      </c>
      <c r="X30" s="160" t="str">
        <f>IF($A30="","",IF(X$1="","",SUMIFS(Transactions!$H$4:$H33,Transactions!$J$4:$J33,$A30,Transactions!$G$4:$G33,"="&amp;X$2)))</f>
        <v/>
      </c>
      <c r="Y30" s="160" t="str">
        <f>IF($A30="","",IF(Y$1="","",SUMIFS(Transactions!$H$4:$H33,Transactions!$J$4:$J33,$A30,Transactions!$G$4:$G33,"="&amp;Y$2)))</f>
        <v/>
      </c>
      <c r="Z30" s="160" t="str">
        <f>IF($A30="","",IF(Z$1="","",SUMIFS(Transactions!$H$4:$H33,Transactions!$J$4:$J33,$A30,Transactions!$G$4:$G33,"="&amp;Z$2)))</f>
        <v/>
      </c>
      <c r="AA30" s="160" t="str">
        <f>IF($A30="","",IF(AA$1="","",SUMIFS(Transactions!$H$4:$H33,Transactions!$J$4:$J33,$A30,Transactions!$G$4:$G33,"="&amp;AA$2)))</f>
        <v/>
      </c>
      <c r="AB30" s="160" t="str">
        <f>IF($A30="","",IF(AB$1="","",SUMIFS(Transactions!$H$4:$H33,Transactions!$J$4:$J33,$A30,Transactions!$G$4:$G33,"="&amp;AB$2)))</f>
        <v/>
      </c>
      <c r="AC30" s="160" t="str">
        <f>IF($A30="","",IF(AC$1="","",SUMIFS(Transactions!$H$4:$H33,Transactions!$J$4:$J33,$A30,Transactions!$G$4:$G33,"="&amp;AC$2)))</f>
        <v/>
      </c>
      <c r="AD30" s="160" t="str">
        <f>IF($A30="","",IF(AD$1="","",SUMIFS(Transactions!$H$4:$H33,Transactions!$J$4:$J33,$A30,Transactions!$G$4:$G33,"="&amp;AD$2)))</f>
        <v/>
      </c>
      <c r="AE30" s="160" t="str">
        <f>IF($A30="","",IF(AE$1="","",SUMIFS(Transactions!$H$4:$H33,Transactions!$J$4:$J33,$A30,Transactions!$G$4:$G33,"="&amp;AE$2)))</f>
        <v/>
      </c>
      <c r="AF30" s="160" t="str">
        <f>IF($A30="","",IF(AF$1="","",SUMIFS(Transactions!$H$4:$H33,Transactions!$J$4:$J33,$A30,Transactions!$G$4:$G33,"="&amp;AF$2)))</f>
        <v/>
      </c>
      <c r="AG30" s="160" t="str">
        <f>IF($A30="","",IF(AG$1="","",SUMIFS(Transactions!$H$4:$H33,Transactions!$J$4:$J33,$A30,Transactions!$G$4:$G33,"="&amp;AG$2)))</f>
        <v/>
      </c>
    </row>
    <row r="31" ht="26.25" customHeight="1">
      <c r="A31" s="165" t="str">
        <f>Summary!H53</f>
        <v/>
      </c>
      <c r="B31" s="162" t="str">
        <f t="shared" si="3"/>
        <v/>
      </c>
      <c r="C31" s="163" t="str">
        <f>IF($A31="","",IF(C$1="","",SUMIFS(Transactions!$H$4:$H33,Transactions!$J$4:$J33,$A31,Transactions!$G$4:$G33,"="&amp;C$2)))</f>
        <v/>
      </c>
      <c r="D31" s="163" t="str">
        <f>IF($A31="","",IF(D$1="","",SUMIFS(Transactions!$H$4:$H33,Transactions!$J$4:$J33,$A31,Transactions!$G$4:$G33,"="&amp;D$2)))</f>
        <v/>
      </c>
      <c r="E31" s="163" t="str">
        <f>IF($A31="","",IF(E$1="","",SUMIFS(Transactions!$H$4:$H33,Transactions!$J$4:$J33,$A31,Transactions!$G$4:$G33,"="&amp;E$2)))</f>
        <v/>
      </c>
      <c r="F31" s="163" t="str">
        <f>IF($A31="","",IF(F$1="","",SUMIFS(Transactions!$H$4:$H33,Transactions!$J$4:$J33,$A31,Transactions!$G$4:$G33,"="&amp;F$2)))</f>
        <v/>
      </c>
      <c r="G31" s="163" t="str">
        <f>IF($A31="","",IF(G$1="","",SUMIFS(Transactions!$H$4:$H33,Transactions!$J$4:$J33,$A31,Transactions!$G$4:$G33,"="&amp;G$2)))</f>
        <v/>
      </c>
      <c r="H31" s="163" t="str">
        <f>IF($A31="","",IF(H$1="","",SUMIFS(Transactions!$H$4:$H33,Transactions!$J$4:$J33,$A31,Transactions!$G$4:$G33,"="&amp;H$2)))</f>
        <v/>
      </c>
      <c r="I31" s="163" t="str">
        <f>IF($A31="","",IF(I$1="","",SUMIFS(Transactions!$H$4:$H33,Transactions!$J$4:$J33,$A31,Transactions!$G$4:$G33,"="&amp;I$2)))</f>
        <v/>
      </c>
      <c r="J31" s="163" t="str">
        <f>IF($A31="","",IF(J$1="","",SUMIFS(Transactions!$H$4:$H33,Transactions!$J$4:$J33,$A31,Transactions!$G$4:$G33,"="&amp;J$2)))</f>
        <v/>
      </c>
      <c r="K31" s="163" t="str">
        <f>IF($A31="","",IF(K$1="","",SUMIFS(Transactions!$H$4:$H33,Transactions!$J$4:$J33,$A31,Transactions!$G$4:$G33,"="&amp;K$2)))</f>
        <v/>
      </c>
      <c r="L31" s="163" t="str">
        <f>IF($A31="","",IF(L$1="","",SUMIFS(Transactions!$H$4:$H33,Transactions!$J$4:$J33,$A31,Transactions!$G$4:$G33,"="&amp;L$2)))</f>
        <v/>
      </c>
      <c r="M31" s="163" t="str">
        <f>IF($A31="","",IF(M$1="","",SUMIFS(Transactions!$H$4:$H33,Transactions!$J$4:$J33,$A31,Transactions!$G$4:$G33,"="&amp;M$2)))</f>
        <v/>
      </c>
      <c r="N31" s="163" t="str">
        <f>IF($A31="","",IF(N$1="","",SUMIFS(Transactions!$H$4:$H33,Transactions!$J$4:$J33,$A31,Transactions!$G$4:$G33,"="&amp;N$2)))</f>
        <v/>
      </c>
      <c r="O31" s="163" t="str">
        <f>IF($A31="","",IF(O$1="","",SUMIFS(Transactions!$H$4:$H33,Transactions!$J$4:$J33,$A31,Transactions!$G$4:$G33,"="&amp;O$2)))</f>
        <v/>
      </c>
      <c r="P31" s="163" t="str">
        <f>IF($A31="","",IF(P$1="","",SUMIFS(Transactions!$H$4:$H33,Transactions!$J$4:$J33,$A31,Transactions!$G$4:$G33,"="&amp;P$2)))</f>
        <v/>
      </c>
      <c r="Q31" s="163" t="str">
        <f>IF($A31="","",IF(Q$1="","",SUMIFS(Transactions!$H$4:$H33,Transactions!$J$4:$J33,$A31,Transactions!$G$4:$G33,"="&amp;Q$2)))</f>
        <v/>
      </c>
      <c r="R31" s="163" t="str">
        <f>IF($A31="","",IF(R$1="","",SUMIFS(Transactions!$H$4:$H33,Transactions!$J$4:$J33,$A31,Transactions!$G$4:$G33,"="&amp;R$2)))</f>
        <v/>
      </c>
      <c r="S31" s="163" t="str">
        <f>IF($A31="","",IF(S$1="","",SUMIFS(Transactions!$H$4:$H33,Transactions!$J$4:$J33,$A31,Transactions!$G$4:$G33,"="&amp;S$2)))</f>
        <v/>
      </c>
      <c r="T31" s="163" t="str">
        <f>IF($A31="","",IF(T$1="","",SUMIFS(Transactions!$H$4:$H33,Transactions!$J$4:$J33,$A31,Transactions!$G$4:$G33,"="&amp;T$2)))</f>
        <v/>
      </c>
      <c r="U31" s="163" t="str">
        <f>IF($A31="","",IF(U$1="","",SUMIFS(Transactions!$H$4:$H33,Transactions!$J$4:$J33,$A31,Transactions!$G$4:$G33,"="&amp;U$2)))</f>
        <v/>
      </c>
      <c r="V31" s="163" t="str">
        <f>IF($A31="","",IF(V$1="","",SUMIFS(Transactions!$H$4:$H33,Transactions!$J$4:$J33,$A31,Transactions!$G$4:$G33,"="&amp;V$2)))</f>
        <v/>
      </c>
      <c r="W31" s="163" t="str">
        <f>IF($A31="","",IF(W$1="","",SUMIFS(Transactions!$H$4:$H33,Transactions!$J$4:$J33,$A31,Transactions!$G$4:$G33,"="&amp;W$2)))</f>
        <v/>
      </c>
      <c r="X31" s="163" t="str">
        <f>IF($A31="","",IF(X$1="","",SUMIFS(Transactions!$H$4:$H33,Transactions!$J$4:$J33,$A31,Transactions!$G$4:$G33,"="&amp;X$2)))</f>
        <v/>
      </c>
      <c r="Y31" s="163" t="str">
        <f>IF($A31="","",IF(Y$1="","",SUMIFS(Transactions!$H$4:$H33,Transactions!$J$4:$J33,$A31,Transactions!$G$4:$G33,"="&amp;Y$2)))</f>
        <v/>
      </c>
      <c r="Z31" s="163" t="str">
        <f>IF($A31="","",IF(Z$1="","",SUMIFS(Transactions!$H$4:$H33,Transactions!$J$4:$J33,$A31,Transactions!$G$4:$G33,"="&amp;Z$2)))</f>
        <v/>
      </c>
      <c r="AA31" s="163" t="str">
        <f>IF($A31="","",IF(AA$1="","",SUMIFS(Transactions!$H$4:$H33,Transactions!$J$4:$J33,$A31,Transactions!$G$4:$G33,"="&amp;AA$2)))</f>
        <v/>
      </c>
      <c r="AB31" s="163" t="str">
        <f>IF($A31="","",IF(AB$1="","",SUMIFS(Transactions!$H$4:$H33,Transactions!$J$4:$J33,$A31,Transactions!$G$4:$G33,"="&amp;AB$2)))</f>
        <v/>
      </c>
      <c r="AC31" s="163" t="str">
        <f>IF($A31="","",IF(AC$1="","",SUMIFS(Transactions!$H$4:$H33,Transactions!$J$4:$J33,$A31,Transactions!$G$4:$G33,"="&amp;AC$2)))</f>
        <v/>
      </c>
      <c r="AD31" s="163" t="str">
        <f>IF($A31="","",IF(AD$1="","",SUMIFS(Transactions!$H$4:$H33,Transactions!$J$4:$J33,$A31,Transactions!$G$4:$G33,"="&amp;AD$2)))</f>
        <v/>
      </c>
      <c r="AE31" s="163" t="str">
        <f>IF($A31="","",IF(AE$1="","",SUMIFS(Transactions!$H$4:$H33,Transactions!$J$4:$J33,$A31,Transactions!$G$4:$G33,"="&amp;AE$2)))</f>
        <v/>
      </c>
      <c r="AF31" s="163" t="str">
        <f>IF($A31="","",IF(AF$1="","",SUMIFS(Transactions!$H$4:$H33,Transactions!$J$4:$J33,$A31,Transactions!$G$4:$G33,"="&amp;AF$2)))</f>
        <v/>
      </c>
      <c r="AG31" s="163" t="str">
        <f>IF($A31="","",IF(AG$1="","",SUMIFS(Transactions!$H$4:$H33,Transactions!$J$4:$J33,$A31,Transactions!$G$4:$G33,"="&amp;AG$2)))</f>
        <v/>
      </c>
    </row>
    <row r="32" ht="26.25" customHeight="1">
      <c r="A32" s="166" t="str">
        <f>Summary!H54</f>
        <v/>
      </c>
      <c r="B32" s="167" t="str">
        <f t="shared" si="3"/>
        <v/>
      </c>
      <c r="C32" s="168" t="str">
        <f>IF($A32="","",IF(C$1="","",SUMIFS(Transactions!$H$4:$H33,Transactions!$J$4:$J33,$A32,Transactions!$G$4:$G33,"="&amp;C$2)))</f>
        <v/>
      </c>
      <c r="D32" s="168" t="str">
        <f>IF($A32="","",IF(D$1="","",SUMIFS(Transactions!$H$4:$H33,Transactions!$J$4:$J33,$A32,Transactions!$G$4:$G33,"="&amp;D$2)))</f>
        <v/>
      </c>
      <c r="E32" s="168" t="str">
        <f>IF($A32="","",IF(E$1="","",SUMIFS(Transactions!$H$4:$H33,Transactions!$J$4:$J33,$A32,Transactions!$G$4:$G33,"="&amp;E$2)))</f>
        <v/>
      </c>
      <c r="F32" s="168" t="str">
        <f>IF($A32="","",IF(F$1="","",SUMIFS(Transactions!$H$4:$H33,Transactions!$J$4:$J33,$A32,Transactions!$G$4:$G33,"="&amp;F$2)))</f>
        <v/>
      </c>
      <c r="G32" s="168" t="str">
        <f>IF($A32="","",IF(G$1="","",SUMIFS(Transactions!$H$4:$H33,Transactions!$J$4:$J33,$A32,Transactions!$G$4:$G33,"="&amp;G$2)))</f>
        <v/>
      </c>
      <c r="H32" s="168" t="str">
        <f>IF($A32="","",IF(H$1="","",SUMIFS(Transactions!$H$4:$H33,Transactions!$J$4:$J33,$A32,Transactions!$G$4:$G33,"="&amp;H$2)))</f>
        <v/>
      </c>
      <c r="I32" s="168" t="str">
        <f>IF($A32="","",IF(I$1="","",SUMIFS(Transactions!$H$4:$H33,Transactions!$J$4:$J33,$A32,Transactions!$G$4:$G33,"="&amp;I$2)))</f>
        <v/>
      </c>
      <c r="J32" s="168" t="str">
        <f>IF($A32="","",IF(J$1="","",SUMIFS(Transactions!$H$4:$H33,Transactions!$J$4:$J33,$A32,Transactions!$G$4:$G33,"="&amp;J$2)))</f>
        <v/>
      </c>
      <c r="K32" s="168" t="str">
        <f>IF($A32="","",IF(K$1="","",SUMIFS(Transactions!$H$4:$H33,Transactions!$J$4:$J33,$A32,Transactions!$G$4:$G33,"="&amp;K$2)))</f>
        <v/>
      </c>
      <c r="L32" s="168" t="str">
        <f>IF($A32="","",IF(L$1="","",SUMIFS(Transactions!$H$4:$H33,Transactions!$J$4:$J33,$A32,Transactions!$G$4:$G33,"="&amp;L$2)))</f>
        <v/>
      </c>
      <c r="M32" s="168" t="str">
        <f>IF($A32="","",IF(M$1="","",SUMIFS(Transactions!$H$4:$H33,Transactions!$J$4:$J33,$A32,Transactions!$G$4:$G33,"="&amp;M$2)))</f>
        <v/>
      </c>
      <c r="N32" s="168" t="str">
        <f>IF($A32="","",IF(N$1="","",SUMIFS(Transactions!$H$4:$H33,Transactions!$J$4:$J33,$A32,Transactions!$G$4:$G33,"="&amp;N$2)))</f>
        <v/>
      </c>
      <c r="O32" s="168" t="str">
        <f>IF($A32="","",IF(O$1="","",SUMIFS(Transactions!$H$4:$H33,Transactions!$J$4:$J33,$A32,Transactions!$G$4:$G33,"="&amp;O$2)))</f>
        <v/>
      </c>
      <c r="P32" s="168" t="str">
        <f>IF($A32="","",IF(P$1="","",SUMIFS(Transactions!$H$4:$H33,Transactions!$J$4:$J33,$A32,Transactions!$G$4:$G33,"="&amp;P$2)))</f>
        <v/>
      </c>
      <c r="Q32" s="168" t="str">
        <f>IF($A32="","",IF(Q$1="","",SUMIFS(Transactions!$H$4:$H33,Transactions!$J$4:$J33,$A32,Transactions!$G$4:$G33,"="&amp;Q$2)))</f>
        <v/>
      </c>
      <c r="R32" s="168" t="str">
        <f>IF($A32="","",IF(R$1="","",SUMIFS(Transactions!$H$4:$H33,Transactions!$J$4:$J33,$A32,Transactions!$G$4:$G33,"="&amp;R$2)))</f>
        <v/>
      </c>
      <c r="S32" s="168" t="str">
        <f>IF($A32="","",IF(S$1="","",SUMIFS(Transactions!$H$4:$H33,Transactions!$J$4:$J33,$A32,Transactions!$G$4:$G33,"="&amp;S$2)))</f>
        <v/>
      </c>
      <c r="T32" s="168" t="str">
        <f>IF($A32="","",IF(T$1="","",SUMIFS(Transactions!$H$4:$H33,Transactions!$J$4:$J33,$A32,Transactions!$G$4:$G33,"="&amp;T$2)))</f>
        <v/>
      </c>
      <c r="U32" s="168" t="str">
        <f>IF($A32="","",IF(U$1="","",SUMIFS(Transactions!$H$4:$H33,Transactions!$J$4:$J33,$A32,Transactions!$G$4:$G33,"="&amp;U$2)))</f>
        <v/>
      </c>
      <c r="V32" s="168" t="str">
        <f>IF($A32="","",IF(V$1="","",SUMIFS(Transactions!$H$4:$H33,Transactions!$J$4:$J33,$A32,Transactions!$G$4:$G33,"="&amp;V$2)))</f>
        <v/>
      </c>
      <c r="W32" s="168" t="str">
        <f>IF($A32="","",IF(W$1="","",SUMIFS(Transactions!$H$4:$H33,Transactions!$J$4:$J33,$A32,Transactions!$G$4:$G33,"="&amp;W$2)))</f>
        <v/>
      </c>
      <c r="X32" s="168" t="str">
        <f>IF($A32="","",IF(X$1="","",SUMIFS(Transactions!$H$4:$H33,Transactions!$J$4:$J33,$A32,Transactions!$G$4:$G33,"="&amp;X$2)))</f>
        <v/>
      </c>
      <c r="Y32" s="168" t="str">
        <f>IF($A32="","",IF(Y$1="","",SUMIFS(Transactions!$H$4:$H33,Transactions!$J$4:$J33,$A32,Transactions!$G$4:$G33,"="&amp;Y$2)))</f>
        <v/>
      </c>
      <c r="Z32" s="168" t="str">
        <f>IF($A32="","",IF(Z$1="","",SUMIFS(Transactions!$H$4:$H33,Transactions!$J$4:$J33,$A32,Transactions!$G$4:$G33,"="&amp;Z$2)))</f>
        <v/>
      </c>
      <c r="AA32" s="168" t="str">
        <f>IF($A32="","",IF(AA$1="","",SUMIFS(Transactions!$H$4:$H33,Transactions!$J$4:$J33,$A32,Transactions!$G$4:$G33,"="&amp;AA$2)))</f>
        <v/>
      </c>
      <c r="AB32" s="168" t="str">
        <f>IF($A32="","",IF(AB$1="","",SUMIFS(Transactions!$H$4:$H33,Transactions!$J$4:$J33,$A32,Transactions!$G$4:$G33,"="&amp;AB$2)))</f>
        <v/>
      </c>
      <c r="AC32" s="168" t="str">
        <f>IF($A32="","",IF(AC$1="","",SUMIFS(Transactions!$H$4:$H33,Transactions!$J$4:$J33,$A32,Transactions!$G$4:$G33,"="&amp;AC$2)))</f>
        <v/>
      </c>
      <c r="AD32" s="168" t="str">
        <f>IF($A32="","",IF(AD$1="","",SUMIFS(Transactions!$H$4:$H33,Transactions!$J$4:$J33,$A32,Transactions!$G$4:$G33,"="&amp;AD$2)))</f>
        <v/>
      </c>
      <c r="AE32" s="168" t="str">
        <f>IF($A32="","",IF(AE$1="","",SUMIFS(Transactions!$H$4:$H33,Transactions!$J$4:$J33,$A32,Transactions!$G$4:$G33,"="&amp;AE$2)))</f>
        <v/>
      </c>
      <c r="AF32" s="168" t="str">
        <f>IF($A32="","",IF(AF$1="","",SUMIFS(Transactions!$H$4:$H33,Transactions!$J$4:$J33,$A32,Transactions!$G$4:$G33,"="&amp;AF$2)))</f>
        <v/>
      </c>
      <c r="AG32" s="168" t="str">
        <f>IF($A32="","",IF(AG$1="","",SUMIFS(Transactions!$H$4:$H33,Transactions!$J$4:$J33,$A32,Transactions!$G$4:$G33,"="&amp;AG$2)))</f>
        <v/>
      </c>
    </row>
  </sheetData>
  <mergeCells count="5">
    <mergeCell ref="A1:B1"/>
    <mergeCell ref="A2:B2"/>
    <mergeCell ref="A3:B3"/>
    <mergeCell ref="A4:B4"/>
    <mergeCell ref="A5:B5"/>
  </mergeCell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75"/>
  <sheetData>
    <row r="1">
      <c r="A1" s="169">
        <f>date(Summary!D2,Summary!D3,1)</f>
        <v>45078</v>
      </c>
    </row>
    <row r="2">
      <c r="C2" s="170" t="str">
        <f t="array" ref="C2:I9">{
{"Sun","Mon","Tue","Wed","Thu","Fri","Sat"};
IF(
                  MONTH(
                         DATE(
                               YEAR(A1),
                               MONTH(A1),
                               SEQUENCE(7,7,-1*(WEEKDAY(EOMONTH(A1,-1)+1)+5),1)
                              )
                        ) =MONTH(A1),
                           SEQUENCE(7,7,-1*(WEEKDAY(EOMONTH(A1,-1)+1)+5),1),
                           ""
                 )
  }</f>
        <v>Sun</v>
      </c>
      <c r="D2" s="171" t="s">
        <v>45</v>
      </c>
      <c r="E2" s="171" t="s">
        <v>46</v>
      </c>
      <c r="F2" s="171" t="s">
        <v>47</v>
      </c>
      <c r="G2" s="171" t="s">
        <v>48</v>
      </c>
      <c r="H2" s="171" t="s">
        <v>49</v>
      </c>
      <c r="I2" s="171" t="s">
        <v>50</v>
      </c>
    </row>
    <row r="3">
      <c r="C3" s="171" t="s">
        <v>51</v>
      </c>
      <c r="D3" s="171" t="s">
        <v>51</v>
      </c>
      <c r="E3" s="171" t="s">
        <v>51</v>
      </c>
      <c r="F3" s="171" t="s">
        <v>51</v>
      </c>
      <c r="G3" s="171" t="s">
        <v>51</v>
      </c>
      <c r="H3" s="171" t="s">
        <v>51</v>
      </c>
      <c r="I3" s="171" t="s">
        <v>51</v>
      </c>
    </row>
    <row r="4">
      <c r="C4" s="171" t="s">
        <v>51</v>
      </c>
      <c r="D4" s="171" t="s">
        <v>51</v>
      </c>
      <c r="E4" s="171" t="s">
        <v>51</v>
      </c>
      <c r="F4" s="172" t="s">
        <v>51</v>
      </c>
      <c r="G4" s="171">
        <v>1.0</v>
      </c>
      <c r="H4" s="171">
        <v>2.0</v>
      </c>
      <c r="I4" s="171">
        <v>3.0</v>
      </c>
    </row>
    <row r="5">
      <c r="C5" s="171">
        <v>4.0</v>
      </c>
      <c r="D5" s="171">
        <v>5.0</v>
      </c>
      <c r="E5" s="171">
        <v>6.0</v>
      </c>
      <c r="F5" s="171">
        <v>7.0</v>
      </c>
      <c r="G5" s="171">
        <v>8.0</v>
      </c>
      <c r="H5" s="171">
        <v>9.0</v>
      </c>
      <c r="I5" s="171">
        <v>10.0</v>
      </c>
    </row>
    <row r="6">
      <c r="C6" s="171">
        <v>11.0</v>
      </c>
      <c r="D6" s="171">
        <v>12.0</v>
      </c>
      <c r="E6" s="171">
        <v>13.0</v>
      </c>
      <c r="F6" s="171">
        <v>14.0</v>
      </c>
      <c r="G6" s="171">
        <v>15.0</v>
      </c>
      <c r="H6" s="171">
        <v>16.0</v>
      </c>
      <c r="I6" s="171">
        <v>17.0</v>
      </c>
    </row>
    <row r="7">
      <c r="C7" s="171">
        <v>18.0</v>
      </c>
      <c r="D7" s="171">
        <v>19.0</v>
      </c>
      <c r="E7" s="171">
        <v>20.0</v>
      </c>
      <c r="F7" s="171">
        <v>21.0</v>
      </c>
      <c r="G7" s="171">
        <v>22.0</v>
      </c>
      <c r="H7" s="171">
        <v>23.0</v>
      </c>
      <c r="I7" s="171">
        <v>24.0</v>
      </c>
    </row>
    <row r="8">
      <c r="C8" s="171">
        <v>25.0</v>
      </c>
      <c r="D8" s="171">
        <v>26.0</v>
      </c>
      <c r="E8" s="171">
        <v>27.0</v>
      </c>
      <c r="F8" s="171">
        <v>28.0</v>
      </c>
      <c r="G8" s="171">
        <v>29.0</v>
      </c>
      <c r="H8" s="171">
        <v>30.0</v>
      </c>
      <c r="I8" s="171" t="s">
        <v>51</v>
      </c>
    </row>
    <row r="9">
      <c r="C9" s="172" t="s">
        <v>51</v>
      </c>
      <c r="D9" s="172" t="s">
        <v>51</v>
      </c>
      <c r="E9" s="172" t="s">
        <v>51</v>
      </c>
      <c r="F9" s="172" t="s">
        <v>51</v>
      </c>
      <c r="G9" s="172" t="s">
        <v>51</v>
      </c>
      <c r="H9" s="172" t="s">
        <v>51</v>
      </c>
      <c r="I9" s="172" t="s">
        <v>51</v>
      </c>
    </row>
  </sheetData>
  <mergeCells count="1">
    <mergeCell ref="A1:B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C272C"/>
    <outlinePr summaryBelow="0" summaryRight="0"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1.22" defaultRowHeight="15.75"/>
  <cols>
    <col customWidth="1" min="1" max="1" width="17.89"/>
    <col customWidth="1" min="2" max="2" width="16.11"/>
    <col customWidth="1" min="3" max="33" width="11.44"/>
  </cols>
  <sheetData>
    <row r="1">
      <c r="A1" s="173" t="s">
        <v>52</v>
      </c>
      <c r="C1" s="174">
        <v>1.0</v>
      </c>
      <c r="D1" s="174">
        <v>2.0</v>
      </c>
      <c r="E1" s="174">
        <v>3.0</v>
      </c>
      <c r="F1" s="174">
        <v>4.0</v>
      </c>
      <c r="G1" s="174">
        <v>5.0</v>
      </c>
      <c r="H1" s="174">
        <v>6.0</v>
      </c>
      <c r="I1" s="174">
        <v>7.0</v>
      </c>
      <c r="J1" s="174">
        <v>8.0</v>
      </c>
      <c r="K1" s="174">
        <v>9.0</v>
      </c>
      <c r="L1" s="174">
        <v>10.0</v>
      </c>
      <c r="M1" s="174">
        <v>11.0</v>
      </c>
      <c r="N1" s="174">
        <v>12.0</v>
      </c>
      <c r="O1" s="174">
        <v>13.0</v>
      </c>
      <c r="P1" s="174">
        <v>14.0</v>
      </c>
      <c r="Q1" s="174">
        <v>15.0</v>
      </c>
      <c r="R1" s="174">
        <v>16.0</v>
      </c>
      <c r="S1" s="174">
        <v>17.0</v>
      </c>
      <c r="T1" s="174">
        <v>18.0</v>
      </c>
      <c r="U1" s="174">
        <v>19.0</v>
      </c>
      <c r="V1" s="174">
        <v>20.0</v>
      </c>
      <c r="W1" s="174">
        <v>21.0</v>
      </c>
      <c r="X1" s="174">
        <v>22.0</v>
      </c>
      <c r="Y1" s="174">
        <v>23.0</v>
      </c>
      <c r="Z1" s="174">
        <v>24.0</v>
      </c>
      <c r="AA1" s="174">
        <v>25.0</v>
      </c>
      <c r="AB1" s="174">
        <v>26.0</v>
      </c>
      <c r="AC1" s="174">
        <v>27.0</v>
      </c>
      <c r="AD1" s="174">
        <v>28.0</v>
      </c>
      <c r="AE1" s="174">
        <v>29.0</v>
      </c>
      <c r="AF1" s="174">
        <v>30.0</v>
      </c>
      <c r="AG1" s="174">
        <v>31.0</v>
      </c>
    </row>
    <row r="2">
      <c r="A2" s="175" t="s">
        <v>38</v>
      </c>
      <c r="B2" s="176"/>
      <c r="C2" s="177">
        <f>if((C1-1)&gt;DATEDIF(date(Summary!$D$2,Summary!$D$3,1),EOMONTH(DATE(Summary!$D$2,Summary!$D$3,1),0),"D"),"", date(Summary!$D$2,Summary!$D$3,C$1))</f>
        <v>45078</v>
      </c>
      <c r="D2" s="177">
        <f>if((D1-1)&gt;DATEDIF(date(Summary!$D$2,Summary!$D$3,1),EOMONTH(DATE(Summary!$D$2,Summary!$D$3,1),0),"D"),"", date(Summary!$D$2,Summary!$D$3,D$1))</f>
        <v>45079</v>
      </c>
      <c r="E2" s="177">
        <f>if((E1-1)&gt;DATEDIF(date(Summary!$D$2,Summary!$D$3,1),EOMONTH(DATE(Summary!$D$2,Summary!$D$3,1),0),"D"),"", date(Summary!$D$2,Summary!$D$3,E$1))</f>
        <v>45080</v>
      </c>
      <c r="F2" s="177">
        <f>if((F1-1)&gt;DATEDIF(date(Summary!$D$2,Summary!$D$3,1),EOMONTH(DATE(Summary!$D$2,Summary!$D$3,1),0),"D"),"", date(Summary!$D$2,Summary!$D$3,F$1))</f>
        <v>45081</v>
      </c>
      <c r="G2" s="177">
        <f>if((G1-1)&gt;DATEDIF(date(Summary!$D$2,Summary!$D$3,1),EOMONTH(DATE(Summary!$D$2,Summary!$D$3,1),0),"D"),"", date(Summary!$D$2,Summary!$D$3,G$1))</f>
        <v>45082</v>
      </c>
      <c r="H2" s="177">
        <f>if((H1-1)&gt;DATEDIF(date(Summary!$D$2,Summary!$D$3,1),EOMONTH(DATE(Summary!$D$2,Summary!$D$3,1),0),"D"),"", date(Summary!$D$2,Summary!$D$3,H$1))</f>
        <v>45083</v>
      </c>
      <c r="I2" s="177">
        <f>if((I1-1)&gt;DATEDIF(date(Summary!$D$2,Summary!$D$3,1),EOMONTH(DATE(Summary!$D$2,Summary!$D$3,1),0),"D"),"", date(Summary!$D$2,Summary!$D$3,I$1))</f>
        <v>45084</v>
      </c>
      <c r="J2" s="177">
        <f>if((J1-1)&gt;DATEDIF(date(Summary!$D$2,Summary!$D$3,1),EOMONTH(DATE(Summary!$D$2,Summary!$D$3,1),0),"D"),"", date(Summary!$D$2,Summary!$D$3,J$1))</f>
        <v>45085</v>
      </c>
      <c r="K2" s="177">
        <f>if((K1-1)&gt;DATEDIF(date(Summary!$D$2,Summary!$D$3,1),EOMONTH(DATE(Summary!$D$2,Summary!$D$3,1),0),"D"),"", date(Summary!$D$2,Summary!$D$3,K$1))</f>
        <v>45086</v>
      </c>
      <c r="L2" s="177">
        <f>if((L1-1)&gt;DATEDIF(date(Summary!$D$2,Summary!$D$3,1),EOMONTH(DATE(Summary!$D$2,Summary!$D$3,1),0),"D"),"", date(Summary!$D$2,Summary!$D$3,L$1))</f>
        <v>45087</v>
      </c>
      <c r="M2" s="177">
        <f>if((M1-1)&gt;DATEDIF(date(Summary!$D$2,Summary!$D$3,1),EOMONTH(DATE(Summary!$D$2,Summary!$D$3,1),0),"D"),"", date(Summary!$D$2,Summary!$D$3,M$1))</f>
        <v>45088</v>
      </c>
      <c r="N2" s="177">
        <f>if((N1-1)&gt;DATEDIF(date(Summary!$D$2,Summary!$D$3,1),EOMONTH(DATE(Summary!$D$2,Summary!$D$3,1),0),"D"),"", date(Summary!$D$2,Summary!$D$3,N$1))</f>
        <v>45089</v>
      </c>
      <c r="O2" s="177">
        <f>if((O1-1)&gt;DATEDIF(date(Summary!$D$2,Summary!$D$3,1),EOMONTH(DATE(Summary!$D$2,Summary!$D$3,1),0),"D"),"", date(Summary!$D$2,Summary!$D$3,O$1))</f>
        <v>45090</v>
      </c>
      <c r="P2" s="177">
        <f>if((P1-1)&gt;DATEDIF(date(Summary!$D$2,Summary!$D$3,1),EOMONTH(DATE(Summary!$D$2,Summary!$D$3,1),0),"D"),"", date(Summary!$D$2,Summary!$D$3,P$1))</f>
        <v>45091</v>
      </c>
      <c r="Q2" s="177">
        <f>if((Q1-1)&gt;DATEDIF(date(Summary!$D$2,Summary!$D$3,1),EOMONTH(DATE(Summary!$D$2,Summary!$D$3,1),0),"D"),"", date(Summary!$D$2,Summary!$D$3,Q$1))</f>
        <v>45092</v>
      </c>
      <c r="R2" s="177">
        <f>if((R1-1)&gt;DATEDIF(date(Summary!$D$2,Summary!$D$3,1),EOMONTH(DATE(Summary!$D$2,Summary!$D$3,1),0),"D"),"", date(Summary!$D$2,Summary!$D$3,R$1))</f>
        <v>45093</v>
      </c>
      <c r="S2" s="177">
        <f>if((S1-1)&gt;DATEDIF(date(Summary!$D$2,Summary!$D$3,1),EOMONTH(DATE(Summary!$D$2,Summary!$D$3,1),0),"D"),"", date(Summary!$D$2,Summary!$D$3,S$1))</f>
        <v>45094</v>
      </c>
      <c r="T2" s="177">
        <f>if((T1-1)&gt;DATEDIF(date(Summary!$D$2,Summary!$D$3,1),EOMONTH(DATE(Summary!$D$2,Summary!$D$3,1),0),"D"),"", date(Summary!$D$2,Summary!$D$3,T$1))</f>
        <v>45095</v>
      </c>
      <c r="U2" s="177">
        <f>if((U1-1)&gt;DATEDIF(date(Summary!$D$2,Summary!$D$3,1),EOMONTH(DATE(Summary!$D$2,Summary!$D$3,1),0),"D"),"", date(Summary!$D$2,Summary!$D$3,U$1))</f>
        <v>45096</v>
      </c>
      <c r="V2" s="177">
        <f>if((V1-1)&gt;DATEDIF(date(Summary!$D$2,Summary!$D$3,1),EOMONTH(DATE(Summary!$D$2,Summary!$D$3,1),0),"D"),"", date(Summary!$D$2,Summary!$D$3,V$1))</f>
        <v>45097</v>
      </c>
      <c r="W2" s="177">
        <f>if((W1-1)&gt;DATEDIF(date(Summary!$D$2,Summary!$D$3,1),EOMONTH(DATE(Summary!$D$2,Summary!$D$3,1),0),"D"),"", date(Summary!$D$2,Summary!$D$3,W$1))</f>
        <v>45098</v>
      </c>
      <c r="X2" s="177">
        <f>if((X1-1)&gt;DATEDIF(date(Summary!$D$2,Summary!$D$3,1),EOMONTH(DATE(Summary!$D$2,Summary!$D$3,1),0),"D"),"", date(Summary!$D$2,Summary!$D$3,X$1))</f>
        <v>45099</v>
      </c>
      <c r="Y2" s="177">
        <f>if((Y1-1)&gt;DATEDIF(date(Summary!$D$2,Summary!$D$3,1),EOMONTH(DATE(Summary!$D$2,Summary!$D$3,1),0),"D"),"", date(Summary!$D$2,Summary!$D$3,Y$1))</f>
        <v>45100</v>
      </c>
      <c r="Z2" s="177">
        <f>if((Z1-1)&gt;DATEDIF(date(Summary!$D$2,Summary!$D$3,1),EOMONTH(DATE(Summary!$D$2,Summary!$D$3,1),0),"D"),"", date(Summary!$D$2,Summary!$D$3,Z$1))</f>
        <v>45101</v>
      </c>
      <c r="AA2" s="177">
        <f>if((AA1-1)&gt;DATEDIF(date(Summary!$D$2,Summary!$D$3,1),EOMONTH(DATE(Summary!$D$2,Summary!$D$3,1),0),"D"),"", date(Summary!$D$2,Summary!$D$3,AA$1))</f>
        <v>45102</v>
      </c>
      <c r="AB2" s="177">
        <f>if((AB1-1)&gt;DATEDIF(date(Summary!$D$2,Summary!$D$3,1),EOMONTH(DATE(Summary!$D$2,Summary!$D$3,1),0),"D"),"", date(Summary!$D$2,Summary!$D$3,AB$1))</f>
        <v>45103</v>
      </c>
      <c r="AC2" s="177">
        <f>if((AC1-1)&gt;DATEDIF(date(Summary!$D$2,Summary!$D$3,1),EOMONTH(DATE(Summary!$D$2,Summary!$D$3,1),0),"D"),"", date(Summary!$D$2,Summary!$D$3,AC$1))</f>
        <v>45104</v>
      </c>
      <c r="AD2" s="177">
        <f>if((AD1-1)&gt;DATEDIF(date(Summary!$D$2,Summary!$D$3,1),EOMONTH(DATE(Summary!$D$2,Summary!$D$3,1),0),"D"),"", date(Summary!$D$2,Summary!$D$3,AD$1))</f>
        <v>45105</v>
      </c>
      <c r="AE2" s="177">
        <f>if((AE1-1)&gt;DATEDIF(date(Summary!$D$2,Summary!$D$3,1),EOMONTH(DATE(Summary!$D$2,Summary!$D$3,1),0),"D"),"", date(Summary!$D$2,Summary!$D$3,AE$1))</f>
        <v>45106</v>
      </c>
      <c r="AF2" s="177">
        <f>if((AF1-1)&gt;DATEDIF(date(Summary!$D$2,Summary!$D$3,1),EOMONTH(DATE(Summary!$D$2,Summary!$D$3,1),0),"D"),"", date(Summary!$D$2,Summary!$D$3,AF$1))</f>
        <v>45107</v>
      </c>
      <c r="AG2" s="178" t="str">
        <f>if((AG1-1)&gt;DATEDIF(date(Summary!$D$2,Summary!$D$3,1),EOMONTH(DATE(Summary!$D$2,Summary!$D$3,1),0),"D"),"", date(Summary!$D$2,Summary!$D$3,AG$1))</f>
        <v/>
      </c>
    </row>
    <row r="3" ht="26.25" customHeight="1">
      <c r="A3" s="179" t="s">
        <v>53</v>
      </c>
      <c r="C3" s="180">
        <f>sum(C4:C30)</f>
        <v>0</v>
      </c>
      <c r="D3" s="180">
        <f t="shared" ref="D3:AG3" si="1">sum(D4:D30)+C3</f>
        <v>0</v>
      </c>
      <c r="E3" s="180">
        <f t="shared" si="1"/>
        <v>0</v>
      </c>
      <c r="F3" s="180">
        <f t="shared" si="1"/>
        <v>0</v>
      </c>
      <c r="G3" s="180">
        <f t="shared" si="1"/>
        <v>0</v>
      </c>
      <c r="H3" s="180">
        <f t="shared" si="1"/>
        <v>0</v>
      </c>
      <c r="I3" s="180">
        <f t="shared" si="1"/>
        <v>0</v>
      </c>
      <c r="J3" s="180">
        <f t="shared" si="1"/>
        <v>0</v>
      </c>
      <c r="K3" s="180">
        <f t="shared" si="1"/>
        <v>0</v>
      </c>
      <c r="L3" s="180">
        <f t="shared" si="1"/>
        <v>0</v>
      </c>
      <c r="M3" s="180">
        <f t="shared" si="1"/>
        <v>0</v>
      </c>
      <c r="N3" s="180">
        <f t="shared" si="1"/>
        <v>0</v>
      </c>
      <c r="O3" s="180">
        <f t="shared" si="1"/>
        <v>0</v>
      </c>
      <c r="P3" s="180">
        <f t="shared" si="1"/>
        <v>0</v>
      </c>
      <c r="Q3" s="180">
        <f t="shared" si="1"/>
        <v>0</v>
      </c>
      <c r="R3" s="180">
        <f t="shared" si="1"/>
        <v>0</v>
      </c>
      <c r="S3" s="180">
        <f t="shared" si="1"/>
        <v>0</v>
      </c>
      <c r="T3" s="180">
        <f t="shared" si="1"/>
        <v>0</v>
      </c>
      <c r="U3" s="180">
        <f t="shared" si="1"/>
        <v>0</v>
      </c>
      <c r="V3" s="180">
        <f t="shared" si="1"/>
        <v>0</v>
      </c>
      <c r="W3" s="180">
        <f t="shared" si="1"/>
        <v>0</v>
      </c>
      <c r="X3" s="180">
        <f t="shared" si="1"/>
        <v>0</v>
      </c>
      <c r="Y3" s="180">
        <f t="shared" si="1"/>
        <v>0</v>
      </c>
      <c r="Z3" s="180">
        <f t="shared" si="1"/>
        <v>0</v>
      </c>
      <c r="AA3" s="180">
        <f t="shared" si="1"/>
        <v>0</v>
      </c>
      <c r="AB3" s="180">
        <f t="shared" si="1"/>
        <v>0</v>
      </c>
      <c r="AC3" s="180">
        <f t="shared" si="1"/>
        <v>0</v>
      </c>
      <c r="AD3" s="180">
        <f t="shared" si="1"/>
        <v>0</v>
      </c>
      <c r="AE3" s="180">
        <f t="shared" si="1"/>
        <v>0</v>
      </c>
      <c r="AF3" s="180">
        <f t="shared" si="1"/>
        <v>0</v>
      </c>
      <c r="AG3" s="180">
        <f t="shared" si="1"/>
        <v>0</v>
      </c>
    </row>
    <row r="4" ht="26.25" customHeight="1">
      <c r="A4" s="158" t="str">
        <f>Summary!B25</f>
        <v>Food</v>
      </c>
      <c r="B4" s="159">
        <f t="shared" ref="B4:B30" si="2">if(A4="","",sum(C4:AG4))</f>
        <v>0</v>
      </c>
      <c r="C4" s="160">
        <f>IF($A4="","",IF(C$1="","",SUMIFS(Transactions!$C$4:$C30,Transactions!$E$4:$E30,$A4,Transactions!$B$4:$B30,"="&amp;C$2)))</f>
        <v>0</v>
      </c>
      <c r="D4" s="160">
        <f>IF($A4="","",IF(D$1="","",SUMIFS(Transactions!$C$4:$C30,Transactions!$E$4:$E30,$A4,Transactions!$B$4:$B30,"="&amp;D$2)))</f>
        <v>0</v>
      </c>
      <c r="E4" s="160">
        <f>IF($A4="","",IF(E$1="","",SUMIFS(Transactions!$C$4:$C30,Transactions!$E$4:$E30,$A4,Transactions!$B$4:$B30,"="&amp;E$2)))</f>
        <v>0</v>
      </c>
      <c r="F4" s="160">
        <f>IF($A4="","",IF(F$1="","",SUMIFS(Transactions!$C$4:$C30,Transactions!$E$4:$E30,$A4,Transactions!$B$4:$B30,"="&amp;F$2)))</f>
        <v>0</v>
      </c>
      <c r="G4" s="160">
        <f>IF($A4="","",IF(G$1="","",SUMIFS(Transactions!$C$4:$C30,Transactions!$E$4:$E30,$A4,Transactions!$B$4:$B30,"="&amp;G$2)))</f>
        <v>0</v>
      </c>
      <c r="H4" s="160">
        <f>IF($A4="","",IF(H$1="","",SUMIFS(Transactions!$C$4:$C30,Transactions!$E$4:$E30,$A4,Transactions!$B$4:$B30,"="&amp;H$2)))</f>
        <v>0</v>
      </c>
      <c r="I4" s="160">
        <f>IF($A4="","",IF(I$1="","",SUMIFS(Transactions!$C$4:$C30,Transactions!$E$4:$E30,$A4,Transactions!$B$4:$B30,"="&amp;I$2)))</f>
        <v>0</v>
      </c>
      <c r="J4" s="160">
        <f>IF($A4="","",IF(J$1="","",SUMIFS(Transactions!$C$4:$C30,Transactions!$E$4:$E30,$A4,Transactions!$B$4:$B30,"="&amp;J$2)))</f>
        <v>0</v>
      </c>
      <c r="K4" s="160">
        <f>IF($A4="","",IF(K$1="","",SUMIFS(Transactions!$C$4:$C30,Transactions!$E$4:$E30,$A4,Transactions!$B$4:$B30,"="&amp;K$2)))</f>
        <v>0</v>
      </c>
      <c r="L4" s="160">
        <f>IF($A4="","",IF(L$1="","",SUMIFS(Transactions!$C$4:$C30,Transactions!$E$4:$E30,$A4,Transactions!$B$4:$B30,"="&amp;L$2)))</f>
        <v>0</v>
      </c>
      <c r="M4" s="160">
        <f>IF($A4="","",IF(M$1="","",SUMIFS(Transactions!$C$4:$C30,Transactions!$E$4:$E30,$A4,Transactions!$B$4:$B30,"="&amp;M$2)))</f>
        <v>0</v>
      </c>
      <c r="N4" s="160">
        <f>IF($A4="","",IF(N$1="","",SUMIFS(Transactions!$C$4:$C30,Transactions!$E$4:$E30,$A4,Transactions!$B$4:$B30,"="&amp;N$2)))</f>
        <v>0</v>
      </c>
      <c r="O4" s="160">
        <f>IF($A4="","",IF(O$1="","",SUMIFS(Transactions!$C$4:$C30,Transactions!$E$4:$E30,$A4,Transactions!$B$4:$B30,"="&amp;O$2)))</f>
        <v>0</v>
      </c>
      <c r="P4" s="160">
        <f>IF($A4="","",IF(P$1="","",SUMIFS(Transactions!$C$4:$C30,Transactions!$E$4:$E30,$A4,Transactions!$B$4:$B30,"="&amp;P$2)))</f>
        <v>0</v>
      </c>
      <c r="Q4" s="160">
        <f>IF($A4="","",IF(Q$1="","",SUMIFS(Transactions!$C$4:$C30,Transactions!$E$4:$E30,$A4,Transactions!$B$4:$B30,"="&amp;Q$2)))</f>
        <v>0</v>
      </c>
      <c r="R4" s="160">
        <f>IF($A4="","",IF(R$1="","",SUMIFS(Transactions!$C$4:$C30,Transactions!$E$4:$E30,$A4,Transactions!$B$4:$B30,"="&amp;R$2)))</f>
        <v>0</v>
      </c>
      <c r="S4" s="160">
        <f>IF($A4="","",IF(S$1="","",SUMIFS(Transactions!$C$4:$C30,Transactions!$E$4:$E30,$A4,Transactions!$B$4:$B30,"="&amp;S$2)))</f>
        <v>0</v>
      </c>
      <c r="T4" s="160">
        <f>IF($A4="","",IF(T$1="","",SUMIFS(Transactions!$C$4:$C30,Transactions!$E$4:$E30,$A4,Transactions!$B$4:$B30,"="&amp;T$2)))</f>
        <v>0</v>
      </c>
      <c r="U4" s="160">
        <f>IF($A4="","",IF(U$1="","",SUMIFS(Transactions!$C$4:$C30,Transactions!$E$4:$E30,$A4,Transactions!$B$4:$B30,"="&amp;U$2)))</f>
        <v>0</v>
      </c>
      <c r="V4" s="160">
        <f>IF($A4="","",IF(V$1="","",SUMIFS(Transactions!$C$4:$C30,Transactions!$E$4:$E30,$A4,Transactions!$B$4:$B30,"="&amp;V$2)))</f>
        <v>0</v>
      </c>
      <c r="W4" s="160">
        <f>IF($A4="","",IF(W$1="","",SUMIFS(Transactions!$C$4:$C30,Transactions!$E$4:$E30,$A4,Transactions!$B$4:$B30,"="&amp;W$2)))</f>
        <v>0</v>
      </c>
      <c r="X4" s="160">
        <f>IF($A4="","",IF(X$1="","",SUMIFS(Transactions!$C$4:$C30,Transactions!$E$4:$E30,$A4,Transactions!$B$4:$B30,"="&amp;X$2)))</f>
        <v>0</v>
      </c>
      <c r="Y4" s="160">
        <f>IF($A4="","",IF(Y$1="","",SUMIFS(Transactions!$C$4:$C30,Transactions!$E$4:$E30,$A4,Transactions!$B$4:$B30,"="&amp;Y$2)))</f>
        <v>0</v>
      </c>
      <c r="Z4" s="160">
        <f>IF($A4="","",IF(Z$1="","",SUMIFS(Transactions!$C$4:$C30,Transactions!$E$4:$E30,$A4,Transactions!$B$4:$B30,"="&amp;Z$2)))</f>
        <v>0</v>
      </c>
      <c r="AA4" s="160">
        <f>IF($A4="","",IF(AA$1="","",SUMIFS(Transactions!$C$4:$C30,Transactions!$E$4:$E30,$A4,Transactions!$B$4:$B30,"="&amp;AA$2)))</f>
        <v>0</v>
      </c>
      <c r="AB4" s="160">
        <f>IF($A4="","",IF(AB$1="","",SUMIFS(Transactions!$C$4:$C30,Transactions!$E$4:$E30,$A4,Transactions!$B$4:$B30,"="&amp;AB$2)))</f>
        <v>0</v>
      </c>
      <c r="AC4" s="160">
        <f>IF($A4="","",IF(AC$1="","",SUMIFS(Transactions!$C$4:$C30,Transactions!$E$4:$E30,$A4,Transactions!$B$4:$B30,"="&amp;AC$2)))</f>
        <v>0</v>
      </c>
      <c r="AD4" s="160">
        <f>IF($A4="","",IF(AD$1="","",SUMIFS(Transactions!$C$4:$C30,Transactions!$E$4:$E30,$A4,Transactions!$B$4:$B30,"="&amp;AD$2)))</f>
        <v>0</v>
      </c>
      <c r="AE4" s="160">
        <f>IF($A4="","",IF(AE$1="","",SUMIFS(Transactions!$C$4:$C30,Transactions!$E$4:$E30,$A4,Transactions!$B$4:$B30,"="&amp;AE$2)))</f>
        <v>0</v>
      </c>
      <c r="AF4" s="160">
        <f>IF($A4="","",IF(AF$1="","",SUMIFS(Transactions!$C$4:$C30,Transactions!$E$4:$E30,$A4,Transactions!$B$4:$B30,"="&amp;AF$2)))</f>
        <v>0</v>
      </c>
      <c r="AG4" s="160">
        <f>IF($A4="","",IF(AG$1="","",SUMIFS(Transactions!$C$4:$C30,Transactions!$E$4:$E30,$A4,Transactions!$B$4:$B30,"="&amp;AG$2)))</f>
        <v>0</v>
      </c>
    </row>
    <row r="5" ht="26.25" customHeight="1">
      <c r="A5" s="161" t="str">
        <f>Summary!B26</f>
        <v>Gifts</v>
      </c>
      <c r="B5" s="162">
        <f t="shared" si="2"/>
        <v>0</v>
      </c>
      <c r="C5" s="163">
        <f>IF($A5="","",IF(C$1="","",SUMIFS(Transactions!$C$4:$C30,Transactions!$E$4:$E30,$A5,Transactions!$B$4:$B30,"="&amp;C$2)))</f>
        <v>0</v>
      </c>
      <c r="D5" s="163">
        <f>IF($A5="","",IF(D$1="","",SUMIFS(Transactions!$C$4:$C30,Transactions!$E$4:$E30,$A5,Transactions!$B$4:$B30,"="&amp;D$2)))</f>
        <v>0</v>
      </c>
      <c r="E5" s="163">
        <f>IF($A5="","",IF(E$1="","",SUMIFS(Transactions!$C$4:$C30,Transactions!$E$4:$E30,$A5,Transactions!$B$4:$B30,"="&amp;E$2)))</f>
        <v>0</v>
      </c>
      <c r="F5" s="163">
        <f>IF($A5="","",IF(F$1="","",SUMIFS(Transactions!$C$4:$C30,Transactions!$E$4:$E30,$A5,Transactions!$B$4:$B30,"="&amp;F$2)))</f>
        <v>0</v>
      </c>
      <c r="G5" s="163">
        <f>IF($A5="","",IF(G$1="","",SUMIFS(Transactions!$C$4:$C30,Transactions!$E$4:$E30,$A5,Transactions!$B$4:$B30,"="&amp;G$2)))</f>
        <v>0</v>
      </c>
      <c r="H5" s="163">
        <f>IF($A5="","",IF(H$1="","",SUMIFS(Transactions!$C$4:$C30,Transactions!$E$4:$E30,$A5,Transactions!$B$4:$B30,"="&amp;H$2)))</f>
        <v>0</v>
      </c>
      <c r="I5" s="163">
        <f>IF($A5="","",IF(I$1="","",SUMIFS(Transactions!$C$4:$C30,Transactions!$E$4:$E30,$A5,Transactions!$B$4:$B30,"="&amp;I$2)))</f>
        <v>0</v>
      </c>
      <c r="J5" s="163">
        <f>IF($A5="","",IF(J$1="","",SUMIFS(Transactions!$C$4:$C30,Transactions!$E$4:$E30,$A5,Transactions!$B$4:$B30,"="&amp;J$2)))</f>
        <v>0</v>
      </c>
      <c r="K5" s="163">
        <f>IF($A5="","",IF(K$1="","",SUMIFS(Transactions!$C$4:$C30,Transactions!$E$4:$E30,$A5,Transactions!$B$4:$B30,"="&amp;K$2)))</f>
        <v>0</v>
      </c>
      <c r="L5" s="163">
        <f>IF($A5="","",IF(L$1="","",SUMIFS(Transactions!$C$4:$C30,Transactions!$E$4:$E30,$A5,Transactions!$B$4:$B30,"="&amp;L$2)))</f>
        <v>0</v>
      </c>
      <c r="M5" s="163">
        <f>IF($A5="","",IF(M$1="","",SUMIFS(Transactions!$C$4:$C30,Transactions!$E$4:$E30,$A5,Transactions!$B$4:$B30,"="&amp;M$2)))</f>
        <v>0</v>
      </c>
      <c r="N5" s="163">
        <f>IF($A5="","",IF(N$1="","",SUMIFS(Transactions!$C$4:$C30,Transactions!$E$4:$E30,$A5,Transactions!$B$4:$B30,"="&amp;N$2)))</f>
        <v>0</v>
      </c>
      <c r="O5" s="163">
        <f>IF($A5="","",IF(O$1="","",SUMIFS(Transactions!$C$4:$C30,Transactions!$E$4:$E30,$A5,Transactions!$B$4:$B30,"="&amp;O$2)))</f>
        <v>0</v>
      </c>
      <c r="P5" s="163">
        <f>IF($A5="","",IF(P$1="","",SUMIFS(Transactions!$C$4:$C30,Transactions!$E$4:$E30,$A5,Transactions!$B$4:$B30,"="&amp;P$2)))</f>
        <v>0</v>
      </c>
      <c r="Q5" s="163">
        <f>IF($A5="","",IF(Q$1="","",SUMIFS(Transactions!$C$4:$C30,Transactions!$E$4:$E30,$A5,Transactions!$B$4:$B30,"="&amp;Q$2)))</f>
        <v>0</v>
      </c>
      <c r="R5" s="163">
        <f>IF($A5="","",IF(R$1="","",SUMIFS(Transactions!$C$4:$C30,Transactions!$E$4:$E30,$A5,Transactions!$B$4:$B30,"="&amp;R$2)))</f>
        <v>0</v>
      </c>
      <c r="S5" s="163">
        <f>IF($A5="","",IF(S$1="","",SUMIFS(Transactions!$C$4:$C30,Transactions!$E$4:$E30,$A5,Transactions!$B$4:$B30,"="&amp;S$2)))</f>
        <v>0</v>
      </c>
      <c r="T5" s="163">
        <f>IF($A5="","",IF(T$1="","",SUMIFS(Transactions!$C$4:$C30,Transactions!$E$4:$E30,$A5,Transactions!$B$4:$B30,"="&amp;T$2)))</f>
        <v>0</v>
      </c>
      <c r="U5" s="163">
        <f>IF($A5="","",IF(U$1="","",SUMIFS(Transactions!$C$4:$C30,Transactions!$E$4:$E30,$A5,Transactions!$B$4:$B30,"="&amp;U$2)))</f>
        <v>0</v>
      </c>
      <c r="V5" s="163">
        <f>IF($A5="","",IF(V$1="","",SUMIFS(Transactions!$C$4:$C30,Transactions!$E$4:$E30,$A5,Transactions!$B$4:$B30,"="&amp;V$2)))</f>
        <v>0</v>
      </c>
      <c r="W5" s="163">
        <f>IF($A5="","",IF(W$1="","",SUMIFS(Transactions!$C$4:$C30,Transactions!$E$4:$E30,$A5,Transactions!$B$4:$B30,"="&amp;W$2)))</f>
        <v>0</v>
      </c>
      <c r="X5" s="163">
        <f>IF($A5="","",IF(X$1="","",SUMIFS(Transactions!$C$4:$C30,Transactions!$E$4:$E30,$A5,Transactions!$B$4:$B30,"="&amp;X$2)))</f>
        <v>0</v>
      </c>
      <c r="Y5" s="163">
        <f>IF($A5="","",IF(Y$1="","",SUMIFS(Transactions!$C$4:$C30,Transactions!$E$4:$E30,$A5,Transactions!$B$4:$B30,"="&amp;Y$2)))</f>
        <v>0</v>
      </c>
      <c r="Z5" s="163">
        <f>IF($A5="","",IF(Z$1="","",SUMIFS(Transactions!$C$4:$C30,Transactions!$E$4:$E30,$A5,Transactions!$B$4:$B30,"="&amp;Z$2)))</f>
        <v>0</v>
      </c>
      <c r="AA5" s="163">
        <f>IF($A5="","",IF(AA$1="","",SUMIFS(Transactions!$C$4:$C30,Transactions!$E$4:$E30,$A5,Transactions!$B$4:$B30,"="&amp;AA$2)))</f>
        <v>0</v>
      </c>
      <c r="AB5" s="163">
        <f>IF($A5="","",IF(AB$1="","",SUMIFS(Transactions!$C$4:$C30,Transactions!$E$4:$E30,$A5,Transactions!$B$4:$B30,"="&amp;AB$2)))</f>
        <v>0</v>
      </c>
      <c r="AC5" s="163">
        <f>IF($A5="","",IF(AC$1="","",SUMIFS(Transactions!$C$4:$C30,Transactions!$E$4:$E30,$A5,Transactions!$B$4:$B30,"="&amp;AC$2)))</f>
        <v>0</v>
      </c>
      <c r="AD5" s="163">
        <f>IF($A5="","",IF(AD$1="","",SUMIFS(Transactions!$C$4:$C30,Transactions!$E$4:$E30,$A5,Transactions!$B$4:$B30,"="&amp;AD$2)))</f>
        <v>0</v>
      </c>
      <c r="AE5" s="163">
        <f>IF($A5="","",IF(AE$1="","",SUMIFS(Transactions!$C$4:$C30,Transactions!$E$4:$E30,$A5,Transactions!$B$4:$B30,"="&amp;AE$2)))</f>
        <v>0</v>
      </c>
      <c r="AF5" s="163">
        <f>IF($A5="","",IF(AF$1="","",SUMIFS(Transactions!$C$4:$C30,Transactions!$E$4:$E30,$A5,Transactions!$B$4:$B30,"="&amp;AF$2)))</f>
        <v>0</v>
      </c>
      <c r="AG5" s="163">
        <f>IF($A5="","",IF(AG$1="","",SUMIFS(Transactions!$C$4:$C30,Transactions!$E$4:$E30,$A5,Transactions!$B$4:$B30,"="&amp;AG$2)))</f>
        <v>0</v>
      </c>
    </row>
    <row r="6" ht="26.25" customHeight="1">
      <c r="A6" s="158" t="str">
        <f>Summary!B27</f>
        <v>Health/medical</v>
      </c>
      <c r="B6" s="159">
        <f t="shared" si="2"/>
        <v>0</v>
      </c>
      <c r="C6" s="160">
        <f>IF($A6="","",IF(C$1="","",SUMIFS(Transactions!$C$4:$C30,Transactions!$E$4:$E30,$A6,Transactions!$B$4:$B30,"="&amp;C$2)))</f>
        <v>0</v>
      </c>
      <c r="D6" s="160">
        <f>IF($A6="","",IF(D$1="","",SUMIFS(Transactions!$C$4:$C30,Transactions!$E$4:$E30,$A6,Transactions!$B$4:$B30,"="&amp;D$2)))</f>
        <v>0</v>
      </c>
      <c r="E6" s="160">
        <f>IF($A6="","",IF(E$1="","",SUMIFS(Transactions!$C$4:$C30,Transactions!$E$4:$E30,$A6,Transactions!$B$4:$B30,"="&amp;E$2)))</f>
        <v>0</v>
      </c>
      <c r="F6" s="160">
        <f>IF($A6="","",IF(F$1="","",SUMIFS(Transactions!$C$4:$C30,Transactions!$E$4:$E30,$A6,Transactions!$B$4:$B30,"="&amp;F$2)))</f>
        <v>0</v>
      </c>
      <c r="G6" s="160">
        <f>IF($A6="","",IF(G$1="","",SUMIFS(Transactions!$C$4:$C30,Transactions!$E$4:$E30,$A6,Transactions!$B$4:$B30,"="&amp;G$2)))</f>
        <v>0</v>
      </c>
      <c r="H6" s="160">
        <f>IF($A6="","",IF(H$1="","",SUMIFS(Transactions!$C$4:$C30,Transactions!$E$4:$E30,$A6,Transactions!$B$4:$B30,"="&amp;H$2)))</f>
        <v>0</v>
      </c>
      <c r="I6" s="160">
        <f>IF($A6="","",IF(I$1="","",SUMIFS(Transactions!$C$4:$C30,Transactions!$E$4:$E30,$A6,Transactions!$B$4:$B30,"="&amp;I$2)))</f>
        <v>0</v>
      </c>
      <c r="J6" s="160">
        <f>IF($A6="","",IF(J$1="","",SUMIFS(Transactions!$C$4:$C30,Transactions!$E$4:$E30,$A6,Transactions!$B$4:$B30,"="&amp;J$2)))</f>
        <v>0</v>
      </c>
      <c r="K6" s="160">
        <f>IF($A6="","",IF(K$1="","",SUMIFS(Transactions!$C$4:$C30,Transactions!$E$4:$E30,$A6,Transactions!$B$4:$B30,"="&amp;K$2)))</f>
        <v>0</v>
      </c>
      <c r="L6" s="160">
        <f>IF($A6="","",IF(L$1="","",SUMIFS(Transactions!$C$4:$C30,Transactions!$E$4:$E30,$A6,Transactions!$B$4:$B30,"="&amp;L$2)))</f>
        <v>0</v>
      </c>
      <c r="M6" s="160">
        <f>IF($A6="","",IF(M$1="","",SUMIFS(Transactions!$C$4:$C30,Transactions!$E$4:$E30,$A6,Transactions!$B$4:$B30,"="&amp;M$2)))</f>
        <v>0</v>
      </c>
      <c r="N6" s="160">
        <f>IF($A6="","",IF(N$1="","",SUMIFS(Transactions!$C$4:$C30,Transactions!$E$4:$E30,$A6,Transactions!$B$4:$B30,"="&amp;N$2)))</f>
        <v>0</v>
      </c>
      <c r="O6" s="160">
        <f>IF($A6="","",IF(O$1="","",SUMIFS(Transactions!$C$4:$C30,Transactions!$E$4:$E30,$A6,Transactions!$B$4:$B30,"="&amp;O$2)))</f>
        <v>0</v>
      </c>
      <c r="P6" s="160">
        <f>IF($A6="","",IF(P$1="","",SUMIFS(Transactions!$C$4:$C30,Transactions!$E$4:$E30,$A6,Transactions!$B$4:$B30,"="&amp;P$2)))</f>
        <v>0</v>
      </c>
      <c r="Q6" s="160">
        <f>IF($A6="","",IF(Q$1="","",SUMIFS(Transactions!$C$4:$C30,Transactions!$E$4:$E30,$A6,Transactions!$B$4:$B30,"="&amp;Q$2)))</f>
        <v>0</v>
      </c>
      <c r="R6" s="160">
        <f>IF($A6="","",IF(R$1="","",SUMIFS(Transactions!$C$4:$C30,Transactions!$E$4:$E30,$A6,Transactions!$B$4:$B30,"="&amp;R$2)))</f>
        <v>0</v>
      </c>
      <c r="S6" s="160">
        <f>IF($A6="","",IF(S$1="","",SUMIFS(Transactions!$C$4:$C30,Transactions!$E$4:$E30,$A6,Transactions!$B$4:$B30,"="&amp;S$2)))</f>
        <v>0</v>
      </c>
      <c r="T6" s="160">
        <f>IF($A6="","",IF(T$1="","",SUMIFS(Transactions!$C$4:$C30,Transactions!$E$4:$E30,$A6,Transactions!$B$4:$B30,"="&amp;T$2)))</f>
        <v>0</v>
      </c>
      <c r="U6" s="160">
        <f>IF($A6="","",IF(U$1="","",SUMIFS(Transactions!$C$4:$C30,Transactions!$E$4:$E30,$A6,Transactions!$B$4:$B30,"="&amp;U$2)))</f>
        <v>0</v>
      </c>
      <c r="V6" s="160">
        <f>IF($A6="","",IF(V$1="","",SUMIFS(Transactions!$C$4:$C30,Transactions!$E$4:$E30,$A6,Transactions!$B$4:$B30,"="&amp;V$2)))</f>
        <v>0</v>
      </c>
      <c r="W6" s="160">
        <f>IF($A6="","",IF(W$1="","",SUMIFS(Transactions!$C$4:$C30,Transactions!$E$4:$E30,$A6,Transactions!$B$4:$B30,"="&amp;W$2)))</f>
        <v>0</v>
      </c>
      <c r="X6" s="160">
        <f>IF($A6="","",IF(X$1="","",SUMIFS(Transactions!$C$4:$C30,Transactions!$E$4:$E30,$A6,Transactions!$B$4:$B30,"="&amp;X$2)))</f>
        <v>0</v>
      </c>
      <c r="Y6" s="160">
        <f>IF($A6="","",IF(Y$1="","",SUMIFS(Transactions!$C$4:$C30,Transactions!$E$4:$E30,$A6,Transactions!$B$4:$B30,"="&amp;Y$2)))</f>
        <v>0</v>
      </c>
      <c r="Z6" s="160">
        <f>IF($A6="","",IF(Z$1="","",SUMIFS(Transactions!$C$4:$C30,Transactions!$E$4:$E30,$A6,Transactions!$B$4:$B30,"="&amp;Z$2)))</f>
        <v>0</v>
      </c>
      <c r="AA6" s="160">
        <f>IF($A6="","",IF(AA$1="","",SUMIFS(Transactions!$C$4:$C30,Transactions!$E$4:$E30,$A6,Transactions!$B$4:$B30,"="&amp;AA$2)))</f>
        <v>0</v>
      </c>
      <c r="AB6" s="160">
        <f>IF($A6="","",IF(AB$1="","",SUMIFS(Transactions!$C$4:$C30,Transactions!$E$4:$E30,$A6,Transactions!$B$4:$B30,"="&amp;AB$2)))</f>
        <v>0</v>
      </c>
      <c r="AC6" s="160">
        <f>IF($A6="","",IF(AC$1="","",SUMIFS(Transactions!$C$4:$C30,Transactions!$E$4:$E30,$A6,Transactions!$B$4:$B30,"="&amp;AC$2)))</f>
        <v>0</v>
      </c>
      <c r="AD6" s="160">
        <f>IF($A6="","",IF(AD$1="","",SUMIFS(Transactions!$C$4:$C30,Transactions!$E$4:$E30,$A6,Transactions!$B$4:$B30,"="&amp;AD$2)))</f>
        <v>0</v>
      </c>
      <c r="AE6" s="160">
        <f>IF($A6="","",IF(AE$1="","",SUMIFS(Transactions!$C$4:$C30,Transactions!$E$4:$E30,$A6,Transactions!$B$4:$B30,"="&amp;AE$2)))</f>
        <v>0</v>
      </c>
      <c r="AF6" s="160">
        <f>IF($A6="","",IF(AF$1="","",SUMIFS(Transactions!$C$4:$C30,Transactions!$E$4:$E30,$A6,Transactions!$B$4:$B30,"="&amp;AF$2)))</f>
        <v>0</v>
      </c>
      <c r="AG6" s="160">
        <f>IF($A6="","",IF(AG$1="","",SUMIFS(Transactions!$C$4:$C30,Transactions!$E$4:$E30,$A6,Transactions!$B$4:$B30,"="&amp;AG$2)))</f>
        <v>0</v>
      </c>
    </row>
    <row r="7" ht="26.25" customHeight="1">
      <c r="A7" s="161" t="str">
        <f>Summary!B28</f>
        <v>Home</v>
      </c>
      <c r="B7" s="162">
        <f t="shared" si="2"/>
        <v>0</v>
      </c>
      <c r="C7" s="163">
        <f>IF($A7="","",IF(C$1="","",SUMIFS(Transactions!$C$4:$C30,Transactions!$E$4:$E30,$A7,Transactions!$B$4:$B30,"="&amp;C$2)))</f>
        <v>0</v>
      </c>
      <c r="D7" s="163">
        <f>IF($A7="","",IF(D$1="","",SUMIFS(Transactions!$C$4:$C30,Transactions!$E$4:$E30,$A7,Transactions!$B$4:$B30,"="&amp;D$2)))</f>
        <v>0</v>
      </c>
      <c r="E7" s="163">
        <f>IF($A7="","",IF(E$1="","",SUMIFS(Transactions!$C$4:$C30,Transactions!$E$4:$E30,$A7,Transactions!$B$4:$B30,"="&amp;E$2)))</f>
        <v>0</v>
      </c>
      <c r="F7" s="163">
        <f>IF($A7="","",IF(F$1="","",SUMIFS(Transactions!$C$4:$C30,Transactions!$E$4:$E30,$A7,Transactions!$B$4:$B30,"="&amp;F$2)))</f>
        <v>0</v>
      </c>
      <c r="G7" s="163">
        <f>IF($A7="","",IF(G$1="","",SUMIFS(Transactions!$C$4:$C30,Transactions!$E$4:$E30,$A7,Transactions!$B$4:$B30,"="&amp;G$2)))</f>
        <v>0</v>
      </c>
      <c r="H7" s="163">
        <f>IF($A7="","",IF(H$1="","",SUMIFS(Transactions!$C$4:$C30,Transactions!$E$4:$E30,$A7,Transactions!$B$4:$B30,"="&amp;H$2)))</f>
        <v>0</v>
      </c>
      <c r="I7" s="163">
        <f>IF($A7="","",IF(I$1="","",SUMIFS(Transactions!$C$4:$C30,Transactions!$E$4:$E30,$A7,Transactions!$B$4:$B30,"="&amp;I$2)))</f>
        <v>0</v>
      </c>
      <c r="J7" s="163">
        <f>IF($A7="","",IF(J$1="","",SUMIFS(Transactions!$C$4:$C30,Transactions!$E$4:$E30,$A7,Transactions!$B$4:$B30,"="&amp;J$2)))</f>
        <v>0</v>
      </c>
      <c r="K7" s="163">
        <f>IF($A7="","",IF(K$1="","",SUMIFS(Transactions!$C$4:$C30,Transactions!$E$4:$E30,$A7,Transactions!$B$4:$B30,"="&amp;K$2)))</f>
        <v>0</v>
      </c>
      <c r="L7" s="163">
        <f>IF($A7="","",IF(L$1="","",SUMIFS(Transactions!$C$4:$C30,Transactions!$E$4:$E30,$A7,Transactions!$B$4:$B30,"="&amp;L$2)))</f>
        <v>0</v>
      </c>
      <c r="M7" s="163">
        <f>IF($A7="","",IF(M$1="","",SUMIFS(Transactions!$C$4:$C30,Transactions!$E$4:$E30,$A7,Transactions!$B$4:$B30,"="&amp;M$2)))</f>
        <v>0</v>
      </c>
      <c r="N7" s="163">
        <f>IF($A7="","",IF(N$1="","",SUMIFS(Transactions!$C$4:$C30,Transactions!$E$4:$E30,$A7,Transactions!$B$4:$B30,"="&amp;N$2)))</f>
        <v>0</v>
      </c>
      <c r="O7" s="163">
        <f>IF($A7="","",IF(O$1="","",SUMIFS(Transactions!$C$4:$C30,Transactions!$E$4:$E30,$A7,Transactions!$B$4:$B30,"="&amp;O$2)))</f>
        <v>0</v>
      </c>
      <c r="P7" s="163">
        <f>IF($A7="","",IF(P$1="","",SUMIFS(Transactions!$C$4:$C30,Transactions!$E$4:$E30,$A7,Transactions!$B$4:$B30,"="&amp;P$2)))</f>
        <v>0</v>
      </c>
      <c r="Q7" s="163">
        <f>IF($A7="","",IF(Q$1="","",SUMIFS(Transactions!$C$4:$C30,Transactions!$E$4:$E30,$A7,Transactions!$B$4:$B30,"="&amp;Q$2)))</f>
        <v>0</v>
      </c>
      <c r="R7" s="163">
        <f>IF($A7="","",IF(R$1="","",SUMIFS(Transactions!$C$4:$C30,Transactions!$E$4:$E30,$A7,Transactions!$B$4:$B30,"="&amp;R$2)))</f>
        <v>0</v>
      </c>
      <c r="S7" s="163">
        <f>IF($A7="","",IF(S$1="","",SUMIFS(Transactions!$C$4:$C30,Transactions!$E$4:$E30,$A7,Transactions!$B$4:$B30,"="&amp;S$2)))</f>
        <v>0</v>
      </c>
      <c r="T7" s="163">
        <f>IF($A7="","",IF(T$1="","",SUMIFS(Transactions!$C$4:$C30,Transactions!$E$4:$E30,$A7,Transactions!$B$4:$B30,"="&amp;T$2)))</f>
        <v>0</v>
      </c>
      <c r="U7" s="163">
        <f>IF($A7="","",IF(U$1="","",SUMIFS(Transactions!$C$4:$C30,Transactions!$E$4:$E30,$A7,Transactions!$B$4:$B30,"="&amp;U$2)))</f>
        <v>0</v>
      </c>
      <c r="V7" s="163">
        <f>IF($A7="","",IF(V$1="","",SUMIFS(Transactions!$C$4:$C30,Transactions!$E$4:$E30,$A7,Transactions!$B$4:$B30,"="&amp;V$2)))</f>
        <v>0</v>
      </c>
      <c r="W7" s="163">
        <f>IF($A7="","",IF(W$1="","",SUMIFS(Transactions!$C$4:$C30,Transactions!$E$4:$E30,$A7,Transactions!$B$4:$B30,"="&amp;W$2)))</f>
        <v>0</v>
      </c>
      <c r="X7" s="163">
        <f>IF($A7="","",IF(X$1="","",SUMIFS(Transactions!$C$4:$C30,Transactions!$E$4:$E30,$A7,Transactions!$B$4:$B30,"="&amp;X$2)))</f>
        <v>0</v>
      </c>
      <c r="Y7" s="163">
        <f>IF($A7="","",IF(Y$1="","",SUMIFS(Transactions!$C$4:$C30,Transactions!$E$4:$E30,$A7,Transactions!$B$4:$B30,"="&amp;Y$2)))</f>
        <v>0</v>
      </c>
      <c r="Z7" s="163">
        <f>IF($A7="","",IF(Z$1="","",SUMIFS(Transactions!$C$4:$C30,Transactions!$E$4:$E30,$A7,Transactions!$B$4:$B30,"="&amp;Z$2)))</f>
        <v>0</v>
      </c>
      <c r="AA7" s="163">
        <f>IF($A7="","",IF(AA$1="","",SUMIFS(Transactions!$C$4:$C30,Transactions!$E$4:$E30,$A7,Transactions!$B$4:$B30,"="&amp;AA$2)))</f>
        <v>0</v>
      </c>
      <c r="AB7" s="163">
        <f>IF($A7="","",IF(AB$1="","",SUMIFS(Transactions!$C$4:$C30,Transactions!$E$4:$E30,$A7,Transactions!$B$4:$B30,"="&amp;AB$2)))</f>
        <v>0</v>
      </c>
      <c r="AC7" s="163">
        <f>IF($A7="","",IF(AC$1="","",SUMIFS(Transactions!$C$4:$C30,Transactions!$E$4:$E30,$A7,Transactions!$B$4:$B30,"="&amp;AC$2)))</f>
        <v>0</v>
      </c>
      <c r="AD7" s="163">
        <f>IF($A7="","",IF(AD$1="","",SUMIFS(Transactions!$C$4:$C30,Transactions!$E$4:$E30,$A7,Transactions!$B$4:$B30,"="&amp;AD$2)))</f>
        <v>0</v>
      </c>
      <c r="AE7" s="163">
        <f>IF($A7="","",IF(AE$1="","",SUMIFS(Transactions!$C$4:$C30,Transactions!$E$4:$E30,$A7,Transactions!$B$4:$B30,"="&amp;AE$2)))</f>
        <v>0</v>
      </c>
      <c r="AF7" s="163">
        <f>IF($A7="","",IF(AF$1="","",SUMIFS(Transactions!$C$4:$C30,Transactions!$E$4:$E30,$A7,Transactions!$B$4:$B30,"="&amp;AF$2)))</f>
        <v>0</v>
      </c>
      <c r="AG7" s="163">
        <f>IF($A7="","",IF(AG$1="","",SUMIFS(Transactions!$C$4:$C30,Transactions!$E$4:$E30,$A7,Transactions!$B$4:$B30,"="&amp;AG$2)))</f>
        <v>0</v>
      </c>
    </row>
    <row r="8" ht="26.25" customHeight="1">
      <c r="A8" s="158" t="str">
        <f>Summary!B29</f>
        <v>Transportation</v>
      </c>
      <c r="B8" s="159">
        <f t="shared" si="2"/>
        <v>0</v>
      </c>
      <c r="C8" s="160">
        <f>IF($A8="","",IF(C$1="","",SUMIFS(Transactions!$C$4:$C30,Transactions!$E$4:$E30,$A8,Transactions!$B$4:$B30,"="&amp;C$2)))</f>
        <v>0</v>
      </c>
      <c r="D8" s="160">
        <f>IF($A8="","",IF(D$1="","",SUMIFS(Transactions!$C$4:$C30,Transactions!$E$4:$E30,$A8,Transactions!$B$4:$B30,"="&amp;D$2)))</f>
        <v>0</v>
      </c>
      <c r="E8" s="160">
        <f>IF($A8="","",IF(E$1="","",SUMIFS(Transactions!$C$4:$C30,Transactions!$E$4:$E30,$A8,Transactions!$B$4:$B30,"="&amp;E$2)))</f>
        <v>0</v>
      </c>
      <c r="F8" s="160">
        <f>IF($A8="","",IF(F$1="","",SUMIFS(Transactions!$C$4:$C30,Transactions!$E$4:$E30,$A8,Transactions!$B$4:$B30,"="&amp;F$2)))</f>
        <v>0</v>
      </c>
      <c r="G8" s="160">
        <f>IF($A8="","",IF(G$1="","",SUMIFS(Transactions!$C$4:$C30,Transactions!$E$4:$E30,$A8,Transactions!$B$4:$B30,"="&amp;G$2)))</f>
        <v>0</v>
      </c>
      <c r="H8" s="160">
        <f>IF($A8="","",IF(H$1="","",SUMIFS(Transactions!$C$4:$C30,Transactions!$E$4:$E30,$A8,Transactions!$B$4:$B30,"="&amp;H$2)))</f>
        <v>0</v>
      </c>
      <c r="I8" s="160">
        <f>IF($A8="","",IF(I$1="","",SUMIFS(Transactions!$C$4:$C30,Transactions!$E$4:$E30,$A8,Transactions!$B$4:$B30,"="&amp;I$2)))</f>
        <v>0</v>
      </c>
      <c r="J8" s="160">
        <f>IF($A8="","",IF(J$1="","",SUMIFS(Transactions!$C$4:$C30,Transactions!$E$4:$E30,$A8,Transactions!$B$4:$B30,"="&amp;J$2)))</f>
        <v>0</v>
      </c>
      <c r="K8" s="160">
        <f>IF($A8="","",IF(K$1="","",SUMIFS(Transactions!$C$4:$C30,Transactions!$E$4:$E30,$A8,Transactions!$B$4:$B30,"="&amp;K$2)))</f>
        <v>0</v>
      </c>
      <c r="L8" s="160">
        <f>IF($A8="","",IF(L$1="","",SUMIFS(Transactions!$C$4:$C30,Transactions!$E$4:$E30,$A8,Transactions!$B$4:$B30,"="&amp;L$2)))</f>
        <v>0</v>
      </c>
      <c r="M8" s="160">
        <f>IF($A8="","",IF(M$1="","",SUMIFS(Transactions!$C$4:$C30,Transactions!$E$4:$E30,$A8,Transactions!$B$4:$B30,"="&amp;M$2)))</f>
        <v>0</v>
      </c>
      <c r="N8" s="160">
        <f>IF($A8="","",IF(N$1="","",SUMIFS(Transactions!$C$4:$C30,Transactions!$E$4:$E30,$A8,Transactions!$B$4:$B30,"="&amp;N$2)))</f>
        <v>0</v>
      </c>
      <c r="O8" s="160">
        <f>IF($A8="","",IF(O$1="","",SUMIFS(Transactions!$C$4:$C30,Transactions!$E$4:$E30,$A8,Transactions!$B$4:$B30,"="&amp;O$2)))</f>
        <v>0</v>
      </c>
      <c r="P8" s="160">
        <f>IF($A8="","",IF(P$1="","",SUMIFS(Transactions!$C$4:$C30,Transactions!$E$4:$E30,$A8,Transactions!$B$4:$B30,"="&amp;P$2)))</f>
        <v>0</v>
      </c>
      <c r="Q8" s="160">
        <f>IF($A8="","",IF(Q$1="","",SUMIFS(Transactions!$C$4:$C30,Transactions!$E$4:$E30,$A8,Transactions!$B$4:$B30,"="&amp;Q$2)))</f>
        <v>0</v>
      </c>
      <c r="R8" s="160">
        <f>IF($A8="","",IF(R$1="","",SUMIFS(Transactions!$C$4:$C30,Transactions!$E$4:$E30,$A8,Transactions!$B$4:$B30,"="&amp;R$2)))</f>
        <v>0</v>
      </c>
      <c r="S8" s="160">
        <f>IF($A8="","",IF(S$1="","",SUMIFS(Transactions!$C$4:$C30,Transactions!$E$4:$E30,$A8,Transactions!$B$4:$B30,"="&amp;S$2)))</f>
        <v>0</v>
      </c>
      <c r="T8" s="160">
        <f>IF($A8="","",IF(T$1="","",SUMIFS(Transactions!$C$4:$C30,Transactions!$E$4:$E30,$A8,Transactions!$B$4:$B30,"="&amp;T$2)))</f>
        <v>0</v>
      </c>
      <c r="U8" s="160">
        <f>IF($A8="","",IF(U$1="","",SUMIFS(Transactions!$C$4:$C30,Transactions!$E$4:$E30,$A8,Transactions!$B$4:$B30,"="&amp;U$2)))</f>
        <v>0</v>
      </c>
      <c r="V8" s="160">
        <f>IF($A8="","",IF(V$1="","",SUMIFS(Transactions!$C$4:$C30,Transactions!$E$4:$E30,$A8,Transactions!$B$4:$B30,"="&amp;V$2)))</f>
        <v>0</v>
      </c>
      <c r="W8" s="160">
        <f>IF($A8="","",IF(W$1="","",SUMIFS(Transactions!$C$4:$C30,Transactions!$E$4:$E30,$A8,Transactions!$B$4:$B30,"="&amp;W$2)))</f>
        <v>0</v>
      </c>
      <c r="X8" s="160">
        <f>IF($A8="","",IF(X$1="","",SUMIFS(Transactions!$C$4:$C30,Transactions!$E$4:$E30,$A8,Transactions!$B$4:$B30,"="&amp;X$2)))</f>
        <v>0</v>
      </c>
      <c r="Y8" s="160">
        <f>IF($A8="","",IF(Y$1="","",SUMIFS(Transactions!$C$4:$C30,Transactions!$E$4:$E30,$A8,Transactions!$B$4:$B30,"="&amp;Y$2)))</f>
        <v>0</v>
      </c>
      <c r="Z8" s="160">
        <f>IF($A8="","",IF(Z$1="","",SUMIFS(Transactions!$C$4:$C30,Transactions!$E$4:$E30,$A8,Transactions!$B$4:$B30,"="&amp;Z$2)))</f>
        <v>0</v>
      </c>
      <c r="AA8" s="160">
        <f>IF($A8="","",IF(AA$1="","",SUMIFS(Transactions!$C$4:$C30,Transactions!$E$4:$E30,$A8,Transactions!$B$4:$B30,"="&amp;AA$2)))</f>
        <v>0</v>
      </c>
      <c r="AB8" s="160">
        <f>IF($A8="","",IF(AB$1="","",SUMIFS(Transactions!$C$4:$C30,Transactions!$E$4:$E30,$A8,Transactions!$B$4:$B30,"="&amp;AB$2)))</f>
        <v>0</v>
      </c>
      <c r="AC8" s="160">
        <f>IF($A8="","",IF(AC$1="","",SUMIFS(Transactions!$C$4:$C30,Transactions!$E$4:$E30,$A8,Transactions!$B$4:$B30,"="&amp;AC$2)))</f>
        <v>0</v>
      </c>
      <c r="AD8" s="160">
        <f>IF($A8="","",IF(AD$1="","",SUMIFS(Transactions!$C$4:$C30,Transactions!$E$4:$E30,$A8,Transactions!$B$4:$B30,"="&amp;AD$2)))</f>
        <v>0</v>
      </c>
      <c r="AE8" s="160">
        <f>IF($A8="","",IF(AE$1="","",SUMIFS(Transactions!$C$4:$C30,Transactions!$E$4:$E30,$A8,Transactions!$B$4:$B30,"="&amp;AE$2)))</f>
        <v>0</v>
      </c>
      <c r="AF8" s="160">
        <f>IF($A8="","",IF(AF$1="","",SUMIFS(Transactions!$C$4:$C30,Transactions!$E$4:$E30,$A8,Transactions!$B$4:$B30,"="&amp;AF$2)))</f>
        <v>0</v>
      </c>
      <c r="AG8" s="160">
        <f>IF($A8="","",IF(AG$1="","",SUMIFS(Transactions!$C$4:$C30,Transactions!$E$4:$E30,$A8,Transactions!$B$4:$B30,"="&amp;AG$2)))</f>
        <v>0</v>
      </c>
    </row>
    <row r="9" ht="26.25" customHeight="1">
      <c r="A9" s="161" t="str">
        <f>Summary!B30</f>
        <v>Personal</v>
      </c>
      <c r="B9" s="162">
        <f t="shared" si="2"/>
        <v>0</v>
      </c>
      <c r="C9" s="163">
        <f>IF($A9="","",IF(C$1="","",SUMIFS(Transactions!$C$4:$C30,Transactions!$E$4:$E30,$A9,Transactions!$B$4:$B30,"="&amp;C$2)))</f>
        <v>0</v>
      </c>
      <c r="D9" s="163">
        <f>IF($A9="","",IF(D$1="","",SUMIFS(Transactions!$C$4:$C30,Transactions!$E$4:$E30,$A9,Transactions!$B$4:$B30,"="&amp;D$2)))</f>
        <v>0</v>
      </c>
      <c r="E9" s="163">
        <f>IF($A9="","",IF(E$1="","",SUMIFS(Transactions!$C$4:$C30,Transactions!$E$4:$E30,$A9,Transactions!$B$4:$B30,"="&amp;E$2)))</f>
        <v>0</v>
      </c>
      <c r="F9" s="163">
        <f>IF($A9="","",IF(F$1="","",SUMIFS(Transactions!$C$4:$C30,Transactions!$E$4:$E30,$A9,Transactions!$B$4:$B30,"="&amp;F$2)))</f>
        <v>0</v>
      </c>
      <c r="G9" s="163">
        <f>IF($A9="","",IF(G$1="","",SUMIFS(Transactions!$C$4:$C30,Transactions!$E$4:$E30,$A9,Transactions!$B$4:$B30,"="&amp;G$2)))</f>
        <v>0</v>
      </c>
      <c r="H9" s="163">
        <f>IF($A9="","",IF(H$1="","",SUMIFS(Transactions!$C$4:$C30,Transactions!$E$4:$E30,$A9,Transactions!$B$4:$B30,"="&amp;H$2)))</f>
        <v>0</v>
      </c>
      <c r="I9" s="163">
        <f>IF($A9="","",IF(I$1="","",SUMIFS(Transactions!$C$4:$C30,Transactions!$E$4:$E30,$A9,Transactions!$B$4:$B30,"="&amp;I$2)))</f>
        <v>0</v>
      </c>
      <c r="J9" s="163">
        <f>IF($A9="","",IF(J$1="","",SUMIFS(Transactions!$C$4:$C30,Transactions!$E$4:$E30,$A9,Transactions!$B$4:$B30,"="&amp;J$2)))</f>
        <v>0</v>
      </c>
      <c r="K9" s="163">
        <f>IF($A9="","",IF(K$1="","",SUMIFS(Transactions!$C$4:$C30,Transactions!$E$4:$E30,$A9,Transactions!$B$4:$B30,"="&amp;K$2)))</f>
        <v>0</v>
      </c>
      <c r="L9" s="163">
        <f>IF($A9="","",IF(L$1="","",SUMIFS(Transactions!$C$4:$C30,Transactions!$E$4:$E30,$A9,Transactions!$B$4:$B30,"="&amp;L$2)))</f>
        <v>0</v>
      </c>
      <c r="M9" s="163">
        <f>IF($A9="","",IF(M$1="","",SUMIFS(Transactions!$C$4:$C30,Transactions!$E$4:$E30,$A9,Transactions!$B$4:$B30,"="&amp;M$2)))</f>
        <v>0</v>
      </c>
      <c r="N9" s="163">
        <f>IF($A9="","",IF(N$1="","",SUMIFS(Transactions!$C$4:$C30,Transactions!$E$4:$E30,$A9,Transactions!$B$4:$B30,"="&amp;N$2)))</f>
        <v>0</v>
      </c>
      <c r="O9" s="163">
        <f>IF($A9="","",IF(O$1="","",SUMIFS(Transactions!$C$4:$C30,Transactions!$E$4:$E30,$A9,Transactions!$B$4:$B30,"="&amp;O$2)))</f>
        <v>0</v>
      </c>
      <c r="P9" s="163">
        <f>IF($A9="","",IF(P$1="","",SUMIFS(Transactions!$C$4:$C30,Transactions!$E$4:$E30,$A9,Transactions!$B$4:$B30,"="&amp;P$2)))</f>
        <v>0</v>
      </c>
      <c r="Q9" s="163">
        <f>IF($A9="","",IF(Q$1="","",SUMIFS(Transactions!$C$4:$C30,Transactions!$E$4:$E30,$A9,Transactions!$B$4:$B30,"="&amp;Q$2)))</f>
        <v>0</v>
      </c>
      <c r="R9" s="163">
        <f>IF($A9="","",IF(R$1="","",SUMIFS(Transactions!$C$4:$C30,Transactions!$E$4:$E30,$A9,Transactions!$B$4:$B30,"="&amp;R$2)))</f>
        <v>0</v>
      </c>
      <c r="S9" s="163">
        <f>IF($A9="","",IF(S$1="","",SUMIFS(Transactions!$C$4:$C30,Transactions!$E$4:$E30,$A9,Transactions!$B$4:$B30,"="&amp;S$2)))</f>
        <v>0</v>
      </c>
      <c r="T9" s="163">
        <f>IF($A9="","",IF(T$1="","",SUMIFS(Transactions!$C$4:$C30,Transactions!$E$4:$E30,$A9,Transactions!$B$4:$B30,"="&amp;T$2)))</f>
        <v>0</v>
      </c>
      <c r="U9" s="163">
        <f>IF($A9="","",IF(U$1="","",SUMIFS(Transactions!$C$4:$C30,Transactions!$E$4:$E30,$A9,Transactions!$B$4:$B30,"="&amp;U$2)))</f>
        <v>0</v>
      </c>
      <c r="V9" s="163">
        <f>IF($A9="","",IF(V$1="","",SUMIFS(Transactions!$C$4:$C30,Transactions!$E$4:$E30,$A9,Transactions!$B$4:$B30,"="&amp;V$2)))</f>
        <v>0</v>
      </c>
      <c r="W9" s="163">
        <f>IF($A9="","",IF(W$1="","",SUMIFS(Transactions!$C$4:$C30,Transactions!$E$4:$E30,$A9,Transactions!$B$4:$B30,"="&amp;W$2)))</f>
        <v>0</v>
      </c>
      <c r="X9" s="163">
        <f>IF($A9="","",IF(X$1="","",SUMIFS(Transactions!$C$4:$C30,Transactions!$E$4:$E30,$A9,Transactions!$B$4:$B30,"="&amp;X$2)))</f>
        <v>0</v>
      </c>
      <c r="Y9" s="163">
        <f>IF($A9="","",IF(Y$1="","",SUMIFS(Transactions!$C$4:$C30,Transactions!$E$4:$E30,$A9,Transactions!$B$4:$B30,"="&amp;Y$2)))</f>
        <v>0</v>
      </c>
      <c r="Z9" s="163">
        <f>IF($A9="","",IF(Z$1="","",SUMIFS(Transactions!$C$4:$C30,Transactions!$E$4:$E30,$A9,Transactions!$B$4:$B30,"="&amp;Z$2)))</f>
        <v>0</v>
      </c>
      <c r="AA9" s="163">
        <f>IF($A9="","",IF(AA$1="","",SUMIFS(Transactions!$C$4:$C30,Transactions!$E$4:$E30,$A9,Transactions!$B$4:$B30,"="&amp;AA$2)))</f>
        <v>0</v>
      </c>
      <c r="AB9" s="163">
        <f>IF($A9="","",IF(AB$1="","",SUMIFS(Transactions!$C$4:$C30,Transactions!$E$4:$E30,$A9,Transactions!$B$4:$B30,"="&amp;AB$2)))</f>
        <v>0</v>
      </c>
      <c r="AC9" s="163">
        <f>IF($A9="","",IF(AC$1="","",SUMIFS(Transactions!$C$4:$C30,Transactions!$E$4:$E30,$A9,Transactions!$B$4:$B30,"="&amp;AC$2)))</f>
        <v>0</v>
      </c>
      <c r="AD9" s="163">
        <f>IF($A9="","",IF(AD$1="","",SUMIFS(Transactions!$C$4:$C30,Transactions!$E$4:$E30,$A9,Transactions!$B$4:$B30,"="&amp;AD$2)))</f>
        <v>0</v>
      </c>
      <c r="AE9" s="163">
        <f>IF($A9="","",IF(AE$1="","",SUMIFS(Transactions!$C$4:$C30,Transactions!$E$4:$E30,$A9,Transactions!$B$4:$B30,"="&amp;AE$2)))</f>
        <v>0</v>
      </c>
      <c r="AF9" s="163">
        <f>IF($A9="","",IF(AF$1="","",SUMIFS(Transactions!$C$4:$C30,Transactions!$E$4:$E30,$A9,Transactions!$B$4:$B30,"="&amp;AF$2)))</f>
        <v>0</v>
      </c>
      <c r="AG9" s="163">
        <f>IF($A9="","",IF(AG$1="","",SUMIFS(Transactions!$C$4:$C30,Transactions!$E$4:$E30,$A9,Transactions!$B$4:$B30,"="&amp;AG$2)))</f>
        <v>0</v>
      </c>
    </row>
    <row r="10" ht="26.25" customHeight="1">
      <c r="A10" s="158" t="str">
        <f>Summary!B31</f>
        <v>Pets</v>
      </c>
      <c r="B10" s="159">
        <f t="shared" si="2"/>
        <v>0</v>
      </c>
      <c r="C10" s="160">
        <f>IF($A10="","",IF(C$1="","",SUMIFS(Transactions!$C$4:$C30,Transactions!$E$4:$E30,$A10,Transactions!$B$4:$B30,"="&amp;C$2)))</f>
        <v>0</v>
      </c>
      <c r="D10" s="160">
        <f>IF($A10="","",IF(D$1="","",SUMIFS(Transactions!$C$4:$C30,Transactions!$E$4:$E30,$A10,Transactions!$B$4:$B30,"="&amp;D$2)))</f>
        <v>0</v>
      </c>
      <c r="E10" s="160">
        <f>IF($A10="","",IF(E$1="","",SUMIFS(Transactions!$C$4:$C30,Transactions!$E$4:$E30,$A10,Transactions!$B$4:$B30,"="&amp;E$2)))</f>
        <v>0</v>
      </c>
      <c r="F10" s="160">
        <f>IF($A10="","",IF(F$1="","",SUMIFS(Transactions!$C$4:$C30,Transactions!$E$4:$E30,$A10,Transactions!$B$4:$B30,"="&amp;F$2)))</f>
        <v>0</v>
      </c>
      <c r="G10" s="160">
        <f>IF($A10="","",IF(G$1="","",SUMIFS(Transactions!$C$4:$C30,Transactions!$E$4:$E30,$A10,Transactions!$B$4:$B30,"="&amp;G$2)))</f>
        <v>0</v>
      </c>
      <c r="H10" s="160">
        <f>IF($A10="","",IF(H$1="","",SUMIFS(Transactions!$C$4:$C30,Transactions!$E$4:$E30,$A10,Transactions!$B$4:$B30,"="&amp;H$2)))</f>
        <v>0</v>
      </c>
      <c r="I10" s="160">
        <f>IF($A10="","",IF(I$1="","",SUMIFS(Transactions!$C$4:$C30,Transactions!$E$4:$E30,$A10,Transactions!$B$4:$B30,"="&amp;I$2)))</f>
        <v>0</v>
      </c>
      <c r="J10" s="160">
        <f>IF($A10="","",IF(J$1="","",SUMIFS(Transactions!$C$4:$C30,Transactions!$E$4:$E30,$A10,Transactions!$B$4:$B30,"="&amp;J$2)))</f>
        <v>0</v>
      </c>
      <c r="K10" s="160">
        <f>IF($A10="","",IF(K$1="","",SUMIFS(Transactions!$C$4:$C30,Transactions!$E$4:$E30,$A10,Transactions!$B$4:$B30,"="&amp;K$2)))</f>
        <v>0</v>
      </c>
      <c r="L10" s="160">
        <f>IF($A10="","",IF(L$1="","",SUMIFS(Transactions!$C$4:$C30,Transactions!$E$4:$E30,$A10,Transactions!$B$4:$B30,"="&amp;L$2)))</f>
        <v>0</v>
      </c>
      <c r="M10" s="160">
        <f>IF($A10="","",IF(M$1="","",SUMIFS(Transactions!$C$4:$C30,Transactions!$E$4:$E30,$A10,Transactions!$B$4:$B30,"="&amp;M$2)))</f>
        <v>0</v>
      </c>
      <c r="N10" s="160">
        <f>IF($A10="","",IF(N$1="","",SUMIFS(Transactions!$C$4:$C30,Transactions!$E$4:$E30,$A10,Transactions!$B$4:$B30,"="&amp;N$2)))</f>
        <v>0</v>
      </c>
      <c r="O10" s="160">
        <f>IF($A10="","",IF(O$1="","",SUMIFS(Transactions!$C$4:$C30,Transactions!$E$4:$E30,$A10,Transactions!$B$4:$B30,"="&amp;O$2)))</f>
        <v>0</v>
      </c>
      <c r="P10" s="160">
        <f>IF($A10="","",IF(P$1="","",SUMIFS(Transactions!$C$4:$C30,Transactions!$E$4:$E30,$A10,Transactions!$B$4:$B30,"="&amp;P$2)))</f>
        <v>0</v>
      </c>
      <c r="Q10" s="160">
        <f>IF($A10="","",IF(Q$1="","",SUMIFS(Transactions!$C$4:$C30,Transactions!$E$4:$E30,$A10,Transactions!$B$4:$B30,"="&amp;Q$2)))</f>
        <v>0</v>
      </c>
      <c r="R10" s="160">
        <f>IF($A10="","",IF(R$1="","",SUMIFS(Transactions!$C$4:$C30,Transactions!$E$4:$E30,$A10,Transactions!$B$4:$B30,"="&amp;R$2)))</f>
        <v>0</v>
      </c>
      <c r="S10" s="160">
        <f>IF($A10="","",IF(S$1="","",SUMIFS(Transactions!$C$4:$C30,Transactions!$E$4:$E30,$A10,Transactions!$B$4:$B30,"="&amp;S$2)))</f>
        <v>0</v>
      </c>
      <c r="T10" s="160">
        <f>IF($A10="","",IF(T$1="","",SUMIFS(Transactions!$C$4:$C30,Transactions!$E$4:$E30,$A10,Transactions!$B$4:$B30,"="&amp;T$2)))</f>
        <v>0</v>
      </c>
      <c r="U10" s="160">
        <f>IF($A10="","",IF(U$1="","",SUMIFS(Transactions!$C$4:$C30,Transactions!$E$4:$E30,$A10,Transactions!$B$4:$B30,"="&amp;U$2)))</f>
        <v>0</v>
      </c>
      <c r="V10" s="160">
        <f>IF($A10="","",IF(V$1="","",SUMIFS(Transactions!$C$4:$C30,Transactions!$E$4:$E30,$A10,Transactions!$B$4:$B30,"="&amp;V$2)))</f>
        <v>0</v>
      </c>
      <c r="W10" s="160">
        <f>IF($A10="","",IF(W$1="","",SUMIFS(Transactions!$C$4:$C30,Transactions!$E$4:$E30,$A10,Transactions!$B$4:$B30,"="&amp;W$2)))</f>
        <v>0</v>
      </c>
      <c r="X10" s="160">
        <f>IF($A10="","",IF(X$1="","",SUMIFS(Transactions!$C$4:$C30,Transactions!$E$4:$E30,$A10,Transactions!$B$4:$B30,"="&amp;X$2)))</f>
        <v>0</v>
      </c>
      <c r="Y10" s="160">
        <f>IF($A10="","",IF(Y$1="","",SUMIFS(Transactions!$C$4:$C30,Transactions!$E$4:$E30,$A10,Transactions!$B$4:$B30,"="&amp;Y$2)))</f>
        <v>0</v>
      </c>
      <c r="Z10" s="160">
        <f>IF($A10="","",IF(Z$1="","",SUMIFS(Transactions!$C$4:$C30,Transactions!$E$4:$E30,$A10,Transactions!$B$4:$B30,"="&amp;Z$2)))</f>
        <v>0</v>
      </c>
      <c r="AA10" s="160">
        <f>IF($A10="","",IF(AA$1="","",SUMIFS(Transactions!$C$4:$C30,Transactions!$E$4:$E30,$A10,Transactions!$B$4:$B30,"="&amp;AA$2)))</f>
        <v>0</v>
      </c>
      <c r="AB10" s="160">
        <f>IF($A10="","",IF(AB$1="","",SUMIFS(Transactions!$C$4:$C30,Transactions!$E$4:$E30,$A10,Transactions!$B$4:$B30,"="&amp;AB$2)))</f>
        <v>0</v>
      </c>
      <c r="AC10" s="160">
        <f>IF($A10="","",IF(AC$1="","",SUMIFS(Transactions!$C$4:$C30,Transactions!$E$4:$E30,$A10,Transactions!$B$4:$B30,"="&amp;AC$2)))</f>
        <v>0</v>
      </c>
      <c r="AD10" s="160">
        <f>IF($A10="","",IF(AD$1="","",SUMIFS(Transactions!$C$4:$C30,Transactions!$E$4:$E30,$A10,Transactions!$B$4:$B30,"="&amp;AD$2)))</f>
        <v>0</v>
      </c>
      <c r="AE10" s="160">
        <f>IF($A10="","",IF(AE$1="","",SUMIFS(Transactions!$C$4:$C30,Transactions!$E$4:$E30,$A10,Transactions!$B$4:$B30,"="&amp;AE$2)))</f>
        <v>0</v>
      </c>
      <c r="AF10" s="160">
        <f>IF($A10="","",IF(AF$1="","",SUMIFS(Transactions!$C$4:$C30,Transactions!$E$4:$E30,$A10,Transactions!$B$4:$B30,"="&amp;AF$2)))</f>
        <v>0</v>
      </c>
      <c r="AG10" s="160">
        <f>IF($A10="","",IF(AG$1="","",SUMIFS(Transactions!$C$4:$C30,Transactions!$E$4:$E30,$A10,Transactions!$B$4:$B30,"="&amp;AG$2)))</f>
        <v>0</v>
      </c>
    </row>
    <row r="11" ht="26.25" customHeight="1">
      <c r="A11" s="161" t="str">
        <f>Summary!B32</f>
        <v>Utilities</v>
      </c>
      <c r="B11" s="162">
        <f t="shared" si="2"/>
        <v>0</v>
      </c>
      <c r="C11" s="163">
        <f>IF($A11="","",IF(C$1="","",SUMIFS(Transactions!$C$4:$C30,Transactions!$E$4:$E30,$A11,Transactions!$B$4:$B30,"="&amp;C$2)))</f>
        <v>0</v>
      </c>
      <c r="D11" s="163">
        <f>IF($A11="","",IF(D$1="","",SUMIFS(Transactions!$C$4:$C30,Transactions!$E$4:$E30,$A11,Transactions!$B$4:$B30,"="&amp;D$2)))</f>
        <v>0</v>
      </c>
      <c r="E11" s="163">
        <f>IF($A11="","",IF(E$1="","",SUMIFS(Transactions!$C$4:$C30,Transactions!$E$4:$E30,$A11,Transactions!$B$4:$B30,"="&amp;E$2)))</f>
        <v>0</v>
      </c>
      <c r="F11" s="163">
        <f>IF($A11="","",IF(F$1="","",SUMIFS(Transactions!$C$4:$C30,Transactions!$E$4:$E30,$A11,Transactions!$B$4:$B30,"="&amp;F$2)))</f>
        <v>0</v>
      </c>
      <c r="G11" s="163">
        <f>IF($A11="","",IF(G$1="","",SUMIFS(Transactions!$C$4:$C30,Transactions!$E$4:$E30,$A11,Transactions!$B$4:$B30,"="&amp;G$2)))</f>
        <v>0</v>
      </c>
      <c r="H11" s="163">
        <f>IF($A11="","",IF(H$1="","",SUMIFS(Transactions!$C$4:$C30,Transactions!$E$4:$E30,$A11,Transactions!$B$4:$B30,"="&amp;H$2)))</f>
        <v>0</v>
      </c>
      <c r="I11" s="163">
        <f>IF($A11="","",IF(I$1="","",SUMIFS(Transactions!$C$4:$C30,Transactions!$E$4:$E30,$A11,Transactions!$B$4:$B30,"="&amp;I$2)))</f>
        <v>0</v>
      </c>
      <c r="J11" s="163">
        <f>IF($A11="","",IF(J$1="","",SUMIFS(Transactions!$C$4:$C30,Transactions!$E$4:$E30,$A11,Transactions!$B$4:$B30,"="&amp;J$2)))</f>
        <v>0</v>
      </c>
      <c r="K11" s="163">
        <f>IF($A11="","",IF(K$1="","",SUMIFS(Transactions!$C$4:$C30,Transactions!$E$4:$E30,$A11,Transactions!$B$4:$B30,"="&amp;K$2)))</f>
        <v>0</v>
      </c>
      <c r="L11" s="163">
        <f>IF($A11="","",IF(L$1="","",SUMIFS(Transactions!$C$4:$C30,Transactions!$E$4:$E30,$A11,Transactions!$B$4:$B30,"="&amp;L$2)))</f>
        <v>0</v>
      </c>
      <c r="M11" s="163">
        <f>IF($A11="","",IF(M$1="","",SUMIFS(Transactions!$C$4:$C30,Transactions!$E$4:$E30,$A11,Transactions!$B$4:$B30,"="&amp;M$2)))</f>
        <v>0</v>
      </c>
      <c r="N11" s="163">
        <f>IF($A11="","",IF(N$1="","",SUMIFS(Transactions!$C$4:$C30,Transactions!$E$4:$E30,$A11,Transactions!$B$4:$B30,"="&amp;N$2)))</f>
        <v>0</v>
      </c>
      <c r="O11" s="163">
        <f>IF($A11="","",IF(O$1="","",SUMIFS(Transactions!$C$4:$C30,Transactions!$E$4:$E30,$A11,Transactions!$B$4:$B30,"="&amp;O$2)))</f>
        <v>0</v>
      </c>
      <c r="P11" s="163">
        <f>IF($A11="","",IF(P$1="","",SUMIFS(Transactions!$C$4:$C30,Transactions!$E$4:$E30,$A11,Transactions!$B$4:$B30,"="&amp;P$2)))</f>
        <v>0</v>
      </c>
      <c r="Q11" s="163">
        <f>IF($A11="","",IF(Q$1="","",SUMIFS(Transactions!$C$4:$C30,Transactions!$E$4:$E30,$A11,Transactions!$B$4:$B30,"="&amp;Q$2)))</f>
        <v>0</v>
      </c>
      <c r="R11" s="163">
        <f>IF($A11="","",IF(R$1="","",SUMIFS(Transactions!$C$4:$C30,Transactions!$E$4:$E30,$A11,Transactions!$B$4:$B30,"="&amp;R$2)))</f>
        <v>0</v>
      </c>
      <c r="S11" s="163">
        <f>IF($A11="","",IF(S$1="","",SUMIFS(Transactions!$C$4:$C30,Transactions!$E$4:$E30,$A11,Transactions!$B$4:$B30,"="&amp;S$2)))</f>
        <v>0</v>
      </c>
      <c r="T11" s="163">
        <f>IF($A11="","",IF(T$1="","",SUMIFS(Transactions!$C$4:$C30,Transactions!$E$4:$E30,$A11,Transactions!$B$4:$B30,"="&amp;T$2)))</f>
        <v>0</v>
      </c>
      <c r="U11" s="163">
        <f>IF($A11="","",IF(U$1="","",SUMIFS(Transactions!$C$4:$C30,Transactions!$E$4:$E30,$A11,Transactions!$B$4:$B30,"="&amp;U$2)))</f>
        <v>0</v>
      </c>
      <c r="V11" s="163">
        <f>IF($A11="","",IF(V$1="","",SUMIFS(Transactions!$C$4:$C30,Transactions!$E$4:$E30,$A11,Transactions!$B$4:$B30,"="&amp;V$2)))</f>
        <v>0</v>
      </c>
      <c r="W11" s="163">
        <f>IF($A11="","",IF(W$1="","",SUMIFS(Transactions!$C$4:$C30,Transactions!$E$4:$E30,$A11,Transactions!$B$4:$B30,"="&amp;W$2)))</f>
        <v>0</v>
      </c>
      <c r="X11" s="163">
        <f>IF($A11="","",IF(X$1="","",SUMIFS(Transactions!$C$4:$C30,Transactions!$E$4:$E30,$A11,Transactions!$B$4:$B30,"="&amp;X$2)))</f>
        <v>0</v>
      </c>
      <c r="Y11" s="163">
        <f>IF($A11="","",IF(Y$1="","",SUMIFS(Transactions!$C$4:$C30,Transactions!$E$4:$E30,$A11,Transactions!$B$4:$B30,"="&amp;Y$2)))</f>
        <v>0</v>
      </c>
      <c r="Z11" s="163">
        <f>IF($A11="","",IF(Z$1="","",SUMIFS(Transactions!$C$4:$C30,Transactions!$E$4:$E30,$A11,Transactions!$B$4:$B30,"="&amp;Z$2)))</f>
        <v>0</v>
      </c>
      <c r="AA11" s="163">
        <f>IF($A11="","",IF(AA$1="","",SUMIFS(Transactions!$C$4:$C30,Transactions!$E$4:$E30,$A11,Transactions!$B$4:$B30,"="&amp;AA$2)))</f>
        <v>0</v>
      </c>
      <c r="AB11" s="163">
        <f>IF($A11="","",IF(AB$1="","",SUMIFS(Transactions!$C$4:$C30,Transactions!$E$4:$E30,$A11,Transactions!$B$4:$B30,"="&amp;AB$2)))</f>
        <v>0</v>
      </c>
      <c r="AC11" s="163">
        <f>IF($A11="","",IF(AC$1="","",SUMIFS(Transactions!$C$4:$C30,Transactions!$E$4:$E30,$A11,Transactions!$B$4:$B30,"="&amp;AC$2)))</f>
        <v>0</v>
      </c>
      <c r="AD11" s="163">
        <f>IF($A11="","",IF(AD$1="","",SUMIFS(Transactions!$C$4:$C30,Transactions!$E$4:$E30,$A11,Transactions!$B$4:$B30,"="&amp;AD$2)))</f>
        <v>0</v>
      </c>
      <c r="AE11" s="163">
        <f>IF($A11="","",IF(AE$1="","",SUMIFS(Transactions!$C$4:$C30,Transactions!$E$4:$E30,$A11,Transactions!$B$4:$B30,"="&amp;AE$2)))</f>
        <v>0</v>
      </c>
      <c r="AF11" s="163">
        <f>IF($A11="","",IF(AF$1="","",SUMIFS(Transactions!$C$4:$C30,Transactions!$E$4:$E30,$A11,Transactions!$B$4:$B30,"="&amp;AF$2)))</f>
        <v>0</v>
      </c>
      <c r="AG11" s="163">
        <f>IF($A11="","",IF(AG$1="","",SUMIFS(Transactions!$C$4:$C30,Transactions!$E$4:$E30,$A11,Transactions!$B$4:$B30,"="&amp;AG$2)))</f>
        <v>0</v>
      </c>
    </row>
    <row r="12" ht="26.25" customHeight="1">
      <c r="A12" s="158" t="str">
        <f>Summary!B33</f>
        <v>Travel</v>
      </c>
      <c r="B12" s="159">
        <f t="shared" si="2"/>
        <v>0</v>
      </c>
      <c r="C12" s="160">
        <f>IF($A12="","",IF(C$1="","",SUMIFS(Transactions!$C$4:$C30,Transactions!$E$4:$E30,$A12,Transactions!$B$4:$B30,"="&amp;C$2)))</f>
        <v>0</v>
      </c>
      <c r="D12" s="160">
        <f>IF($A12="","",IF(D$1="","",SUMIFS(Transactions!$C$4:$C30,Transactions!$E$4:$E30,$A12,Transactions!$B$4:$B30,"="&amp;D$2)))</f>
        <v>0</v>
      </c>
      <c r="E12" s="160">
        <f>IF($A12="","",IF(E$1="","",SUMIFS(Transactions!$C$4:$C30,Transactions!$E$4:$E30,$A12,Transactions!$B$4:$B30,"="&amp;E$2)))</f>
        <v>0</v>
      </c>
      <c r="F12" s="160">
        <f>IF($A12="","",IF(F$1="","",SUMIFS(Transactions!$C$4:$C30,Transactions!$E$4:$E30,$A12,Transactions!$B$4:$B30,"="&amp;F$2)))</f>
        <v>0</v>
      </c>
      <c r="G12" s="160">
        <f>IF($A12="","",IF(G$1="","",SUMIFS(Transactions!$C$4:$C30,Transactions!$E$4:$E30,$A12,Transactions!$B$4:$B30,"="&amp;G$2)))</f>
        <v>0</v>
      </c>
      <c r="H12" s="160">
        <f>IF($A12="","",IF(H$1="","",SUMIFS(Transactions!$C$4:$C30,Transactions!$E$4:$E30,$A12,Transactions!$B$4:$B30,"="&amp;H$2)))</f>
        <v>0</v>
      </c>
      <c r="I12" s="160">
        <f>IF($A12="","",IF(I$1="","",SUMIFS(Transactions!$C$4:$C30,Transactions!$E$4:$E30,$A12,Transactions!$B$4:$B30,"="&amp;I$2)))</f>
        <v>0</v>
      </c>
      <c r="J12" s="160">
        <f>IF($A12="","",IF(J$1="","",SUMIFS(Transactions!$C$4:$C30,Transactions!$E$4:$E30,$A12,Transactions!$B$4:$B30,"="&amp;J$2)))</f>
        <v>0</v>
      </c>
      <c r="K12" s="160">
        <f>IF($A12="","",IF(K$1="","",SUMIFS(Transactions!$C$4:$C30,Transactions!$E$4:$E30,$A12,Transactions!$B$4:$B30,"="&amp;K$2)))</f>
        <v>0</v>
      </c>
      <c r="L12" s="160">
        <f>IF($A12="","",IF(L$1="","",SUMIFS(Transactions!$C$4:$C30,Transactions!$E$4:$E30,$A12,Transactions!$B$4:$B30,"="&amp;L$2)))</f>
        <v>0</v>
      </c>
      <c r="M12" s="160">
        <f>IF($A12="","",IF(M$1="","",SUMIFS(Transactions!$C$4:$C30,Transactions!$E$4:$E30,$A12,Transactions!$B$4:$B30,"="&amp;M$2)))</f>
        <v>0</v>
      </c>
      <c r="N12" s="160">
        <f>IF($A12="","",IF(N$1="","",SUMIFS(Transactions!$C$4:$C30,Transactions!$E$4:$E30,$A12,Transactions!$B$4:$B30,"="&amp;N$2)))</f>
        <v>0</v>
      </c>
      <c r="O12" s="160">
        <f>IF($A12="","",IF(O$1="","",SUMIFS(Transactions!$C$4:$C30,Transactions!$E$4:$E30,$A12,Transactions!$B$4:$B30,"="&amp;O$2)))</f>
        <v>0</v>
      </c>
      <c r="P12" s="160">
        <f>IF($A12="","",IF(P$1="","",SUMIFS(Transactions!$C$4:$C30,Transactions!$E$4:$E30,$A12,Transactions!$B$4:$B30,"="&amp;P$2)))</f>
        <v>0</v>
      </c>
      <c r="Q12" s="160">
        <f>IF($A12="","",IF(Q$1="","",SUMIFS(Transactions!$C$4:$C30,Transactions!$E$4:$E30,$A12,Transactions!$B$4:$B30,"="&amp;Q$2)))</f>
        <v>0</v>
      </c>
      <c r="R12" s="160">
        <f>IF($A12="","",IF(R$1="","",SUMIFS(Transactions!$C$4:$C30,Transactions!$E$4:$E30,$A12,Transactions!$B$4:$B30,"="&amp;R$2)))</f>
        <v>0</v>
      </c>
      <c r="S12" s="160">
        <f>IF($A12="","",IF(S$1="","",SUMIFS(Transactions!$C$4:$C30,Transactions!$E$4:$E30,$A12,Transactions!$B$4:$B30,"="&amp;S$2)))</f>
        <v>0</v>
      </c>
      <c r="T12" s="160">
        <f>IF($A12="","",IF(T$1="","",SUMIFS(Transactions!$C$4:$C30,Transactions!$E$4:$E30,$A12,Transactions!$B$4:$B30,"="&amp;T$2)))</f>
        <v>0</v>
      </c>
      <c r="U12" s="160">
        <f>IF($A12="","",IF(U$1="","",SUMIFS(Transactions!$C$4:$C30,Transactions!$E$4:$E30,$A12,Transactions!$B$4:$B30,"="&amp;U$2)))</f>
        <v>0</v>
      </c>
      <c r="V12" s="160">
        <f>IF($A12="","",IF(V$1="","",SUMIFS(Transactions!$C$4:$C30,Transactions!$E$4:$E30,$A12,Transactions!$B$4:$B30,"="&amp;V$2)))</f>
        <v>0</v>
      </c>
      <c r="W12" s="160">
        <f>IF($A12="","",IF(W$1="","",SUMIFS(Transactions!$C$4:$C30,Transactions!$E$4:$E30,$A12,Transactions!$B$4:$B30,"="&amp;W$2)))</f>
        <v>0</v>
      </c>
      <c r="X12" s="160">
        <f>IF($A12="","",IF(X$1="","",SUMIFS(Transactions!$C$4:$C30,Transactions!$E$4:$E30,$A12,Transactions!$B$4:$B30,"="&amp;X$2)))</f>
        <v>0</v>
      </c>
      <c r="Y12" s="160">
        <f>IF($A12="","",IF(Y$1="","",SUMIFS(Transactions!$C$4:$C30,Transactions!$E$4:$E30,$A12,Transactions!$B$4:$B30,"="&amp;Y$2)))</f>
        <v>0</v>
      </c>
      <c r="Z12" s="160">
        <f>IF($A12="","",IF(Z$1="","",SUMIFS(Transactions!$C$4:$C30,Transactions!$E$4:$E30,$A12,Transactions!$B$4:$B30,"="&amp;Z$2)))</f>
        <v>0</v>
      </c>
      <c r="AA12" s="160">
        <f>IF($A12="","",IF(AA$1="","",SUMIFS(Transactions!$C$4:$C30,Transactions!$E$4:$E30,$A12,Transactions!$B$4:$B30,"="&amp;AA$2)))</f>
        <v>0</v>
      </c>
      <c r="AB12" s="160">
        <f>IF($A12="","",IF(AB$1="","",SUMIFS(Transactions!$C$4:$C30,Transactions!$E$4:$E30,$A12,Transactions!$B$4:$B30,"="&amp;AB$2)))</f>
        <v>0</v>
      </c>
      <c r="AC12" s="160">
        <f>IF($A12="","",IF(AC$1="","",SUMIFS(Transactions!$C$4:$C30,Transactions!$E$4:$E30,$A12,Transactions!$B$4:$B30,"="&amp;AC$2)))</f>
        <v>0</v>
      </c>
      <c r="AD12" s="160">
        <f>IF($A12="","",IF(AD$1="","",SUMIFS(Transactions!$C$4:$C30,Transactions!$E$4:$E30,$A12,Transactions!$B$4:$B30,"="&amp;AD$2)))</f>
        <v>0</v>
      </c>
      <c r="AE12" s="160">
        <f>IF($A12="","",IF(AE$1="","",SUMIFS(Transactions!$C$4:$C30,Transactions!$E$4:$E30,$A12,Transactions!$B$4:$B30,"="&amp;AE$2)))</f>
        <v>0</v>
      </c>
      <c r="AF12" s="160">
        <f>IF($A12="","",IF(AF$1="","",SUMIFS(Transactions!$C$4:$C30,Transactions!$E$4:$E30,$A12,Transactions!$B$4:$B30,"="&amp;AF$2)))</f>
        <v>0</v>
      </c>
      <c r="AG12" s="160">
        <f>IF($A12="","",IF(AG$1="","",SUMIFS(Transactions!$C$4:$C30,Transactions!$E$4:$E30,$A12,Transactions!$B$4:$B30,"="&amp;AG$2)))</f>
        <v>0</v>
      </c>
    </row>
    <row r="13" ht="26.25" customHeight="1">
      <c r="A13" s="161" t="str">
        <f>Summary!B34</f>
        <v>Debt</v>
      </c>
      <c r="B13" s="162">
        <f t="shared" si="2"/>
        <v>0</v>
      </c>
      <c r="C13" s="163">
        <f>IF($A13="","",IF(C$1="","",SUMIFS(Transactions!$C$4:$C30,Transactions!$E$4:$E30,$A13,Transactions!$B$4:$B30,"="&amp;C$2)))</f>
        <v>0</v>
      </c>
      <c r="D13" s="163">
        <f>IF($A13="","",IF(D$1="","",SUMIFS(Transactions!$C$4:$C30,Transactions!$E$4:$E30,$A13,Transactions!$B$4:$B30,"="&amp;D$2)))</f>
        <v>0</v>
      </c>
      <c r="E13" s="163">
        <f>IF($A13="","",IF(E$1="","",SUMIFS(Transactions!$C$4:$C30,Transactions!$E$4:$E30,$A13,Transactions!$B$4:$B30,"="&amp;E$2)))</f>
        <v>0</v>
      </c>
      <c r="F13" s="163">
        <f>IF($A13="","",IF(F$1="","",SUMIFS(Transactions!$C$4:$C30,Transactions!$E$4:$E30,$A13,Transactions!$B$4:$B30,"="&amp;F$2)))</f>
        <v>0</v>
      </c>
      <c r="G13" s="163">
        <f>IF($A13="","",IF(G$1="","",SUMIFS(Transactions!$C$4:$C30,Transactions!$E$4:$E30,$A13,Transactions!$B$4:$B30,"="&amp;G$2)))</f>
        <v>0</v>
      </c>
      <c r="H13" s="163">
        <f>IF($A13="","",IF(H$1="","",SUMIFS(Transactions!$C$4:$C30,Transactions!$E$4:$E30,$A13,Transactions!$B$4:$B30,"="&amp;H$2)))</f>
        <v>0</v>
      </c>
      <c r="I13" s="163">
        <f>IF($A13="","",IF(I$1="","",SUMIFS(Transactions!$C$4:$C30,Transactions!$E$4:$E30,$A13,Transactions!$B$4:$B30,"="&amp;I$2)))</f>
        <v>0</v>
      </c>
      <c r="J13" s="163">
        <f>IF($A13="","",IF(J$1="","",SUMIFS(Transactions!$C$4:$C30,Transactions!$E$4:$E30,$A13,Transactions!$B$4:$B30,"="&amp;J$2)))</f>
        <v>0</v>
      </c>
      <c r="K13" s="163">
        <f>IF($A13="","",IF(K$1="","",SUMIFS(Transactions!$C$4:$C30,Transactions!$E$4:$E30,$A13,Transactions!$B$4:$B30,"="&amp;K$2)))</f>
        <v>0</v>
      </c>
      <c r="L13" s="163">
        <f>IF($A13="","",IF(L$1="","",SUMIFS(Transactions!$C$4:$C30,Transactions!$E$4:$E30,$A13,Transactions!$B$4:$B30,"="&amp;L$2)))</f>
        <v>0</v>
      </c>
      <c r="M13" s="163">
        <f>IF($A13="","",IF(M$1="","",SUMIFS(Transactions!$C$4:$C30,Transactions!$E$4:$E30,$A13,Transactions!$B$4:$B30,"="&amp;M$2)))</f>
        <v>0</v>
      </c>
      <c r="N13" s="163">
        <f>IF($A13="","",IF(N$1="","",SUMIFS(Transactions!$C$4:$C30,Transactions!$E$4:$E30,$A13,Transactions!$B$4:$B30,"="&amp;N$2)))</f>
        <v>0</v>
      </c>
      <c r="O13" s="163">
        <f>IF($A13="","",IF(O$1="","",SUMIFS(Transactions!$C$4:$C30,Transactions!$E$4:$E30,$A13,Transactions!$B$4:$B30,"="&amp;O$2)))</f>
        <v>0</v>
      </c>
      <c r="P13" s="163">
        <f>IF($A13="","",IF(P$1="","",SUMIFS(Transactions!$C$4:$C30,Transactions!$E$4:$E30,$A13,Transactions!$B$4:$B30,"="&amp;P$2)))</f>
        <v>0</v>
      </c>
      <c r="Q13" s="163">
        <f>IF($A13="","",IF(Q$1="","",SUMIFS(Transactions!$C$4:$C30,Transactions!$E$4:$E30,$A13,Transactions!$B$4:$B30,"="&amp;Q$2)))</f>
        <v>0</v>
      </c>
      <c r="R13" s="163">
        <f>IF($A13="","",IF(R$1="","",SUMIFS(Transactions!$C$4:$C30,Transactions!$E$4:$E30,$A13,Transactions!$B$4:$B30,"="&amp;R$2)))</f>
        <v>0</v>
      </c>
      <c r="S13" s="163">
        <f>IF($A13="","",IF(S$1="","",SUMIFS(Transactions!$C$4:$C30,Transactions!$E$4:$E30,$A13,Transactions!$B$4:$B30,"="&amp;S$2)))</f>
        <v>0</v>
      </c>
      <c r="T13" s="163">
        <f>IF($A13="","",IF(T$1="","",SUMIFS(Transactions!$C$4:$C30,Transactions!$E$4:$E30,$A13,Transactions!$B$4:$B30,"="&amp;T$2)))</f>
        <v>0</v>
      </c>
      <c r="U13" s="163">
        <f>IF($A13="","",IF(U$1="","",SUMIFS(Transactions!$C$4:$C30,Transactions!$E$4:$E30,$A13,Transactions!$B$4:$B30,"="&amp;U$2)))</f>
        <v>0</v>
      </c>
      <c r="V13" s="163">
        <f>IF($A13="","",IF(V$1="","",SUMIFS(Transactions!$C$4:$C30,Transactions!$E$4:$E30,$A13,Transactions!$B$4:$B30,"="&amp;V$2)))</f>
        <v>0</v>
      </c>
      <c r="W13" s="163">
        <f>IF($A13="","",IF(W$1="","",SUMIFS(Transactions!$C$4:$C30,Transactions!$E$4:$E30,$A13,Transactions!$B$4:$B30,"="&amp;W$2)))</f>
        <v>0</v>
      </c>
      <c r="X13" s="163">
        <f>IF($A13="","",IF(X$1="","",SUMIFS(Transactions!$C$4:$C30,Transactions!$E$4:$E30,$A13,Transactions!$B$4:$B30,"="&amp;X$2)))</f>
        <v>0</v>
      </c>
      <c r="Y13" s="163">
        <f>IF($A13="","",IF(Y$1="","",SUMIFS(Transactions!$C$4:$C30,Transactions!$E$4:$E30,$A13,Transactions!$B$4:$B30,"="&amp;Y$2)))</f>
        <v>0</v>
      </c>
      <c r="Z13" s="163">
        <f>IF($A13="","",IF(Z$1="","",SUMIFS(Transactions!$C$4:$C30,Transactions!$E$4:$E30,$A13,Transactions!$B$4:$B30,"="&amp;Z$2)))</f>
        <v>0</v>
      </c>
      <c r="AA13" s="163">
        <f>IF($A13="","",IF(AA$1="","",SUMIFS(Transactions!$C$4:$C30,Transactions!$E$4:$E30,$A13,Transactions!$B$4:$B30,"="&amp;AA$2)))</f>
        <v>0</v>
      </c>
      <c r="AB13" s="163">
        <f>IF($A13="","",IF(AB$1="","",SUMIFS(Transactions!$C$4:$C30,Transactions!$E$4:$E30,$A13,Transactions!$B$4:$B30,"="&amp;AB$2)))</f>
        <v>0</v>
      </c>
      <c r="AC13" s="163">
        <f>IF($A13="","",IF(AC$1="","",SUMIFS(Transactions!$C$4:$C30,Transactions!$E$4:$E30,$A13,Transactions!$B$4:$B30,"="&amp;AC$2)))</f>
        <v>0</v>
      </c>
      <c r="AD13" s="163">
        <f>IF($A13="","",IF(AD$1="","",SUMIFS(Transactions!$C$4:$C30,Transactions!$E$4:$E30,$A13,Transactions!$B$4:$B30,"="&amp;AD$2)))</f>
        <v>0</v>
      </c>
      <c r="AE13" s="163">
        <f>IF($A13="","",IF(AE$1="","",SUMIFS(Transactions!$C$4:$C30,Transactions!$E$4:$E30,$A13,Transactions!$B$4:$B30,"="&amp;AE$2)))</f>
        <v>0</v>
      </c>
      <c r="AF13" s="163">
        <f>IF($A13="","",IF(AF$1="","",SUMIFS(Transactions!$C$4:$C30,Transactions!$E$4:$E30,$A13,Transactions!$B$4:$B30,"="&amp;AF$2)))</f>
        <v>0</v>
      </c>
      <c r="AG13" s="163">
        <f>IF($A13="","",IF(AG$1="","",SUMIFS(Transactions!$C$4:$C30,Transactions!$E$4:$E30,$A13,Transactions!$B$4:$B30,"="&amp;AG$2)))</f>
        <v>0</v>
      </c>
    </row>
    <row r="14" ht="26.25" customHeight="1">
      <c r="A14" s="158" t="str">
        <f>Summary!B35</f>
        <v>Shopping</v>
      </c>
      <c r="B14" s="159">
        <f t="shared" si="2"/>
        <v>0</v>
      </c>
      <c r="C14" s="160">
        <f>IF($A14="","",IF(C$1="","",SUMIFS(Transactions!$C$4:$C30,Transactions!$E$4:$E30,$A14,Transactions!$B$4:$B30,"="&amp;C$2)))</f>
        <v>0</v>
      </c>
      <c r="D14" s="160">
        <f>IF($A14="","",IF(D$1="","",SUMIFS(Transactions!$C$4:$C30,Transactions!$E$4:$E30,$A14,Transactions!$B$4:$B30,"="&amp;D$2)))</f>
        <v>0</v>
      </c>
      <c r="E14" s="160">
        <f>IF($A14="","",IF(E$1="","",SUMIFS(Transactions!$C$4:$C30,Transactions!$E$4:$E30,$A14,Transactions!$B$4:$B30,"="&amp;E$2)))</f>
        <v>0</v>
      </c>
      <c r="F14" s="160">
        <f>IF($A14="","",IF(F$1="","",SUMIFS(Transactions!$C$4:$C30,Transactions!$E$4:$E30,$A14,Transactions!$B$4:$B30,"="&amp;F$2)))</f>
        <v>0</v>
      </c>
      <c r="G14" s="160">
        <f>IF($A14="","",IF(G$1="","",SUMIFS(Transactions!$C$4:$C30,Transactions!$E$4:$E30,$A14,Transactions!$B$4:$B30,"="&amp;G$2)))</f>
        <v>0</v>
      </c>
      <c r="H14" s="160">
        <f>IF($A14="","",IF(H$1="","",SUMIFS(Transactions!$C$4:$C30,Transactions!$E$4:$E30,$A14,Transactions!$B$4:$B30,"="&amp;H$2)))</f>
        <v>0</v>
      </c>
      <c r="I14" s="160">
        <f>IF($A14="","",IF(I$1="","",SUMIFS(Transactions!$C$4:$C30,Transactions!$E$4:$E30,$A14,Transactions!$B$4:$B30,"="&amp;I$2)))</f>
        <v>0</v>
      </c>
      <c r="J14" s="160">
        <f>IF($A14="","",IF(J$1="","",SUMIFS(Transactions!$C$4:$C30,Transactions!$E$4:$E30,$A14,Transactions!$B$4:$B30,"="&amp;J$2)))</f>
        <v>0</v>
      </c>
      <c r="K14" s="160">
        <f>IF($A14="","",IF(K$1="","",SUMIFS(Transactions!$C$4:$C30,Transactions!$E$4:$E30,$A14,Transactions!$B$4:$B30,"="&amp;K$2)))</f>
        <v>0</v>
      </c>
      <c r="L14" s="160">
        <f>IF($A14="","",IF(L$1="","",SUMIFS(Transactions!$C$4:$C30,Transactions!$E$4:$E30,$A14,Transactions!$B$4:$B30,"="&amp;L$2)))</f>
        <v>0</v>
      </c>
      <c r="M14" s="160">
        <f>IF($A14="","",IF(M$1="","",SUMIFS(Transactions!$C$4:$C30,Transactions!$E$4:$E30,$A14,Transactions!$B$4:$B30,"="&amp;M$2)))</f>
        <v>0</v>
      </c>
      <c r="N14" s="160">
        <f>IF($A14="","",IF(N$1="","",SUMIFS(Transactions!$C$4:$C30,Transactions!$E$4:$E30,$A14,Transactions!$B$4:$B30,"="&amp;N$2)))</f>
        <v>0</v>
      </c>
      <c r="O14" s="160">
        <f>IF($A14="","",IF(O$1="","",SUMIFS(Transactions!$C$4:$C30,Transactions!$E$4:$E30,$A14,Transactions!$B$4:$B30,"="&amp;O$2)))</f>
        <v>0</v>
      </c>
      <c r="P14" s="160">
        <f>IF($A14="","",IF(P$1="","",SUMIFS(Transactions!$C$4:$C30,Transactions!$E$4:$E30,$A14,Transactions!$B$4:$B30,"="&amp;P$2)))</f>
        <v>0</v>
      </c>
      <c r="Q14" s="160">
        <f>IF($A14="","",IF(Q$1="","",SUMIFS(Transactions!$C$4:$C30,Transactions!$E$4:$E30,$A14,Transactions!$B$4:$B30,"="&amp;Q$2)))</f>
        <v>0</v>
      </c>
      <c r="R14" s="160">
        <f>IF($A14="","",IF(R$1="","",SUMIFS(Transactions!$C$4:$C30,Transactions!$E$4:$E30,$A14,Transactions!$B$4:$B30,"="&amp;R$2)))</f>
        <v>0</v>
      </c>
      <c r="S14" s="160">
        <f>IF($A14="","",IF(S$1="","",SUMIFS(Transactions!$C$4:$C30,Transactions!$E$4:$E30,$A14,Transactions!$B$4:$B30,"="&amp;S$2)))</f>
        <v>0</v>
      </c>
      <c r="T14" s="160">
        <f>IF($A14="","",IF(T$1="","",SUMIFS(Transactions!$C$4:$C30,Transactions!$E$4:$E30,$A14,Transactions!$B$4:$B30,"="&amp;T$2)))</f>
        <v>0</v>
      </c>
      <c r="U14" s="160">
        <f>IF($A14="","",IF(U$1="","",SUMIFS(Transactions!$C$4:$C30,Transactions!$E$4:$E30,$A14,Transactions!$B$4:$B30,"="&amp;U$2)))</f>
        <v>0</v>
      </c>
      <c r="V14" s="160">
        <f>IF($A14="","",IF(V$1="","",SUMIFS(Transactions!$C$4:$C30,Transactions!$E$4:$E30,$A14,Transactions!$B$4:$B30,"="&amp;V$2)))</f>
        <v>0</v>
      </c>
      <c r="W14" s="160">
        <f>IF($A14="","",IF(W$1="","",SUMIFS(Transactions!$C$4:$C30,Transactions!$E$4:$E30,$A14,Transactions!$B$4:$B30,"="&amp;W$2)))</f>
        <v>0</v>
      </c>
      <c r="X14" s="160">
        <f>IF($A14="","",IF(X$1="","",SUMIFS(Transactions!$C$4:$C30,Transactions!$E$4:$E30,$A14,Transactions!$B$4:$B30,"="&amp;X$2)))</f>
        <v>0</v>
      </c>
      <c r="Y14" s="160">
        <f>IF($A14="","",IF(Y$1="","",SUMIFS(Transactions!$C$4:$C30,Transactions!$E$4:$E30,$A14,Transactions!$B$4:$B30,"="&amp;Y$2)))</f>
        <v>0</v>
      </c>
      <c r="Z14" s="160">
        <f>IF($A14="","",IF(Z$1="","",SUMIFS(Transactions!$C$4:$C30,Transactions!$E$4:$E30,$A14,Transactions!$B$4:$B30,"="&amp;Z$2)))</f>
        <v>0</v>
      </c>
      <c r="AA14" s="160">
        <f>IF($A14="","",IF(AA$1="","",SUMIFS(Transactions!$C$4:$C30,Transactions!$E$4:$E30,$A14,Transactions!$B$4:$B30,"="&amp;AA$2)))</f>
        <v>0</v>
      </c>
      <c r="AB14" s="160">
        <f>IF($A14="","",IF(AB$1="","",SUMIFS(Transactions!$C$4:$C30,Transactions!$E$4:$E30,$A14,Transactions!$B$4:$B30,"="&amp;AB$2)))</f>
        <v>0</v>
      </c>
      <c r="AC14" s="160">
        <f>IF($A14="","",IF(AC$1="","",SUMIFS(Transactions!$C$4:$C30,Transactions!$E$4:$E30,$A14,Transactions!$B$4:$B30,"="&amp;AC$2)))</f>
        <v>0</v>
      </c>
      <c r="AD14" s="160">
        <f>IF($A14="","",IF(AD$1="","",SUMIFS(Transactions!$C$4:$C30,Transactions!$E$4:$E30,$A14,Transactions!$B$4:$B30,"="&amp;AD$2)))</f>
        <v>0</v>
      </c>
      <c r="AE14" s="160">
        <f>IF($A14="","",IF(AE$1="","",SUMIFS(Transactions!$C$4:$C30,Transactions!$E$4:$E30,$A14,Transactions!$B$4:$B30,"="&amp;AE$2)))</f>
        <v>0</v>
      </c>
      <c r="AF14" s="160">
        <f>IF($A14="","",IF(AF$1="","",SUMIFS(Transactions!$C$4:$C30,Transactions!$E$4:$E30,$A14,Transactions!$B$4:$B30,"="&amp;AF$2)))</f>
        <v>0</v>
      </c>
      <c r="AG14" s="160">
        <f>IF($A14="","",IF(AG$1="","",SUMIFS(Transactions!$C$4:$C30,Transactions!$E$4:$E30,$A14,Transactions!$B$4:$B30,"="&amp;AG$2)))</f>
        <v>0</v>
      </c>
    </row>
    <row r="15" ht="26.25" customHeight="1">
      <c r="A15" s="161" t="str">
        <f>Summary!B36</f>
        <v>Other</v>
      </c>
      <c r="B15" s="162">
        <f t="shared" si="2"/>
        <v>0</v>
      </c>
      <c r="C15" s="163">
        <f>IF($A15="","",IF(C$1="","",SUMIFS(Transactions!$C$4:$C30,Transactions!$E$4:$E30,$A15,Transactions!$B$4:$B30,"="&amp;C$2)))</f>
        <v>0</v>
      </c>
      <c r="D15" s="163">
        <f>IF($A15="","",IF(D$1="","",SUMIFS(Transactions!$C$4:$C30,Transactions!$E$4:$E30,$A15,Transactions!$B$4:$B30,"="&amp;D$2)))</f>
        <v>0</v>
      </c>
      <c r="E15" s="163">
        <f>IF($A15="","",IF(E$1="","",SUMIFS(Transactions!$C$4:$C30,Transactions!$E$4:$E30,$A15,Transactions!$B$4:$B30,"="&amp;E$2)))</f>
        <v>0</v>
      </c>
      <c r="F15" s="163">
        <f>IF($A15="","",IF(F$1="","",SUMIFS(Transactions!$C$4:$C30,Transactions!$E$4:$E30,$A15,Transactions!$B$4:$B30,"="&amp;F$2)))</f>
        <v>0</v>
      </c>
      <c r="G15" s="163">
        <f>IF($A15="","",IF(G$1="","",SUMIFS(Transactions!$C$4:$C30,Transactions!$E$4:$E30,$A15,Transactions!$B$4:$B30,"="&amp;G$2)))</f>
        <v>0</v>
      </c>
      <c r="H15" s="163">
        <f>IF($A15="","",IF(H$1="","",SUMIFS(Transactions!$C$4:$C30,Transactions!$E$4:$E30,$A15,Transactions!$B$4:$B30,"="&amp;H$2)))</f>
        <v>0</v>
      </c>
      <c r="I15" s="163">
        <f>IF($A15="","",IF(I$1="","",SUMIFS(Transactions!$C$4:$C30,Transactions!$E$4:$E30,$A15,Transactions!$B$4:$B30,"="&amp;I$2)))</f>
        <v>0</v>
      </c>
      <c r="J15" s="163">
        <f>IF($A15="","",IF(J$1="","",SUMIFS(Transactions!$C$4:$C30,Transactions!$E$4:$E30,$A15,Transactions!$B$4:$B30,"="&amp;J$2)))</f>
        <v>0</v>
      </c>
      <c r="K15" s="163">
        <f>IF($A15="","",IF(K$1="","",SUMIFS(Transactions!$C$4:$C30,Transactions!$E$4:$E30,$A15,Transactions!$B$4:$B30,"="&amp;K$2)))</f>
        <v>0</v>
      </c>
      <c r="L15" s="163">
        <f>IF($A15="","",IF(L$1="","",SUMIFS(Transactions!$C$4:$C30,Transactions!$E$4:$E30,$A15,Transactions!$B$4:$B30,"="&amp;L$2)))</f>
        <v>0</v>
      </c>
      <c r="M15" s="163">
        <f>IF($A15="","",IF(M$1="","",SUMIFS(Transactions!$C$4:$C30,Transactions!$E$4:$E30,$A15,Transactions!$B$4:$B30,"="&amp;M$2)))</f>
        <v>0</v>
      </c>
      <c r="N15" s="163">
        <f>IF($A15="","",IF(N$1="","",SUMIFS(Transactions!$C$4:$C30,Transactions!$E$4:$E30,$A15,Transactions!$B$4:$B30,"="&amp;N$2)))</f>
        <v>0</v>
      </c>
      <c r="O15" s="163">
        <f>IF($A15="","",IF(O$1="","",SUMIFS(Transactions!$C$4:$C30,Transactions!$E$4:$E30,$A15,Transactions!$B$4:$B30,"="&amp;O$2)))</f>
        <v>0</v>
      </c>
      <c r="P15" s="163">
        <f>IF($A15="","",IF(P$1="","",SUMIFS(Transactions!$C$4:$C30,Transactions!$E$4:$E30,$A15,Transactions!$B$4:$B30,"="&amp;P$2)))</f>
        <v>0</v>
      </c>
      <c r="Q15" s="163">
        <f>IF($A15="","",IF(Q$1="","",SUMIFS(Transactions!$C$4:$C30,Transactions!$E$4:$E30,$A15,Transactions!$B$4:$B30,"="&amp;Q$2)))</f>
        <v>0</v>
      </c>
      <c r="R15" s="163">
        <f>IF($A15="","",IF(R$1="","",SUMIFS(Transactions!$C$4:$C30,Transactions!$E$4:$E30,$A15,Transactions!$B$4:$B30,"="&amp;R$2)))</f>
        <v>0</v>
      </c>
      <c r="S15" s="163">
        <f>IF($A15="","",IF(S$1="","",SUMIFS(Transactions!$C$4:$C30,Transactions!$E$4:$E30,$A15,Transactions!$B$4:$B30,"="&amp;S$2)))</f>
        <v>0</v>
      </c>
      <c r="T15" s="163">
        <f>IF($A15="","",IF(T$1="","",SUMIFS(Transactions!$C$4:$C30,Transactions!$E$4:$E30,$A15,Transactions!$B$4:$B30,"="&amp;T$2)))</f>
        <v>0</v>
      </c>
      <c r="U15" s="163">
        <f>IF($A15="","",IF(U$1="","",SUMIFS(Transactions!$C$4:$C30,Transactions!$E$4:$E30,$A15,Transactions!$B$4:$B30,"="&amp;U$2)))</f>
        <v>0</v>
      </c>
      <c r="V15" s="163">
        <f>IF($A15="","",IF(V$1="","",SUMIFS(Transactions!$C$4:$C30,Transactions!$E$4:$E30,$A15,Transactions!$B$4:$B30,"="&amp;V$2)))</f>
        <v>0</v>
      </c>
      <c r="W15" s="163">
        <f>IF($A15="","",IF(W$1="","",SUMIFS(Transactions!$C$4:$C30,Transactions!$E$4:$E30,$A15,Transactions!$B$4:$B30,"="&amp;W$2)))</f>
        <v>0</v>
      </c>
      <c r="X15" s="163">
        <f>IF($A15="","",IF(X$1="","",SUMIFS(Transactions!$C$4:$C30,Transactions!$E$4:$E30,$A15,Transactions!$B$4:$B30,"="&amp;X$2)))</f>
        <v>0</v>
      </c>
      <c r="Y15" s="163">
        <f>IF($A15="","",IF(Y$1="","",SUMIFS(Transactions!$C$4:$C30,Transactions!$E$4:$E30,$A15,Transactions!$B$4:$B30,"="&amp;Y$2)))</f>
        <v>0</v>
      </c>
      <c r="Z15" s="163">
        <f>IF($A15="","",IF(Z$1="","",SUMIFS(Transactions!$C$4:$C30,Transactions!$E$4:$E30,$A15,Transactions!$B$4:$B30,"="&amp;Z$2)))</f>
        <v>0</v>
      </c>
      <c r="AA15" s="163">
        <f>IF($A15="","",IF(AA$1="","",SUMIFS(Transactions!$C$4:$C30,Transactions!$E$4:$E30,$A15,Transactions!$B$4:$B30,"="&amp;AA$2)))</f>
        <v>0</v>
      </c>
      <c r="AB15" s="163">
        <f>IF($A15="","",IF(AB$1="","",SUMIFS(Transactions!$C$4:$C30,Transactions!$E$4:$E30,$A15,Transactions!$B$4:$B30,"="&amp;AB$2)))</f>
        <v>0</v>
      </c>
      <c r="AC15" s="163">
        <f>IF($A15="","",IF(AC$1="","",SUMIFS(Transactions!$C$4:$C30,Transactions!$E$4:$E30,$A15,Transactions!$B$4:$B30,"="&amp;AC$2)))</f>
        <v>0</v>
      </c>
      <c r="AD15" s="163">
        <f>IF($A15="","",IF(AD$1="","",SUMIFS(Transactions!$C$4:$C30,Transactions!$E$4:$E30,$A15,Transactions!$B$4:$B30,"="&amp;AD$2)))</f>
        <v>0</v>
      </c>
      <c r="AE15" s="163">
        <f>IF($A15="","",IF(AE$1="","",SUMIFS(Transactions!$C$4:$C30,Transactions!$E$4:$E30,$A15,Transactions!$B$4:$B30,"="&amp;AE$2)))</f>
        <v>0</v>
      </c>
      <c r="AF15" s="163">
        <f>IF($A15="","",IF(AF$1="","",SUMIFS(Transactions!$C$4:$C30,Transactions!$E$4:$E30,$A15,Transactions!$B$4:$B30,"="&amp;AF$2)))</f>
        <v>0</v>
      </c>
      <c r="AG15" s="163">
        <f>IF($A15="","",IF(AG$1="","",SUMIFS(Transactions!$C$4:$C30,Transactions!$E$4:$E30,$A15,Transactions!$B$4:$B30,"="&amp;AG$2)))</f>
        <v>0</v>
      </c>
    </row>
    <row r="16" ht="26.25" customHeight="1">
      <c r="A16" s="158" t="str">
        <f>Summary!B37</f>
        <v/>
      </c>
      <c r="B16" s="159" t="str">
        <f t="shared" si="2"/>
        <v/>
      </c>
      <c r="C16" s="160" t="str">
        <f>IF($A16="","",IF(C$1="","",SUMIFS(Transactions!$C$4:$C30,Transactions!$E$4:$E30,$A16,Transactions!$B$4:$B30,"="&amp;C$2)))</f>
        <v/>
      </c>
      <c r="D16" s="160" t="str">
        <f>IF($A16="","",IF(D$1="","",SUMIFS(Transactions!$C$4:$C30,Transactions!$E$4:$E30,$A16,Transactions!$B$4:$B30,"="&amp;D$2)))</f>
        <v/>
      </c>
      <c r="E16" s="160" t="str">
        <f>IF($A16="","",IF(E$1="","",SUMIFS(Transactions!$C$4:$C30,Transactions!$E$4:$E30,$A16,Transactions!$B$4:$B30,"="&amp;E$2)))</f>
        <v/>
      </c>
      <c r="F16" s="160" t="str">
        <f>IF($A16="","",IF(F$1="","",SUMIFS(Transactions!$C$4:$C30,Transactions!$E$4:$E30,$A16,Transactions!$B$4:$B30,"="&amp;F$2)))</f>
        <v/>
      </c>
      <c r="G16" s="160" t="str">
        <f>IF($A16="","",IF(G$1="","",SUMIFS(Transactions!$C$4:$C30,Transactions!$E$4:$E30,$A16,Transactions!$B$4:$B30,"="&amp;G$2)))</f>
        <v/>
      </c>
      <c r="H16" s="160" t="str">
        <f>IF($A16="","",IF(H$1="","",SUMIFS(Transactions!$C$4:$C30,Transactions!$E$4:$E30,$A16,Transactions!$B$4:$B30,"="&amp;H$2)))</f>
        <v/>
      </c>
      <c r="I16" s="160" t="str">
        <f>IF($A16="","",IF(I$1="","",SUMIFS(Transactions!$C$4:$C30,Transactions!$E$4:$E30,$A16,Transactions!$B$4:$B30,"="&amp;I$2)))</f>
        <v/>
      </c>
      <c r="J16" s="160" t="str">
        <f>IF($A16="","",IF(J$1="","",SUMIFS(Transactions!$C$4:$C30,Transactions!$E$4:$E30,$A16,Transactions!$B$4:$B30,"="&amp;J$2)))</f>
        <v/>
      </c>
      <c r="K16" s="160" t="str">
        <f>IF($A16="","",IF(K$1="","",SUMIFS(Transactions!$C$4:$C30,Transactions!$E$4:$E30,$A16,Transactions!$B$4:$B30,"="&amp;K$2)))</f>
        <v/>
      </c>
      <c r="L16" s="160" t="str">
        <f>IF($A16="","",IF(L$1="","",SUMIFS(Transactions!$C$4:$C30,Transactions!$E$4:$E30,$A16,Transactions!$B$4:$B30,"="&amp;L$2)))</f>
        <v/>
      </c>
      <c r="M16" s="160" t="str">
        <f>IF($A16="","",IF(M$1="","",SUMIFS(Transactions!$C$4:$C30,Transactions!$E$4:$E30,$A16,Transactions!$B$4:$B30,"="&amp;M$2)))</f>
        <v/>
      </c>
      <c r="N16" s="160" t="str">
        <f>IF($A16="","",IF(N$1="","",SUMIFS(Transactions!$C$4:$C30,Transactions!$E$4:$E30,$A16,Transactions!$B$4:$B30,"="&amp;N$2)))</f>
        <v/>
      </c>
      <c r="O16" s="160" t="str">
        <f>IF($A16="","",IF(O$1="","",SUMIFS(Transactions!$C$4:$C30,Transactions!$E$4:$E30,$A16,Transactions!$B$4:$B30,"="&amp;O$2)))</f>
        <v/>
      </c>
      <c r="P16" s="160" t="str">
        <f>IF($A16="","",IF(P$1="","",SUMIFS(Transactions!$C$4:$C30,Transactions!$E$4:$E30,$A16,Transactions!$B$4:$B30,"="&amp;P$2)))</f>
        <v/>
      </c>
      <c r="Q16" s="160" t="str">
        <f>IF($A16="","",IF(Q$1="","",SUMIFS(Transactions!$C$4:$C30,Transactions!$E$4:$E30,$A16,Transactions!$B$4:$B30,"="&amp;Q$2)))</f>
        <v/>
      </c>
      <c r="R16" s="160" t="str">
        <f>IF($A16="","",IF(R$1="","",SUMIFS(Transactions!$C$4:$C30,Transactions!$E$4:$E30,$A16,Transactions!$B$4:$B30,"="&amp;R$2)))</f>
        <v/>
      </c>
      <c r="S16" s="160" t="str">
        <f>IF($A16="","",IF(S$1="","",SUMIFS(Transactions!$C$4:$C30,Transactions!$E$4:$E30,$A16,Transactions!$B$4:$B30,"="&amp;S$2)))</f>
        <v/>
      </c>
      <c r="T16" s="160" t="str">
        <f>IF($A16="","",IF(T$1="","",SUMIFS(Transactions!$C$4:$C30,Transactions!$E$4:$E30,$A16,Transactions!$B$4:$B30,"="&amp;T$2)))</f>
        <v/>
      </c>
      <c r="U16" s="160" t="str">
        <f>IF($A16="","",IF(U$1="","",SUMIFS(Transactions!$C$4:$C30,Transactions!$E$4:$E30,$A16,Transactions!$B$4:$B30,"="&amp;U$2)))</f>
        <v/>
      </c>
      <c r="V16" s="160" t="str">
        <f>IF($A16="","",IF(V$1="","",SUMIFS(Transactions!$C$4:$C30,Transactions!$E$4:$E30,$A16,Transactions!$B$4:$B30,"="&amp;V$2)))</f>
        <v/>
      </c>
      <c r="W16" s="160" t="str">
        <f>IF($A16="","",IF(W$1="","",SUMIFS(Transactions!$C$4:$C30,Transactions!$E$4:$E30,$A16,Transactions!$B$4:$B30,"="&amp;W$2)))</f>
        <v/>
      </c>
      <c r="X16" s="160" t="str">
        <f>IF($A16="","",IF(X$1="","",SUMIFS(Transactions!$C$4:$C30,Transactions!$E$4:$E30,$A16,Transactions!$B$4:$B30,"="&amp;X$2)))</f>
        <v/>
      </c>
      <c r="Y16" s="160" t="str">
        <f>IF($A16="","",IF(Y$1="","",SUMIFS(Transactions!$C$4:$C30,Transactions!$E$4:$E30,$A16,Transactions!$B$4:$B30,"="&amp;Y$2)))</f>
        <v/>
      </c>
      <c r="Z16" s="160" t="str">
        <f>IF($A16="","",IF(Z$1="","",SUMIFS(Transactions!$C$4:$C30,Transactions!$E$4:$E30,$A16,Transactions!$B$4:$B30,"="&amp;Z$2)))</f>
        <v/>
      </c>
      <c r="AA16" s="160" t="str">
        <f>IF($A16="","",IF(AA$1="","",SUMIFS(Transactions!$C$4:$C30,Transactions!$E$4:$E30,$A16,Transactions!$B$4:$B30,"="&amp;AA$2)))</f>
        <v/>
      </c>
      <c r="AB16" s="160" t="str">
        <f>IF($A16="","",IF(AB$1="","",SUMIFS(Transactions!$C$4:$C30,Transactions!$E$4:$E30,$A16,Transactions!$B$4:$B30,"="&amp;AB$2)))</f>
        <v/>
      </c>
      <c r="AC16" s="160" t="str">
        <f>IF($A16="","",IF(AC$1="","",SUMIFS(Transactions!$C$4:$C30,Transactions!$E$4:$E30,$A16,Transactions!$B$4:$B30,"="&amp;AC$2)))</f>
        <v/>
      </c>
      <c r="AD16" s="160" t="str">
        <f>IF($A16="","",IF(AD$1="","",SUMIFS(Transactions!$C$4:$C30,Transactions!$E$4:$E30,$A16,Transactions!$B$4:$B30,"="&amp;AD$2)))</f>
        <v/>
      </c>
      <c r="AE16" s="160" t="str">
        <f>IF($A16="","",IF(AE$1="","",SUMIFS(Transactions!$C$4:$C30,Transactions!$E$4:$E30,$A16,Transactions!$B$4:$B30,"="&amp;AE$2)))</f>
        <v/>
      </c>
      <c r="AF16" s="160" t="str">
        <f>IF($A16="","",IF(AF$1="","",SUMIFS(Transactions!$C$4:$C30,Transactions!$E$4:$E30,$A16,Transactions!$B$4:$B30,"="&amp;AF$2)))</f>
        <v/>
      </c>
      <c r="AG16" s="160" t="str">
        <f>IF($A16="","",IF(AG$1="","",SUMIFS(Transactions!$C$4:$C30,Transactions!$E$4:$E30,$A16,Transactions!$B$4:$B30,"="&amp;AG$2)))</f>
        <v/>
      </c>
    </row>
    <row r="17" ht="26.25" customHeight="1">
      <c r="A17" s="161" t="str">
        <f>Summary!B38</f>
        <v/>
      </c>
      <c r="B17" s="162" t="str">
        <f t="shared" si="2"/>
        <v/>
      </c>
      <c r="C17" s="163" t="str">
        <f>IF($A17="","",IF(C$1="","",SUMIFS(Transactions!$C$4:$C30,Transactions!$E$4:$E30,$A17,Transactions!$B$4:$B30,"="&amp;C$2)))</f>
        <v/>
      </c>
      <c r="D17" s="163" t="str">
        <f>IF($A17="","",IF(D$1="","",SUMIFS(Transactions!$C$4:$C30,Transactions!$E$4:$E30,$A17,Transactions!$B$4:$B30,"="&amp;D$2)))</f>
        <v/>
      </c>
      <c r="E17" s="163" t="str">
        <f>IF($A17="","",IF(E$1="","",SUMIFS(Transactions!$C$4:$C30,Transactions!$E$4:$E30,$A17,Transactions!$B$4:$B30,"="&amp;E$2)))</f>
        <v/>
      </c>
      <c r="F17" s="163" t="str">
        <f>IF($A17="","",IF(F$1="","",SUMIFS(Transactions!$C$4:$C30,Transactions!$E$4:$E30,$A17,Transactions!$B$4:$B30,"="&amp;F$2)))</f>
        <v/>
      </c>
      <c r="G17" s="163" t="str">
        <f>IF($A17="","",IF(G$1="","",SUMIFS(Transactions!$C$4:$C30,Transactions!$E$4:$E30,$A17,Transactions!$B$4:$B30,"="&amp;G$2)))</f>
        <v/>
      </c>
      <c r="H17" s="163" t="str">
        <f>IF($A17="","",IF(H$1="","",SUMIFS(Transactions!$C$4:$C30,Transactions!$E$4:$E30,$A17,Transactions!$B$4:$B30,"="&amp;H$2)))</f>
        <v/>
      </c>
      <c r="I17" s="163" t="str">
        <f>IF($A17="","",IF(I$1="","",SUMIFS(Transactions!$C$4:$C30,Transactions!$E$4:$E30,$A17,Transactions!$B$4:$B30,"="&amp;I$2)))</f>
        <v/>
      </c>
      <c r="J17" s="163" t="str">
        <f>IF($A17="","",IF(J$1="","",SUMIFS(Transactions!$C$4:$C30,Transactions!$E$4:$E30,$A17,Transactions!$B$4:$B30,"="&amp;J$2)))</f>
        <v/>
      </c>
      <c r="K17" s="163" t="str">
        <f>IF($A17="","",IF(K$1="","",SUMIFS(Transactions!$C$4:$C30,Transactions!$E$4:$E30,$A17,Transactions!$B$4:$B30,"="&amp;K$2)))</f>
        <v/>
      </c>
      <c r="L17" s="163" t="str">
        <f>IF($A17="","",IF(L$1="","",SUMIFS(Transactions!$C$4:$C30,Transactions!$E$4:$E30,$A17,Transactions!$B$4:$B30,"="&amp;L$2)))</f>
        <v/>
      </c>
      <c r="M17" s="163" t="str">
        <f>IF($A17="","",IF(M$1="","",SUMIFS(Transactions!$C$4:$C30,Transactions!$E$4:$E30,$A17,Transactions!$B$4:$B30,"="&amp;M$2)))</f>
        <v/>
      </c>
      <c r="N17" s="163" t="str">
        <f>IF($A17="","",IF(N$1="","",SUMIFS(Transactions!$C$4:$C30,Transactions!$E$4:$E30,$A17,Transactions!$B$4:$B30,"="&amp;N$2)))</f>
        <v/>
      </c>
      <c r="O17" s="163" t="str">
        <f>IF($A17="","",IF(O$1="","",SUMIFS(Transactions!$C$4:$C30,Transactions!$E$4:$E30,$A17,Transactions!$B$4:$B30,"="&amp;O$2)))</f>
        <v/>
      </c>
      <c r="P17" s="163" t="str">
        <f>IF($A17="","",IF(P$1="","",SUMIFS(Transactions!$C$4:$C30,Transactions!$E$4:$E30,$A17,Transactions!$B$4:$B30,"="&amp;P$2)))</f>
        <v/>
      </c>
      <c r="Q17" s="163" t="str">
        <f>IF($A17="","",IF(Q$1="","",SUMIFS(Transactions!$C$4:$C30,Transactions!$E$4:$E30,$A17,Transactions!$B$4:$B30,"="&amp;Q$2)))</f>
        <v/>
      </c>
      <c r="R17" s="163" t="str">
        <f>IF($A17="","",IF(R$1="","",SUMIFS(Transactions!$C$4:$C30,Transactions!$E$4:$E30,$A17,Transactions!$B$4:$B30,"="&amp;R$2)))</f>
        <v/>
      </c>
      <c r="S17" s="163" t="str">
        <f>IF($A17="","",IF(S$1="","",SUMIFS(Transactions!$C$4:$C30,Transactions!$E$4:$E30,$A17,Transactions!$B$4:$B30,"="&amp;S$2)))</f>
        <v/>
      </c>
      <c r="T17" s="163" t="str">
        <f>IF($A17="","",IF(T$1="","",SUMIFS(Transactions!$C$4:$C30,Transactions!$E$4:$E30,$A17,Transactions!$B$4:$B30,"="&amp;T$2)))</f>
        <v/>
      </c>
      <c r="U17" s="163" t="str">
        <f>IF($A17="","",IF(U$1="","",SUMIFS(Transactions!$C$4:$C30,Transactions!$E$4:$E30,$A17,Transactions!$B$4:$B30,"="&amp;U$2)))</f>
        <v/>
      </c>
      <c r="V17" s="163" t="str">
        <f>IF($A17="","",IF(V$1="","",SUMIFS(Transactions!$C$4:$C30,Transactions!$E$4:$E30,$A17,Transactions!$B$4:$B30,"="&amp;V$2)))</f>
        <v/>
      </c>
      <c r="W17" s="163" t="str">
        <f>IF($A17="","",IF(W$1="","",SUMIFS(Transactions!$C$4:$C30,Transactions!$E$4:$E30,$A17,Transactions!$B$4:$B30,"="&amp;W$2)))</f>
        <v/>
      </c>
      <c r="X17" s="163" t="str">
        <f>IF($A17="","",IF(X$1="","",SUMIFS(Transactions!$C$4:$C30,Transactions!$E$4:$E30,$A17,Transactions!$B$4:$B30,"="&amp;X$2)))</f>
        <v/>
      </c>
      <c r="Y17" s="163" t="str">
        <f>IF($A17="","",IF(Y$1="","",SUMIFS(Transactions!$C$4:$C30,Transactions!$E$4:$E30,$A17,Transactions!$B$4:$B30,"="&amp;Y$2)))</f>
        <v/>
      </c>
      <c r="Z17" s="163" t="str">
        <f>IF($A17="","",IF(Z$1="","",SUMIFS(Transactions!$C$4:$C30,Transactions!$E$4:$E30,$A17,Transactions!$B$4:$B30,"="&amp;Z$2)))</f>
        <v/>
      </c>
      <c r="AA17" s="163" t="str">
        <f>IF($A17="","",IF(AA$1="","",SUMIFS(Transactions!$C$4:$C30,Transactions!$E$4:$E30,$A17,Transactions!$B$4:$B30,"="&amp;AA$2)))</f>
        <v/>
      </c>
      <c r="AB17" s="163" t="str">
        <f>IF($A17="","",IF(AB$1="","",SUMIFS(Transactions!$C$4:$C30,Transactions!$E$4:$E30,$A17,Transactions!$B$4:$B30,"="&amp;AB$2)))</f>
        <v/>
      </c>
      <c r="AC17" s="163" t="str">
        <f>IF($A17="","",IF(AC$1="","",SUMIFS(Transactions!$C$4:$C30,Transactions!$E$4:$E30,$A17,Transactions!$B$4:$B30,"="&amp;AC$2)))</f>
        <v/>
      </c>
      <c r="AD17" s="163" t="str">
        <f>IF($A17="","",IF(AD$1="","",SUMIFS(Transactions!$C$4:$C30,Transactions!$E$4:$E30,$A17,Transactions!$B$4:$B30,"="&amp;AD$2)))</f>
        <v/>
      </c>
      <c r="AE17" s="163" t="str">
        <f>IF($A17="","",IF(AE$1="","",SUMIFS(Transactions!$C$4:$C30,Transactions!$E$4:$E30,$A17,Transactions!$B$4:$B30,"="&amp;AE$2)))</f>
        <v/>
      </c>
      <c r="AF17" s="163" t="str">
        <f>IF($A17="","",IF(AF$1="","",SUMIFS(Transactions!$C$4:$C30,Transactions!$E$4:$E30,$A17,Transactions!$B$4:$B30,"="&amp;AF$2)))</f>
        <v/>
      </c>
      <c r="AG17" s="163" t="str">
        <f>IF($A17="","",IF(AG$1="","",SUMIFS(Transactions!$C$4:$C30,Transactions!$E$4:$E30,$A17,Transactions!$B$4:$B30,"="&amp;AG$2)))</f>
        <v/>
      </c>
    </row>
    <row r="18" ht="26.25" customHeight="1">
      <c r="A18" s="158" t="str">
        <f>Summary!B39</f>
        <v/>
      </c>
      <c r="B18" s="159" t="str">
        <f t="shared" si="2"/>
        <v/>
      </c>
      <c r="C18" s="160" t="str">
        <f>IF($A18="","",IF(C$1="","",SUMIFS(Transactions!$C$4:$C30,Transactions!$E$4:$E30,$A18,Transactions!$B$4:$B30,"="&amp;C$2)))</f>
        <v/>
      </c>
      <c r="D18" s="160" t="str">
        <f>IF($A18="","",IF(D$1="","",SUMIFS(Transactions!$C$4:$C30,Transactions!$E$4:$E30,$A18,Transactions!$B$4:$B30,"="&amp;D$2)))</f>
        <v/>
      </c>
      <c r="E18" s="160" t="str">
        <f>IF($A18="","",IF(E$1="","",SUMIFS(Transactions!$C$4:$C30,Transactions!$E$4:$E30,$A18,Transactions!$B$4:$B30,"="&amp;E$2)))</f>
        <v/>
      </c>
      <c r="F18" s="160" t="str">
        <f>IF($A18="","",IF(F$1="","",SUMIFS(Transactions!$C$4:$C30,Transactions!$E$4:$E30,$A18,Transactions!$B$4:$B30,"="&amp;F$2)))</f>
        <v/>
      </c>
      <c r="G18" s="160" t="str">
        <f>IF($A18="","",IF(G$1="","",SUMIFS(Transactions!$C$4:$C30,Transactions!$E$4:$E30,$A18,Transactions!$B$4:$B30,"="&amp;G$2)))</f>
        <v/>
      </c>
      <c r="H18" s="160" t="str">
        <f>IF($A18="","",IF(H$1="","",SUMIFS(Transactions!$C$4:$C30,Transactions!$E$4:$E30,$A18,Transactions!$B$4:$B30,"="&amp;H$2)))</f>
        <v/>
      </c>
      <c r="I18" s="160" t="str">
        <f>IF($A18="","",IF(I$1="","",SUMIFS(Transactions!$C$4:$C30,Transactions!$E$4:$E30,$A18,Transactions!$B$4:$B30,"="&amp;I$2)))</f>
        <v/>
      </c>
      <c r="J18" s="160" t="str">
        <f>IF($A18="","",IF(J$1="","",SUMIFS(Transactions!$C$4:$C30,Transactions!$E$4:$E30,$A18,Transactions!$B$4:$B30,"="&amp;J$2)))</f>
        <v/>
      </c>
      <c r="K18" s="160" t="str">
        <f>IF($A18="","",IF(K$1="","",SUMIFS(Transactions!$C$4:$C30,Transactions!$E$4:$E30,$A18,Transactions!$B$4:$B30,"="&amp;K$2)))</f>
        <v/>
      </c>
      <c r="L18" s="160" t="str">
        <f>IF($A18="","",IF(L$1="","",SUMIFS(Transactions!$C$4:$C30,Transactions!$E$4:$E30,$A18,Transactions!$B$4:$B30,"="&amp;L$2)))</f>
        <v/>
      </c>
      <c r="M18" s="160" t="str">
        <f>IF($A18="","",IF(M$1="","",SUMIFS(Transactions!$C$4:$C30,Transactions!$E$4:$E30,$A18,Transactions!$B$4:$B30,"="&amp;M$2)))</f>
        <v/>
      </c>
      <c r="N18" s="160" t="str">
        <f>IF($A18="","",IF(N$1="","",SUMIFS(Transactions!$C$4:$C30,Transactions!$E$4:$E30,$A18,Transactions!$B$4:$B30,"="&amp;N$2)))</f>
        <v/>
      </c>
      <c r="O18" s="160" t="str">
        <f>IF($A18="","",IF(O$1="","",SUMIFS(Transactions!$C$4:$C30,Transactions!$E$4:$E30,$A18,Transactions!$B$4:$B30,"="&amp;O$2)))</f>
        <v/>
      </c>
      <c r="P18" s="160" t="str">
        <f>IF($A18="","",IF(P$1="","",SUMIFS(Transactions!$C$4:$C30,Transactions!$E$4:$E30,$A18,Transactions!$B$4:$B30,"="&amp;P$2)))</f>
        <v/>
      </c>
      <c r="Q18" s="160" t="str">
        <f>IF($A18="","",IF(Q$1="","",SUMIFS(Transactions!$C$4:$C30,Transactions!$E$4:$E30,$A18,Transactions!$B$4:$B30,"="&amp;Q$2)))</f>
        <v/>
      </c>
      <c r="R18" s="160" t="str">
        <f>IF($A18="","",IF(R$1="","",SUMIFS(Transactions!$C$4:$C30,Transactions!$E$4:$E30,$A18,Transactions!$B$4:$B30,"="&amp;R$2)))</f>
        <v/>
      </c>
      <c r="S18" s="160" t="str">
        <f>IF($A18="","",IF(S$1="","",SUMIFS(Transactions!$C$4:$C30,Transactions!$E$4:$E30,$A18,Transactions!$B$4:$B30,"="&amp;S$2)))</f>
        <v/>
      </c>
      <c r="T18" s="160" t="str">
        <f>IF($A18="","",IF(T$1="","",SUMIFS(Transactions!$C$4:$C30,Transactions!$E$4:$E30,$A18,Transactions!$B$4:$B30,"="&amp;T$2)))</f>
        <v/>
      </c>
      <c r="U18" s="160" t="str">
        <f>IF($A18="","",IF(U$1="","",SUMIFS(Transactions!$C$4:$C30,Transactions!$E$4:$E30,$A18,Transactions!$B$4:$B30,"="&amp;U$2)))</f>
        <v/>
      </c>
      <c r="V18" s="160" t="str">
        <f>IF($A18="","",IF(V$1="","",SUMIFS(Transactions!$C$4:$C30,Transactions!$E$4:$E30,$A18,Transactions!$B$4:$B30,"="&amp;V$2)))</f>
        <v/>
      </c>
      <c r="W18" s="160" t="str">
        <f>IF($A18="","",IF(W$1="","",SUMIFS(Transactions!$C$4:$C30,Transactions!$E$4:$E30,$A18,Transactions!$B$4:$B30,"="&amp;W$2)))</f>
        <v/>
      </c>
      <c r="X18" s="160" t="str">
        <f>IF($A18="","",IF(X$1="","",SUMIFS(Transactions!$C$4:$C30,Transactions!$E$4:$E30,$A18,Transactions!$B$4:$B30,"="&amp;X$2)))</f>
        <v/>
      </c>
      <c r="Y18" s="160" t="str">
        <f>IF($A18="","",IF(Y$1="","",SUMIFS(Transactions!$C$4:$C30,Transactions!$E$4:$E30,$A18,Transactions!$B$4:$B30,"="&amp;Y$2)))</f>
        <v/>
      </c>
      <c r="Z18" s="160" t="str">
        <f>IF($A18="","",IF(Z$1="","",SUMIFS(Transactions!$C$4:$C30,Transactions!$E$4:$E30,$A18,Transactions!$B$4:$B30,"="&amp;Z$2)))</f>
        <v/>
      </c>
      <c r="AA18" s="160" t="str">
        <f>IF($A18="","",IF(AA$1="","",SUMIFS(Transactions!$C$4:$C30,Transactions!$E$4:$E30,$A18,Transactions!$B$4:$B30,"="&amp;AA$2)))</f>
        <v/>
      </c>
      <c r="AB18" s="160" t="str">
        <f>IF($A18="","",IF(AB$1="","",SUMIFS(Transactions!$C$4:$C30,Transactions!$E$4:$E30,$A18,Transactions!$B$4:$B30,"="&amp;AB$2)))</f>
        <v/>
      </c>
      <c r="AC18" s="160" t="str">
        <f>IF($A18="","",IF(AC$1="","",SUMIFS(Transactions!$C$4:$C30,Transactions!$E$4:$E30,$A18,Transactions!$B$4:$B30,"="&amp;AC$2)))</f>
        <v/>
      </c>
      <c r="AD18" s="160" t="str">
        <f>IF($A18="","",IF(AD$1="","",SUMIFS(Transactions!$C$4:$C30,Transactions!$E$4:$E30,$A18,Transactions!$B$4:$B30,"="&amp;AD$2)))</f>
        <v/>
      </c>
      <c r="AE18" s="160" t="str">
        <f>IF($A18="","",IF(AE$1="","",SUMIFS(Transactions!$C$4:$C30,Transactions!$E$4:$E30,$A18,Transactions!$B$4:$B30,"="&amp;AE$2)))</f>
        <v/>
      </c>
      <c r="AF18" s="160" t="str">
        <f>IF($A18="","",IF(AF$1="","",SUMIFS(Transactions!$C$4:$C30,Transactions!$E$4:$E30,$A18,Transactions!$B$4:$B30,"="&amp;AF$2)))</f>
        <v/>
      </c>
      <c r="AG18" s="160" t="str">
        <f>IF($A18="","",IF(AG$1="","",SUMIFS(Transactions!$C$4:$C30,Transactions!$E$4:$E30,$A18,Transactions!$B$4:$B30,"="&amp;AG$2)))</f>
        <v/>
      </c>
    </row>
    <row r="19" ht="26.25" customHeight="1">
      <c r="A19" s="161" t="str">
        <f>Summary!B40</f>
        <v/>
      </c>
      <c r="B19" s="162" t="str">
        <f t="shared" si="2"/>
        <v/>
      </c>
      <c r="C19" s="163" t="str">
        <f>IF($A19="","",IF(C$1="","",SUMIFS(Transactions!$C$4:$C30,Transactions!$E$4:$E30,$A19,Transactions!$B$4:$B30,"="&amp;C$2)))</f>
        <v/>
      </c>
      <c r="D19" s="163" t="str">
        <f>IF($A19="","",IF(D$1="","",SUMIFS(Transactions!$C$4:$C30,Transactions!$E$4:$E30,$A19,Transactions!$B$4:$B30,"="&amp;D$2)))</f>
        <v/>
      </c>
      <c r="E19" s="163" t="str">
        <f>IF($A19="","",IF(E$1="","",SUMIFS(Transactions!$C$4:$C30,Transactions!$E$4:$E30,$A19,Transactions!$B$4:$B30,"="&amp;E$2)))</f>
        <v/>
      </c>
      <c r="F19" s="163" t="str">
        <f>IF($A19="","",IF(F$1="","",SUMIFS(Transactions!$C$4:$C30,Transactions!$E$4:$E30,$A19,Transactions!$B$4:$B30,"="&amp;F$2)))</f>
        <v/>
      </c>
      <c r="G19" s="163" t="str">
        <f>IF($A19="","",IF(G$1="","",SUMIFS(Transactions!$C$4:$C30,Transactions!$E$4:$E30,$A19,Transactions!$B$4:$B30,"="&amp;G$2)))</f>
        <v/>
      </c>
      <c r="H19" s="163" t="str">
        <f>IF($A19="","",IF(H$1="","",SUMIFS(Transactions!$C$4:$C30,Transactions!$E$4:$E30,$A19,Transactions!$B$4:$B30,"="&amp;H$2)))</f>
        <v/>
      </c>
      <c r="I19" s="163" t="str">
        <f>IF($A19="","",IF(I$1="","",SUMIFS(Transactions!$C$4:$C30,Transactions!$E$4:$E30,$A19,Transactions!$B$4:$B30,"="&amp;I$2)))</f>
        <v/>
      </c>
      <c r="J19" s="163" t="str">
        <f>IF($A19="","",IF(J$1="","",SUMIFS(Transactions!$C$4:$C30,Transactions!$E$4:$E30,$A19,Transactions!$B$4:$B30,"="&amp;J$2)))</f>
        <v/>
      </c>
      <c r="K19" s="163" t="str">
        <f>IF($A19="","",IF(K$1="","",SUMIFS(Transactions!$C$4:$C30,Transactions!$E$4:$E30,$A19,Transactions!$B$4:$B30,"="&amp;K$2)))</f>
        <v/>
      </c>
      <c r="L19" s="163" t="str">
        <f>IF($A19="","",IF(L$1="","",SUMIFS(Transactions!$C$4:$C30,Transactions!$E$4:$E30,$A19,Transactions!$B$4:$B30,"="&amp;L$2)))</f>
        <v/>
      </c>
      <c r="M19" s="163" t="str">
        <f>IF($A19="","",IF(M$1="","",SUMIFS(Transactions!$C$4:$C30,Transactions!$E$4:$E30,$A19,Transactions!$B$4:$B30,"="&amp;M$2)))</f>
        <v/>
      </c>
      <c r="N19" s="163" t="str">
        <f>IF($A19="","",IF(N$1="","",SUMIFS(Transactions!$C$4:$C30,Transactions!$E$4:$E30,$A19,Transactions!$B$4:$B30,"="&amp;N$2)))</f>
        <v/>
      </c>
      <c r="O19" s="163" t="str">
        <f>IF($A19="","",IF(O$1="","",SUMIFS(Transactions!$C$4:$C30,Transactions!$E$4:$E30,$A19,Transactions!$B$4:$B30,"="&amp;O$2)))</f>
        <v/>
      </c>
      <c r="P19" s="163" t="str">
        <f>IF($A19="","",IF(P$1="","",SUMIFS(Transactions!$C$4:$C30,Transactions!$E$4:$E30,$A19,Transactions!$B$4:$B30,"="&amp;P$2)))</f>
        <v/>
      </c>
      <c r="Q19" s="163" t="str">
        <f>IF($A19="","",IF(Q$1="","",SUMIFS(Transactions!$C$4:$C30,Transactions!$E$4:$E30,$A19,Transactions!$B$4:$B30,"="&amp;Q$2)))</f>
        <v/>
      </c>
      <c r="R19" s="163" t="str">
        <f>IF($A19="","",IF(R$1="","",SUMIFS(Transactions!$C$4:$C30,Transactions!$E$4:$E30,$A19,Transactions!$B$4:$B30,"="&amp;R$2)))</f>
        <v/>
      </c>
      <c r="S19" s="163" t="str">
        <f>IF($A19="","",IF(S$1="","",SUMIFS(Transactions!$C$4:$C30,Transactions!$E$4:$E30,$A19,Transactions!$B$4:$B30,"="&amp;S$2)))</f>
        <v/>
      </c>
      <c r="T19" s="163" t="str">
        <f>IF($A19="","",IF(T$1="","",SUMIFS(Transactions!$C$4:$C30,Transactions!$E$4:$E30,$A19,Transactions!$B$4:$B30,"="&amp;T$2)))</f>
        <v/>
      </c>
      <c r="U19" s="163" t="str">
        <f>IF($A19="","",IF(U$1="","",SUMIFS(Transactions!$C$4:$C30,Transactions!$E$4:$E30,$A19,Transactions!$B$4:$B30,"="&amp;U$2)))</f>
        <v/>
      </c>
      <c r="V19" s="163" t="str">
        <f>IF($A19="","",IF(V$1="","",SUMIFS(Transactions!$C$4:$C30,Transactions!$E$4:$E30,$A19,Transactions!$B$4:$B30,"="&amp;V$2)))</f>
        <v/>
      </c>
      <c r="W19" s="163" t="str">
        <f>IF($A19="","",IF(W$1="","",SUMIFS(Transactions!$C$4:$C30,Transactions!$E$4:$E30,$A19,Transactions!$B$4:$B30,"="&amp;W$2)))</f>
        <v/>
      </c>
      <c r="X19" s="163" t="str">
        <f>IF($A19="","",IF(X$1="","",SUMIFS(Transactions!$C$4:$C30,Transactions!$E$4:$E30,$A19,Transactions!$B$4:$B30,"="&amp;X$2)))</f>
        <v/>
      </c>
      <c r="Y19" s="163" t="str">
        <f>IF($A19="","",IF(Y$1="","",SUMIFS(Transactions!$C$4:$C30,Transactions!$E$4:$E30,$A19,Transactions!$B$4:$B30,"="&amp;Y$2)))</f>
        <v/>
      </c>
      <c r="Z19" s="163" t="str">
        <f>IF($A19="","",IF(Z$1="","",SUMIFS(Transactions!$C$4:$C30,Transactions!$E$4:$E30,$A19,Transactions!$B$4:$B30,"="&amp;Z$2)))</f>
        <v/>
      </c>
      <c r="AA19" s="163" t="str">
        <f>IF($A19="","",IF(AA$1="","",SUMIFS(Transactions!$C$4:$C30,Transactions!$E$4:$E30,$A19,Transactions!$B$4:$B30,"="&amp;AA$2)))</f>
        <v/>
      </c>
      <c r="AB19" s="163" t="str">
        <f>IF($A19="","",IF(AB$1="","",SUMIFS(Transactions!$C$4:$C30,Transactions!$E$4:$E30,$A19,Transactions!$B$4:$B30,"="&amp;AB$2)))</f>
        <v/>
      </c>
      <c r="AC19" s="163" t="str">
        <f>IF($A19="","",IF(AC$1="","",SUMIFS(Transactions!$C$4:$C30,Transactions!$E$4:$E30,$A19,Transactions!$B$4:$B30,"="&amp;AC$2)))</f>
        <v/>
      </c>
      <c r="AD19" s="163" t="str">
        <f>IF($A19="","",IF(AD$1="","",SUMIFS(Transactions!$C$4:$C30,Transactions!$E$4:$E30,$A19,Transactions!$B$4:$B30,"="&amp;AD$2)))</f>
        <v/>
      </c>
      <c r="AE19" s="163" t="str">
        <f>IF($A19="","",IF(AE$1="","",SUMIFS(Transactions!$C$4:$C30,Transactions!$E$4:$E30,$A19,Transactions!$B$4:$B30,"="&amp;AE$2)))</f>
        <v/>
      </c>
      <c r="AF19" s="163" t="str">
        <f>IF($A19="","",IF(AF$1="","",SUMIFS(Transactions!$C$4:$C30,Transactions!$E$4:$E30,$A19,Transactions!$B$4:$B30,"="&amp;AF$2)))</f>
        <v/>
      </c>
      <c r="AG19" s="163" t="str">
        <f>IF($A19="","",IF(AG$1="","",SUMIFS(Transactions!$C$4:$C30,Transactions!$E$4:$E30,$A19,Transactions!$B$4:$B30,"="&amp;AG$2)))</f>
        <v/>
      </c>
    </row>
    <row r="20" ht="26.25" customHeight="1">
      <c r="A20" s="158" t="str">
        <f>Summary!B41</f>
        <v/>
      </c>
      <c r="B20" s="159" t="str">
        <f t="shared" si="2"/>
        <v/>
      </c>
      <c r="C20" s="160" t="str">
        <f>IF($A20="","",IF(C$1="","",SUMIFS(Transactions!$C$4:$C30,Transactions!$E$4:$E30,$A20,Transactions!$B$4:$B30,"="&amp;C$2)))</f>
        <v/>
      </c>
      <c r="D20" s="160" t="str">
        <f>IF($A20="","",IF(D$1="","",SUMIFS(Transactions!$C$4:$C30,Transactions!$E$4:$E30,$A20,Transactions!$B$4:$B30,"="&amp;D$2)))</f>
        <v/>
      </c>
      <c r="E20" s="160" t="str">
        <f>IF($A20="","",IF(E$1="","",SUMIFS(Transactions!$C$4:$C30,Transactions!$E$4:$E30,$A20,Transactions!$B$4:$B30,"="&amp;E$2)))</f>
        <v/>
      </c>
      <c r="F20" s="160" t="str">
        <f>IF($A20="","",IF(F$1="","",SUMIFS(Transactions!$C$4:$C30,Transactions!$E$4:$E30,$A20,Transactions!$B$4:$B30,"="&amp;F$2)))</f>
        <v/>
      </c>
      <c r="G20" s="160" t="str">
        <f>IF($A20="","",IF(G$1="","",SUMIFS(Transactions!$C$4:$C30,Transactions!$E$4:$E30,$A20,Transactions!$B$4:$B30,"="&amp;G$2)))</f>
        <v/>
      </c>
      <c r="H20" s="160" t="str">
        <f>IF($A20="","",IF(H$1="","",SUMIFS(Transactions!$C$4:$C30,Transactions!$E$4:$E30,$A20,Transactions!$B$4:$B30,"="&amp;H$2)))</f>
        <v/>
      </c>
      <c r="I20" s="160" t="str">
        <f>IF($A20="","",IF(I$1="","",SUMIFS(Transactions!$C$4:$C30,Transactions!$E$4:$E30,$A20,Transactions!$B$4:$B30,"="&amp;I$2)))</f>
        <v/>
      </c>
      <c r="J20" s="160" t="str">
        <f>IF($A20="","",IF(J$1="","",SUMIFS(Transactions!$C$4:$C30,Transactions!$E$4:$E30,$A20,Transactions!$B$4:$B30,"="&amp;J$2)))</f>
        <v/>
      </c>
      <c r="K20" s="160" t="str">
        <f>IF($A20="","",IF(K$1="","",SUMIFS(Transactions!$C$4:$C30,Transactions!$E$4:$E30,$A20,Transactions!$B$4:$B30,"="&amp;K$2)))</f>
        <v/>
      </c>
      <c r="L20" s="160" t="str">
        <f>IF($A20="","",IF(L$1="","",SUMIFS(Transactions!$C$4:$C30,Transactions!$E$4:$E30,$A20,Transactions!$B$4:$B30,"="&amp;L$2)))</f>
        <v/>
      </c>
      <c r="M20" s="160" t="str">
        <f>IF($A20="","",IF(M$1="","",SUMIFS(Transactions!$C$4:$C30,Transactions!$E$4:$E30,$A20,Transactions!$B$4:$B30,"="&amp;M$2)))</f>
        <v/>
      </c>
      <c r="N20" s="160" t="str">
        <f>IF($A20="","",IF(N$1="","",SUMIFS(Transactions!$C$4:$C30,Transactions!$E$4:$E30,$A20,Transactions!$B$4:$B30,"="&amp;N$2)))</f>
        <v/>
      </c>
      <c r="O20" s="160" t="str">
        <f>IF($A20="","",IF(O$1="","",SUMIFS(Transactions!$C$4:$C30,Transactions!$E$4:$E30,$A20,Transactions!$B$4:$B30,"="&amp;O$2)))</f>
        <v/>
      </c>
      <c r="P20" s="160" t="str">
        <f>IF($A20="","",IF(P$1="","",SUMIFS(Transactions!$C$4:$C30,Transactions!$E$4:$E30,$A20,Transactions!$B$4:$B30,"="&amp;P$2)))</f>
        <v/>
      </c>
      <c r="Q20" s="160" t="str">
        <f>IF($A20="","",IF(Q$1="","",SUMIFS(Transactions!$C$4:$C30,Transactions!$E$4:$E30,$A20,Transactions!$B$4:$B30,"="&amp;Q$2)))</f>
        <v/>
      </c>
      <c r="R20" s="160" t="str">
        <f>IF($A20="","",IF(R$1="","",SUMIFS(Transactions!$C$4:$C30,Transactions!$E$4:$E30,$A20,Transactions!$B$4:$B30,"="&amp;R$2)))</f>
        <v/>
      </c>
      <c r="S20" s="160" t="str">
        <f>IF($A20="","",IF(S$1="","",SUMIFS(Transactions!$C$4:$C30,Transactions!$E$4:$E30,$A20,Transactions!$B$4:$B30,"="&amp;S$2)))</f>
        <v/>
      </c>
      <c r="T20" s="160" t="str">
        <f>IF($A20="","",IF(T$1="","",SUMIFS(Transactions!$C$4:$C30,Transactions!$E$4:$E30,$A20,Transactions!$B$4:$B30,"="&amp;T$2)))</f>
        <v/>
      </c>
      <c r="U20" s="160" t="str">
        <f>IF($A20="","",IF(U$1="","",SUMIFS(Transactions!$C$4:$C30,Transactions!$E$4:$E30,$A20,Transactions!$B$4:$B30,"="&amp;U$2)))</f>
        <v/>
      </c>
      <c r="V20" s="160" t="str">
        <f>IF($A20="","",IF(V$1="","",SUMIFS(Transactions!$C$4:$C30,Transactions!$E$4:$E30,$A20,Transactions!$B$4:$B30,"="&amp;V$2)))</f>
        <v/>
      </c>
      <c r="W20" s="160" t="str">
        <f>IF($A20="","",IF(W$1="","",SUMIFS(Transactions!$C$4:$C30,Transactions!$E$4:$E30,$A20,Transactions!$B$4:$B30,"="&amp;W$2)))</f>
        <v/>
      </c>
      <c r="X20" s="160" t="str">
        <f>IF($A20="","",IF(X$1="","",SUMIFS(Transactions!$C$4:$C30,Transactions!$E$4:$E30,$A20,Transactions!$B$4:$B30,"="&amp;X$2)))</f>
        <v/>
      </c>
      <c r="Y20" s="160" t="str">
        <f>IF($A20="","",IF(Y$1="","",SUMIFS(Transactions!$C$4:$C30,Transactions!$E$4:$E30,$A20,Transactions!$B$4:$B30,"="&amp;Y$2)))</f>
        <v/>
      </c>
      <c r="Z20" s="160" t="str">
        <f>IF($A20="","",IF(Z$1="","",SUMIFS(Transactions!$C$4:$C30,Transactions!$E$4:$E30,$A20,Transactions!$B$4:$B30,"="&amp;Z$2)))</f>
        <v/>
      </c>
      <c r="AA20" s="160" t="str">
        <f>IF($A20="","",IF(AA$1="","",SUMIFS(Transactions!$C$4:$C30,Transactions!$E$4:$E30,$A20,Transactions!$B$4:$B30,"="&amp;AA$2)))</f>
        <v/>
      </c>
      <c r="AB20" s="160" t="str">
        <f>IF($A20="","",IF(AB$1="","",SUMIFS(Transactions!$C$4:$C30,Transactions!$E$4:$E30,$A20,Transactions!$B$4:$B30,"="&amp;AB$2)))</f>
        <v/>
      </c>
      <c r="AC20" s="160" t="str">
        <f>IF($A20="","",IF(AC$1="","",SUMIFS(Transactions!$C$4:$C30,Transactions!$E$4:$E30,$A20,Transactions!$B$4:$B30,"="&amp;AC$2)))</f>
        <v/>
      </c>
      <c r="AD20" s="160" t="str">
        <f>IF($A20="","",IF(AD$1="","",SUMIFS(Transactions!$C$4:$C30,Transactions!$E$4:$E30,$A20,Transactions!$B$4:$B30,"="&amp;AD$2)))</f>
        <v/>
      </c>
      <c r="AE20" s="160" t="str">
        <f>IF($A20="","",IF(AE$1="","",SUMIFS(Transactions!$C$4:$C30,Transactions!$E$4:$E30,$A20,Transactions!$B$4:$B30,"="&amp;AE$2)))</f>
        <v/>
      </c>
      <c r="AF20" s="160" t="str">
        <f>IF($A20="","",IF(AF$1="","",SUMIFS(Transactions!$C$4:$C30,Transactions!$E$4:$E30,$A20,Transactions!$B$4:$B30,"="&amp;AF$2)))</f>
        <v/>
      </c>
      <c r="AG20" s="160" t="str">
        <f>IF($A20="","",IF(AG$1="","",SUMIFS(Transactions!$C$4:$C30,Transactions!$E$4:$E30,$A20,Transactions!$B$4:$B30,"="&amp;AG$2)))</f>
        <v/>
      </c>
    </row>
    <row r="21" ht="26.25" customHeight="1">
      <c r="A21" s="165" t="str">
        <f>Summary!B45</f>
        <v/>
      </c>
      <c r="B21" s="162" t="str">
        <f t="shared" si="2"/>
        <v/>
      </c>
      <c r="C21" s="163" t="str">
        <f>IF($A21="","",IF(C$1="","",SUMIFS(Transactions!$C$4:$C30,Transactions!$E$4:$E30,$A21,Transactions!$B$4:$B30,"="&amp;C$2)))</f>
        <v/>
      </c>
      <c r="D21" s="163" t="str">
        <f>IF($A21="","",IF(D$1="","",SUMIFS(Transactions!$C$4:$C30,Transactions!$E$4:$E30,$A21,Transactions!$B$4:$B30,"="&amp;D$2)))</f>
        <v/>
      </c>
      <c r="E21" s="163" t="str">
        <f>IF($A21="","",IF(E$1="","",SUMIFS(Transactions!$C$4:$C30,Transactions!$E$4:$E30,$A21,Transactions!$B$4:$B30,"="&amp;E$2)))</f>
        <v/>
      </c>
      <c r="F21" s="163" t="str">
        <f>IF($A21="","",IF(F$1="","",SUMIFS(Transactions!$C$4:$C30,Transactions!$E$4:$E30,$A21,Transactions!$B$4:$B30,"="&amp;F$2)))</f>
        <v/>
      </c>
      <c r="G21" s="163" t="str">
        <f>IF($A21="","",IF(G$1="","",SUMIFS(Transactions!$C$4:$C30,Transactions!$E$4:$E30,$A21,Transactions!$B$4:$B30,"="&amp;G$2)))</f>
        <v/>
      </c>
      <c r="H21" s="163" t="str">
        <f>IF($A21="","",IF(H$1="","",SUMIFS(Transactions!$C$4:$C30,Transactions!$E$4:$E30,$A21,Transactions!$B$4:$B30,"="&amp;H$2)))</f>
        <v/>
      </c>
      <c r="I21" s="163" t="str">
        <f>IF($A21="","",IF(I$1="","",SUMIFS(Transactions!$C$4:$C30,Transactions!$E$4:$E30,$A21,Transactions!$B$4:$B30,"="&amp;I$2)))</f>
        <v/>
      </c>
      <c r="J21" s="163" t="str">
        <f>IF($A21="","",IF(J$1="","",SUMIFS(Transactions!$C$4:$C30,Transactions!$E$4:$E30,$A21,Transactions!$B$4:$B30,"="&amp;J$2)))</f>
        <v/>
      </c>
      <c r="K21" s="163" t="str">
        <f>IF($A21="","",IF(K$1="","",SUMIFS(Transactions!$C$4:$C30,Transactions!$E$4:$E30,$A21,Transactions!$B$4:$B30,"="&amp;K$2)))</f>
        <v/>
      </c>
      <c r="L21" s="163" t="str">
        <f>IF($A21="","",IF(L$1="","",SUMIFS(Transactions!$C$4:$C30,Transactions!$E$4:$E30,$A21,Transactions!$B$4:$B30,"="&amp;L$2)))</f>
        <v/>
      </c>
      <c r="M21" s="163" t="str">
        <f>IF($A21="","",IF(M$1="","",SUMIFS(Transactions!$C$4:$C30,Transactions!$E$4:$E30,$A21,Transactions!$B$4:$B30,"="&amp;M$2)))</f>
        <v/>
      </c>
      <c r="N21" s="163" t="str">
        <f>IF($A21="","",IF(N$1="","",SUMIFS(Transactions!$C$4:$C30,Transactions!$E$4:$E30,$A21,Transactions!$B$4:$B30,"="&amp;N$2)))</f>
        <v/>
      </c>
      <c r="O21" s="163" t="str">
        <f>IF($A21="","",IF(O$1="","",SUMIFS(Transactions!$C$4:$C30,Transactions!$E$4:$E30,$A21,Transactions!$B$4:$B30,"="&amp;O$2)))</f>
        <v/>
      </c>
      <c r="P21" s="163" t="str">
        <f>IF($A21="","",IF(P$1="","",SUMIFS(Transactions!$C$4:$C30,Transactions!$E$4:$E30,$A21,Transactions!$B$4:$B30,"="&amp;P$2)))</f>
        <v/>
      </c>
      <c r="Q21" s="163" t="str">
        <f>IF($A21="","",IF(Q$1="","",SUMIFS(Transactions!$C$4:$C30,Transactions!$E$4:$E30,$A21,Transactions!$B$4:$B30,"="&amp;Q$2)))</f>
        <v/>
      </c>
      <c r="R21" s="163" t="str">
        <f>IF($A21="","",IF(R$1="","",SUMIFS(Transactions!$C$4:$C30,Transactions!$E$4:$E30,$A21,Transactions!$B$4:$B30,"="&amp;R$2)))</f>
        <v/>
      </c>
      <c r="S21" s="163" t="str">
        <f>IF($A21="","",IF(S$1="","",SUMIFS(Transactions!$C$4:$C30,Transactions!$E$4:$E30,$A21,Transactions!$B$4:$B30,"="&amp;S$2)))</f>
        <v/>
      </c>
      <c r="T21" s="163" t="str">
        <f>IF($A21="","",IF(T$1="","",SUMIFS(Transactions!$C$4:$C30,Transactions!$E$4:$E30,$A21,Transactions!$B$4:$B30,"="&amp;T$2)))</f>
        <v/>
      </c>
      <c r="U21" s="163" t="str">
        <f>IF($A21="","",IF(U$1="","",SUMIFS(Transactions!$C$4:$C30,Transactions!$E$4:$E30,$A21,Transactions!$B$4:$B30,"="&amp;U$2)))</f>
        <v/>
      </c>
      <c r="V21" s="163" t="str">
        <f>IF($A21="","",IF(V$1="","",SUMIFS(Transactions!$C$4:$C30,Transactions!$E$4:$E30,$A21,Transactions!$B$4:$B30,"="&amp;V$2)))</f>
        <v/>
      </c>
      <c r="W21" s="163" t="str">
        <f>IF($A21="","",IF(W$1="","",SUMIFS(Transactions!$C$4:$C30,Transactions!$E$4:$E30,$A21,Transactions!$B$4:$B30,"="&amp;W$2)))</f>
        <v/>
      </c>
      <c r="X21" s="163" t="str">
        <f>IF($A21="","",IF(X$1="","",SUMIFS(Transactions!$C$4:$C30,Transactions!$E$4:$E30,$A21,Transactions!$B$4:$B30,"="&amp;X$2)))</f>
        <v/>
      </c>
      <c r="Y21" s="163" t="str">
        <f>IF($A21="","",IF(Y$1="","",SUMIFS(Transactions!$C$4:$C30,Transactions!$E$4:$E30,$A21,Transactions!$B$4:$B30,"="&amp;Y$2)))</f>
        <v/>
      </c>
      <c r="Z21" s="163" t="str">
        <f>IF($A21="","",IF(Z$1="","",SUMIFS(Transactions!$C$4:$C30,Transactions!$E$4:$E30,$A21,Transactions!$B$4:$B30,"="&amp;Z$2)))</f>
        <v/>
      </c>
      <c r="AA21" s="163" t="str">
        <f>IF($A21="","",IF(AA$1="","",SUMIFS(Transactions!$C$4:$C30,Transactions!$E$4:$E30,$A21,Transactions!$B$4:$B30,"="&amp;AA$2)))</f>
        <v/>
      </c>
      <c r="AB21" s="163" t="str">
        <f>IF($A21="","",IF(AB$1="","",SUMIFS(Transactions!$C$4:$C30,Transactions!$E$4:$E30,$A21,Transactions!$B$4:$B30,"="&amp;AB$2)))</f>
        <v/>
      </c>
      <c r="AC21" s="163" t="str">
        <f>IF($A21="","",IF(AC$1="","",SUMIFS(Transactions!$C$4:$C30,Transactions!$E$4:$E30,$A21,Transactions!$B$4:$B30,"="&amp;AC$2)))</f>
        <v/>
      </c>
      <c r="AD21" s="163" t="str">
        <f>IF($A21="","",IF(AD$1="","",SUMIFS(Transactions!$C$4:$C30,Transactions!$E$4:$E30,$A21,Transactions!$B$4:$B30,"="&amp;AD$2)))</f>
        <v/>
      </c>
      <c r="AE21" s="163" t="str">
        <f>IF($A21="","",IF(AE$1="","",SUMIFS(Transactions!$C$4:$C30,Transactions!$E$4:$E30,$A21,Transactions!$B$4:$B30,"="&amp;AE$2)))</f>
        <v/>
      </c>
      <c r="AF21" s="163" t="str">
        <f>IF($A21="","",IF(AF$1="","",SUMIFS(Transactions!$C$4:$C30,Transactions!$E$4:$E30,$A21,Transactions!$B$4:$B30,"="&amp;AF$2)))</f>
        <v/>
      </c>
      <c r="AG21" s="163" t="str">
        <f>IF($A21="","",IF(AG$1="","",SUMIFS(Transactions!$C$4:$C30,Transactions!$E$4:$E30,$A21,Transactions!$B$4:$B30,"="&amp;AG$2)))</f>
        <v/>
      </c>
    </row>
    <row r="22" ht="26.25" customHeight="1">
      <c r="A22" s="164" t="str">
        <f>Summary!B46</f>
        <v/>
      </c>
      <c r="B22" s="159" t="str">
        <f t="shared" si="2"/>
        <v/>
      </c>
      <c r="C22" s="160" t="str">
        <f>IF($A22="","",IF(C$1="","",SUMIFS(Transactions!$C$4:$C30,Transactions!$E$4:$E30,$A22,Transactions!$B$4:$B30,"="&amp;C$2)))</f>
        <v/>
      </c>
      <c r="D22" s="160" t="str">
        <f>IF($A22="","",IF(D$1="","",SUMIFS(Transactions!$C$4:$C30,Transactions!$E$4:$E30,$A22,Transactions!$B$4:$B30,"="&amp;D$2)))</f>
        <v/>
      </c>
      <c r="E22" s="160" t="str">
        <f>IF($A22="","",IF(E$1="","",SUMIFS(Transactions!$C$4:$C30,Transactions!$E$4:$E30,$A22,Transactions!$B$4:$B30,"="&amp;E$2)))</f>
        <v/>
      </c>
      <c r="F22" s="160" t="str">
        <f>IF($A22="","",IF(F$1="","",SUMIFS(Transactions!$C$4:$C30,Transactions!$E$4:$E30,$A22,Transactions!$B$4:$B30,"="&amp;F$2)))</f>
        <v/>
      </c>
      <c r="G22" s="160" t="str">
        <f>IF($A22="","",IF(G$1="","",SUMIFS(Transactions!$C$4:$C30,Transactions!$E$4:$E30,$A22,Transactions!$B$4:$B30,"="&amp;G$2)))</f>
        <v/>
      </c>
      <c r="H22" s="160" t="str">
        <f>IF($A22="","",IF(H$1="","",SUMIFS(Transactions!$C$4:$C30,Transactions!$E$4:$E30,$A22,Transactions!$B$4:$B30,"="&amp;H$2)))</f>
        <v/>
      </c>
      <c r="I22" s="160" t="str">
        <f>IF($A22="","",IF(I$1="","",SUMIFS(Transactions!$C$4:$C30,Transactions!$E$4:$E30,$A22,Transactions!$B$4:$B30,"="&amp;I$2)))</f>
        <v/>
      </c>
      <c r="J22" s="160" t="str">
        <f>IF($A22="","",IF(J$1="","",SUMIFS(Transactions!$C$4:$C30,Transactions!$E$4:$E30,$A22,Transactions!$B$4:$B30,"="&amp;J$2)))</f>
        <v/>
      </c>
      <c r="K22" s="160" t="str">
        <f>IF($A22="","",IF(K$1="","",SUMIFS(Transactions!$C$4:$C30,Transactions!$E$4:$E30,$A22,Transactions!$B$4:$B30,"="&amp;K$2)))</f>
        <v/>
      </c>
      <c r="L22" s="160" t="str">
        <f>IF($A22="","",IF(L$1="","",SUMIFS(Transactions!$C$4:$C30,Transactions!$E$4:$E30,$A22,Transactions!$B$4:$B30,"="&amp;L$2)))</f>
        <v/>
      </c>
      <c r="M22" s="160" t="str">
        <f>IF($A22="","",IF(M$1="","",SUMIFS(Transactions!$C$4:$C30,Transactions!$E$4:$E30,$A22,Transactions!$B$4:$B30,"="&amp;M$2)))</f>
        <v/>
      </c>
      <c r="N22" s="160" t="str">
        <f>IF($A22="","",IF(N$1="","",SUMIFS(Transactions!$C$4:$C30,Transactions!$E$4:$E30,$A22,Transactions!$B$4:$B30,"="&amp;N$2)))</f>
        <v/>
      </c>
      <c r="O22" s="160" t="str">
        <f>IF($A22="","",IF(O$1="","",SUMIFS(Transactions!$C$4:$C30,Transactions!$E$4:$E30,$A22,Transactions!$B$4:$B30,"="&amp;O$2)))</f>
        <v/>
      </c>
      <c r="P22" s="160" t="str">
        <f>IF($A22="","",IF(P$1="","",SUMIFS(Transactions!$C$4:$C30,Transactions!$E$4:$E30,$A22,Transactions!$B$4:$B30,"="&amp;P$2)))</f>
        <v/>
      </c>
      <c r="Q22" s="160" t="str">
        <f>IF($A22="","",IF(Q$1="","",SUMIFS(Transactions!$C$4:$C30,Transactions!$E$4:$E30,$A22,Transactions!$B$4:$B30,"="&amp;Q$2)))</f>
        <v/>
      </c>
      <c r="R22" s="160" t="str">
        <f>IF($A22="","",IF(R$1="","",SUMIFS(Transactions!$C$4:$C30,Transactions!$E$4:$E30,$A22,Transactions!$B$4:$B30,"="&amp;R$2)))</f>
        <v/>
      </c>
      <c r="S22" s="160" t="str">
        <f>IF($A22="","",IF(S$1="","",SUMIFS(Transactions!$C$4:$C30,Transactions!$E$4:$E30,$A22,Transactions!$B$4:$B30,"="&amp;S$2)))</f>
        <v/>
      </c>
      <c r="T22" s="160" t="str">
        <f>IF($A22="","",IF(T$1="","",SUMIFS(Transactions!$C$4:$C30,Transactions!$E$4:$E30,$A22,Transactions!$B$4:$B30,"="&amp;T$2)))</f>
        <v/>
      </c>
      <c r="U22" s="160" t="str">
        <f>IF($A22="","",IF(U$1="","",SUMIFS(Transactions!$C$4:$C30,Transactions!$E$4:$E30,$A22,Transactions!$B$4:$B30,"="&amp;U$2)))</f>
        <v/>
      </c>
      <c r="V22" s="160" t="str">
        <f>IF($A22="","",IF(V$1="","",SUMIFS(Transactions!$C$4:$C30,Transactions!$E$4:$E30,$A22,Transactions!$B$4:$B30,"="&amp;V$2)))</f>
        <v/>
      </c>
      <c r="W22" s="160" t="str">
        <f>IF($A22="","",IF(W$1="","",SUMIFS(Transactions!$C$4:$C30,Transactions!$E$4:$E30,$A22,Transactions!$B$4:$B30,"="&amp;W$2)))</f>
        <v/>
      </c>
      <c r="X22" s="160" t="str">
        <f>IF($A22="","",IF(X$1="","",SUMIFS(Transactions!$C$4:$C30,Transactions!$E$4:$E30,$A22,Transactions!$B$4:$B30,"="&amp;X$2)))</f>
        <v/>
      </c>
      <c r="Y22" s="160" t="str">
        <f>IF($A22="","",IF(Y$1="","",SUMIFS(Transactions!$C$4:$C30,Transactions!$E$4:$E30,$A22,Transactions!$B$4:$B30,"="&amp;Y$2)))</f>
        <v/>
      </c>
      <c r="Z22" s="160" t="str">
        <f>IF($A22="","",IF(Z$1="","",SUMIFS(Transactions!$C$4:$C30,Transactions!$E$4:$E30,$A22,Transactions!$B$4:$B30,"="&amp;Z$2)))</f>
        <v/>
      </c>
      <c r="AA22" s="160" t="str">
        <f>IF($A22="","",IF(AA$1="","",SUMIFS(Transactions!$C$4:$C30,Transactions!$E$4:$E30,$A22,Transactions!$B$4:$B30,"="&amp;AA$2)))</f>
        <v/>
      </c>
      <c r="AB22" s="160" t="str">
        <f>IF($A22="","",IF(AB$1="","",SUMIFS(Transactions!$C$4:$C30,Transactions!$E$4:$E30,$A22,Transactions!$B$4:$B30,"="&amp;AB$2)))</f>
        <v/>
      </c>
      <c r="AC22" s="160" t="str">
        <f>IF($A22="","",IF(AC$1="","",SUMIFS(Transactions!$C$4:$C30,Transactions!$E$4:$E30,$A22,Transactions!$B$4:$B30,"="&amp;AC$2)))</f>
        <v/>
      </c>
      <c r="AD22" s="160" t="str">
        <f>IF($A22="","",IF(AD$1="","",SUMIFS(Transactions!$C$4:$C30,Transactions!$E$4:$E30,$A22,Transactions!$B$4:$B30,"="&amp;AD$2)))</f>
        <v/>
      </c>
      <c r="AE22" s="160" t="str">
        <f>IF($A22="","",IF(AE$1="","",SUMIFS(Transactions!$C$4:$C30,Transactions!$E$4:$E30,$A22,Transactions!$B$4:$B30,"="&amp;AE$2)))</f>
        <v/>
      </c>
      <c r="AF22" s="160" t="str">
        <f>IF($A22="","",IF(AF$1="","",SUMIFS(Transactions!$C$4:$C30,Transactions!$E$4:$E30,$A22,Transactions!$B$4:$B30,"="&amp;AF$2)))</f>
        <v/>
      </c>
      <c r="AG22" s="160" t="str">
        <f>IF($A22="","",IF(AG$1="","",SUMIFS(Transactions!$C$4:$C30,Transactions!$E$4:$E30,$A22,Transactions!$B$4:$B30,"="&amp;AG$2)))</f>
        <v/>
      </c>
    </row>
    <row r="23" ht="26.25" customHeight="1">
      <c r="A23" s="165" t="str">
        <f>Summary!B47</f>
        <v/>
      </c>
      <c r="B23" s="162" t="str">
        <f t="shared" si="2"/>
        <v/>
      </c>
      <c r="C23" s="163" t="str">
        <f>IF($A23="","",IF(C$1="","",SUMIFS(Transactions!$C$4:$C30,Transactions!$E$4:$E30,$A23,Transactions!$B$4:$B30,"="&amp;C$2)))</f>
        <v/>
      </c>
      <c r="D23" s="163" t="str">
        <f>IF($A23="","",IF(D$1="","",SUMIFS(Transactions!$C$4:$C30,Transactions!$E$4:$E30,$A23,Transactions!$B$4:$B30,"="&amp;D$2)))</f>
        <v/>
      </c>
      <c r="E23" s="163" t="str">
        <f>IF($A23="","",IF(E$1="","",SUMIFS(Transactions!$C$4:$C30,Transactions!$E$4:$E30,$A23,Transactions!$B$4:$B30,"="&amp;E$2)))</f>
        <v/>
      </c>
      <c r="F23" s="163" t="str">
        <f>IF($A23="","",IF(F$1="","",SUMIFS(Transactions!$C$4:$C30,Transactions!$E$4:$E30,$A23,Transactions!$B$4:$B30,"="&amp;F$2)))</f>
        <v/>
      </c>
      <c r="G23" s="163" t="str">
        <f>IF($A23="","",IF(G$1="","",SUMIFS(Transactions!$C$4:$C30,Transactions!$E$4:$E30,$A23,Transactions!$B$4:$B30,"="&amp;G$2)))</f>
        <v/>
      </c>
      <c r="H23" s="163" t="str">
        <f>IF($A23="","",IF(H$1="","",SUMIFS(Transactions!$C$4:$C30,Transactions!$E$4:$E30,$A23,Transactions!$B$4:$B30,"="&amp;H$2)))</f>
        <v/>
      </c>
      <c r="I23" s="163" t="str">
        <f>IF($A23="","",IF(I$1="","",SUMIFS(Transactions!$C$4:$C30,Transactions!$E$4:$E30,$A23,Transactions!$B$4:$B30,"="&amp;I$2)))</f>
        <v/>
      </c>
      <c r="J23" s="163" t="str">
        <f>IF($A23="","",IF(J$1="","",SUMIFS(Transactions!$C$4:$C30,Transactions!$E$4:$E30,$A23,Transactions!$B$4:$B30,"="&amp;J$2)))</f>
        <v/>
      </c>
      <c r="K23" s="163" t="str">
        <f>IF($A23="","",IF(K$1="","",SUMIFS(Transactions!$C$4:$C30,Transactions!$E$4:$E30,$A23,Transactions!$B$4:$B30,"="&amp;K$2)))</f>
        <v/>
      </c>
      <c r="L23" s="163" t="str">
        <f>IF($A23="","",IF(L$1="","",SUMIFS(Transactions!$C$4:$C30,Transactions!$E$4:$E30,$A23,Transactions!$B$4:$B30,"="&amp;L$2)))</f>
        <v/>
      </c>
      <c r="M23" s="163" t="str">
        <f>IF($A23="","",IF(M$1="","",SUMIFS(Transactions!$C$4:$C30,Transactions!$E$4:$E30,$A23,Transactions!$B$4:$B30,"="&amp;M$2)))</f>
        <v/>
      </c>
      <c r="N23" s="163" t="str">
        <f>IF($A23="","",IF(N$1="","",SUMIFS(Transactions!$C$4:$C30,Transactions!$E$4:$E30,$A23,Transactions!$B$4:$B30,"="&amp;N$2)))</f>
        <v/>
      </c>
      <c r="O23" s="163" t="str">
        <f>IF($A23="","",IF(O$1="","",SUMIFS(Transactions!$C$4:$C30,Transactions!$E$4:$E30,$A23,Transactions!$B$4:$B30,"="&amp;O$2)))</f>
        <v/>
      </c>
      <c r="P23" s="163" t="str">
        <f>IF($A23="","",IF(P$1="","",SUMIFS(Transactions!$C$4:$C30,Transactions!$E$4:$E30,$A23,Transactions!$B$4:$B30,"="&amp;P$2)))</f>
        <v/>
      </c>
      <c r="Q23" s="163" t="str">
        <f>IF($A23="","",IF(Q$1="","",SUMIFS(Transactions!$C$4:$C30,Transactions!$E$4:$E30,$A23,Transactions!$B$4:$B30,"="&amp;Q$2)))</f>
        <v/>
      </c>
      <c r="R23" s="163" t="str">
        <f>IF($A23="","",IF(R$1="","",SUMIFS(Transactions!$C$4:$C30,Transactions!$E$4:$E30,$A23,Transactions!$B$4:$B30,"="&amp;R$2)))</f>
        <v/>
      </c>
      <c r="S23" s="163" t="str">
        <f>IF($A23="","",IF(S$1="","",SUMIFS(Transactions!$C$4:$C30,Transactions!$E$4:$E30,$A23,Transactions!$B$4:$B30,"="&amp;S$2)))</f>
        <v/>
      </c>
      <c r="T23" s="163" t="str">
        <f>IF($A23="","",IF(T$1="","",SUMIFS(Transactions!$C$4:$C30,Transactions!$E$4:$E30,$A23,Transactions!$B$4:$B30,"="&amp;T$2)))</f>
        <v/>
      </c>
      <c r="U23" s="163" t="str">
        <f>IF($A23="","",IF(U$1="","",SUMIFS(Transactions!$C$4:$C30,Transactions!$E$4:$E30,$A23,Transactions!$B$4:$B30,"="&amp;U$2)))</f>
        <v/>
      </c>
      <c r="V23" s="163" t="str">
        <f>IF($A23="","",IF(V$1="","",SUMIFS(Transactions!$C$4:$C30,Transactions!$E$4:$E30,$A23,Transactions!$B$4:$B30,"="&amp;V$2)))</f>
        <v/>
      </c>
      <c r="W23" s="163" t="str">
        <f>IF($A23="","",IF(W$1="","",SUMIFS(Transactions!$C$4:$C30,Transactions!$E$4:$E30,$A23,Transactions!$B$4:$B30,"="&amp;W$2)))</f>
        <v/>
      </c>
      <c r="X23" s="163" t="str">
        <f>IF($A23="","",IF(X$1="","",SUMIFS(Transactions!$C$4:$C30,Transactions!$E$4:$E30,$A23,Transactions!$B$4:$B30,"="&amp;X$2)))</f>
        <v/>
      </c>
      <c r="Y23" s="163" t="str">
        <f>IF($A23="","",IF(Y$1="","",SUMIFS(Transactions!$C$4:$C30,Transactions!$E$4:$E30,$A23,Transactions!$B$4:$B30,"="&amp;Y$2)))</f>
        <v/>
      </c>
      <c r="Z23" s="163" t="str">
        <f>IF($A23="","",IF(Z$1="","",SUMIFS(Transactions!$C$4:$C30,Transactions!$E$4:$E30,$A23,Transactions!$B$4:$B30,"="&amp;Z$2)))</f>
        <v/>
      </c>
      <c r="AA23" s="163" t="str">
        <f>IF($A23="","",IF(AA$1="","",SUMIFS(Transactions!$C$4:$C30,Transactions!$E$4:$E30,$A23,Transactions!$B$4:$B30,"="&amp;AA$2)))</f>
        <v/>
      </c>
      <c r="AB23" s="163" t="str">
        <f>IF($A23="","",IF(AB$1="","",SUMIFS(Transactions!$C$4:$C30,Transactions!$E$4:$E30,$A23,Transactions!$B$4:$B30,"="&amp;AB$2)))</f>
        <v/>
      </c>
      <c r="AC23" s="163" t="str">
        <f>IF($A23="","",IF(AC$1="","",SUMIFS(Transactions!$C$4:$C30,Transactions!$E$4:$E30,$A23,Transactions!$B$4:$B30,"="&amp;AC$2)))</f>
        <v/>
      </c>
      <c r="AD23" s="163" t="str">
        <f>IF($A23="","",IF(AD$1="","",SUMIFS(Transactions!$C$4:$C30,Transactions!$E$4:$E30,$A23,Transactions!$B$4:$B30,"="&amp;AD$2)))</f>
        <v/>
      </c>
      <c r="AE23" s="163" t="str">
        <f>IF($A23="","",IF(AE$1="","",SUMIFS(Transactions!$C$4:$C30,Transactions!$E$4:$E30,$A23,Transactions!$B$4:$B30,"="&amp;AE$2)))</f>
        <v/>
      </c>
      <c r="AF23" s="163" t="str">
        <f>IF($A23="","",IF(AF$1="","",SUMIFS(Transactions!$C$4:$C30,Transactions!$E$4:$E30,$A23,Transactions!$B$4:$B30,"="&amp;AF$2)))</f>
        <v/>
      </c>
      <c r="AG23" s="163" t="str">
        <f>IF($A23="","",IF(AG$1="","",SUMIFS(Transactions!$C$4:$C30,Transactions!$E$4:$E30,$A23,Transactions!$B$4:$B30,"="&amp;AG$2)))</f>
        <v/>
      </c>
    </row>
    <row r="24" ht="26.25" customHeight="1">
      <c r="A24" s="164" t="str">
        <f>Summary!B48</f>
        <v/>
      </c>
      <c r="B24" s="159" t="str">
        <f t="shared" si="2"/>
        <v/>
      </c>
      <c r="C24" s="160" t="str">
        <f>IF($A24="","",IF(C$1="","",SUMIFS(Transactions!$C$4:$C30,Transactions!$E$4:$E30,$A24,Transactions!$B$4:$B30,"="&amp;C$2)))</f>
        <v/>
      </c>
      <c r="D24" s="160" t="str">
        <f>IF($A24="","",IF(D$1="","",SUMIFS(Transactions!$C$4:$C30,Transactions!$E$4:$E30,$A24,Transactions!$B$4:$B30,"="&amp;D$2)))</f>
        <v/>
      </c>
      <c r="E24" s="160" t="str">
        <f>IF($A24="","",IF(E$1="","",SUMIFS(Transactions!$C$4:$C30,Transactions!$E$4:$E30,$A24,Transactions!$B$4:$B30,"="&amp;E$2)))</f>
        <v/>
      </c>
      <c r="F24" s="160" t="str">
        <f>IF($A24="","",IF(F$1="","",SUMIFS(Transactions!$C$4:$C30,Transactions!$E$4:$E30,$A24,Transactions!$B$4:$B30,"="&amp;F$2)))</f>
        <v/>
      </c>
      <c r="G24" s="160" t="str">
        <f>IF($A24="","",IF(G$1="","",SUMIFS(Transactions!$C$4:$C30,Transactions!$E$4:$E30,$A24,Transactions!$B$4:$B30,"="&amp;G$2)))</f>
        <v/>
      </c>
      <c r="H24" s="160" t="str">
        <f>IF($A24="","",IF(H$1="","",SUMIFS(Transactions!$C$4:$C30,Transactions!$E$4:$E30,$A24,Transactions!$B$4:$B30,"="&amp;H$2)))</f>
        <v/>
      </c>
      <c r="I24" s="160" t="str">
        <f>IF($A24="","",IF(I$1="","",SUMIFS(Transactions!$C$4:$C30,Transactions!$E$4:$E30,$A24,Transactions!$B$4:$B30,"="&amp;I$2)))</f>
        <v/>
      </c>
      <c r="J24" s="160" t="str">
        <f>IF($A24="","",IF(J$1="","",SUMIFS(Transactions!$C$4:$C30,Transactions!$E$4:$E30,$A24,Transactions!$B$4:$B30,"="&amp;J$2)))</f>
        <v/>
      </c>
      <c r="K24" s="160" t="str">
        <f>IF($A24="","",IF(K$1="","",SUMIFS(Transactions!$C$4:$C30,Transactions!$E$4:$E30,$A24,Transactions!$B$4:$B30,"="&amp;K$2)))</f>
        <v/>
      </c>
      <c r="L24" s="160" t="str">
        <f>IF($A24="","",IF(L$1="","",SUMIFS(Transactions!$C$4:$C30,Transactions!$E$4:$E30,$A24,Transactions!$B$4:$B30,"="&amp;L$2)))</f>
        <v/>
      </c>
      <c r="M24" s="160" t="str">
        <f>IF($A24="","",IF(M$1="","",SUMIFS(Transactions!$C$4:$C30,Transactions!$E$4:$E30,$A24,Transactions!$B$4:$B30,"="&amp;M$2)))</f>
        <v/>
      </c>
      <c r="N24" s="160" t="str">
        <f>IF($A24="","",IF(N$1="","",SUMIFS(Transactions!$C$4:$C30,Transactions!$E$4:$E30,$A24,Transactions!$B$4:$B30,"="&amp;N$2)))</f>
        <v/>
      </c>
      <c r="O24" s="160" t="str">
        <f>IF($A24="","",IF(O$1="","",SUMIFS(Transactions!$C$4:$C30,Transactions!$E$4:$E30,$A24,Transactions!$B$4:$B30,"="&amp;O$2)))</f>
        <v/>
      </c>
      <c r="P24" s="160" t="str">
        <f>IF($A24="","",IF(P$1="","",SUMIFS(Transactions!$C$4:$C30,Transactions!$E$4:$E30,$A24,Transactions!$B$4:$B30,"="&amp;P$2)))</f>
        <v/>
      </c>
      <c r="Q24" s="160" t="str">
        <f>IF($A24="","",IF(Q$1="","",SUMIFS(Transactions!$C$4:$C30,Transactions!$E$4:$E30,$A24,Transactions!$B$4:$B30,"="&amp;Q$2)))</f>
        <v/>
      </c>
      <c r="R24" s="160" t="str">
        <f>IF($A24="","",IF(R$1="","",SUMIFS(Transactions!$C$4:$C30,Transactions!$E$4:$E30,$A24,Transactions!$B$4:$B30,"="&amp;R$2)))</f>
        <v/>
      </c>
      <c r="S24" s="160" t="str">
        <f>IF($A24="","",IF(S$1="","",SUMIFS(Transactions!$C$4:$C30,Transactions!$E$4:$E30,$A24,Transactions!$B$4:$B30,"="&amp;S$2)))</f>
        <v/>
      </c>
      <c r="T24" s="160" t="str">
        <f>IF($A24="","",IF(T$1="","",SUMIFS(Transactions!$C$4:$C30,Transactions!$E$4:$E30,$A24,Transactions!$B$4:$B30,"="&amp;T$2)))</f>
        <v/>
      </c>
      <c r="U24" s="160" t="str">
        <f>IF($A24="","",IF(U$1="","",SUMIFS(Transactions!$C$4:$C30,Transactions!$E$4:$E30,$A24,Transactions!$B$4:$B30,"="&amp;U$2)))</f>
        <v/>
      </c>
      <c r="V24" s="160" t="str">
        <f>IF($A24="","",IF(V$1="","",SUMIFS(Transactions!$C$4:$C30,Transactions!$E$4:$E30,$A24,Transactions!$B$4:$B30,"="&amp;V$2)))</f>
        <v/>
      </c>
      <c r="W24" s="160" t="str">
        <f>IF($A24="","",IF(W$1="","",SUMIFS(Transactions!$C$4:$C30,Transactions!$E$4:$E30,$A24,Transactions!$B$4:$B30,"="&amp;W$2)))</f>
        <v/>
      </c>
      <c r="X24" s="160" t="str">
        <f>IF($A24="","",IF(X$1="","",SUMIFS(Transactions!$C$4:$C30,Transactions!$E$4:$E30,$A24,Transactions!$B$4:$B30,"="&amp;X$2)))</f>
        <v/>
      </c>
      <c r="Y24" s="160" t="str">
        <f>IF($A24="","",IF(Y$1="","",SUMIFS(Transactions!$C$4:$C30,Transactions!$E$4:$E30,$A24,Transactions!$B$4:$B30,"="&amp;Y$2)))</f>
        <v/>
      </c>
      <c r="Z24" s="160" t="str">
        <f>IF($A24="","",IF(Z$1="","",SUMIFS(Transactions!$C$4:$C30,Transactions!$E$4:$E30,$A24,Transactions!$B$4:$B30,"="&amp;Z$2)))</f>
        <v/>
      </c>
      <c r="AA24" s="160" t="str">
        <f>IF($A24="","",IF(AA$1="","",SUMIFS(Transactions!$C$4:$C30,Transactions!$E$4:$E30,$A24,Transactions!$B$4:$B30,"="&amp;AA$2)))</f>
        <v/>
      </c>
      <c r="AB24" s="160" t="str">
        <f>IF($A24="","",IF(AB$1="","",SUMIFS(Transactions!$C$4:$C30,Transactions!$E$4:$E30,$A24,Transactions!$B$4:$B30,"="&amp;AB$2)))</f>
        <v/>
      </c>
      <c r="AC24" s="160" t="str">
        <f>IF($A24="","",IF(AC$1="","",SUMIFS(Transactions!$C$4:$C30,Transactions!$E$4:$E30,$A24,Transactions!$B$4:$B30,"="&amp;AC$2)))</f>
        <v/>
      </c>
      <c r="AD24" s="160" t="str">
        <f>IF($A24="","",IF(AD$1="","",SUMIFS(Transactions!$C$4:$C30,Transactions!$E$4:$E30,$A24,Transactions!$B$4:$B30,"="&amp;AD$2)))</f>
        <v/>
      </c>
      <c r="AE24" s="160" t="str">
        <f>IF($A24="","",IF(AE$1="","",SUMIFS(Transactions!$C$4:$C30,Transactions!$E$4:$E30,$A24,Transactions!$B$4:$B30,"="&amp;AE$2)))</f>
        <v/>
      </c>
      <c r="AF24" s="160" t="str">
        <f>IF($A24="","",IF(AF$1="","",SUMIFS(Transactions!$C$4:$C30,Transactions!$E$4:$E30,$A24,Transactions!$B$4:$B30,"="&amp;AF$2)))</f>
        <v/>
      </c>
      <c r="AG24" s="160" t="str">
        <f>IF($A24="","",IF(AG$1="","",SUMIFS(Transactions!$C$4:$C30,Transactions!$E$4:$E30,$A24,Transactions!$B$4:$B30,"="&amp;AG$2)))</f>
        <v/>
      </c>
    </row>
    <row r="25" ht="26.25" customHeight="1">
      <c r="A25" s="165" t="str">
        <f>Summary!B49</f>
        <v/>
      </c>
      <c r="B25" s="162" t="str">
        <f t="shared" si="2"/>
        <v/>
      </c>
      <c r="C25" s="163" t="str">
        <f>IF($A25="","",IF(C$1="","",SUMIFS(Transactions!$C$4:$C30,Transactions!$E$4:$E30,$A25,Transactions!$B$4:$B30,"="&amp;C$2)))</f>
        <v/>
      </c>
      <c r="D25" s="163" t="str">
        <f>IF($A25="","",IF(D$1="","",SUMIFS(Transactions!$C$4:$C30,Transactions!$E$4:$E30,$A25,Transactions!$B$4:$B30,"="&amp;D$2)))</f>
        <v/>
      </c>
      <c r="E25" s="163" t="str">
        <f>IF($A25="","",IF(E$1="","",SUMIFS(Transactions!$C$4:$C30,Transactions!$E$4:$E30,$A25,Transactions!$B$4:$B30,"="&amp;E$2)))</f>
        <v/>
      </c>
      <c r="F25" s="163" t="str">
        <f>IF($A25="","",IF(F$1="","",SUMIFS(Transactions!$C$4:$C30,Transactions!$E$4:$E30,$A25,Transactions!$B$4:$B30,"="&amp;F$2)))</f>
        <v/>
      </c>
      <c r="G25" s="163" t="str">
        <f>IF($A25="","",IF(G$1="","",SUMIFS(Transactions!$C$4:$C30,Transactions!$E$4:$E30,$A25,Transactions!$B$4:$B30,"="&amp;G$2)))</f>
        <v/>
      </c>
      <c r="H25" s="163" t="str">
        <f>IF($A25="","",IF(H$1="","",SUMIFS(Transactions!$C$4:$C30,Transactions!$E$4:$E30,$A25,Transactions!$B$4:$B30,"="&amp;H$2)))</f>
        <v/>
      </c>
      <c r="I25" s="163" t="str">
        <f>IF($A25="","",IF(I$1="","",SUMIFS(Transactions!$C$4:$C30,Transactions!$E$4:$E30,$A25,Transactions!$B$4:$B30,"="&amp;I$2)))</f>
        <v/>
      </c>
      <c r="J25" s="163" t="str">
        <f>IF($A25="","",IF(J$1="","",SUMIFS(Transactions!$C$4:$C30,Transactions!$E$4:$E30,$A25,Transactions!$B$4:$B30,"="&amp;J$2)))</f>
        <v/>
      </c>
      <c r="K25" s="163" t="str">
        <f>IF($A25="","",IF(K$1="","",SUMIFS(Transactions!$C$4:$C30,Transactions!$E$4:$E30,$A25,Transactions!$B$4:$B30,"="&amp;K$2)))</f>
        <v/>
      </c>
      <c r="L25" s="163" t="str">
        <f>IF($A25="","",IF(L$1="","",SUMIFS(Transactions!$C$4:$C30,Transactions!$E$4:$E30,$A25,Transactions!$B$4:$B30,"="&amp;L$2)))</f>
        <v/>
      </c>
      <c r="M25" s="163" t="str">
        <f>IF($A25="","",IF(M$1="","",SUMIFS(Transactions!$C$4:$C30,Transactions!$E$4:$E30,$A25,Transactions!$B$4:$B30,"="&amp;M$2)))</f>
        <v/>
      </c>
      <c r="N25" s="163" t="str">
        <f>IF($A25="","",IF(N$1="","",SUMIFS(Transactions!$C$4:$C30,Transactions!$E$4:$E30,$A25,Transactions!$B$4:$B30,"="&amp;N$2)))</f>
        <v/>
      </c>
      <c r="O25" s="163" t="str">
        <f>IF($A25="","",IF(O$1="","",SUMIFS(Transactions!$C$4:$C30,Transactions!$E$4:$E30,$A25,Transactions!$B$4:$B30,"="&amp;O$2)))</f>
        <v/>
      </c>
      <c r="P25" s="163" t="str">
        <f>IF($A25="","",IF(P$1="","",SUMIFS(Transactions!$C$4:$C30,Transactions!$E$4:$E30,$A25,Transactions!$B$4:$B30,"="&amp;P$2)))</f>
        <v/>
      </c>
      <c r="Q25" s="163" t="str">
        <f>IF($A25="","",IF(Q$1="","",SUMIFS(Transactions!$C$4:$C30,Transactions!$E$4:$E30,$A25,Transactions!$B$4:$B30,"="&amp;Q$2)))</f>
        <v/>
      </c>
      <c r="R25" s="163" t="str">
        <f>IF($A25="","",IF(R$1="","",SUMIFS(Transactions!$C$4:$C30,Transactions!$E$4:$E30,$A25,Transactions!$B$4:$B30,"="&amp;R$2)))</f>
        <v/>
      </c>
      <c r="S25" s="163" t="str">
        <f>IF($A25="","",IF(S$1="","",SUMIFS(Transactions!$C$4:$C30,Transactions!$E$4:$E30,$A25,Transactions!$B$4:$B30,"="&amp;S$2)))</f>
        <v/>
      </c>
      <c r="T25" s="163" t="str">
        <f>IF($A25="","",IF(T$1="","",SUMIFS(Transactions!$C$4:$C30,Transactions!$E$4:$E30,$A25,Transactions!$B$4:$B30,"="&amp;T$2)))</f>
        <v/>
      </c>
      <c r="U25" s="163" t="str">
        <f>IF($A25="","",IF(U$1="","",SUMIFS(Transactions!$C$4:$C30,Transactions!$E$4:$E30,$A25,Transactions!$B$4:$B30,"="&amp;U$2)))</f>
        <v/>
      </c>
      <c r="V25" s="163" t="str">
        <f>IF($A25="","",IF(V$1="","",SUMIFS(Transactions!$C$4:$C30,Transactions!$E$4:$E30,$A25,Transactions!$B$4:$B30,"="&amp;V$2)))</f>
        <v/>
      </c>
      <c r="W25" s="163" t="str">
        <f>IF($A25="","",IF(W$1="","",SUMIFS(Transactions!$C$4:$C30,Transactions!$E$4:$E30,$A25,Transactions!$B$4:$B30,"="&amp;W$2)))</f>
        <v/>
      </c>
      <c r="X25" s="163" t="str">
        <f>IF($A25="","",IF(X$1="","",SUMIFS(Transactions!$C$4:$C30,Transactions!$E$4:$E30,$A25,Transactions!$B$4:$B30,"="&amp;X$2)))</f>
        <v/>
      </c>
      <c r="Y25" s="163" t="str">
        <f>IF($A25="","",IF(Y$1="","",SUMIFS(Transactions!$C$4:$C30,Transactions!$E$4:$E30,$A25,Transactions!$B$4:$B30,"="&amp;Y$2)))</f>
        <v/>
      </c>
      <c r="Z25" s="163" t="str">
        <f>IF($A25="","",IF(Z$1="","",SUMIFS(Transactions!$C$4:$C30,Transactions!$E$4:$E30,$A25,Transactions!$B$4:$B30,"="&amp;Z$2)))</f>
        <v/>
      </c>
      <c r="AA25" s="163" t="str">
        <f>IF($A25="","",IF(AA$1="","",SUMIFS(Transactions!$C$4:$C30,Transactions!$E$4:$E30,$A25,Transactions!$B$4:$B30,"="&amp;AA$2)))</f>
        <v/>
      </c>
      <c r="AB25" s="163" t="str">
        <f>IF($A25="","",IF(AB$1="","",SUMIFS(Transactions!$C$4:$C30,Transactions!$E$4:$E30,$A25,Transactions!$B$4:$B30,"="&amp;AB$2)))</f>
        <v/>
      </c>
      <c r="AC25" s="163" t="str">
        <f>IF($A25="","",IF(AC$1="","",SUMIFS(Transactions!$C$4:$C30,Transactions!$E$4:$E30,$A25,Transactions!$B$4:$B30,"="&amp;AC$2)))</f>
        <v/>
      </c>
      <c r="AD25" s="163" t="str">
        <f>IF($A25="","",IF(AD$1="","",SUMIFS(Transactions!$C$4:$C30,Transactions!$E$4:$E30,$A25,Transactions!$B$4:$B30,"="&amp;AD$2)))</f>
        <v/>
      </c>
      <c r="AE25" s="163" t="str">
        <f>IF($A25="","",IF(AE$1="","",SUMIFS(Transactions!$C$4:$C30,Transactions!$E$4:$E30,$A25,Transactions!$B$4:$B30,"="&amp;AE$2)))</f>
        <v/>
      </c>
      <c r="AF25" s="163" t="str">
        <f>IF($A25="","",IF(AF$1="","",SUMIFS(Transactions!$C$4:$C30,Transactions!$E$4:$E30,$A25,Transactions!$B$4:$B30,"="&amp;AF$2)))</f>
        <v/>
      </c>
      <c r="AG25" s="163" t="str">
        <f>IF($A25="","",IF(AG$1="","",SUMIFS(Transactions!$C$4:$C30,Transactions!$E$4:$E30,$A25,Transactions!$B$4:$B30,"="&amp;AG$2)))</f>
        <v/>
      </c>
    </row>
    <row r="26" ht="26.25" customHeight="1">
      <c r="A26" s="164" t="str">
        <f>Summary!B50</f>
        <v/>
      </c>
      <c r="B26" s="159" t="str">
        <f t="shared" si="2"/>
        <v/>
      </c>
      <c r="C26" s="160" t="str">
        <f>IF($A26="","",IF(C$1="","",SUMIFS(Transactions!$C$4:$C30,Transactions!$E$4:$E30,$A26,Transactions!$B$4:$B30,"="&amp;C$2)))</f>
        <v/>
      </c>
      <c r="D26" s="160" t="str">
        <f>IF($A26="","",IF(D$1="","",SUMIFS(Transactions!$C$4:$C30,Transactions!$E$4:$E30,$A26,Transactions!$B$4:$B30,"="&amp;D$2)))</f>
        <v/>
      </c>
      <c r="E26" s="160" t="str">
        <f>IF($A26="","",IF(E$1="","",SUMIFS(Transactions!$C$4:$C30,Transactions!$E$4:$E30,$A26,Transactions!$B$4:$B30,"="&amp;E$2)))</f>
        <v/>
      </c>
      <c r="F26" s="160" t="str">
        <f>IF($A26="","",IF(F$1="","",SUMIFS(Transactions!$C$4:$C30,Transactions!$E$4:$E30,$A26,Transactions!$B$4:$B30,"="&amp;F$2)))</f>
        <v/>
      </c>
      <c r="G26" s="160" t="str">
        <f>IF($A26="","",IF(G$1="","",SUMIFS(Transactions!$C$4:$C30,Transactions!$E$4:$E30,$A26,Transactions!$B$4:$B30,"="&amp;G$2)))</f>
        <v/>
      </c>
      <c r="H26" s="160" t="str">
        <f>IF($A26="","",IF(H$1="","",SUMIFS(Transactions!$C$4:$C30,Transactions!$E$4:$E30,$A26,Transactions!$B$4:$B30,"="&amp;H$2)))</f>
        <v/>
      </c>
      <c r="I26" s="160" t="str">
        <f>IF($A26="","",IF(I$1="","",SUMIFS(Transactions!$C$4:$C30,Transactions!$E$4:$E30,$A26,Transactions!$B$4:$B30,"="&amp;I$2)))</f>
        <v/>
      </c>
      <c r="J26" s="160" t="str">
        <f>IF($A26="","",IF(J$1="","",SUMIFS(Transactions!$C$4:$C30,Transactions!$E$4:$E30,$A26,Transactions!$B$4:$B30,"="&amp;J$2)))</f>
        <v/>
      </c>
      <c r="K26" s="160" t="str">
        <f>IF($A26="","",IF(K$1="","",SUMIFS(Transactions!$C$4:$C30,Transactions!$E$4:$E30,$A26,Transactions!$B$4:$B30,"="&amp;K$2)))</f>
        <v/>
      </c>
      <c r="L26" s="160" t="str">
        <f>IF($A26="","",IF(L$1="","",SUMIFS(Transactions!$C$4:$C30,Transactions!$E$4:$E30,$A26,Transactions!$B$4:$B30,"="&amp;L$2)))</f>
        <v/>
      </c>
      <c r="M26" s="160" t="str">
        <f>IF($A26="","",IF(M$1="","",SUMIFS(Transactions!$C$4:$C30,Transactions!$E$4:$E30,$A26,Transactions!$B$4:$B30,"="&amp;M$2)))</f>
        <v/>
      </c>
      <c r="N26" s="160" t="str">
        <f>IF($A26="","",IF(N$1="","",SUMIFS(Transactions!$C$4:$C30,Transactions!$E$4:$E30,$A26,Transactions!$B$4:$B30,"="&amp;N$2)))</f>
        <v/>
      </c>
      <c r="O26" s="160" t="str">
        <f>IF($A26="","",IF(O$1="","",SUMIFS(Transactions!$C$4:$C30,Transactions!$E$4:$E30,$A26,Transactions!$B$4:$B30,"="&amp;O$2)))</f>
        <v/>
      </c>
      <c r="P26" s="160" t="str">
        <f>IF($A26="","",IF(P$1="","",SUMIFS(Transactions!$C$4:$C30,Transactions!$E$4:$E30,$A26,Transactions!$B$4:$B30,"="&amp;P$2)))</f>
        <v/>
      </c>
      <c r="Q26" s="160" t="str">
        <f>IF($A26="","",IF(Q$1="","",SUMIFS(Transactions!$C$4:$C30,Transactions!$E$4:$E30,$A26,Transactions!$B$4:$B30,"="&amp;Q$2)))</f>
        <v/>
      </c>
      <c r="R26" s="160" t="str">
        <f>IF($A26="","",IF(R$1="","",SUMIFS(Transactions!$C$4:$C30,Transactions!$E$4:$E30,$A26,Transactions!$B$4:$B30,"="&amp;R$2)))</f>
        <v/>
      </c>
      <c r="S26" s="160" t="str">
        <f>IF($A26="","",IF(S$1="","",SUMIFS(Transactions!$C$4:$C30,Transactions!$E$4:$E30,$A26,Transactions!$B$4:$B30,"="&amp;S$2)))</f>
        <v/>
      </c>
      <c r="T26" s="160" t="str">
        <f>IF($A26="","",IF(T$1="","",SUMIFS(Transactions!$C$4:$C30,Transactions!$E$4:$E30,$A26,Transactions!$B$4:$B30,"="&amp;T$2)))</f>
        <v/>
      </c>
      <c r="U26" s="160" t="str">
        <f>IF($A26="","",IF(U$1="","",SUMIFS(Transactions!$C$4:$C30,Transactions!$E$4:$E30,$A26,Transactions!$B$4:$B30,"="&amp;U$2)))</f>
        <v/>
      </c>
      <c r="V26" s="160" t="str">
        <f>IF($A26="","",IF(V$1="","",SUMIFS(Transactions!$C$4:$C30,Transactions!$E$4:$E30,$A26,Transactions!$B$4:$B30,"="&amp;V$2)))</f>
        <v/>
      </c>
      <c r="W26" s="160" t="str">
        <f>IF($A26="","",IF(W$1="","",SUMIFS(Transactions!$C$4:$C30,Transactions!$E$4:$E30,$A26,Transactions!$B$4:$B30,"="&amp;W$2)))</f>
        <v/>
      </c>
      <c r="X26" s="160" t="str">
        <f>IF($A26="","",IF(X$1="","",SUMIFS(Transactions!$C$4:$C30,Transactions!$E$4:$E30,$A26,Transactions!$B$4:$B30,"="&amp;X$2)))</f>
        <v/>
      </c>
      <c r="Y26" s="160" t="str">
        <f>IF($A26="","",IF(Y$1="","",SUMIFS(Transactions!$C$4:$C30,Transactions!$E$4:$E30,$A26,Transactions!$B$4:$B30,"="&amp;Y$2)))</f>
        <v/>
      </c>
      <c r="Z26" s="160" t="str">
        <f>IF($A26="","",IF(Z$1="","",SUMIFS(Transactions!$C$4:$C30,Transactions!$E$4:$E30,$A26,Transactions!$B$4:$B30,"="&amp;Z$2)))</f>
        <v/>
      </c>
      <c r="AA26" s="160" t="str">
        <f>IF($A26="","",IF(AA$1="","",SUMIFS(Transactions!$C$4:$C30,Transactions!$E$4:$E30,$A26,Transactions!$B$4:$B30,"="&amp;AA$2)))</f>
        <v/>
      </c>
      <c r="AB26" s="160" t="str">
        <f>IF($A26="","",IF(AB$1="","",SUMIFS(Transactions!$C$4:$C30,Transactions!$E$4:$E30,$A26,Transactions!$B$4:$B30,"="&amp;AB$2)))</f>
        <v/>
      </c>
      <c r="AC26" s="160" t="str">
        <f>IF($A26="","",IF(AC$1="","",SUMIFS(Transactions!$C$4:$C30,Transactions!$E$4:$E30,$A26,Transactions!$B$4:$B30,"="&amp;AC$2)))</f>
        <v/>
      </c>
      <c r="AD26" s="160" t="str">
        <f>IF($A26="","",IF(AD$1="","",SUMIFS(Transactions!$C$4:$C30,Transactions!$E$4:$E30,$A26,Transactions!$B$4:$B30,"="&amp;AD$2)))</f>
        <v/>
      </c>
      <c r="AE26" s="160" t="str">
        <f>IF($A26="","",IF(AE$1="","",SUMIFS(Transactions!$C$4:$C30,Transactions!$E$4:$E30,$A26,Transactions!$B$4:$B30,"="&amp;AE$2)))</f>
        <v/>
      </c>
      <c r="AF26" s="160" t="str">
        <f>IF($A26="","",IF(AF$1="","",SUMIFS(Transactions!$C$4:$C30,Transactions!$E$4:$E30,$A26,Transactions!$B$4:$B30,"="&amp;AF$2)))</f>
        <v/>
      </c>
      <c r="AG26" s="160" t="str">
        <f>IF($A26="","",IF(AG$1="","",SUMIFS(Transactions!$C$4:$C30,Transactions!$E$4:$E30,$A26,Transactions!$B$4:$B30,"="&amp;AG$2)))</f>
        <v/>
      </c>
    </row>
    <row r="27" ht="26.25" customHeight="1">
      <c r="A27" s="165" t="str">
        <f>Summary!B51</f>
        <v/>
      </c>
      <c r="B27" s="162" t="str">
        <f t="shared" si="2"/>
        <v/>
      </c>
      <c r="C27" s="163" t="str">
        <f>IF($A27="","",IF(C$1="","",SUMIFS(Transactions!$C$4:$C30,Transactions!$E$4:$E30,$A27,Transactions!$B$4:$B30,"="&amp;C$2)))</f>
        <v/>
      </c>
      <c r="D27" s="163" t="str">
        <f>IF($A27="","",IF(D$1="","",SUMIFS(Transactions!$C$4:$C30,Transactions!$E$4:$E30,$A27,Transactions!$B$4:$B30,"="&amp;D$2)))</f>
        <v/>
      </c>
      <c r="E27" s="163" t="str">
        <f>IF($A27="","",IF(E$1="","",SUMIFS(Transactions!$C$4:$C30,Transactions!$E$4:$E30,$A27,Transactions!$B$4:$B30,"="&amp;E$2)))</f>
        <v/>
      </c>
      <c r="F27" s="163" t="str">
        <f>IF($A27="","",IF(F$1="","",SUMIFS(Transactions!$C$4:$C30,Transactions!$E$4:$E30,$A27,Transactions!$B$4:$B30,"="&amp;F$2)))</f>
        <v/>
      </c>
      <c r="G27" s="163" t="str">
        <f>IF($A27="","",IF(G$1="","",SUMIFS(Transactions!$C$4:$C30,Transactions!$E$4:$E30,$A27,Transactions!$B$4:$B30,"="&amp;G$2)))</f>
        <v/>
      </c>
      <c r="H27" s="163" t="str">
        <f>IF($A27="","",IF(H$1="","",SUMIFS(Transactions!$C$4:$C30,Transactions!$E$4:$E30,$A27,Transactions!$B$4:$B30,"="&amp;H$2)))</f>
        <v/>
      </c>
      <c r="I27" s="163" t="str">
        <f>IF($A27="","",IF(I$1="","",SUMIFS(Transactions!$C$4:$C30,Transactions!$E$4:$E30,$A27,Transactions!$B$4:$B30,"="&amp;I$2)))</f>
        <v/>
      </c>
      <c r="J27" s="163" t="str">
        <f>IF($A27="","",IF(J$1="","",SUMIFS(Transactions!$C$4:$C30,Transactions!$E$4:$E30,$A27,Transactions!$B$4:$B30,"="&amp;J$2)))</f>
        <v/>
      </c>
      <c r="K27" s="163" t="str">
        <f>IF($A27="","",IF(K$1="","",SUMIFS(Transactions!$C$4:$C30,Transactions!$E$4:$E30,$A27,Transactions!$B$4:$B30,"="&amp;K$2)))</f>
        <v/>
      </c>
      <c r="L27" s="163" t="str">
        <f>IF($A27="","",IF(L$1="","",SUMIFS(Transactions!$C$4:$C30,Transactions!$E$4:$E30,$A27,Transactions!$B$4:$B30,"="&amp;L$2)))</f>
        <v/>
      </c>
      <c r="M27" s="163" t="str">
        <f>IF($A27="","",IF(M$1="","",SUMIFS(Transactions!$C$4:$C30,Transactions!$E$4:$E30,$A27,Transactions!$B$4:$B30,"="&amp;M$2)))</f>
        <v/>
      </c>
      <c r="N27" s="163" t="str">
        <f>IF($A27="","",IF(N$1="","",SUMIFS(Transactions!$C$4:$C30,Transactions!$E$4:$E30,$A27,Transactions!$B$4:$B30,"="&amp;N$2)))</f>
        <v/>
      </c>
      <c r="O27" s="163" t="str">
        <f>IF($A27="","",IF(O$1="","",SUMIFS(Transactions!$C$4:$C30,Transactions!$E$4:$E30,$A27,Transactions!$B$4:$B30,"="&amp;O$2)))</f>
        <v/>
      </c>
      <c r="P27" s="163" t="str">
        <f>IF($A27="","",IF(P$1="","",SUMIFS(Transactions!$C$4:$C30,Transactions!$E$4:$E30,$A27,Transactions!$B$4:$B30,"="&amp;P$2)))</f>
        <v/>
      </c>
      <c r="Q27" s="163" t="str">
        <f>IF($A27="","",IF(Q$1="","",SUMIFS(Transactions!$C$4:$C30,Transactions!$E$4:$E30,$A27,Transactions!$B$4:$B30,"="&amp;Q$2)))</f>
        <v/>
      </c>
      <c r="R27" s="163" t="str">
        <f>IF($A27="","",IF(R$1="","",SUMIFS(Transactions!$C$4:$C30,Transactions!$E$4:$E30,$A27,Transactions!$B$4:$B30,"="&amp;R$2)))</f>
        <v/>
      </c>
      <c r="S27" s="163" t="str">
        <f>IF($A27="","",IF(S$1="","",SUMIFS(Transactions!$C$4:$C30,Transactions!$E$4:$E30,$A27,Transactions!$B$4:$B30,"="&amp;S$2)))</f>
        <v/>
      </c>
      <c r="T27" s="163" t="str">
        <f>IF($A27="","",IF(T$1="","",SUMIFS(Transactions!$C$4:$C30,Transactions!$E$4:$E30,$A27,Transactions!$B$4:$B30,"="&amp;T$2)))</f>
        <v/>
      </c>
      <c r="U27" s="163" t="str">
        <f>IF($A27="","",IF(U$1="","",SUMIFS(Transactions!$C$4:$C30,Transactions!$E$4:$E30,$A27,Transactions!$B$4:$B30,"="&amp;U$2)))</f>
        <v/>
      </c>
      <c r="V27" s="163" t="str">
        <f>IF($A27="","",IF(V$1="","",SUMIFS(Transactions!$C$4:$C30,Transactions!$E$4:$E30,$A27,Transactions!$B$4:$B30,"="&amp;V$2)))</f>
        <v/>
      </c>
      <c r="W27" s="163" t="str">
        <f>IF($A27="","",IF(W$1="","",SUMIFS(Transactions!$C$4:$C30,Transactions!$E$4:$E30,$A27,Transactions!$B$4:$B30,"="&amp;W$2)))</f>
        <v/>
      </c>
      <c r="X27" s="163" t="str">
        <f>IF($A27="","",IF(X$1="","",SUMIFS(Transactions!$C$4:$C30,Transactions!$E$4:$E30,$A27,Transactions!$B$4:$B30,"="&amp;X$2)))</f>
        <v/>
      </c>
      <c r="Y27" s="163" t="str">
        <f>IF($A27="","",IF(Y$1="","",SUMIFS(Transactions!$C$4:$C30,Transactions!$E$4:$E30,$A27,Transactions!$B$4:$B30,"="&amp;Y$2)))</f>
        <v/>
      </c>
      <c r="Z27" s="163" t="str">
        <f>IF($A27="","",IF(Z$1="","",SUMIFS(Transactions!$C$4:$C30,Transactions!$E$4:$E30,$A27,Transactions!$B$4:$B30,"="&amp;Z$2)))</f>
        <v/>
      </c>
      <c r="AA27" s="163" t="str">
        <f>IF($A27="","",IF(AA$1="","",SUMIFS(Transactions!$C$4:$C30,Transactions!$E$4:$E30,$A27,Transactions!$B$4:$B30,"="&amp;AA$2)))</f>
        <v/>
      </c>
      <c r="AB27" s="163" t="str">
        <f>IF($A27="","",IF(AB$1="","",SUMIFS(Transactions!$C$4:$C30,Transactions!$E$4:$E30,$A27,Transactions!$B$4:$B30,"="&amp;AB$2)))</f>
        <v/>
      </c>
      <c r="AC27" s="163" t="str">
        <f>IF($A27="","",IF(AC$1="","",SUMIFS(Transactions!$C$4:$C30,Transactions!$E$4:$E30,$A27,Transactions!$B$4:$B30,"="&amp;AC$2)))</f>
        <v/>
      </c>
      <c r="AD27" s="163" t="str">
        <f>IF($A27="","",IF(AD$1="","",SUMIFS(Transactions!$C$4:$C30,Transactions!$E$4:$E30,$A27,Transactions!$B$4:$B30,"="&amp;AD$2)))</f>
        <v/>
      </c>
      <c r="AE27" s="163" t="str">
        <f>IF($A27="","",IF(AE$1="","",SUMIFS(Transactions!$C$4:$C30,Transactions!$E$4:$E30,$A27,Transactions!$B$4:$B30,"="&amp;AE$2)))</f>
        <v/>
      </c>
      <c r="AF27" s="163" t="str">
        <f>IF($A27="","",IF(AF$1="","",SUMIFS(Transactions!$C$4:$C30,Transactions!$E$4:$E30,$A27,Transactions!$B$4:$B30,"="&amp;AF$2)))</f>
        <v/>
      </c>
      <c r="AG27" s="163" t="str">
        <f>IF($A27="","",IF(AG$1="","",SUMIFS(Transactions!$C$4:$C30,Transactions!$E$4:$E30,$A27,Transactions!$B$4:$B30,"="&amp;AG$2)))</f>
        <v/>
      </c>
    </row>
    <row r="28" ht="26.25" customHeight="1">
      <c r="A28" s="164" t="str">
        <f>Summary!B52</f>
        <v/>
      </c>
      <c r="B28" s="159" t="str">
        <f t="shared" si="2"/>
        <v/>
      </c>
      <c r="C28" s="160" t="str">
        <f>IF($A28="","",IF(C$1="","",SUMIFS(Transactions!$C$4:$C30,Transactions!$E$4:$E30,$A28,Transactions!$B$4:$B30,"="&amp;C$2)))</f>
        <v/>
      </c>
      <c r="D28" s="160" t="str">
        <f>IF($A28="","",IF(D$1="","",SUMIFS(Transactions!$C$4:$C30,Transactions!$E$4:$E30,$A28,Transactions!$B$4:$B30,"="&amp;D$2)))</f>
        <v/>
      </c>
      <c r="E28" s="160" t="str">
        <f>IF($A28="","",IF(E$1="","",SUMIFS(Transactions!$C$4:$C30,Transactions!$E$4:$E30,$A28,Transactions!$B$4:$B30,"="&amp;E$2)))</f>
        <v/>
      </c>
      <c r="F28" s="160" t="str">
        <f>IF($A28="","",IF(F$1="","",SUMIFS(Transactions!$C$4:$C30,Transactions!$E$4:$E30,$A28,Transactions!$B$4:$B30,"="&amp;F$2)))</f>
        <v/>
      </c>
      <c r="G28" s="160" t="str">
        <f>IF($A28="","",IF(G$1="","",SUMIFS(Transactions!$C$4:$C30,Transactions!$E$4:$E30,$A28,Transactions!$B$4:$B30,"="&amp;G$2)))</f>
        <v/>
      </c>
      <c r="H28" s="160" t="str">
        <f>IF($A28="","",IF(H$1="","",SUMIFS(Transactions!$C$4:$C30,Transactions!$E$4:$E30,$A28,Transactions!$B$4:$B30,"="&amp;H$2)))</f>
        <v/>
      </c>
      <c r="I28" s="160" t="str">
        <f>IF($A28="","",IF(I$1="","",SUMIFS(Transactions!$C$4:$C30,Transactions!$E$4:$E30,$A28,Transactions!$B$4:$B30,"="&amp;I$2)))</f>
        <v/>
      </c>
      <c r="J28" s="160" t="str">
        <f>IF($A28="","",IF(J$1="","",SUMIFS(Transactions!$C$4:$C30,Transactions!$E$4:$E30,$A28,Transactions!$B$4:$B30,"="&amp;J$2)))</f>
        <v/>
      </c>
      <c r="K28" s="160" t="str">
        <f>IF($A28="","",IF(K$1="","",SUMIFS(Transactions!$C$4:$C30,Transactions!$E$4:$E30,$A28,Transactions!$B$4:$B30,"="&amp;K$2)))</f>
        <v/>
      </c>
      <c r="L28" s="160" t="str">
        <f>IF($A28="","",IF(L$1="","",SUMIFS(Transactions!$C$4:$C30,Transactions!$E$4:$E30,$A28,Transactions!$B$4:$B30,"="&amp;L$2)))</f>
        <v/>
      </c>
      <c r="M28" s="160" t="str">
        <f>IF($A28="","",IF(M$1="","",SUMIFS(Transactions!$C$4:$C30,Transactions!$E$4:$E30,$A28,Transactions!$B$4:$B30,"="&amp;M$2)))</f>
        <v/>
      </c>
      <c r="N28" s="160" t="str">
        <f>IF($A28="","",IF(N$1="","",SUMIFS(Transactions!$C$4:$C30,Transactions!$E$4:$E30,$A28,Transactions!$B$4:$B30,"="&amp;N$2)))</f>
        <v/>
      </c>
      <c r="O28" s="160" t="str">
        <f>IF($A28="","",IF(O$1="","",SUMIFS(Transactions!$C$4:$C30,Transactions!$E$4:$E30,$A28,Transactions!$B$4:$B30,"="&amp;O$2)))</f>
        <v/>
      </c>
      <c r="P28" s="160" t="str">
        <f>IF($A28="","",IF(P$1="","",SUMIFS(Transactions!$C$4:$C30,Transactions!$E$4:$E30,$A28,Transactions!$B$4:$B30,"="&amp;P$2)))</f>
        <v/>
      </c>
      <c r="Q28" s="160" t="str">
        <f>IF($A28="","",IF(Q$1="","",SUMIFS(Transactions!$C$4:$C30,Transactions!$E$4:$E30,$A28,Transactions!$B$4:$B30,"="&amp;Q$2)))</f>
        <v/>
      </c>
      <c r="R28" s="160" t="str">
        <f>IF($A28="","",IF(R$1="","",SUMIFS(Transactions!$C$4:$C30,Transactions!$E$4:$E30,$A28,Transactions!$B$4:$B30,"="&amp;R$2)))</f>
        <v/>
      </c>
      <c r="S28" s="160" t="str">
        <f>IF($A28="","",IF(S$1="","",SUMIFS(Transactions!$C$4:$C30,Transactions!$E$4:$E30,$A28,Transactions!$B$4:$B30,"="&amp;S$2)))</f>
        <v/>
      </c>
      <c r="T28" s="160" t="str">
        <f>IF($A28="","",IF(T$1="","",SUMIFS(Transactions!$C$4:$C30,Transactions!$E$4:$E30,$A28,Transactions!$B$4:$B30,"="&amp;T$2)))</f>
        <v/>
      </c>
      <c r="U28" s="160" t="str">
        <f>IF($A28="","",IF(U$1="","",SUMIFS(Transactions!$C$4:$C30,Transactions!$E$4:$E30,$A28,Transactions!$B$4:$B30,"="&amp;U$2)))</f>
        <v/>
      </c>
      <c r="V28" s="160" t="str">
        <f>IF($A28="","",IF(V$1="","",SUMIFS(Transactions!$C$4:$C30,Transactions!$E$4:$E30,$A28,Transactions!$B$4:$B30,"="&amp;V$2)))</f>
        <v/>
      </c>
      <c r="W28" s="160" t="str">
        <f>IF($A28="","",IF(W$1="","",SUMIFS(Transactions!$C$4:$C30,Transactions!$E$4:$E30,$A28,Transactions!$B$4:$B30,"="&amp;W$2)))</f>
        <v/>
      </c>
      <c r="X28" s="160" t="str">
        <f>IF($A28="","",IF(X$1="","",SUMIFS(Transactions!$C$4:$C30,Transactions!$E$4:$E30,$A28,Transactions!$B$4:$B30,"="&amp;X$2)))</f>
        <v/>
      </c>
      <c r="Y28" s="160" t="str">
        <f>IF($A28="","",IF(Y$1="","",SUMIFS(Transactions!$C$4:$C30,Transactions!$E$4:$E30,$A28,Transactions!$B$4:$B30,"="&amp;Y$2)))</f>
        <v/>
      </c>
      <c r="Z28" s="160" t="str">
        <f>IF($A28="","",IF(Z$1="","",SUMIFS(Transactions!$C$4:$C30,Transactions!$E$4:$E30,$A28,Transactions!$B$4:$B30,"="&amp;Z$2)))</f>
        <v/>
      </c>
      <c r="AA28" s="160" t="str">
        <f>IF($A28="","",IF(AA$1="","",SUMIFS(Transactions!$C$4:$C30,Transactions!$E$4:$E30,$A28,Transactions!$B$4:$B30,"="&amp;AA$2)))</f>
        <v/>
      </c>
      <c r="AB28" s="160" t="str">
        <f>IF($A28="","",IF(AB$1="","",SUMIFS(Transactions!$C$4:$C30,Transactions!$E$4:$E30,$A28,Transactions!$B$4:$B30,"="&amp;AB$2)))</f>
        <v/>
      </c>
      <c r="AC28" s="160" t="str">
        <f>IF($A28="","",IF(AC$1="","",SUMIFS(Transactions!$C$4:$C30,Transactions!$E$4:$E30,$A28,Transactions!$B$4:$B30,"="&amp;AC$2)))</f>
        <v/>
      </c>
      <c r="AD28" s="160" t="str">
        <f>IF($A28="","",IF(AD$1="","",SUMIFS(Transactions!$C$4:$C30,Transactions!$E$4:$E30,$A28,Transactions!$B$4:$B30,"="&amp;AD$2)))</f>
        <v/>
      </c>
      <c r="AE28" s="160" t="str">
        <f>IF($A28="","",IF(AE$1="","",SUMIFS(Transactions!$C$4:$C30,Transactions!$E$4:$E30,$A28,Transactions!$B$4:$B30,"="&amp;AE$2)))</f>
        <v/>
      </c>
      <c r="AF28" s="160" t="str">
        <f>IF($A28="","",IF(AF$1="","",SUMIFS(Transactions!$C$4:$C30,Transactions!$E$4:$E30,$A28,Transactions!$B$4:$B30,"="&amp;AF$2)))</f>
        <v/>
      </c>
      <c r="AG28" s="160" t="str">
        <f>IF($A28="","",IF(AG$1="","",SUMIFS(Transactions!$C$4:$C30,Transactions!$E$4:$E30,$A28,Transactions!$B$4:$B30,"="&amp;AG$2)))</f>
        <v/>
      </c>
    </row>
    <row r="29" ht="26.25" customHeight="1">
      <c r="A29" s="165" t="str">
        <f>Summary!B53</f>
        <v/>
      </c>
      <c r="B29" s="162" t="str">
        <f t="shared" si="2"/>
        <v/>
      </c>
      <c r="C29" s="163" t="str">
        <f>IF($A29="","",IF(C$1="","",SUMIFS(Transactions!$C$4:$C30,Transactions!$E$4:$E30,$A29,Transactions!$B$4:$B30,"="&amp;C$2)))</f>
        <v/>
      </c>
      <c r="D29" s="163" t="str">
        <f>IF($A29="","",IF(D$1="","",SUMIFS(Transactions!$C$4:$C30,Transactions!$E$4:$E30,$A29,Transactions!$B$4:$B30,"="&amp;D$2)))</f>
        <v/>
      </c>
      <c r="E29" s="163" t="str">
        <f>IF($A29="","",IF(E$1="","",SUMIFS(Transactions!$C$4:$C30,Transactions!$E$4:$E30,$A29,Transactions!$B$4:$B30,"="&amp;E$2)))</f>
        <v/>
      </c>
      <c r="F29" s="163" t="str">
        <f>IF($A29="","",IF(F$1="","",SUMIFS(Transactions!$C$4:$C30,Transactions!$E$4:$E30,$A29,Transactions!$B$4:$B30,"="&amp;F$2)))</f>
        <v/>
      </c>
      <c r="G29" s="163" t="str">
        <f>IF($A29="","",IF(G$1="","",SUMIFS(Transactions!$C$4:$C30,Transactions!$E$4:$E30,$A29,Transactions!$B$4:$B30,"="&amp;G$2)))</f>
        <v/>
      </c>
      <c r="H29" s="163" t="str">
        <f>IF($A29="","",IF(H$1="","",SUMIFS(Transactions!$C$4:$C30,Transactions!$E$4:$E30,$A29,Transactions!$B$4:$B30,"="&amp;H$2)))</f>
        <v/>
      </c>
      <c r="I29" s="163" t="str">
        <f>IF($A29="","",IF(I$1="","",SUMIFS(Transactions!$C$4:$C30,Transactions!$E$4:$E30,$A29,Transactions!$B$4:$B30,"="&amp;I$2)))</f>
        <v/>
      </c>
      <c r="J29" s="163" t="str">
        <f>IF($A29="","",IF(J$1="","",SUMIFS(Transactions!$C$4:$C30,Transactions!$E$4:$E30,$A29,Transactions!$B$4:$B30,"="&amp;J$2)))</f>
        <v/>
      </c>
      <c r="K29" s="163" t="str">
        <f>IF($A29="","",IF(K$1="","",SUMIFS(Transactions!$C$4:$C30,Transactions!$E$4:$E30,$A29,Transactions!$B$4:$B30,"="&amp;K$2)))</f>
        <v/>
      </c>
      <c r="L29" s="163" t="str">
        <f>IF($A29="","",IF(L$1="","",SUMIFS(Transactions!$C$4:$C30,Transactions!$E$4:$E30,$A29,Transactions!$B$4:$B30,"="&amp;L$2)))</f>
        <v/>
      </c>
      <c r="M29" s="163" t="str">
        <f>IF($A29="","",IF(M$1="","",SUMIFS(Transactions!$C$4:$C30,Transactions!$E$4:$E30,$A29,Transactions!$B$4:$B30,"="&amp;M$2)))</f>
        <v/>
      </c>
      <c r="N29" s="163" t="str">
        <f>IF($A29="","",IF(N$1="","",SUMIFS(Transactions!$C$4:$C30,Transactions!$E$4:$E30,$A29,Transactions!$B$4:$B30,"="&amp;N$2)))</f>
        <v/>
      </c>
      <c r="O29" s="163" t="str">
        <f>IF($A29="","",IF(O$1="","",SUMIFS(Transactions!$C$4:$C30,Transactions!$E$4:$E30,$A29,Transactions!$B$4:$B30,"="&amp;O$2)))</f>
        <v/>
      </c>
      <c r="P29" s="163" t="str">
        <f>IF($A29="","",IF(P$1="","",SUMIFS(Transactions!$C$4:$C30,Transactions!$E$4:$E30,$A29,Transactions!$B$4:$B30,"="&amp;P$2)))</f>
        <v/>
      </c>
      <c r="Q29" s="163" t="str">
        <f>IF($A29="","",IF(Q$1="","",SUMIFS(Transactions!$C$4:$C30,Transactions!$E$4:$E30,$A29,Transactions!$B$4:$B30,"="&amp;Q$2)))</f>
        <v/>
      </c>
      <c r="R29" s="163" t="str">
        <f>IF($A29="","",IF(R$1="","",SUMIFS(Transactions!$C$4:$C30,Transactions!$E$4:$E30,$A29,Transactions!$B$4:$B30,"="&amp;R$2)))</f>
        <v/>
      </c>
      <c r="S29" s="163" t="str">
        <f>IF($A29="","",IF(S$1="","",SUMIFS(Transactions!$C$4:$C30,Transactions!$E$4:$E30,$A29,Transactions!$B$4:$B30,"="&amp;S$2)))</f>
        <v/>
      </c>
      <c r="T29" s="163" t="str">
        <f>IF($A29="","",IF(T$1="","",SUMIFS(Transactions!$C$4:$C30,Transactions!$E$4:$E30,$A29,Transactions!$B$4:$B30,"="&amp;T$2)))</f>
        <v/>
      </c>
      <c r="U29" s="163" t="str">
        <f>IF($A29="","",IF(U$1="","",SUMIFS(Transactions!$C$4:$C30,Transactions!$E$4:$E30,$A29,Transactions!$B$4:$B30,"="&amp;U$2)))</f>
        <v/>
      </c>
      <c r="V29" s="163" t="str">
        <f>IF($A29="","",IF(V$1="","",SUMIFS(Transactions!$C$4:$C30,Transactions!$E$4:$E30,$A29,Transactions!$B$4:$B30,"="&amp;V$2)))</f>
        <v/>
      </c>
      <c r="W29" s="163" t="str">
        <f>IF($A29="","",IF(W$1="","",SUMIFS(Transactions!$C$4:$C30,Transactions!$E$4:$E30,$A29,Transactions!$B$4:$B30,"="&amp;W$2)))</f>
        <v/>
      </c>
      <c r="X29" s="163" t="str">
        <f>IF($A29="","",IF(X$1="","",SUMIFS(Transactions!$C$4:$C30,Transactions!$E$4:$E30,$A29,Transactions!$B$4:$B30,"="&amp;X$2)))</f>
        <v/>
      </c>
      <c r="Y29" s="163" t="str">
        <f>IF($A29="","",IF(Y$1="","",SUMIFS(Transactions!$C$4:$C30,Transactions!$E$4:$E30,$A29,Transactions!$B$4:$B30,"="&amp;Y$2)))</f>
        <v/>
      </c>
      <c r="Z29" s="163" t="str">
        <f>IF($A29="","",IF(Z$1="","",SUMIFS(Transactions!$C$4:$C30,Transactions!$E$4:$E30,$A29,Transactions!$B$4:$B30,"="&amp;Z$2)))</f>
        <v/>
      </c>
      <c r="AA29" s="163" t="str">
        <f>IF($A29="","",IF(AA$1="","",SUMIFS(Transactions!$C$4:$C30,Transactions!$E$4:$E30,$A29,Transactions!$B$4:$B30,"="&amp;AA$2)))</f>
        <v/>
      </c>
      <c r="AB29" s="163" t="str">
        <f>IF($A29="","",IF(AB$1="","",SUMIFS(Transactions!$C$4:$C30,Transactions!$E$4:$E30,$A29,Transactions!$B$4:$B30,"="&amp;AB$2)))</f>
        <v/>
      </c>
      <c r="AC29" s="163" t="str">
        <f>IF($A29="","",IF(AC$1="","",SUMIFS(Transactions!$C$4:$C30,Transactions!$E$4:$E30,$A29,Transactions!$B$4:$B30,"="&amp;AC$2)))</f>
        <v/>
      </c>
      <c r="AD29" s="163" t="str">
        <f>IF($A29="","",IF(AD$1="","",SUMIFS(Transactions!$C$4:$C30,Transactions!$E$4:$E30,$A29,Transactions!$B$4:$B30,"="&amp;AD$2)))</f>
        <v/>
      </c>
      <c r="AE29" s="163" t="str">
        <f>IF($A29="","",IF(AE$1="","",SUMIFS(Transactions!$C$4:$C30,Transactions!$E$4:$E30,$A29,Transactions!$B$4:$B30,"="&amp;AE$2)))</f>
        <v/>
      </c>
      <c r="AF29" s="163" t="str">
        <f>IF($A29="","",IF(AF$1="","",SUMIFS(Transactions!$C$4:$C30,Transactions!$E$4:$E30,$A29,Transactions!$B$4:$B30,"="&amp;AF$2)))</f>
        <v/>
      </c>
      <c r="AG29" s="163" t="str">
        <f>IF($A29="","",IF(AG$1="","",SUMIFS(Transactions!$C$4:$C30,Transactions!$E$4:$E30,$A29,Transactions!$B$4:$B30,"="&amp;AG$2)))</f>
        <v/>
      </c>
    </row>
    <row r="30" ht="26.25" customHeight="1">
      <c r="A30" s="166" t="str">
        <f>Summary!B54</f>
        <v/>
      </c>
      <c r="B30" s="167" t="str">
        <f t="shared" si="2"/>
        <v/>
      </c>
      <c r="C30" s="168" t="str">
        <f>IF($A30="","",IF(C$1="","",SUMIFS(Transactions!$C$4:$C30,Transactions!$E$4:$E30,$A30,Transactions!$B$4:$B30,"="&amp;C$2)))</f>
        <v/>
      </c>
      <c r="D30" s="168" t="str">
        <f>IF($A30="","",IF(D$1="","",SUMIFS(Transactions!$C$4:$C30,Transactions!$E$4:$E30,$A30,Transactions!$B$4:$B30,"="&amp;D$2)))</f>
        <v/>
      </c>
      <c r="E30" s="168" t="str">
        <f>IF($A30="","",IF(E$1="","",SUMIFS(Transactions!$C$4:$C30,Transactions!$E$4:$E30,$A30,Transactions!$B$4:$B30,"="&amp;E$2)))</f>
        <v/>
      </c>
      <c r="F30" s="168" t="str">
        <f>IF($A30="","",IF(F$1="","",SUMIFS(Transactions!$C$4:$C30,Transactions!$E$4:$E30,$A30,Transactions!$B$4:$B30,"="&amp;F$2)))</f>
        <v/>
      </c>
      <c r="G30" s="168" t="str">
        <f>IF($A30="","",IF(G$1="","",SUMIFS(Transactions!$C$4:$C30,Transactions!$E$4:$E30,$A30,Transactions!$B$4:$B30,"="&amp;G$2)))</f>
        <v/>
      </c>
      <c r="H30" s="168" t="str">
        <f>IF($A30="","",IF(H$1="","",SUMIFS(Transactions!$C$4:$C30,Transactions!$E$4:$E30,$A30,Transactions!$B$4:$B30,"="&amp;H$2)))</f>
        <v/>
      </c>
      <c r="I30" s="168" t="str">
        <f>IF($A30="","",IF(I$1="","",SUMIFS(Transactions!$C$4:$C30,Transactions!$E$4:$E30,$A30,Transactions!$B$4:$B30,"="&amp;I$2)))</f>
        <v/>
      </c>
      <c r="J30" s="168" t="str">
        <f>IF($A30="","",IF(J$1="","",SUMIFS(Transactions!$C$4:$C30,Transactions!$E$4:$E30,$A30,Transactions!$B$4:$B30,"="&amp;J$2)))</f>
        <v/>
      </c>
      <c r="K30" s="168" t="str">
        <f>IF($A30="","",IF(K$1="","",SUMIFS(Transactions!$C$4:$C30,Transactions!$E$4:$E30,$A30,Transactions!$B$4:$B30,"="&amp;K$2)))</f>
        <v/>
      </c>
      <c r="L30" s="168" t="str">
        <f>IF($A30="","",IF(L$1="","",SUMIFS(Transactions!$C$4:$C30,Transactions!$E$4:$E30,$A30,Transactions!$B$4:$B30,"="&amp;L$2)))</f>
        <v/>
      </c>
      <c r="M30" s="168" t="str">
        <f>IF($A30="","",IF(M$1="","",SUMIFS(Transactions!$C$4:$C30,Transactions!$E$4:$E30,$A30,Transactions!$B$4:$B30,"="&amp;M$2)))</f>
        <v/>
      </c>
      <c r="N30" s="168" t="str">
        <f>IF($A30="","",IF(N$1="","",SUMIFS(Transactions!$C$4:$C30,Transactions!$E$4:$E30,$A30,Transactions!$B$4:$B30,"="&amp;N$2)))</f>
        <v/>
      </c>
      <c r="O30" s="168" t="str">
        <f>IF($A30="","",IF(O$1="","",SUMIFS(Transactions!$C$4:$C30,Transactions!$E$4:$E30,$A30,Transactions!$B$4:$B30,"="&amp;O$2)))</f>
        <v/>
      </c>
      <c r="P30" s="168" t="str">
        <f>IF($A30="","",IF(P$1="","",SUMIFS(Transactions!$C$4:$C30,Transactions!$E$4:$E30,$A30,Transactions!$B$4:$B30,"="&amp;P$2)))</f>
        <v/>
      </c>
      <c r="Q30" s="168" t="str">
        <f>IF($A30="","",IF(Q$1="","",SUMIFS(Transactions!$C$4:$C30,Transactions!$E$4:$E30,$A30,Transactions!$B$4:$B30,"="&amp;Q$2)))</f>
        <v/>
      </c>
      <c r="R30" s="168" t="str">
        <f>IF($A30="","",IF(R$1="","",SUMIFS(Transactions!$C$4:$C30,Transactions!$E$4:$E30,$A30,Transactions!$B$4:$B30,"="&amp;R$2)))</f>
        <v/>
      </c>
      <c r="S30" s="168" t="str">
        <f>IF($A30="","",IF(S$1="","",SUMIFS(Transactions!$C$4:$C30,Transactions!$E$4:$E30,$A30,Transactions!$B$4:$B30,"="&amp;S$2)))</f>
        <v/>
      </c>
      <c r="T30" s="168" t="str">
        <f>IF($A30="","",IF(T$1="","",SUMIFS(Transactions!$C$4:$C30,Transactions!$E$4:$E30,$A30,Transactions!$B$4:$B30,"="&amp;T$2)))</f>
        <v/>
      </c>
      <c r="U30" s="168" t="str">
        <f>IF($A30="","",IF(U$1="","",SUMIFS(Transactions!$C$4:$C30,Transactions!$E$4:$E30,$A30,Transactions!$B$4:$B30,"="&amp;U$2)))</f>
        <v/>
      </c>
      <c r="V30" s="168" t="str">
        <f>IF($A30="","",IF(V$1="","",SUMIFS(Transactions!$C$4:$C30,Transactions!$E$4:$E30,$A30,Transactions!$B$4:$B30,"="&amp;V$2)))</f>
        <v/>
      </c>
      <c r="W30" s="168" t="str">
        <f>IF($A30="","",IF(W$1="","",SUMIFS(Transactions!$C$4:$C30,Transactions!$E$4:$E30,$A30,Transactions!$B$4:$B30,"="&amp;W$2)))</f>
        <v/>
      </c>
      <c r="X30" s="168" t="str">
        <f>IF($A30="","",IF(X$1="","",SUMIFS(Transactions!$C$4:$C30,Transactions!$E$4:$E30,$A30,Transactions!$B$4:$B30,"="&amp;X$2)))</f>
        <v/>
      </c>
      <c r="Y30" s="168" t="str">
        <f>IF($A30="","",IF(Y$1="","",SUMIFS(Transactions!$C$4:$C30,Transactions!$E$4:$E30,$A30,Transactions!$B$4:$B30,"="&amp;Y$2)))</f>
        <v/>
      </c>
      <c r="Z30" s="168" t="str">
        <f>IF($A30="","",IF(Z$1="","",SUMIFS(Transactions!$C$4:$C30,Transactions!$E$4:$E30,$A30,Transactions!$B$4:$B30,"="&amp;Z$2)))</f>
        <v/>
      </c>
      <c r="AA30" s="168" t="str">
        <f>IF($A30="","",IF(AA$1="","",SUMIFS(Transactions!$C$4:$C30,Transactions!$E$4:$E30,$A30,Transactions!$B$4:$B30,"="&amp;AA$2)))</f>
        <v/>
      </c>
      <c r="AB30" s="168" t="str">
        <f>IF($A30="","",IF(AB$1="","",SUMIFS(Transactions!$C$4:$C30,Transactions!$E$4:$E30,$A30,Transactions!$B$4:$B30,"="&amp;AB$2)))</f>
        <v/>
      </c>
      <c r="AC30" s="168" t="str">
        <f>IF($A30="","",IF(AC$1="","",SUMIFS(Transactions!$C$4:$C30,Transactions!$E$4:$E30,$A30,Transactions!$B$4:$B30,"="&amp;AC$2)))</f>
        <v/>
      </c>
      <c r="AD30" s="168" t="str">
        <f>IF($A30="","",IF(AD$1="","",SUMIFS(Transactions!$C$4:$C30,Transactions!$E$4:$E30,$A30,Transactions!$B$4:$B30,"="&amp;AD$2)))</f>
        <v/>
      </c>
      <c r="AE30" s="168" t="str">
        <f>IF($A30="","",IF(AE$1="","",SUMIFS(Transactions!$C$4:$C30,Transactions!$E$4:$E30,$A30,Transactions!$B$4:$B30,"="&amp;AE$2)))</f>
        <v/>
      </c>
      <c r="AF30" s="168" t="str">
        <f>IF($A30="","",IF(AF$1="","",SUMIFS(Transactions!$C$4:$C30,Transactions!$E$4:$E30,$A30,Transactions!$B$4:$B30,"="&amp;AF$2)))</f>
        <v/>
      </c>
      <c r="AG30" s="168" t="str">
        <f>IF($A30="","",IF(AG$1="","",SUMIFS(Transactions!$C$4:$C30,Transactions!$E$4:$E30,$A30,Transactions!$B$4:$B30,"="&amp;AG$2)))</f>
        <v/>
      </c>
    </row>
  </sheetData>
  <mergeCells count="3">
    <mergeCell ref="A1:B1"/>
    <mergeCell ref="A2:B2"/>
    <mergeCell ref="A3:B3"/>
  </mergeCells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C272C"/>
    <outlinePr summaryBelow="0" summaryRight="0"/>
  </sheetPr>
  <sheetViews>
    <sheetView showGridLines="0"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75"/>
  <cols>
    <col customWidth="1" min="1" max="1" width="17.89"/>
    <col customWidth="1" min="2" max="2" width="16.11"/>
    <col customWidth="1" min="3" max="15" width="11.44"/>
  </cols>
  <sheetData>
    <row r="1">
      <c r="A1" s="181" t="s">
        <v>52</v>
      </c>
      <c r="C1" s="182">
        <f>DATE(Summary!$D2,1,1)</f>
        <v>44927</v>
      </c>
      <c r="D1" s="182">
        <f>DATE(Summary!$D2,2,1)</f>
        <v>44958</v>
      </c>
      <c r="E1" s="182">
        <f>DATE(Summary!$D2,3,1)</f>
        <v>44986</v>
      </c>
      <c r="F1" s="182">
        <f>DATE(Summary!$D2,4,1)</f>
        <v>45017</v>
      </c>
      <c r="G1" s="182">
        <f>DATE(Summary!$D2,5,1)</f>
        <v>45047</v>
      </c>
      <c r="H1" s="182">
        <f>DATE(Summary!$D2,6,1)</f>
        <v>45078</v>
      </c>
      <c r="I1" s="182">
        <f>DATE(Summary!$D2,7,1)</f>
        <v>45108</v>
      </c>
      <c r="J1" s="182">
        <f>DATE(Summary!$D2,8,1)</f>
        <v>45139</v>
      </c>
      <c r="K1" s="182">
        <f>DATE(Summary!$D2,8,1)</f>
        <v>45139</v>
      </c>
      <c r="L1" s="182">
        <f>DATE(Summary!$D2,9,1)</f>
        <v>45170</v>
      </c>
      <c r="M1" s="182">
        <f>DATE(Summary!$D2,10,1)</f>
        <v>45200</v>
      </c>
      <c r="N1" s="182">
        <f>DATE(Summary!$D2,11,1)</f>
        <v>45231</v>
      </c>
      <c r="O1" s="182">
        <f>DATE(Summary!$D2,12,1)</f>
        <v>45261</v>
      </c>
    </row>
    <row r="2" ht="26.25" customHeight="1">
      <c r="A2" s="158" t="str">
        <f>Summary!B25</f>
        <v>Food</v>
      </c>
      <c r="B2" s="164" t="str">
        <f>IFERROR(__xludf.DUMMYFUNCTION("IF(A2="""","""",SPARKLINE({C2,D2,E2,F2,G2,H2,I2,J2,K2,L2,M2,N2},{""charttype"",""column""}))"),"")</f>
        <v/>
      </c>
      <c r="C2" s="160">
        <f>IF($A2="","",IF(C$1="","",SUMIFS(Transactions!$C$4:$C38,Transactions!$E$4:$E38,$A2,Transactions!$B$4:$B38,"&gt;="&amp;C$1,Transactions!$B$4:$B38,"&lt;="&amp;EOMONTH(C$1,0))))</f>
        <v>0</v>
      </c>
      <c r="D2" s="160">
        <f>IF($A2="","",IF(D$1="","",SUMIFS(Transactions!$C$4:$C38,Transactions!$E$4:$E38,$A2,Transactions!$B$4:$B38,"&gt;="&amp;D$1,Transactions!$B$4:$B38,"&lt;="&amp;EOMONTH(D$1,0))))</f>
        <v>0</v>
      </c>
      <c r="E2" s="160">
        <f>IF($A2="","",IF(E$1="","",SUMIFS(Transactions!$C$4:$C38,Transactions!$E$4:$E38,$A2,Transactions!$B$4:$B38,"&gt;="&amp;E$1,Transactions!$B$4:$B38,"&lt;="&amp;EOMONTH(E$1,0))))</f>
        <v>0</v>
      </c>
      <c r="F2" s="160">
        <f>IF($A2="","",IF(F$1="","",SUMIFS(Transactions!$C$4:$C38,Transactions!$E$4:$E38,$A2,Transactions!$B$4:$B38,"&gt;="&amp;F$1,Transactions!$B$4:$B38,"&lt;="&amp;EOMONTH(F$1,0))))</f>
        <v>0</v>
      </c>
      <c r="G2" s="160">
        <f>IF($A2="","",IF(G$1="","",SUMIFS(Transactions!$C$4:$C38,Transactions!$E$4:$E38,$A2,Transactions!$B$4:$B38,"&gt;="&amp;G$1,Transactions!$B$4:$B38,"&lt;="&amp;EOMONTH(G$1,0))))</f>
        <v>0</v>
      </c>
      <c r="H2" s="160">
        <f>IF($A2="","",IF(H$1="","",SUMIFS(Transactions!$C$4:$C38,Transactions!$E$4:$E38,$A2,Transactions!$B$4:$B38,"&gt;="&amp;H$1,Transactions!$B$4:$B38,"&lt;="&amp;EOMONTH(H$1,0))))</f>
        <v>0</v>
      </c>
      <c r="I2" s="160">
        <f>IF($A2="","",IF(I$1="","",SUMIFS(Transactions!$C$4:$C38,Transactions!$E$4:$E38,$A2,Transactions!$B$4:$B38,"&gt;="&amp;I$1,Transactions!$B$4:$B38,"&lt;="&amp;EOMONTH(I$1,0))))</f>
        <v>0</v>
      </c>
      <c r="J2" s="160">
        <f>IF($A2="","",IF(J$1="","",SUMIFS(Transactions!$C$4:$C38,Transactions!$E$4:$E38,$A2,Transactions!$B$4:$B38,"&gt;="&amp;J$1,Transactions!$B$4:$B38,"&lt;="&amp;EOMONTH(J$1,0))))</f>
        <v>0</v>
      </c>
      <c r="K2" s="160">
        <f>IF($A2="","",IF(K$1="","",SUMIFS(Transactions!$C$4:$C38,Transactions!$E$4:$E38,$A2,Transactions!$B$4:$B38,"&gt;="&amp;K$1,Transactions!$B$4:$B38,"&lt;="&amp;EOMONTH(K$1,0))))</f>
        <v>0</v>
      </c>
      <c r="L2" s="160">
        <f>IF($A2="","",IF(L$1="","",SUMIFS(Transactions!$C$4:$C38,Transactions!$E$4:$E38,$A2,Transactions!$B$4:$B38,"&gt;="&amp;L$1,Transactions!$B$4:$B38,"&lt;="&amp;EOMONTH(L$1,0))))</f>
        <v>0</v>
      </c>
      <c r="M2" s="160">
        <f>IF($A2="","",IF(M$1="","",SUMIFS(Transactions!$C$4:$C38,Transactions!$E$4:$E38,$A2,Transactions!$B$4:$B38,"&gt;="&amp;M$1,Transactions!$B$4:$B38,"&lt;="&amp;EOMONTH(M$1,0))))</f>
        <v>0</v>
      </c>
      <c r="N2" s="160">
        <f>IF($A2="","",IF(N$1="","",SUMIFS(Transactions!$C$4:$C38,Transactions!$E$4:$E38,$A2,Transactions!$B$4:$B38,"&gt;="&amp;N$1,Transactions!$B$4:$B38,"&lt;="&amp;EOMONTH(N$1,0))))</f>
        <v>0</v>
      </c>
      <c r="O2" s="160">
        <f>IF($A2="","",IF(O$1="","",SUMIFS(Transactions!$C$4:$C38,Transactions!$E$4:$E38,$A2,Transactions!$B$4:$B38,"&gt;="&amp;O$1,Transactions!$B$4:$B38,"&lt;="&amp;EOMONTH(O$1,0))))</f>
        <v>0</v>
      </c>
    </row>
    <row r="3" ht="26.25" customHeight="1">
      <c r="A3" s="161" t="str">
        <f>Summary!B26</f>
        <v>Gifts</v>
      </c>
      <c r="B3" s="165" t="str">
        <f>IFERROR(__xludf.DUMMYFUNCTION("IF(A3="""","""",SPARKLINE({C3,D3,E3,F3,G3,H3,I3,J3,K3,L3,M3,N3},{""charttype"",""column""}))"),"")</f>
        <v/>
      </c>
      <c r="C3" s="163">
        <f>IF($A3="","",IF(C$1="","",SUMIFS(Transactions!$C$4:$C38,Transactions!$E$4:$E38,$A3,Transactions!$B$4:$B38,"&gt;="&amp;C$1,Transactions!$B$4:$B38,"&lt;="&amp;EOMONTH(C$1,0))))</f>
        <v>0</v>
      </c>
      <c r="D3" s="163">
        <f>IF($A3="","",IF(D$1="","",SUMIFS(Transactions!$C$4:$C38,Transactions!$E$4:$E38,$A3,Transactions!$B$4:$B38,"&gt;="&amp;D$1,Transactions!$B$4:$B38,"&lt;="&amp;EOMONTH(D$1,0))))</f>
        <v>0</v>
      </c>
      <c r="E3" s="163">
        <f>IF($A3="","",IF(E$1="","",SUMIFS(Transactions!$C$4:$C38,Transactions!$E$4:$E38,$A3,Transactions!$B$4:$B38,"&gt;="&amp;E$1,Transactions!$B$4:$B38,"&lt;="&amp;EOMONTH(E$1,0))))</f>
        <v>0</v>
      </c>
      <c r="F3" s="163">
        <f>IF($A3="","",IF(F$1="","",SUMIFS(Transactions!$C$4:$C38,Transactions!$E$4:$E38,$A3,Transactions!$B$4:$B38,"&gt;="&amp;F$1,Transactions!$B$4:$B38,"&lt;="&amp;EOMONTH(F$1,0))))</f>
        <v>0</v>
      </c>
      <c r="G3" s="163">
        <f>IF($A3="","",IF(G$1="","",SUMIFS(Transactions!$C$4:$C38,Transactions!$E$4:$E38,$A3,Transactions!$B$4:$B38,"&gt;="&amp;G$1,Transactions!$B$4:$B38,"&lt;="&amp;EOMONTH(G$1,0))))</f>
        <v>0</v>
      </c>
      <c r="H3" s="163">
        <f>IF($A3="","",IF(H$1="","",SUMIFS(Transactions!$C$4:$C38,Transactions!$E$4:$E38,$A3,Transactions!$B$4:$B38,"&gt;="&amp;H$1,Transactions!$B$4:$B38,"&lt;="&amp;EOMONTH(H$1,0))))</f>
        <v>0</v>
      </c>
      <c r="I3" s="163">
        <f>IF($A3="","",IF(I$1="","",SUMIFS(Transactions!$C$4:$C38,Transactions!$E$4:$E38,$A3,Transactions!$B$4:$B38,"&gt;="&amp;I$1,Transactions!$B$4:$B38,"&lt;="&amp;EOMONTH(I$1,0))))</f>
        <v>0</v>
      </c>
      <c r="J3" s="163">
        <f>IF($A3="","",IF(J$1="","",SUMIFS(Transactions!$C$4:$C38,Transactions!$E$4:$E38,$A3,Transactions!$B$4:$B38,"&gt;="&amp;J$1,Transactions!$B$4:$B38,"&lt;="&amp;EOMONTH(J$1,0))))</f>
        <v>0</v>
      </c>
      <c r="K3" s="163">
        <f>IF($A3="","",IF(K$1="","",SUMIFS(Transactions!$C$4:$C38,Transactions!$E$4:$E38,$A3,Transactions!$B$4:$B38,"&gt;="&amp;K$1,Transactions!$B$4:$B38,"&lt;="&amp;EOMONTH(K$1,0))))</f>
        <v>0</v>
      </c>
      <c r="L3" s="163">
        <f>IF($A3="","",IF(L$1="","",SUMIFS(Transactions!$C$4:$C38,Transactions!$E$4:$E38,$A3,Transactions!$B$4:$B38,"&gt;="&amp;L$1,Transactions!$B$4:$B38,"&lt;="&amp;EOMONTH(L$1,0))))</f>
        <v>0</v>
      </c>
      <c r="M3" s="163">
        <f>IF($A3="","",IF(M$1="","",SUMIFS(Transactions!$C$4:$C38,Transactions!$E$4:$E38,$A3,Transactions!$B$4:$B38,"&gt;="&amp;M$1,Transactions!$B$4:$B38,"&lt;="&amp;EOMONTH(M$1,0))))</f>
        <v>0</v>
      </c>
      <c r="N3" s="163">
        <f>IF($A3="","",IF(N$1="","",SUMIFS(Transactions!$C$4:$C38,Transactions!$E$4:$E38,$A3,Transactions!$B$4:$B38,"&gt;="&amp;N$1,Transactions!$B$4:$B38,"&lt;="&amp;EOMONTH(N$1,0))))</f>
        <v>0</v>
      </c>
      <c r="O3" s="163">
        <f>IF($A3="","",IF(O$1="","",SUMIFS(Transactions!$C$4:$C38,Transactions!$E$4:$E38,$A3,Transactions!$B$4:$B38,"&gt;="&amp;O$1,Transactions!$B$4:$B38,"&lt;="&amp;EOMONTH(O$1,0))))</f>
        <v>0</v>
      </c>
    </row>
    <row r="4" ht="26.25" customHeight="1">
      <c r="A4" s="158" t="str">
        <f>Summary!B27</f>
        <v>Health/medical</v>
      </c>
      <c r="B4" s="164" t="str">
        <f>IFERROR(__xludf.DUMMYFUNCTION("IF(A4="""","""",SPARKLINE({C4,D4,E4,F4,G4,H4,I4,J4,K4,L4,M4,N4},{""charttype"",""column""}))"),"")</f>
        <v/>
      </c>
      <c r="C4" s="160">
        <f>IF($A4="","",IF(C$1="","",SUMIFS(Transactions!$C$4:$C38,Transactions!$E$4:$E38,$A4,Transactions!$B$4:$B38,"&gt;="&amp;C$1,Transactions!$B$4:$B38,"&lt;="&amp;EOMONTH(C$1,0))))</f>
        <v>0</v>
      </c>
      <c r="D4" s="160">
        <f>IF($A4="","",IF(D$1="","",SUMIFS(Transactions!$C$4:$C38,Transactions!$E$4:$E38,$A4,Transactions!$B$4:$B38,"&gt;="&amp;D$1,Transactions!$B$4:$B38,"&lt;="&amp;EOMONTH(D$1,0))))</f>
        <v>0</v>
      </c>
      <c r="E4" s="160">
        <f>IF($A4="","",IF(E$1="","",SUMIFS(Transactions!$C$4:$C38,Transactions!$E$4:$E38,$A4,Transactions!$B$4:$B38,"&gt;="&amp;E$1,Transactions!$B$4:$B38,"&lt;="&amp;EOMONTH(E$1,0))))</f>
        <v>0</v>
      </c>
      <c r="F4" s="160">
        <f>IF($A4="","",IF(F$1="","",SUMIFS(Transactions!$C$4:$C38,Transactions!$E$4:$E38,$A4,Transactions!$B$4:$B38,"&gt;="&amp;F$1,Transactions!$B$4:$B38,"&lt;="&amp;EOMONTH(F$1,0))))</f>
        <v>0</v>
      </c>
      <c r="G4" s="160">
        <f>IF($A4="","",IF(G$1="","",SUMIFS(Transactions!$C$4:$C38,Transactions!$E$4:$E38,$A4,Transactions!$B$4:$B38,"&gt;="&amp;G$1,Transactions!$B$4:$B38,"&lt;="&amp;EOMONTH(G$1,0))))</f>
        <v>0</v>
      </c>
      <c r="H4" s="160">
        <f>IF($A4="","",IF(H$1="","",SUMIFS(Transactions!$C$4:$C38,Transactions!$E$4:$E38,$A4,Transactions!$B$4:$B38,"&gt;="&amp;H$1,Transactions!$B$4:$B38,"&lt;="&amp;EOMONTH(H$1,0))))</f>
        <v>0</v>
      </c>
      <c r="I4" s="160">
        <f>IF($A4="","",IF(I$1="","",SUMIFS(Transactions!$C$4:$C38,Transactions!$E$4:$E38,$A4,Transactions!$B$4:$B38,"&gt;="&amp;I$1,Transactions!$B$4:$B38,"&lt;="&amp;EOMONTH(I$1,0))))</f>
        <v>0</v>
      </c>
      <c r="J4" s="160">
        <f>IF($A4="","",IF(J$1="","",SUMIFS(Transactions!$C$4:$C38,Transactions!$E$4:$E38,$A4,Transactions!$B$4:$B38,"&gt;="&amp;J$1,Transactions!$B$4:$B38,"&lt;="&amp;EOMONTH(J$1,0))))</f>
        <v>0</v>
      </c>
      <c r="K4" s="160">
        <f>IF($A4="","",IF(K$1="","",SUMIFS(Transactions!$C$4:$C38,Transactions!$E$4:$E38,$A4,Transactions!$B$4:$B38,"&gt;="&amp;K$1,Transactions!$B$4:$B38,"&lt;="&amp;EOMONTH(K$1,0))))</f>
        <v>0</v>
      </c>
      <c r="L4" s="160">
        <f>IF($A4="","",IF(L$1="","",SUMIFS(Transactions!$C$4:$C38,Transactions!$E$4:$E38,$A4,Transactions!$B$4:$B38,"&gt;="&amp;L$1,Transactions!$B$4:$B38,"&lt;="&amp;EOMONTH(L$1,0))))</f>
        <v>0</v>
      </c>
      <c r="M4" s="160">
        <f>IF($A4="","",IF(M$1="","",SUMIFS(Transactions!$C$4:$C38,Transactions!$E$4:$E38,$A4,Transactions!$B$4:$B38,"&gt;="&amp;M$1,Transactions!$B$4:$B38,"&lt;="&amp;EOMONTH(M$1,0))))</f>
        <v>0</v>
      </c>
      <c r="N4" s="160">
        <f>IF($A4="","",IF(N$1="","",SUMIFS(Transactions!$C$4:$C38,Transactions!$E$4:$E38,$A4,Transactions!$B$4:$B38,"&gt;="&amp;N$1,Transactions!$B$4:$B38,"&lt;="&amp;EOMONTH(N$1,0))))</f>
        <v>0</v>
      </c>
      <c r="O4" s="160">
        <f>IF($A4="","",IF(O$1="","",SUMIFS(Transactions!$C$4:$C38,Transactions!$E$4:$E38,$A4,Transactions!$B$4:$B38,"&gt;="&amp;O$1,Transactions!$B$4:$B38,"&lt;="&amp;EOMONTH(O$1,0))))</f>
        <v>0</v>
      </c>
    </row>
    <row r="5" ht="26.25" customHeight="1">
      <c r="A5" s="161" t="str">
        <f>Summary!B28</f>
        <v>Home</v>
      </c>
      <c r="B5" s="165" t="str">
        <f>IFERROR(__xludf.DUMMYFUNCTION("IF(A5="""","""",SPARKLINE({C5,D5,E5,F5,G5,H5,I5,J5,K5,L5,M5,N5},{""charttype"",""column""}))"),"")</f>
        <v/>
      </c>
      <c r="C5" s="163">
        <f>IF($A5="","",IF(C$1="","",SUMIFS(Transactions!$C$4:$C38,Transactions!$E$4:$E38,$A5,Transactions!$B$4:$B38,"&gt;="&amp;C$1,Transactions!$B$4:$B38,"&lt;="&amp;EOMONTH(C$1,0))))</f>
        <v>0</v>
      </c>
      <c r="D5" s="163">
        <f>IF($A5="","",IF(D$1="","",SUMIFS(Transactions!$C$4:$C38,Transactions!$E$4:$E38,$A5,Transactions!$B$4:$B38,"&gt;="&amp;D$1,Transactions!$B$4:$B38,"&lt;="&amp;EOMONTH(D$1,0))))</f>
        <v>0</v>
      </c>
      <c r="E5" s="163">
        <f>IF($A5="","",IF(E$1="","",SUMIFS(Transactions!$C$4:$C38,Transactions!$E$4:$E38,$A5,Transactions!$B$4:$B38,"&gt;="&amp;E$1,Transactions!$B$4:$B38,"&lt;="&amp;EOMONTH(E$1,0))))</f>
        <v>0</v>
      </c>
      <c r="F5" s="163">
        <f>IF($A5="","",IF(F$1="","",SUMIFS(Transactions!$C$4:$C38,Transactions!$E$4:$E38,$A5,Transactions!$B$4:$B38,"&gt;="&amp;F$1,Transactions!$B$4:$B38,"&lt;="&amp;EOMONTH(F$1,0))))</f>
        <v>0</v>
      </c>
      <c r="G5" s="163">
        <f>IF($A5="","",IF(G$1="","",SUMIFS(Transactions!$C$4:$C38,Transactions!$E$4:$E38,$A5,Transactions!$B$4:$B38,"&gt;="&amp;G$1,Transactions!$B$4:$B38,"&lt;="&amp;EOMONTH(G$1,0))))</f>
        <v>0</v>
      </c>
      <c r="H5" s="163">
        <f>IF($A5="","",IF(H$1="","",SUMIFS(Transactions!$C$4:$C38,Transactions!$E$4:$E38,$A5,Transactions!$B$4:$B38,"&gt;="&amp;H$1,Transactions!$B$4:$B38,"&lt;="&amp;EOMONTH(H$1,0))))</f>
        <v>0</v>
      </c>
      <c r="I5" s="163">
        <f>IF($A5="","",IF(I$1="","",SUMIFS(Transactions!$C$4:$C38,Transactions!$E$4:$E38,$A5,Transactions!$B$4:$B38,"&gt;="&amp;I$1,Transactions!$B$4:$B38,"&lt;="&amp;EOMONTH(I$1,0))))</f>
        <v>0</v>
      </c>
      <c r="J5" s="163">
        <f>IF($A5="","",IF(J$1="","",SUMIFS(Transactions!$C$4:$C38,Transactions!$E$4:$E38,$A5,Transactions!$B$4:$B38,"&gt;="&amp;J$1,Transactions!$B$4:$B38,"&lt;="&amp;EOMONTH(J$1,0))))</f>
        <v>0</v>
      </c>
      <c r="K5" s="163">
        <f>IF($A5="","",IF(K$1="","",SUMIFS(Transactions!$C$4:$C38,Transactions!$E$4:$E38,$A5,Transactions!$B$4:$B38,"&gt;="&amp;K$1,Transactions!$B$4:$B38,"&lt;="&amp;EOMONTH(K$1,0))))</f>
        <v>0</v>
      </c>
      <c r="L5" s="163">
        <f>IF($A5="","",IF(L$1="","",SUMIFS(Transactions!$C$4:$C38,Transactions!$E$4:$E38,$A5,Transactions!$B$4:$B38,"&gt;="&amp;L$1,Transactions!$B$4:$B38,"&lt;="&amp;EOMONTH(L$1,0))))</f>
        <v>0</v>
      </c>
      <c r="M5" s="163">
        <f>IF($A5="","",IF(M$1="","",SUMIFS(Transactions!$C$4:$C38,Transactions!$E$4:$E38,$A5,Transactions!$B$4:$B38,"&gt;="&amp;M$1,Transactions!$B$4:$B38,"&lt;="&amp;EOMONTH(M$1,0))))</f>
        <v>0</v>
      </c>
      <c r="N5" s="163">
        <f>IF($A5="","",IF(N$1="","",SUMIFS(Transactions!$C$4:$C38,Transactions!$E$4:$E38,$A5,Transactions!$B$4:$B38,"&gt;="&amp;N$1,Transactions!$B$4:$B38,"&lt;="&amp;EOMONTH(N$1,0))))</f>
        <v>0</v>
      </c>
      <c r="O5" s="163">
        <f>IF($A5="","",IF(O$1="","",SUMIFS(Transactions!$C$4:$C38,Transactions!$E$4:$E38,$A5,Transactions!$B$4:$B38,"&gt;="&amp;O$1,Transactions!$B$4:$B38,"&lt;="&amp;EOMONTH(O$1,0))))</f>
        <v>0</v>
      </c>
    </row>
    <row r="6" ht="26.25" customHeight="1">
      <c r="A6" s="158" t="str">
        <f>Summary!B29</f>
        <v>Transportation</v>
      </c>
      <c r="B6" s="164" t="str">
        <f>IFERROR(__xludf.DUMMYFUNCTION("IF(A6="""","""",SPARKLINE({C6,D6,E6,F6,G6,H6,I6,J6,K6,L6,M6,N6},{""charttype"",""column""}))"),"")</f>
        <v/>
      </c>
      <c r="C6" s="160">
        <f>IF($A6="","",IF(C$1="","",SUMIFS(Transactions!$C$4:$C38,Transactions!$E$4:$E38,$A6,Transactions!$B$4:$B38,"&gt;="&amp;C$1,Transactions!$B$4:$B38,"&lt;="&amp;EOMONTH(C$1,0))))</f>
        <v>0</v>
      </c>
      <c r="D6" s="160">
        <f>IF($A6="","",IF(D$1="","",SUMIFS(Transactions!$C$4:$C38,Transactions!$E$4:$E38,$A6,Transactions!$B$4:$B38,"&gt;="&amp;D$1,Transactions!$B$4:$B38,"&lt;="&amp;EOMONTH(D$1,0))))</f>
        <v>0</v>
      </c>
      <c r="E6" s="160">
        <f>IF($A6="","",IF(E$1="","",SUMIFS(Transactions!$C$4:$C38,Transactions!$E$4:$E38,$A6,Transactions!$B$4:$B38,"&gt;="&amp;E$1,Transactions!$B$4:$B38,"&lt;="&amp;EOMONTH(E$1,0))))</f>
        <v>0</v>
      </c>
      <c r="F6" s="160">
        <f>IF($A6="","",IF(F$1="","",SUMIFS(Transactions!$C$4:$C38,Transactions!$E$4:$E38,$A6,Transactions!$B$4:$B38,"&gt;="&amp;F$1,Transactions!$B$4:$B38,"&lt;="&amp;EOMONTH(F$1,0))))</f>
        <v>0</v>
      </c>
      <c r="G6" s="160">
        <f>IF($A6="","",IF(G$1="","",SUMIFS(Transactions!$C$4:$C38,Transactions!$E$4:$E38,$A6,Transactions!$B$4:$B38,"&gt;="&amp;G$1,Transactions!$B$4:$B38,"&lt;="&amp;EOMONTH(G$1,0))))</f>
        <v>0</v>
      </c>
      <c r="H6" s="160">
        <f>IF($A6="","",IF(H$1="","",SUMIFS(Transactions!$C$4:$C38,Transactions!$E$4:$E38,$A6,Transactions!$B$4:$B38,"&gt;="&amp;H$1,Transactions!$B$4:$B38,"&lt;="&amp;EOMONTH(H$1,0))))</f>
        <v>0</v>
      </c>
      <c r="I6" s="160">
        <f>IF($A6="","",IF(I$1="","",SUMIFS(Transactions!$C$4:$C38,Transactions!$E$4:$E38,$A6,Transactions!$B$4:$B38,"&gt;="&amp;I$1,Transactions!$B$4:$B38,"&lt;="&amp;EOMONTH(I$1,0))))</f>
        <v>0</v>
      </c>
      <c r="J6" s="160">
        <f>IF($A6="","",IF(J$1="","",SUMIFS(Transactions!$C$4:$C38,Transactions!$E$4:$E38,$A6,Transactions!$B$4:$B38,"&gt;="&amp;J$1,Transactions!$B$4:$B38,"&lt;="&amp;EOMONTH(J$1,0))))</f>
        <v>0</v>
      </c>
      <c r="K6" s="160">
        <f>IF($A6="","",IF(K$1="","",SUMIFS(Transactions!$C$4:$C38,Transactions!$E$4:$E38,$A6,Transactions!$B$4:$B38,"&gt;="&amp;K$1,Transactions!$B$4:$B38,"&lt;="&amp;EOMONTH(K$1,0))))</f>
        <v>0</v>
      </c>
      <c r="L6" s="160">
        <f>IF($A6="","",IF(L$1="","",SUMIFS(Transactions!$C$4:$C38,Transactions!$E$4:$E38,$A6,Transactions!$B$4:$B38,"&gt;="&amp;L$1,Transactions!$B$4:$B38,"&lt;="&amp;EOMONTH(L$1,0))))</f>
        <v>0</v>
      </c>
      <c r="M6" s="160">
        <f>IF($A6="","",IF(M$1="","",SUMIFS(Transactions!$C$4:$C38,Transactions!$E$4:$E38,$A6,Transactions!$B$4:$B38,"&gt;="&amp;M$1,Transactions!$B$4:$B38,"&lt;="&amp;EOMONTH(M$1,0))))</f>
        <v>0</v>
      </c>
      <c r="N6" s="160">
        <f>IF($A6="","",IF(N$1="","",SUMIFS(Transactions!$C$4:$C38,Transactions!$E$4:$E38,$A6,Transactions!$B$4:$B38,"&gt;="&amp;N$1,Transactions!$B$4:$B38,"&lt;="&amp;EOMONTH(N$1,0))))</f>
        <v>0</v>
      </c>
      <c r="O6" s="160">
        <f>IF($A6="","",IF(O$1="","",SUMIFS(Transactions!$C$4:$C38,Transactions!$E$4:$E38,$A6,Transactions!$B$4:$B38,"&gt;="&amp;O$1,Transactions!$B$4:$B38,"&lt;="&amp;EOMONTH(O$1,0))))</f>
        <v>0</v>
      </c>
    </row>
    <row r="7" ht="26.25" customHeight="1">
      <c r="A7" s="161" t="str">
        <f>Summary!B30</f>
        <v>Personal</v>
      </c>
      <c r="B7" s="165" t="str">
        <f>IFERROR(__xludf.DUMMYFUNCTION("IF(A7="""","""",SPARKLINE({C7,D7,E7,F7,G7,H7,I7,J7,K7,L7,M7,N7},{""charttype"",""column""}))"),"")</f>
        <v/>
      </c>
      <c r="C7" s="163">
        <f>IF($A7="","",IF(C$1="","",SUMIFS(Transactions!$C$4:$C38,Transactions!$E$4:$E38,$A7,Transactions!$B$4:$B38,"&gt;="&amp;C$1,Transactions!$B$4:$B38,"&lt;="&amp;EOMONTH(C$1,0))))</f>
        <v>0</v>
      </c>
      <c r="D7" s="163">
        <f>IF($A7="","",IF(D$1="","",SUMIFS(Transactions!$C$4:$C38,Transactions!$E$4:$E38,$A7,Transactions!$B$4:$B38,"&gt;="&amp;D$1,Transactions!$B$4:$B38,"&lt;="&amp;EOMONTH(D$1,0))))</f>
        <v>0</v>
      </c>
      <c r="E7" s="163">
        <f>IF($A7="","",IF(E$1="","",SUMIFS(Transactions!$C$4:$C38,Transactions!$E$4:$E38,$A7,Transactions!$B$4:$B38,"&gt;="&amp;E$1,Transactions!$B$4:$B38,"&lt;="&amp;EOMONTH(E$1,0))))</f>
        <v>0</v>
      </c>
      <c r="F7" s="163">
        <f>IF($A7="","",IF(F$1="","",SUMIFS(Transactions!$C$4:$C38,Transactions!$E$4:$E38,$A7,Transactions!$B$4:$B38,"&gt;="&amp;F$1,Transactions!$B$4:$B38,"&lt;="&amp;EOMONTH(F$1,0))))</f>
        <v>0</v>
      </c>
      <c r="G7" s="163">
        <f>IF($A7="","",IF(G$1="","",SUMIFS(Transactions!$C$4:$C38,Transactions!$E$4:$E38,$A7,Transactions!$B$4:$B38,"&gt;="&amp;G$1,Transactions!$B$4:$B38,"&lt;="&amp;EOMONTH(G$1,0))))</f>
        <v>0</v>
      </c>
      <c r="H7" s="163">
        <f>IF($A7="","",IF(H$1="","",SUMIFS(Transactions!$C$4:$C38,Transactions!$E$4:$E38,$A7,Transactions!$B$4:$B38,"&gt;="&amp;H$1,Transactions!$B$4:$B38,"&lt;="&amp;EOMONTH(H$1,0))))</f>
        <v>0</v>
      </c>
      <c r="I7" s="163">
        <f>IF($A7="","",IF(I$1="","",SUMIFS(Transactions!$C$4:$C38,Transactions!$E$4:$E38,$A7,Transactions!$B$4:$B38,"&gt;="&amp;I$1,Transactions!$B$4:$B38,"&lt;="&amp;EOMONTH(I$1,0))))</f>
        <v>0</v>
      </c>
      <c r="J7" s="163">
        <f>IF($A7="","",IF(J$1="","",SUMIFS(Transactions!$C$4:$C38,Transactions!$E$4:$E38,$A7,Transactions!$B$4:$B38,"&gt;="&amp;J$1,Transactions!$B$4:$B38,"&lt;="&amp;EOMONTH(J$1,0))))</f>
        <v>0</v>
      </c>
      <c r="K7" s="163">
        <f>IF($A7="","",IF(K$1="","",SUMIFS(Transactions!$C$4:$C38,Transactions!$E$4:$E38,$A7,Transactions!$B$4:$B38,"&gt;="&amp;K$1,Transactions!$B$4:$B38,"&lt;="&amp;EOMONTH(K$1,0))))</f>
        <v>0</v>
      </c>
      <c r="L7" s="163">
        <f>IF($A7="","",IF(L$1="","",SUMIFS(Transactions!$C$4:$C38,Transactions!$E$4:$E38,$A7,Transactions!$B$4:$B38,"&gt;="&amp;L$1,Transactions!$B$4:$B38,"&lt;="&amp;EOMONTH(L$1,0))))</f>
        <v>0</v>
      </c>
      <c r="M7" s="163">
        <f>IF($A7="","",IF(M$1="","",SUMIFS(Transactions!$C$4:$C38,Transactions!$E$4:$E38,$A7,Transactions!$B$4:$B38,"&gt;="&amp;M$1,Transactions!$B$4:$B38,"&lt;="&amp;EOMONTH(M$1,0))))</f>
        <v>0</v>
      </c>
      <c r="N7" s="163">
        <f>IF($A7="","",IF(N$1="","",SUMIFS(Transactions!$C$4:$C38,Transactions!$E$4:$E38,$A7,Transactions!$B$4:$B38,"&gt;="&amp;N$1,Transactions!$B$4:$B38,"&lt;="&amp;EOMONTH(N$1,0))))</f>
        <v>0</v>
      </c>
      <c r="O7" s="163">
        <f>IF($A7="","",IF(O$1="","",SUMIFS(Transactions!$C$4:$C38,Transactions!$E$4:$E38,$A7,Transactions!$B$4:$B38,"&gt;="&amp;O$1,Transactions!$B$4:$B38,"&lt;="&amp;EOMONTH(O$1,0))))</f>
        <v>0</v>
      </c>
    </row>
    <row r="8" ht="26.25" customHeight="1">
      <c r="A8" s="158" t="str">
        <f>Summary!B31</f>
        <v>Pets</v>
      </c>
      <c r="B8" s="164" t="str">
        <f>IFERROR(__xludf.DUMMYFUNCTION("IF(A8="""","""",SPARKLINE({C8,D8,E8,F8,G8,H8,I8,J8,K8,L8,M8,N8},{""charttype"",""column""}))"),"")</f>
        <v/>
      </c>
      <c r="C8" s="160">
        <f>IF($A8="","",IF(C$1="","",SUMIFS(Transactions!$C$4:$C38,Transactions!$E$4:$E38,$A8,Transactions!$B$4:$B38,"&gt;="&amp;C$1,Transactions!$B$4:$B38,"&lt;="&amp;EOMONTH(C$1,0))))</f>
        <v>0</v>
      </c>
      <c r="D8" s="160">
        <f>IF($A8="","",IF(D$1="","",SUMIFS(Transactions!$C$4:$C38,Transactions!$E$4:$E38,$A8,Transactions!$B$4:$B38,"&gt;="&amp;D$1,Transactions!$B$4:$B38,"&lt;="&amp;EOMONTH(D$1,0))))</f>
        <v>0</v>
      </c>
      <c r="E8" s="160">
        <f>IF($A8="","",IF(E$1="","",SUMIFS(Transactions!$C$4:$C38,Transactions!$E$4:$E38,$A8,Transactions!$B$4:$B38,"&gt;="&amp;E$1,Transactions!$B$4:$B38,"&lt;="&amp;EOMONTH(E$1,0))))</f>
        <v>0</v>
      </c>
      <c r="F8" s="160">
        <f>IF($A8="","",IF(F$1="","",SUMIFS(Transactions!$C$4:$C38,Transactions!$E$4:$E38,$A8,Transactions!$B$4:$B38,"&gt;="&amp;F$1,Transactions!$B$4:$B38,"&lt;="&amp;EOMONTH(F$1,0))))</f>
        <v>0</v>
      </c>
      <c r="G8" s="160">
        <f>IF($A8="","",IF(G$1="","",SUMIFS(Transactions!$C$4:$C38,Transactions!$E$4:$E38,$A8,Transactions!$B$4:$B38,"&gt;="&amp;G$1,Transactions!$B$4:$B38,"&lt;="&amp;EOMONTH(G$1,0))))</f>
        <v>0</v>
      </c>
      <c r="H8" s="160">
        <f>IF($A8="","",IF(H$1="","",SUMIFS(Transactions!$C$4:$C38,Transactions!$E$4:$E38,$A8,Transactions!$B$4:$B38,"&gt;="&amp;H$1,Transactions!$B$4:$B38,"&lt;="&amp;EOMONTH(H$1,0))))</f>
        <v>0</v>
      </c>
      <c r="I8" s="160">
        <f>IF($A8="","",IF(I$1="","",SUMIFS(Transactions!$C$4:$C38,Transactions!$E$4:$E38,$A8,Transactions!$B$4:$B38,"&gt;="&amp;I$1,Transactions!$B$4:$B38,"&lt;="&amp;EOMONTH(I$1,0))))</f>
        <v>0</v>
      </c>
      <c r="J8" s="160">
        <f>IF($A8="","",IF(J$1="","",SUMIFS(Transactions!$C$4:$C38,Transactions!$E$4:$E38,$A8,Transactions!$B$4:$B38,"&gt;="&amp;J$1,Transactions!$B$4:$B38,"&lt;="&amp;EOMONTH(J$1,0))))</f>
        <v>0</v>
      </c>
      <c r="K8" s="160">
        <f>IF($A8="","",IF(K$1="","",SUMIFS(Transactions!$C$4:$C38,Transactions!$E$4:$E38,$A8,Transactions!$B$4:$B38,"&gt;="&amp;K$1,Transactions!$B$4:$B38,"&lt;="&amp;EOMONTH(K$1,0))))</f>
        <v>0</v>
      </c>
      <c r="L8" s="160">
        <f>IF($A8="","",IF(L$1="","",SUMIFS(Transactions!$C$4:$C38,Transactions!$E$4:$E38,$A8,Transactions!$B$4:$B38,"&gt;="&amp;L$1,Transactions!$B$4:$B38,"&lt;="&amp;EOMONTH(L$1,0))))</f>
        <v>0</v>
      </c>
      <c r="M8" s="160">
        <f>IF($A8="","",IF(M$1="","",SUMIFS(Transactions!$C$4:$C38,Transactions!$E$4:$E38,$A8,Transactions!$B$4:$B38,"&gt;="&amp;M$1,Transactions!$B$4:$B38,"&lt;="&amp;EOMONTH(M$1,0))))</f>
        <v>0</v>
      </c>
      <c r="N8" s="160">
        <f>IF($A8="","",IF(N$1="","",SUMIFS(Transactions!$C$4:$C38,Transactions!$E$4:$E38,$A8,Transactions!$B$4:$B38,"&gt;="&amp;N$1,Transactions!$B$4:$B38,"&lt;="&amp;EOMONTH(N$1,0))))</f>
        <v>0</v>
      </c>
      <c r="O8" s="160">
        <f>IF($A8="","",IF(O$1="","",SUMIFS(Transactions!$C$4:$C38,Transactions!$E$4:$E38,$A8,Transactions!$B$4:$B38,"&gt;="&amp;O$1,Transactions!$B$4:$B38,"&lt;="&amp;EOMONTH(O$1,0))))</f>
        <v>0</v>
      </c>
    </row>
    <row r="9" ht="26.25" customHeight="1">
      <c r="A9" s="161" t="str">
        <f>Summary!B32</f>
        <v>Utilities</v>
      </c>
      <c r="B9" s="165" t="str">
        <f>IFERROR(__xludf.DUMMYFUNCTION("IF(A9="""","""",SPARKLINE({C9,D9,E9,F9,G9,H9,I9,J9,K9,L9,M9,N9},{""charttype"",""column""}))"),"")</f>
        <v/>
      </c>
      <c r="C9" s="163">
        <f>IF($A9="","",IF(C$1="","",SUMIFS(Transactions!$C$4:$C38,Transactions!$E$4:$E38,$A9,Transactions!$B$4:$B38,"&gt;="&amp;C$1,Transactions!$B$4:$B38,"&lt;="&amp;EOMONTH(C$1,0))))</f>
        <v>0</v>
      </c>
      <c r="D9" s="163">
        <f>IF($A9="","",IF(D$1="","",SUMIFS(Transactions!$C$4:$C38,Transactions!$E$4:$E38,$A9,Transactions!$B$4:$B38,"&gt;="&amp;D$1,Transactions!$B$4:$B38,"&lt;="&amp;EOMONTH(D$1,0))))</f>
        <v>0</v>
      </c>
      <c r="E9" s="163">
        <f>IF($A9="","",IF(E$1="","",SUMIFS(Transactions!$C$4:$C38,Transactions!$E$4:$E38,$A9,Transactions!$B$4:$B38,"&gt;="&amp;E$1,Transactions!$B$4:$B38,"&lt;="&amp;EOMONTH(E$1,0))))</f>
        <v>0</v>
      </c>
      <c r="F9" s="163">
        <f>IF($A9="","",IF(F$1="","",SUMIFS(Transactions!$C$4:$C38,Transactions!$E$4:$E38,$A9,Transactions!$B$4:$B38,"&gt;="&amp;F$1,Transactions!$B$4:$B38,"&lt;="&amp;EOMONTH(F$1,0))))</f>
        <v>0</v>
      </c>
      <c r="G9" s="163">
        <f>IF($A9="","",IF(G$1="","",SUMIFS(Transactions!$C$4:$C38,Transactions!$E$4:$E38,$A9,Transactions!$B$4:$B38,"&gt;="&amp;G$1,Transactions!$B$4:$B38,"&lt;="&amp;EOMONTH(G$1,0))))</f>
        <v>0</v>
      </c>
      <c r="H9" s="163">
        <f>IF($A9="","",IF(H$1="","",SUMIFS(Transactions!$C$4:$C38,Transactions!$E$4:$E38,$A9,Transactions!$B$4:$B38,"&gt;="&amp;H$1,Transactions!$B$4:$B38,"&lt;="&amp;EOMONTH(H$1,0))))</f>
        <v>0</v>
      </c>
      <c r="I9" s="163">
        <f>IF($A9="","",IF(I$1="","",SUMIFS(Transactions!$C$4:$C38,Transactions!$E$4:$E38,$A9,Transactions!$B$4:$B38,"&gt;="&amp;I$1,Transactions!$B$4:$B38,"&lt;="&amp;EOMONTH(I$1,0))))</f>
        <v>0</v>
      </c>
      <c r="J9" s="163">
        <f>IF($A9="","",IF(J$1="","",SUMIFS(Transactions!$C$4:$C38,Transactions!$E$4:$E38,$A9,Transactions!$B$4:$B38,"&gt;="&amp;J$1,Transactions!$B$4:$B38,"&lt;="&amp;EOMONTH(J$1,0))))</f>
        <v>0</v>
      </c>
      <c r="K9" s="163">
        <f>IF($A9="","",IF(K$1="","",SUMIFS(Transactions!$C$4:$C38,Transactions!$E$4:$E38,$A9,Transactions!$B$4:$B38,"&gt;="&amp;K$1,Transactions!$B$4:$B38,"&lt;="&amp;EOMONTH(K$1,0))))</f>
        <v>0</v>
      </c>
      <c r="L9" s="163">
        <f>IF($A9="","",IF(L$1="","",SUMIFS(Transactions!$C$4:$C38,Transactions!$E$4:$E38,$A9,Transactions!$B$4:$B38,"&gt;="&amp;L$1,Transactions!$B$4:$B38,"&lt;="&amp;EOMONTH(L$1,0))))</f>
        <v>0</v>
      </c>
      <c r="M9" s="163">
        <f>IF($A9="","",IF(M$1="","",SUMIFS(Transactions!$C$4:$C38,Transactions!$E$4:$E38,$A9,Transactions!$B$4:$B38,"&gt;="&amp;M$1,Transactions!$B$4:$B38,"&lt;="&amp;EOMONTH(M$1,0))))</f>
        <v>0</v>
      </c>
      <c r="N9" s="163">
        <f>IF($A9="","",IF(N$1="","",SUMIFS(Transactions!$C$4:$C38,Transactions!$E$4:$E38,$A9,Transactions!$B$4:$B38,"&gt;="&amp;N$1,Transactions!$B$4:$B38,"&lt;="&amp;EOMONTH(N$1,0))))</f>
        <v>0</v>
      </c>
      <c r="O9" s="163">
        <f>IF($A9="","",IF(O$1="","",SUMIFS(Transactions!$C$4:$C38,Transactions!$E$4:$E38,$A9,Transactions!$B$4:$B38,"&gt;="&amp;O$1,Transactions!$B$4:$B38,"&lt;="&amp;EOMONTH(O$1,0))))</f>
        <v>0</v>
      </c>
    </row>
    <row r="10" ht="26.25" customHeight="1">
      <c r="A10" s="158" t="str">
        <f>Summary!B33</f>
        <v>Travel</v>
      </c>
      <c r="B10" s="164" t="str">
        <f>IFERROR(__xludf.DUMMYFUNCTION("IF(A10="""","""",SPARKLINE({C10,D10,E10,F10,G10,H10,I10,J10,K10,L10,M10,N10},{""charttype"",""column""}))"),"")</f>
        <v/>
      </c>
      <c r="C10" s="160">
        <f>IF($A10="","",IF(C$1="","",SUMIFS(Transactions!$C$4:$C38,Transactions!$E$4:$E38,$A10,Transactions!$B$4:$B38,"&gt;="&amp;C$1,Transactions!$B$4:$B38,"&lt;="&amp;EOMONTH(C$1,0))))</f>
        <v>0</v>
      </c>
      <c r="D10" s="160">
        <f>IF($A10="","",IF(D$1="","",SUMIFS(Transactions!$C$4:$C38,Transactions!$E$4:$E38,$A10,Transactions!$B$4:$B38,"&gt;="&amp;D$1,Transactions!$B$4:$B38,"&lt;="&amp;EOMONTH(D$1,0))))</f>
        <v>0</v>
      </c>
      <c r="E10" s="160">
        <f>IF($A10="","",IF(E$1="","",SUMIFS(Transactions!$C$4:$C38,Transactions!$E$4:$E38,$A10,Transactions!$B$4:$B38,"&gt;="&amp;E$1,Transactions!$B$4:$B38,"&lt;="&amp;EOMONTH(E$1,0))))</f>
        <v>0</v>
      </c>
      <c r="F10" s="160">
        <f>IF($A10="","",IF(F$1="","",SUMIFS(Transactions!$C$4:$C38,Transactions!$E$4:$E38,$A10,Transactions!$B$4:$B38,"&gt;="&amp;F$1,Transactions!$B$4:$B38,"&lt;="&amp;EOMONTH(F$1,0))))</f>
        <v>0</v>
      </c>
      <c r="G10" s="160">
        <f>IF($A10="","",IF(G$1="","",SUMIFS(Transactions!$C$4:$C38,Transactions!$E$4:$E38,$A10,Transactions!$B$4:$B38,"&gt;="&amp;G$1,Transactions!$B$4:$B38,"&lt;="&amp;EOMONTH(G$1,0))))</f>
        <v>0</v>
      </c>
      <c r="H10" s="160">
        <f>IF($A10="","",IF(H$1="","",SUMIFS(Transactions!$C$4:$C38,Transactions!$E$4:$E38,$A10,Transactions!$B$4:$B38,"&gt;="&amp;H$1,Transactions!$B$4:$B38,"&lt;="&amp;EOMONTH(H$1,0))))</f>
        <v>0</v>
      </c>
      <c r="I10" s="160">
        <f>IF($A10="","",IF(I$1="","",SUMIFS(Transactions!$C$4:$C38,Transactions!$E$4:$E38,$A10,Transactions!$B$4:$B38,"&gt;="&amp;I$1,Transactions!$B$4:$B38,"&lt;="&amp;EOMONTH(I$1,0))))</f>
        <v>0</v>
      </c>
      <c r="J10" s="160">
        <f>IF($A10="","",IF(J$1="","",SUMIFS(Transactions!$C$4:$C38,Transactions!$E$4:$E38,$A10,Transactions!$B$4:$B38,"&gt;="&amp;J$1,Transactions!$B$4:$B38,"&lt;="&amp;EOMONTH(J$1,0))))</f>
        <v>0</v>
      </c>
      <c r="K10" s="160">
        <f>IF($A10="","",IF(K$1="","",SUMIFS(Transactions!$C$4:$C38,Transactions!$E$4:$E38,$A10,Transactions!$B$4:$B38,"&gt;="&amp;K$1,Transactions!$B$4:$B38,"&lt;="&amp;EOMONTH(K$1,0))))</f>
        <v>0</v>
      </c>
      <c r="L10" s="160">
        <f>IF($A10="","",IF(L$1="","",SUMIFS(Transactions!$C$4:$C38,Transactions!$E$4:$E38,$A10,Transactions!$B$4:$B38,"&gt;="&amp;L$1,Transactions!$B$4:$B38,"&lt;="&amp;EOMONTH(L$1,0))))</f>
        <v>0</v>
      </c>
      <c r="M10" s="160">
        <f>IF($A10="","",IF(M$1="","",SUMIFS(Transactions!$C$4:$C38,Transactions!$E$4:$E38,$A10,Transactions!$B$4:$B38,"&gt;="&amp;M$1,Transactions!$B$4:$B38,"&lt;="&amp;EOMONTH(M$1,0))))</f>
        <v>0</v>
      </c>
      <c r="N10" s="160">
        <f>IF($A10="","",IF(N$1="","",SUMIFS(Transactions!$C$4:$C38,Transactions!$E$4:$E38,$A10,Transactions!$B$4:$B38,"&gt;="&amp;N$1,Transactions!$B$4:$B38,"&lt;="&amp;EOMONTH(N$1,0))))</f>
        <v>0</v>
      </c>
      <c r="O10" s="160">
        <f>IF($A10="","",IF(O$1="","",SUMIFS(Transactions!$C$4:$C38,Transactions!$E$4:$E38,$A10,Transactions!$B$4:$B38,"&gt;="&amp;O$1,Transactions!$B$4:$B38,"&lt;="&amp;EOMONTH(O$1,0))))</f>
        <v>0</v>
      </c>
    </row>
    <row r="11" ht="26.25" customHeight="1">
      <c r="A11" s="161" t="str">
        <f>Summary!B34</f>
        <v>Debt</v>
      </c>
      <c r="B11" s="165" t="str">
        <f>IFERROR(__xludf.DUMMYFUNCTION("IF(A11="""","""",SPARKLINE({C11,D11,E11,F11,G11,H11,I11,J11,K11,L11,M11,N11},{""charttype"",""column""}))"),"")</f>
        <v/>
      </c>
      <c r="C11" s="163">
        <f>IF($A11="","",IF(C$1="","",SUMIFS(Transactions!$C$4:$C38,Transactions!$E$4:$E38,$A11,Transactions!$B$4:$B38,"&gt;="&amp;C$1,Transactions!$B$4:$B38,"&lt;="&amp;EOMONTH(C$1,0))))</f>
        <v>0</v>
      </c>
      <c r="D11" s="163">
        <f>IF($A11="","",IF(D$1="","",SUMIFS(Transactions!$C$4:$C38,Transactions!$E$4:$E38,$A11,Transactions!$B$4:$B38,"&gt;="&amp;D$1,Transactions!$B$4:$B38,"&lt;="&amp;EOMONTH(D$1,0))))</f>
        <v>0</v>
      </c>
      <c r="E11" s="163">
        <f>IF($A11="","",IF(E$1="","",SUMIFS(Transactions!$C$4:$C38,Transactions!$E$4:$E38,$A11,Transactions!$B$4:$B38,"&gt;="&amp;E$1,Transactions!$B$4:$B38,"&lt;="&amp;EOMONTH(E$1,0))))</f>
        <v>0</v>
      </c>
      <c r="F11" s="163">
        <f>IF($A11="","",IF(F$1="","",SUMIFS(Transactions!$C$4:$C38,Transactions!$E$4:$E38,$A11,Transactions!$B$4:$B38,"&gt;="&amp;F$1,Transactions!$B$4:$B38,"&lt;="&amp;EOMONTH(F$1,0))))</f>
        <v>0</v>
      </c>
      <c r="G11" s="163">
        <f>IF($A11="","",IF(G$1="","",SUMIFS(Transactions!$C$4:$C38,Transactions!$E$4:$E38,$A11,Transactions!$B$4:$B38,"&gt;="&amp;G$1,Transactions!$B$4:$B38,"&lt;="&amp;EOMONTH(G$1,0))))</f>
        <v>0</v>
      </c>
      <c r="H11" s="163">
        <f>IF($A11="","",IF(H$1="","",SUMIFS(Transactions!$C$4:$C38,Transactions!$E$4:$E38,$A11,Transactions!$B$4:$B38,"&gt;="&amp;H$1,Transactions!$B$4:$B38,"&lt;="&amp;EOMONTH(H$1,0))))</f>
        <v>0</v>
      </c>
      <c r="I11" s="163">
        <f>IF($A11="","",IF(I$1="","",SUMIFS(Transactions!$C$4:$C38,Transactions!$E$4:$E38,$A11,Transactions!$B$4:$B38,"&gt;="&amp;I$1,Transactions!$B$4:$B38,"&lt;="&amp;EOMONTH(I$1,0))))</f>
        <v>0</v>
      </c>
      <c r="J11" s="163">
        <f>IF($A11="","",IF(J$1="","",SUMIFS(Transactions!$C$4:$C38,Transactions!$E$4:$E38,$A11,Transactions!$B$4:$B38,"&gt;="&amp;J$1,Transactions!$B$4:$B38,"&lt;="&amp;EOMONTH(J$1,0))))</f>
        <v>0</v>
      </c>
      <c r="K11" s="163">
        <f>IF($A11="","",IF(K$1="","",SUMIFS(Transactions!$C$4:$C38,Transactions!$E$4:$E38,$A11,Transactions!$B$4:$B38,"&gt;="&amp;K$1,Transactions!$B$4:$B38,"&lt;="&amp;EOMONTH(K$1,0))))</f>
        <v>0</v>
      </c>
      <c r="L11" s="163">
        <f>IF($A11="","",IF(L$1="","",SUMIFS(Transactions!$C$4:$C38,Transactions!$E$4:$E38,$A11,Transactions!$B$4:$B38,"&gt;="&amp;L$1,Transactions!$B$4:$B38,"&lt;="&amp;EOMONTH(L$1,0))))</f>
        <v>0</v>
      </c>
      <c r="M11" s="163">
        <f>IF($A11="","",IF(M$1="","",SUMIFS(Transactions!$C$4:$C38,Transactions!$E$4:$E38,$A11,Transactions!$B$4:$B38,"&gt;="&amp;M$1,Transactions!$B$4:$B38,"&lt;="&amp;EOMONTH(M$1,0))))</f>
        <v>0</v>
      </c>
      <c r="N11" s="163">
        <f>IF($A11="","",IF(N$1="","",SUMIFS(Transactions!$C$4:$C38,Transactions!$E$4:$E38,$A11,Transactions!$B$4:$B38,"&gt;="&amp;N$1,Transactions!$B$4:$B38,"&lt;="&amp;EOMONTH(N$1,0))))</f>
        <v>0</v>
      </c>
      <c r="O11" s="163">
        <f>IF($A11="","",IF(O$1="","",SUMIFS(Transactions!$C$4:$C38,Transactions!$E$4:$E38,$A11,Transactions!$B$4:$B38,"&gt;="&amp;O$1,Transactions!$B$4:$B38,"&lt;="&amp;EOMONTH(O$1,0))))</f>
        <v>0</v>
      </c>
    </row>
    <row r="12" ht="26.25" customHeight="1">
      <c r="A12" s="158" t="str">
        <f>Summary!B35</f>
        <v>Shopping</v>
      </c>
      <c r="B12" s="164" t="str">
        <f>IFERROR(__xludf.DUMMYFUNCTION("IF(A12="""","""",SPARKLINE({C12,D12,E12,F12,G12,H12,I12,J12,K12,L12,M12,N12},{""charttype"",""column""}))"),"")</f>
        <v/>
      </c>
      <c r="C12" s="160">
        <f>IF($A12="","",IF(C$1="","",SUMIFS(Transactions!$C$4:$C38,Transactions!$E$4:$E38,$A12,Transactions!$B$4:$B38,"&gt;="&amp;C$1,Transactions!$B$4:$B38,"&lt;="&amp;EOMONTH(C$1,0))))</f>
        <v>0</v>
      </c>
      <c r="D12" s="160">
        <f>IF($A12="","",IF(D$1="","",SUMIFS(Transactions!$C$4:$C38,Transactions!$E$4:$E38,$A12,Transactions!$B$4:$B38,"&gt;="&amp;D$1,Transactions!$B$4:$B38,"&lt;="&amp;EOMONTH(D$1,0))))</f>
        <v>0</v>
      </c>
      <c r="E12" s="160">
        <f>IF($A12="","",IF(E$1="","",SUMIFS(Transactions!$C$4:$C38,Transactions!$E$4:$E38,$A12,Transactions!$B$4:$B38,"&gt;="&amp;E$1,Transactions!$B$4:$B38,"&lt;="&amp;EOMONTH(E$1,0))))</f>
        <v>0</v>
      </c>
      <c r="F12" s="160">
        <f>IF($A12="","",IF(F$1="","",SUMIFS(Transactions!$C$4:$C38,Transactions!$E$4:$E38,$A12,Transactions!$B$4:$B38,"&gt;="&amp;F$1,Transactions!$B$4:$B38,"&lt;="&amp;EOMONTH(F$1,0))))</f>
        <v>0</v>
      </c>
      <c r="G12" s="160">
        <f>IF($A12="","",IF(G$1="","",SUMIFS(Transactions!$C$4:$C38,Transactions!$E$4:$E38,$A12,Transactions!$B$4:$B38,"&gt;="&amp;G$1,Transactions!$B$4:$B38,"&lt;="&amp;EOMONTH(G$1,0))))</f>
        <v>0</v>
      </c>
      <c r="H12" s="160">
        <f>IF($A12="","",IF(H$1="","",SUMIFS(Transactions!$C$4:$C38,Transactions!$E$4:$E38,$A12,Transactions!$B$4:$B38,"&gt;="&amp;H$1,Transactions!$B$4:$B38,"&lt;="&amp;EOMONTH(H$1,0))))</f>
        <v>0</v>
      </c>
      <c r="I12" s="160">
        <f>IF($A12="","",IF(I$1="","",SUMIFS(Transactions!$C$4:$C38,Transactions!$E$4:$E38,$A12,Transactions!$B$4:$B38,"&gt;="&amp;I$1,Transactions!$B$4:$B38,"&lt;="&amp;EOMONTH(I$1,0))))</f>
        <v>0</v>
      </c>
      <c r="J12" s="160">
        <f>IF($A12="","",IF(J$1="","",SUMIFS(Transactions!$C$4:$C38,Transactions!$E$4:$E38,$A12,Transactions!$B$4:$B38,"&gt;="&amp;J$1,Transactions!$B$4:$B38,"&lt;="&amp;EOMONTH(J$1,0))))</f>
        <v>0</v>
      </c>
      <c r="K12" s="160">
        <f>IF($A12="","",IF(K$1="","",SUMIFS(Transactions!$C$4:$C38,Transactions!$E$4:$E38,$A12,Transactions!$B$4:$B38,"&gt;="&amp;K$1,Transactions!$B$4:$B38,"&lt;="&amp;EOMONTH(K$1,0))))</f>
        <v>0</v>
      </c>
      <c r="L12" s="160">
        <f>IF($A12="","",IF(L$1="","",SUMIFS(Transactions!$C$4:$C38,Transactions!$E$4:$E38,$A12,Transactions!$B$4:$B38,"&gt;="&amp;L$1,Transactions!$B$4:$B38,"&lt;="&amp;EOMONTH(L$1,0))))</f>
        <v>0</v>
      </c>
      <c r="M12" s="160">
        <f>IF($A12="","",IF(M$1="","",SUMIFS(Transactions!$C$4:$C38,Transactions!$E$4:$E38,$A12,Transactions!$B$4:$B38,"&gt;="&amp;M$1,Transactions!$B$4:$B38,"&lt;="&amp;EOMONTH(M$1,0))))</f>
        <v>0</v>
      </c>
      <c r="N12" s="160">
        <f>IF($A12="","",IF(N$1="","",SUMIFS(Transactions!$C$4:$C38,Transactions!$E$4:$E38,$A12,Transactions!$B$4:$B38,"&gt;="&amp;N$1,Transactions!$B$4:$B38,"&lt;="&amp;EOMONTH(N$1,0))))</f>
        <v>0</v>
      </c>
      <c r="O12" s="160">
        <f>IF($A12="","",IF(O$1="","",SUMIFS(Transactions!$C$4:$C38,Transactions!$E$4:$E38,$A12,Transactions!$B$4:$B38,"&gt;="&amp;O$1,Transactions!$B$4:$B38,"&lt;="&amp;EOMONTH(O$1,0))))</f>
        <v>0</v>
      </c>
    </row>
    <row r="13" ht="26.25" customHeight="1">
      <c r="A13" s="161" t="str">
        <f>Summary!B36</f>
        <v>Other</v>
      </c>
      <c r="B13" s="165" t="str">
        <f>IFERROR(__xludf.DUMMYFUNCTION("IF(A13="""","""",SPARKLINE({C13,D13,E13,F13,G13,H13,I13,J13,K13,L13,M13,N13},{""charttype"",""column""}))"),"")</f>
        <v/>
      </c>
      <c r="C13" s="163">
        <f>IF($A13="","",IF(C$1="","",SUMIFS(Transactions!$C$4:$C38,Transactions!$E$4:$E38,$A13,Transactions!$B$4:$B38,"&gt;="&amp;C$1,Transactions!$B$4:$B38,"&lt;="&amp;EOMONTH(C$1,0))))</f>
        <v>0</v>
      </c>
      <c r="D13" s="163">
        <f>IF($A13="","",IF(D$1="","",SUMIFS(Transactions!$C$4:$C38,Transactions!$E$4:$E38,$A13,Transactions!$B$4:$B38,"&gt;="&amp;D$1,Transactions!$B$4:$B38,"&lt;="&amp;EOMONTH(D$1,0))))</f>
        <v>0</v>
      </c>
      <c r="E13" s="163">
        <f>IF($A13="","",IF(E$1="","",SUMIFS(Transactions!$C$4:$C38,Transactions!$E$4:$E38,$A13,Transactions!$B$4:$B38,"&gt;="&amp;E$1,Transactions!$B$4:$B38,"&lt;="&amp;EOMONTH(E$1,0))))</f>
        <v>0</v>
      </c>
      <c r="F13" s="163">
        <f>IF($A13="","",IF(F$1="","",SUMIFS(Transactions!$C$4:$C38,Transactions!$E$4:$E38,$A13,Transactions!$B$4:$B38,"&gt;="&amp;F$1,Transactions!$B$4:$B38,"&lt;="&amp;EOMONTH(F$1,0))))</f>
        <v>0</v>
      </c>
      <c r="G13" s="163">
        <f>IF($A13="","",IF(G$1="","",SUMIFS(Transactions!$C$4:$C38,Transactions!$E$4:$E38,$A13,Transactions!$B$4:$B38,"&gt;="&amp;G$1,Transactions!$B$4:$B38,"&lt;="&amp;EOMONTH(G$1,0))))</f>
        <v>0</v>
      </c>
      <c r="H13" s="163">
        <f>IF($A13="","",IF(H$1="","",SUMIFS(Transactions!$C$4:$C38,Transactions!$E$4:$E38,$A13,Transactions!$B$4:$B38,"&gt;="&amp;H$1,Transactions!$B$4:$B38,"&lt;="&amp;EOMONTH(H$1,0))))</f>
        <v>0</v>
      </c>
      <c r="I13" s="163">
        <f>IF($A13="","",IF(I$1="","",SUMIFS(Transactions!$C$4:$C38,Transactions!$E$4:$E38,$A13,Transactions!$B$4:$B38,"&gt;="&amp;I$1,Transactions!$B$4:$B38,"&lt;="&amp;EOMONTH(I$1,0))))</f>
        <v>0</v>
      </c>
      <c r="J13" s="163">
        <f>IF($A13="","",IF(J$1="","",SUMIFS(Transactions!$C$4:$C38,Transactions!$E$4:$E38,$A13,Transactions!$B$4:$B38,"&gt;="&amp;J$1,Transactions!$B$4:$B38,"&lt;="&amp;EOMONTH(J$1,0))))</f>
        <v>0</v>
      </c>
      <c r="K13" s="163">
        <f>IF($A13="","",IF(K$1="","",SUMIFS(Transactions!$C$4:$C38,Transactions!$E$4:$E38,$A13,Transactions!$B$4:$B38,"&gt;="&amp;K$1,Transactions!$B$4:$B38,"&lt;="&amp;EOMONTH(K$1,0))))</f>
        <v>0</v>
      </c>
      <c r="L13" s="163">
        <f>IF($A13="","",IF(L$1="","",SUMIFS(Transactions!$C$4:$C38,Transactions!$E$4:$E38,$A13,Transactions!$B$4:$B38,"&gt;="&amp;L$1,Transactions!$B$4:$B38,"&lt;="&amp;EOMONTH(L$1,0))))</f>
        <v>0</v>
      </c>
      <c r="M13" s="163">
        <f>IF($A13="","",IF(M$1="","",SUMIFS(Transactions!$C$4:$C38,Transactions!$E$4:$E38,$A13,Transactions!$B$4:$B38,"&gt;="&amp;M$1,Transactions!$B$4:$B38,"&lt;="&amp;EOMONTH(M$1,0))))</f>
        <v>0</v>
      </c>
      <c r="N13" s="163">
        <f>IF($A13="","",IF(N$1="","",SUMIFS(Transactions!$C$4:$C38,Transactions!$E$4:$E38,$A13,Transactions!$B$4:$B38,"&gt;="&amp;N$1,Transactions!$B$4:$B38,"&lt;="&amp;EOMONTH(N$1,0))))</f>
        <v>0</v>
      </c>
      <c r="O13" s="163">
        <f>IF($A13="","",IF(O$1="","",SUMIFS(Transactions!$C$4:$C38,Transactions!$E$4:$E38,$A13,Transactions!$B$4:$B38,"&gt;="&amp;O$1,Transactions!$B$4:$B38,"&lt;="&amp;EOMONTH(O$1,0))))</f>
        <v>0</v>
      </c>
    </row>
    <row r="14" ht="26.25" customHeight="1">
      <c r="A14" s="158" t="str">
        <f>Summary!B37</f>
        <v/>
      </c>
      <c r="B14" s="164" t="str">
        <f t="shared" ref="B14:B38" si="1">IF(A14="","",SPARKLINE({C14,D14,E14,F14,G14,H14,I14,J14,K14,L14,M14,N14},{"charttype","column"}))</f>
        <v/>
      </c>
      <c r="C14" s="160" t="str">
        <f>IF($A14="","",IF(C$1="","",SUMIFS(Transactions!$C$4:$C38,Transactions!$E$4:$E38,$A14,Transactions!$B$4:$B38,"&gt;="&amp;C$1,Transactions!$B$4:$B38,"&lt;="&amp;EOMONTH(C$1,0))))</f>
        <v/>
      </c>
      <c r="D14" s="160" t="str">
        <f>IF($A14="","",IF(D$1="","",SUMIFS(Transactions!$C$4:$C38,Transactions!$E$4:$E38,$A14,Transactions!$B$4:$B38,"&gt;="&amp;D$1,Transactions!$B$4:$B38,"&lt;="&amp;EOMONTH(D$1,0))))</f>
        <v/>
      </c>
      <c r="E14" s="160" t="str">
        <f>IF($A14="","",IF(E$1="","",SUMIFS(Transactions!$C$4:$C38,Transactions!$E$4:$E38,$A14,Transactions!$B$4:$B38,"&gt;="&amp;E$1,Transactions!$B$4:$B38,"&lt;="&amp;EOMONTH(E$1,0))))</f>
        <v/>
      </c>
      <c r="F14" s="160" t="str">
        <f>IF($A14="","",IF(F$1="","",SUMIFS(Transactions!$C$4:$C38,Transactions!$E$4:$E38,$A14,Transactions!$B$4:$B38,"&gt;="&amp;F$1,Transactions!$B$4:$B38,"&lt;="&amp;EOMONTH(F$1,0))))</f>
        <v/>
      </c>
      <c r="G14" s="160" t="str">
        <f>IF($A14="","",IF(G$1="","",SUMIFS(Transactions!$C$4:$C38,Transactions!$E$4:$E38,$A14,Transactions!$B$4:$B38,"&gt;="&amp;G$1,Transactions!$B$4:$B38,"&lt;="&amp;EOMONTH(G$1,0))))</f>
        <v/>
      </c>
      <c r="H14" s="160" t="str">
        <f>IF($A14="","",IF(H$1="","",SUMIFS(Transactions!$C$4:$C38,Transactions!$E$4:$E38,$A14,Transactions!$B$4:$B38,"&gt;="&amp;H$1,Transactions!$B$4:$B38,"&lt;="&amp;EOMONTH(H$1,0))))</f>
        <v/>
      </c>
      <c r="I14" s="160" t="str">
        <f>IF($A14="","",IF(I$1="","",SUMIFS(Transactions!$C$4:$C38,Transactions!$E$4:$E38,$A14,Transactions!$B$4:$B38,"&gt;="&amp;I$1,Transactions!$B$4:$B38,"&lt;="&amp;EOMONTH(I$1,0))))</f>
        <v/>
      </c>
      <c r="J14" s="160" t="str">
        <f>IF($A14="","",IF(J$1="","",SUMIFS(Transactions!$C$4:$C38,Transactions!$E$4:$E38,$A14,Transactions!$B$4:$B38,"&gt;="&amp;J$1,Transactions!$B$4:$B38,"&lt;="&amp;EOMONTH(J$1,0))))</f>
        <v/>
      </c>
      <c r="K14" s="160" t="str">
        <f>IF($A14="","",IF(K$1="","",SUMIFS(Transactions!$C$4:$C38,Transactions!$E$4:$E38,$A14,Transactions!$B$4:$B38,"&gt;="&amp;K$1,Transactions!$B$4:$B38,"&lt;="&amp;EOMONTH(K$1,0))))</f>
        <v/>
      </c>
      <c r="L14" s="160" t="str">
        <f>IF($A14="","",IF(L$1="","",SUMIFS(Transactions!$C$4:$C38,Transactions!$E$4:$E38,$A14,Transactions!$B$4:$B38,"&gt;="&amp;L$1,Transactions!$B$4:$B38,"&lt;="&amp;EOMONTH(L$1,0))))</f>
        <v/>
      </c>
      <c r="M14" s="160" t="str">
        <f>IF($A14="","",IF(M$1="","",SUMIFS(Transactions!$C$4:$C38,Transactions!$E$4:$E38,$A14,Transactions!$B$4:$B38,"&gt;="&amp;M$1,Transactions!$B$4:$B38,"&lt;="&amp;EOMONTH(M$1,0))))</f>
        <v/>
      </c>
      <c r="N14" s="160" t="str">
        <f>IF($A14="","",IF(N$1="","",SUMIFS(Transactions!$C$4:$C38,Transactions!$E$4:$E38,$A14,Transactions!$B$4:$B38,"&gt;="&amp;N$1,Transactions!$B$4:$B38,"&lt;="&amp;EOMONTH(N$1,0))))</f>
        <v/>
      </c>
      <c r="O14" s="160" t="str">
        <f>IF($A14="","",IF(O$1="","",SUMIFS(Transactions!$C$4:$C38,Transactions!$E$4:$E38,$A14,Transactions!$B$4:$B38,"&gt;="&amp;O$1,Transactions!$B$4:$B38,"&lt;="&amp;EOMONTH(O$1,0))))</f>
        <v/>
      </c>
    </row>
    <row r="15" ht="26.25" customHeight="1">
      <c r="A15" s="161" t="str">
        <f>Summary!B38</f>
        <v/>
      </c>
      <c r="B15" s="165" t="str">
        <f t="shared" si="1"/>
        <v/>
      </c>
      <c r="C15" s="163" t="str">
        <f>IF($A15="","",IF(C$1="","",SUMIFS(Transactions!$C$4:$C38,Transactions!$E$4:$E38,$A15,Transactions!$B$4:$B38,"&gt;="&amp;C$1,Transactions!$B$4:$B38,"&lt;="&amp;EOMONTH(C$1,0))))</f>
        <v/>
      </c>
      <c r="D15" s="163" t="str">
        <f>IF($A15="","",IF(D$1="","",SUMIFS(Transactions!$C$4:$C38,Transactions!$E$4:$E38,$A15,Transactions!$B$4:$B38,"&gt;="&amp;D$1,Transactions!$B$4:$B38,"&lt;="&amp;EOMONTH(D$1,0))))</f>
        <v/>
      </c>
      <c r="E15" s="163" t="str">
        <f>IF($A15="","",IF(E$1="","",SUMIFS(Transactions!$C$4:$C38,Transactions!$E$4:$E38,$A15,Transactions!$B$4:$B38,"&gt;="&amp;E$1,Transactions!$B$4:$B38,"&lt;="&amp;EOMONTH(E$1,0))))</f>
        <v/>
      </c>
      <c r="F15" s="163" t="str">
        <f>IF($A15="","",IF(F$1="","",SUMIFS(Transactions!$C$4:$C38,Transactions!$E$4:$E38,$A15,Transactions!$B$4:$B38,"&gt;="&amp;F$1,Transactions!$B$4:$B38,"&lt;="&amp;EOMONTH(F$1,0))))</f>
        <v/>
      </c>
      <c r="G15" s="163" t="str">
        <f>IF($A15="","",IF(G$1="","",SUMIFS(Transactions!$C$4:$C38,Transactions!$E$4:$E38,$A15,Transactions!$B$4:$B38,"&gt;="&amp;G$1,Transactions!$B$4:$B38,"&lt;="&amp;EOMONTH(G$1,0))))</f>
        <v/>
      </c>
      <c r="H15" s="163" t="str">
        <f>IF($A15="","",IF(H$1="","",SUMIFS(Transactions!$C$4:$C38,Transactions!$E$4:$E38,$A15,Transactions!$B$4:$B38,"&gt;="&amp;H$1,Transactions!$B$4:$B38,"&lt;="&amp;EOMONTH(H$1,0))))</f>
        <v/>
      </c>
      <c r="I15" s="163" t="str">
        <f>IF($A15="","",IF(I$1="","",SUMIFS(Transactions!$C$4:$C38,Transactions!$E$4:$E38,$A15,Transactions!$B$4:$B38,"&gt;="&amp;I$1,Transactions!$B$4:$B38,"&lt;="&amp;EOMONTH(I$1,0))))</f>
        <v/>
      </c>
      <c r="J15" s="163" t="str">
        <f>IF($A15="","",IF(J$1="","",SUMIFS(Transactions!$C$4:$C38,Transactions!$E$4:$E38,$A15,Transactions!$B$4:$B38,"&gt;="&amp;J$1,Transactions!$B$4:$B38,"&lt;="&amp;EOMONTH(J$1,0))))</f>
        <v/>
      </c>
      <c r="K15" s="163" t="str">
        <f>IF($A15="","",IF(K$1="","",SUMIFS(Transactions!$C$4:$C38,Transactions!$E$4:$E38,$A15,Transactions!$B$4:$B38,"&gt;="&amp;K$1,Transactions!$B$4:$B38,"&lt;="&amp;EOMONTH(K$1,0))))</f>
        <v/>
      </c>
      <c r="L15" s="163" t="str">
        <f>IF($A15="","",IF(L$1="","",SUMIFS(Transactions!$C$4:$C38,Transactions!$E$4:$E38,$A15,Transactions!$B$4:$B38,"&gt;="&amp;L$1,Transactions!$B$4:$B38,"&lt;="&amp;EOMONTH(L$1,0))))</f>
        <v/>
      </c>
      <c r="M15" s="163" t="str">
        <f>IF($A15="","",IF(M$1="","",SUMIFS(Transactions!$C$4:$C38,Transactions!$E$4:$E38,$A15,Transactions!$B$4:$B38,"&gt;="&amp;M$1,Transactions!$B$4:$B38,"&lt;="&amp;EOMONTH(M$1,0))))</f>
        <v/>
      </c>
      <c r="N15" s="163" t="str">
        <f>IF($A15="","",IF(N$1="","",SUMIFS(Transactions!$C$4:$C38,Transactions!$E$4:$E38,$A15,Transactions!$B$4:$B38,"&gt;="&amp;N$1,Transactions!$B$4:$B38,"&lt;="&amp;EOMONTH(N$1,0))))</f>
        <v/>
      </c>
      <c r="O15" s="163" t="str">
        <f>IF($A15="","",IF(O$1="","",SUMIFS(Transactions!$C$4:$C38,Transactions!$E$4:$E38,$A15,Transactions!$B$4:$B38,"&gt;="&amp;O$1,Transactions!$B$4:$B38,"&lt;="&amp;EOMONTH(O$1,0))))</f>
        <v/>
      </c>
    </row>
    <row r="16" ht="26.25" customHeight="1">
      <c r="A16" s="158" t="str">
        <f>Summary!B39</f>
        <v/>
      </c>
      <c r="B16" s="164" t="str">
        <f t="shared" si="1"/>
        <v/>
      </c>
      <c r="C16" s="160" t="str">
        <f>IF($A16="","",IF(C$1="","",SUMIFS(Transactions!$C$4:$C38,Transactions!$E$4:$E38,$A16,Transactions!$B$4:$B38,"&gt;="&amp;C$1,Transactions!$B$4:$B38,"&lt;="&amp;EOMONTH(C$1,0))))</f>
        <v/>
      </c>
      <c r="D16" s="160" t="str">
        <f>IF($A16="","",IF(D$1="","",SUMIFS(Transactions!$C$4:$C38,Transactions!$E$4:$E38,$A16,Transactions!$B$4:$B38,"&gt;="&amp;D$1,Transactions!$B$4:$B38,"&lt;="&amp;EOMONTH(D$1,0))))</f>
        <v/>
      </c>
      <c r="E16" s="160" t="str">
        <f>IF($A16="","",IF(E$1="","",SUMIFS(Transactions!$C$4:$C38,Transactions!$E$4:$E38,$A16,Transactions!$B$4:$B38,"&gt;="&amp;E$1,Transactions!$B$4:$B38,"&lt;="&amp;EOMONTH(E$1,0))))</f>
        <v/>
      </c>
      <c r="F16" s="160" t="str">
        <f>IF($A16="","",IF(F$1="","",SUMIFS(Transactions!$C$4:$C38,Transactions!$E$4:$E38,$A16,Transactions!$B$4:$B38,"&gt;="&amp;F$1,Transactions!$B$4:$B38,"&lt;="&amp;EOMONTH(F$1,0))))</f>
        <v/>
      </c>
      <c r="G16" s="160" t="str">
        <f>IF($A16="","",IF(G$1="","",SUMIFS(Transactions!$C$4:$C38,Transactions!$E$4:$E38,$A16,Transactions!$B$4:$B38,"&gt;="&amp;G$1,Transactions!$B$4:$B38,"&lt;="&amp;EOMONTH(G$1,0))))</f>
        <v/>
      </c>
      <c r="H16" s="160" t="str">
        <f>IF($A16="","",IF(H$1="","",SUMIFS(Transactions!$C$4:$C38,Transactions!$E$4:$E38,$A16,Transactions!$B$4:$B38,"&gt;="&amp;H$1,Transactions!$B$4:$B38,"&lt;="&amp;EOMONTH(H$1,0))))</f>
        <v/>
      </c>
      <c r="I16" s="160" t="str">
        <f>IF($A16="","",IF(I$1="","",SUMIFS(Transactions!$C$4:$C38,Transactions!$E$4:$E38,$A16,Transactions!$B$4:$B38,"&gt;="&amp;I$1,Transactions!$B$4:$B38,"&lt;="&amp;EOMONTH(I$1,0))))</f>
        <v/>
      </c>
      <c r="J16" s="160" t="str">
        <f>IF($A16="","",IF(J$1="","",SUMIFS(Transactions!$C$4:$C38,Transactions!$E$4:$E38,$A16,Transactions!$B$4:$B38,"&gt;="&amp;J$1,Transactions!$B$4:$B38,"&lt;="&amp;EOMONTH(J$1,0))))</f>
        <v/>
      </c>
      <c r="K16" s="160" t="str">
        <f>IF($A16="","",IF(K$1="","",SUMIFS(Transactions!$C$4:$C38,Transactions!$E$4:$E38,$A16,Transactions!$B$4:$B38,"&gt;="&amp;K$1,Transactions!$B$4:$B38,"&lt;="&amp;EOMONTH(K$1,0))))</f>
        <v/>
      </c>
      <c r="L16" s="160" t="str">
        <f>IF($A16="","",IF(L$1="","",SUMIFS(Transactions!$C$4:$C38,Transactions!$E$4:$E38,$A16,Transactions!$B$4:$B38,"&gt;="&amp;L$1,Transactions!$B$4:$B38,"&lt;="&amp;EOMONTH(L$1,0))))</f>
        <v/>
      </c>
      <c r="M16" s="160" t="str">
        <f>IF($A16="","",IF(M$1="","",SUMIFS(Transactions!$C$4:$C38,Transactions!$E$4:$E38,$A16,Transactions!$B$4:$B38,"&gt;="&amp;M$1,Transactions!$B$4:$B38,"&lt;="&amp;EOMONTH(M$1,0))))</f>
        <v/>
      </c>
      <c r="N16" s="160" t="str">
        <f>IF($A16="","",IF(N$1="","",SUMIFS(Transactions!$C$4:$C38,Transactions!$E$4:$E38,$A16,Transactions!$B$4:$B38,"&gt;="&amp;N$1,Transactions!$B$4:$B38,"&lt;="&amp;EOMONTH(N$1,0))))</f>
        <v/>
      </c>
      <c r="O16" s="160" t="str">
        <f>IF($A16="","",IF(O$1="","",SUMIFS(Transactions!$C$4:$C38,Transactions!$E$4:$E38,$A16,Transactions!$B$4:$B38,"&gt;="&amp;O$1,Transactions!$B$4:$B38,"&lt;="&amp;EOMONTH(O$1,0))))</f>
        <v/>
      </c>
    </row>
    <row r="17" ht="26.25" customHeight="1">
      <c r="A17" s="161" t="str">
        <f>Summary!B40</f>
        <v/>
      </c>
      <c r="B17" s="165" t="str">
        <f t="shared" si="1"/>
        <v/>
      </c>
      <c r="C17" s="163" t="str">
        <f>IF($A17="","",IF(C$1="","",SUMIFS(Transactions!$C$4:$C38,Transactions!$E$4:$E38,$A17,Transactions!$B$4:$B38,"&gt;="&amp;C$1,Transactions!$B$4:$B38,"&lt;="&amp;EOMONTH(C$1,0))))</f>
        <v/>
      </c>
      <c r="D17" s="163" t="str">
        <f>IF($A17="","",IF(D$1="","",SUMIFS(Transactions!$C$4:$C38,Transactions!$E$4:$E38,$A17,Transactions!$B$4:$B38,"&gt;="&amp;D$1,Transactions!$B$4:$B38,"&lt;="&amp;EOMONTH(D$1,0))))</f>
        <v/>
      </c>
      <c r="E17" s="163" t="str">
        <f>IF($A17="","",IF(E$1="","",SUMIFS(Transactions!$C$4:$C38,Transactions!$E$4:$E38,$A17,Transactions!$B$4:$B38,"&gt;="&amp;E$1,Transactions!$B$4:$B38,"&lt;="&amp;EOMONTH(E$1,0))))</f>
        <v/>
      </c>
      <c r="F17" s="163" t="str">
        <f>IF($A17="","",IF(F$1="","",SUMIFS(Transactions!$C$4:$C38,Transactions!$E$4:$E38,$A17,Transactions!$B$4:$B38,"&gt;="&amp;F$1,Transactions!$B$4:$B38,"&lt;="&amp;EOMONTH(F$1,0))))</f>
        <v/>
      </c>
      <c r="G17" s="163" t="str">
        <f>IF($A17="","",IF(G$1="","",SUMIFS(Transactions!$C$4:$C38,Transactions!$E$4:$E38,$A17,Transactions!$B$4:$B38,"&gt;="&amp;G$1,Transactions!$B$4:$B38,"&lt;="&amp;EOMONTH(G$1,0))))</f>
        <v/>
      </c>
      <c r="H17" s="163" t="str">
        <f>IF($A17="","",IF(H$1="","",SUMIFS(Transactions!$C$4:$C38,Transactions!$E$4:$E38,$A17,Transactions!$B$4:$B38,"&gt;="&amp;H$1,Transactions!$B$4:$B38,"&lt;="&amp;EOMONTH(H$1,0))))</f>
        <v/>
      </c>
      <c r="I17" s="163" t="str">
        <f>IF($A17="","",IF(I$1="","",SUMIFS(Transactions!$C$4:$C38,Transactions!$E$4:$E38,$A17,Transactions!$B$4:$B38,"&gt;="&amp;I$1,Transactions!$B$4:$B38,"&lt;="&amp;EOMONTH(I$1,0))))</f>
        <v/>
      </c>
      <c r="J17" s="163" t="str">
        <f>IF($A17="","",IF(J$1="","",SUMIFS(Transactions!$C$4:$C38,Transactions!$E$4:$E38,$A17,Transactions!$B$4:$B38,"&gt;="&amp;J$1,Transactions!$B$4:$B38,"&lt;="&amp;EOMONTH(J$1,0))))</f>
        <v/>
      </c>
      <c r="K17" s="163" t="str">
        <f>IF($A17="","",IF(K$1="","",SUMIFS(Transactions!$C$4:$C38,Transactions!$E$4:$E38,$A17,Transactions!$B$4:$B38,"&gt;="&amp;K$1,Transactions!$B$4:$B38,"&lt;="&amp;EOMONTH(K$1,0))))</f>
        <v/>
      </c>
      <c r="L17" s="163" t="str">
        <f>IF($A17="","",IF(L$1="","",SUMIFS(Transactions!$C$4:$C38,Transactions!$E$4:$E38,$A17,Transactions!$B$4:$B38,"&gt;="&amp;L$1,Transactions!$B$4:$B38,"&lt;="&amp;EOMONTH(L$1,0))))</f>
        <v/>
      </c>
      <c r="M17" s="163" t="str">
        <f>IF($A17="","",IF(M$1="","",SUMIFS(Transactions!$C$4:$C38,Transactions!$E$4:$E38,$A17,Transactions!$B$4:$B38,"&gt;="&amp;M$1,Transactions!$B$4:$B38,"&lt;="&amp;EOMONTH(M$1,0))))</f>
        <v/>
      </c>
      <c r="N17" s="163" t="str">
        <f>IF($A17="","",IF(N$1="","",SUMIFS(Transactions!$C$4:$C38,Transactions!$E$4:$E38,$A17,Transactions!$B$4:$B38,"&gt;="&amp;N$1,Transactions!$B$4:$B38,"&lt;="&amp;EOMONTH(N$1,0))))</f>
        <v/>
      </c>
      <c r="O17" s="163" t="str">
        <f>IF($A17="","",IF(O$1="","",SUMIFS(Transactions!$C$4:$C38,Transactions!$E$4:$E38,$A17,Transactions!$B$4:$B38,"&gt;="&amp;O$1,Transactions!$B$4:$B38,"&lt;="&amp;EOMONTH(O$1,0))))</f>
        <v/>
      </c>
    </row>
    <row r="18" ht="26.25" customHeight="1">
      <c r="A18" s="158" t="str">
        <f>Summary!B41</f>
        <v/>
      </c>
      <c r="B18" s="164" t="str">
        <f t="shared" si="1"/>
        <v/>
      </c>
      <c r="C18" s="160" t="str">
        <f>IF($A18="","",IF(C$1="","",SUMIFS(Transactions!$C$4:$C38,Transactions!$E$4:$E38,$A18,Transactions!$B$4:$B38,"&gt;="&amp;C$1,Transactions!$B$4:$B38,"&lt;="&amp;EOMONTH(C$1,0))))</f>
        <v/>
      </c>
      <c r="D18" s="160" t="str">
        <f>IF($A18="","",IF(D$1="","",SUMIFS(Transactions!$C$4:$C38,Transactions!$E$4:$E38,$A18,Transactions!$B$4:$B38,"&gt;="&amp;D$1,Transactions!$B$4:$B38,"&lt;="&amp;EOMONTH(D$1,0))))</f>
        <v/>
      </c>
      <c r="E18" s="160" t="str">
        <f>IF($A18="","",IF(E$1="","",SUMIFS(Transactions!$C$4:$C38,Transactions!$E$4:$E38,$A18,Transactions!$B$4:$B38,"&gt;="&amp;E$1,Transactions!$B$4:$B38,"&lt;="&amp;EOMONTH(E$1,0))))</f>
        <v/>
      </c>
      <c r="F18" s="160" t="str">
        <f>IF($A18="","",IF(F$1="","",SUMIFS(Transactions!$C$4:$C38,Transactions!$E$4:$E38,$A18,Transactions!$B$4:$B38,"&gt;="&amp;F$1,Transactions!$B$4:$B38,"&lt;="&amp;EOMONTH(F$1,0))))</f>
        <v/>
      </c>
      <c r="G18" s="160" t="str">
        <f>IF($A18="","",IF(G$1="","",SUMIFS(Transactions!$C$4:$C38,Transactions!$E$4:$E38,$A18,Transactions!$B$4:$B38,"&gt;="&amp;G$1,Transactions!$B$4:$B38,"&lt;="&amp;EOMONTH(G$1,0))))</f>
        <v/>
      </c>
      <c r="H18" s="160" t="str">
        <f>IF($A18="","",IF(H$1="","",SUMIFS(Transactions!$C$4:$C38,Transactions!$E$4:$E38,$A18,Transactions!$B$4:$B38,"&gt;="&amp;H$1,Transactions!$B$4:$B38,"&lt;="&amp;EOMONTH(H$1,0))))</f>
        <v/>
      </c>
      <c r="I18" s="160" t="str">
        <f>IF($A18="","",IF(I$1="","",SUMIFS(Transactions!$C$4:$C38,Transactions!$E$4:$E38,$A18,Transactions!$B$4:$B38,"&gt;="&amp;I$1,Transactions!$B$4:$B38,"&lt;="&amp;EOMONTH(I$1,0))))</f>
        <v/>
      </c>
      <c r="J18" s="160" t="str">
        <f>IF($A18="","",IF(J$1="","",SUMIFS(Transactions!$C$4:$C38,Transactions!$E$4:$E38,$A18,Transactions!$B$4:$B38,"&gt;="&amp;J$1,Transactions!$B$4:$B38,"&lt;="&amp;EOMONTH(J$1,0))))</f>
        <v/>
      </c>
      <c r="K18" s="160" t="str">
        <f>IF($A18="","",IF(K$1="","",SUMIFS(Transactions!$C$4:$C38,Transactions!$E$4:$E38,$A18,Transactions!$B$4:$B38,"&gt;="&amp;K$1,Transactions!$B$4:$B38,"&lt;="&amp;EOMONTH(K$1,0))))</f>
        <v/>
      </c>
      <c r="L18" s="160" t="str">
        <f>IF($A18="","",IF(L$1="","",SUMIFS(Transactions!$C$4:$C38,Transactions!$E$4:$E38,$A18,Transactions!$B$4:$B38,"&gt;="&amp;L$1,Transactions!$B$4:$B38,"&lt;="&amp;EOMONTH(L$1,0))))</f>
        <v/>
      </c>
      <c r="M18" s="160" t="str">
        <f>IF($A18="","",IF(M$1="","",SUMIFS(Transactions!$C$4:$C38,Transactions!$E$4:$E38,$A18,Transactions!$B$4:$B38,"&gt;="&amp;M$1,Transactions!$B$4:$B38,"&lt;="&amp;EOMONTH(M$1,0))))</f>
        <v/>
      </c>
      <c r="N18" s="160" t="str">
        <f>IF($A18="","",IF(N$1="","",SUMIFS(Transactions!$C$4:$C38,Transactions!$E$4:$E38,$A18,Transactions!$B$4:$B38,"&gt;="&amp;N$1,Transactions!$B$4:$B38,"&lt;="&amp;EOMONTH(N$1,0))))</f>
        <v/>
      </c>
      <c r="O18" s="160" t="str">
        <f>IF($A18="","",IF(O$1="","",SUMIFS(Transactions!$C$4:$C38,Transactions!$E$4:$E38,$A18,Transactions!$B$4:$B38,"&gt;="&amp;O$1,Transactions!$B$4:$B38,"&lt;="&amp;EOMONTH(O$1,0))))</f>
        <v/>
      </c>
    </row>
    <row r="19" ht="26.25" customHeight="1">
      <c r="A19" s="165" t="str">
        <f>Summary!B45</f>
        <v/>
      </c>
      <c r="B19" s="165" t="str">
        <f t="shared" si="1"/>
        <v/>
      </c>
      <c r="C19" s="163" t="str">
        <f>IF($A19="","",IF(C$1="","",SUMIFS(Transactions!$C$4:$C38,Transactions!$E$4:$E38,$A19,Transactions!$B$4:$B38,"&gt;="&amp;C$1,Transactions!$B$4:$B38,"&lt;="&amp;EOMONTH(C$1,0))))</f>
        <v/>
      </c>
      <c r="D19" s="163" t="str">
        <f>IF($A19="","",IF(D$1="","",SUMIFS(Transactions!$C$4:$C38,Transactions!$E$4:$E38,$A19,Transactions!$B$4:$B38,"&gt;="&amp;D$1,Transactions!$B$4:$B38,"&lt;="&amp;EOMONTH(D$1,0))))</f>
        <v/>
      </c>
      <c r="E19" s="163" t="str">
        <f>IF($A19="","",IF(E$1="","",SUMIFS(Transactions!$C$4:$C38,Transactions!$E$4:$E38,$A19,Transactions!$B$4:$B38,"&gt;="&amp;E$1,Transactions!$B$4:$B38,"&lt;="&amp;EOMONTH(E$1,0))))</f>
        <v/>
      </c>
      <c r="F19" s="163" t="str">
        <f>IF($A19="","",IF(F$1="","",SUMIFS(Transactions!$C$4:$C38,Transactions!$E$4:$E38,$A19,Transactions!$B$4:$B38,"&gt;="&amp;F$1,Transactions!$B$4:$B38,"&lt;="&amp;EOMONTH(F$1,0))))</f>
        <v/>
      </c>
      <c r="G19" s="163" t="str">
        <f>IF($A19="","",IF(G$1="","",SUMIFS(Transactions!$C$4:$C38,Transactions!$E$4:$E38,$A19,Transactions!$B$4:$B38,"&gt;="&amp;G$1,Transactions!$B$4:$B38,"&lt;="&amp;EOMONTH(G$1,0))))</f>
        <v/>
      </c>
      <c r="H19" s="163" t="str">
        <f>IF($A19="","",IF(H$1="","",SUMIFS(Transactions!$C$4:$C38,Transactions!$E$4:$E38,$A19,Transactions!$B$4:$B38,"&gt;="&amp;H$1,Transactions!$B$4:$B38,"&lt;="&amp;EOMONTH(H$1,0))))</f>
        <v/>
      </c>
      <c r="I19" s="163" t="str">
        <f>IF($A19="","",IF(I$1="","",SUMIFS(Transactions!$C$4:$C38,Transactions!$E$4:$E38,$A19,Transactions!$B$4:$B38,"&gt;="&amp;I$1,Transactions!$B$4:$B38,"&lt;="&amp;EOMONTH(I$1,0))))</f>
        <v/>
      </c>
      <c r="J19" s="163" t="str">
        <f>IF($A19="","",IF(J$1="","",SUMIFS(Transactions!$C$4:$C38,Transactions!$E$4:$E38,$A19,Transactions!$B$4:$B38,"&gt;="&amp;J$1,Transactions!$B$4:$B38,"&lt;="&amp;EOMONTH(J$1,0))))</f>
        <v/>
      </c>
      <c r="K19" s="163" t="str">
        <f>IF($A19="","",IF(K$1="","",SUMIFS(Transactions!$C$4:$C38,Transactions!$E$4:$E38,$A19,Transactions!$B$4:$B38,"&gt;="&amp;K$1,Transactions!$B$4:$B38,"&lt;="&amp;EOMONTH(K$1,0))))</f>
        <v/>
      </c>
      <c r="L19" s="163" t="str">
        <f>IF($A19="","",IF(L$1="","",SUMIFS(Transactions!$C$4:$C38,Transactions!$E$4:$E38,$A19,Transactions!$B$4:$B38,"&gt;="&amp;L$1,Transactions!$B$4:$B38,"&lt;="&amp;EOMONTH(L$1,0))))</f>
        <v/>
      </c>
      <c r="M19" s="163" t="str">
        <f>IF($A19="","",IF(M$1="","",SUMIFS(Transactions!$C$4:$C38,Transactions!$E$4:$E38,$A19,Transactions!$B$4:$B38,"&gt;="&amp;M$1,Transactions!$B$4:$B38,"&lt;="&amp;EOMONTH(M$1,0))))</f>
        <v/>
      </c>
      <c r="N19" s="163" t="str">
        <f>IF($A19="","",IF(N$1="","",SUMIFS(Transactions!$C$4:$C38,Transactions!$E$4:$E38,$A19,Transactions!$B$4:$B38,"&gt;="&amp;N$1,Transactions!$B$4:$B38,"&lt;="&amp;EOMONTH(N$1,0))))</f>
        <v/>
      </c>
      <c r="O19" s="163" t="str">
        <f>IF($A19="","",IF(O$1="","",SUMIFS(Transactions!$C$4:$C38,Transactions!$E$4:$E38,$A19,Transactions!$B$4:$B38,"&gt;="&amp;O$1,Transactions!$B$4:$B38,"&lt;="&amp;EOMONTH(O$1,0))))</f>
        <v/>
      </c>
    </row>
    <row r="20" ht="26.25" customHeight="1">
      <c r="A20" s="164" t="str">
        <f>Summary!B46</f>
        <v/>
      </c>
      <c r="B20" s="164" t="str">
        <f t="shared" si="1"/>
        <v/>
      </c>
      <c r="C20" s="160" t="str">
        <f>IF($A20="","",IF(C$1="","",SUMIFS(Transactions!$C$4:$C38,Transactions!$E$4:$E38,$A20,Transactions!$B$4:$B38,"&gt;="&amp;C$1,Transactions!$B$4:$B38,"&lt;="&amp;EOMONTH(C$1,0))))</f>
        <v/>
      </c>
      <c r="D20" s="160" t="str">
        <f>IF($A20="","",IF(D$1="","",SUMIFS(Transactions!$C$4:$C38,Transactions!$E$4:$E38,$A20,Transactions!$B$4:$B38,"&gt;="&amp;D$1,Transactions!$B$4:$B38,"&lt;="&amp;EOMONTH(D$1,0))))</f>
        <v/>
      </c>
      <c r="E20" s="160" t="str">
        <f>IF($A20="","",IF(E$1="","",SUMIFS(Transactions!$C$4:$C38,Transactions!$E$4:$E38,$A20,Transactions!$B$4:$B38,"&gt;="&amp;E$1,Transactions!$B$4:$B38,"&lt;="&amp;EOMONTH(E$1,0))))</f>
        <v/>
      </c>
      <c r="F20" s="160" t="str">
        <f>IF($A20="","",IF(F$1="","",SUMIFS(Transactions!$C$4:$C38,Transactions!$E$4:$E38,$A20,Transactions!$B$4:$B38,"&gt;="&amp;F$1,Transactions!$B$4:$B38,"&lt;="&amp;EOMONTH(F$1,0))))</f>
        <v/>
      </c>
      <c r="G20" s="160" t="str">
        <f>IF($A20="","",IF(G$1="","",SUMIFS(Transactions!$C$4:$C38,Transactions!$E$4:$E38,$A20,Transactions!$B$4:$B38,"&gt;="&amp;G$1,Transactions!$B$4:$B38,"&lt;="&amp;EOMONTH(G$1,0))))</f>
        <v/>
      </c>
      <c r="H20" s="160" t="str">
        <f>IF($A20="","",IF(H$1="","",SUMIFS(Transactions!$C$4:$C38,Transactions!$E$4:$E38,$A20,Transactions!$B$4:$B38,"&gt;="&amp;H$1,Transactions!$B$4:$B38,"&lt;="&amp;EOMONTH(H$1,0))))</f>
        <v/>
      </c>
      <c r="I20" s="160" t="str">
        <f>IF($A20="","",IF(I$1="","",SUMIFS(Transactions!$C$4:$C38,Transactions!$E$4:$E38,$A20,Transactions!$B$4:$B38,"&gt;="&amp;I$1,Transactions!$B$4:$B38,"&lt;="&amp;EOMONTH(I$1,0))))</f>
        <v/>
      </c>
      <c r="J20" s="160" t="str">
        <f>IF($A20="","",IF(J$1="","",SUMIFS(Transactions!$C$4:$C38,Transactions!$E$4:$E38,$A20,Transactions!$B$4:$B38,"&gt;="&amp;J$1,Transactions!$B$4:$B38,"&lt;="&amp;EOMONTH(J$1,0))))</f>
        <v/>
      </c>
      <c r="K20" s="160" t="str">
        <f>IF($A20="","",IF(K$1="","",SUMIFS(Transactions!$C$4:$C38,Transactions!$E$4:$E38,$A20,Transactions!$B$4:$B38,"&gt;="&amp;K$1,Transactions!$B$4:$B38,"&lt;="&amp;EOMONTH(K$1,0))))</f>
        <v/>
      </c>
      <c r="L20" s="160" t="str">
        <f>IF($A20="","",IF(L$1="","",SUMIFS(Transactions!$C$4:$C38,Transactions!$E$4:$E38,$A20,Transactions!$B$4:$B38,"&gt;="&amp;L$1,Transactions!$B$4:$B38,"&lt;="&amp;EOMONTH(L$1,0))))</f>
        <v/>
      </c>
      <c r="M20" s="160" t="str">
        <f>IF($A20="","",IF(M$1="","",SUMIFS(Transactions!$C$4:$C38,Transactions!$E$4:$E38,$A20,Transactions!$B$4:$B38,"&gt;="&amp;M$1,Transactions!$B$4:$B38,"&lt;="&amp;EOMONTH(M$1,0))))</f>
        <v/>
      </c>
      <c r="N20" s="160" t="str">
        <f>IF($A20="","",IF(N$1="","",SUMIFS(Transactions!$C$4:$C38,Transactions!$E$4:$E38,$A20,Transactions!$B$4:$B38,"&gt;="&amp;N$1,Transactions!$B$4:$B38,"&lt;="&amp;EOMONTH(N$1,0))))</f>
        <v/>
      </c>
      <c r="O20" s="160" t="str">
        <f>IF($A20="","",IF(O$1="","",SUMIFS(Transactions!$C$4:$C38,Transactions!$E$4:$E38,$A20,Transactions!$B$4:$B38,"&gt;="&amp;O$1,Transactions!$B$4:$B38,"&lt;="&amp;EOMONTH(O$1,0))))</f>
        <v/>
      </c>
    </row>
    <row r="21" ht="26.25" customHeight="1">
      <c r="A21" s="165" t="str">
        <f>Summary!B47</f>
        <v/>
      </c>
      <c r="B21" s="165" t="str">
        <f t="shared" si="1"/>
        <v/>
      </c>
      <c r="C21" s="163" t="str">
        <f>IF($A21="","",IF(C$1="","",SUMIFS(Transactions!$C$4:$C38,Transactions!$E$4:$E38,$A21,Transactions!$B$4:$B38,"&gt;="&amp;C$1,Transactions!$B$4:$B38,"&lt;="&amp;EOMONTH(C$1,0))))</f>
        <v/>
      </c>
      <c r="D21" s="163" t="str">
        <f>IF($A21="","",IF(D$1="","",SUMIFS(Transactions!$C$4:$C38,Transactions!$E$4:$E38,$A21,Transactions!$B$4:$B38,"&gt;="&amp;D$1,Transactions!$B$4:$B38,"&lt;="&amp;EOMONTH(D$1,0))))</f>
        <v/>
      </c>
      <c r="E21" s="163" t="str">
        <f>IF($A21="","",IF(E$1="","",SUMIFS(Transactions!$C$4:$C38,Transactions!$E$4:$E38,$A21,Transactions!$B$4:$B38,"&gt;="&amp;E$1,Transactions!$B$4:$B38,"&lt;="&amp;EOMONTH(E$1,0))))</f>
        <v/>
      </c>
      <c r="F21" s="163" t="str">
        <f>IF($A21="","",IF(F$1="","",SUMIFS(Transactions!$C$4:$C38,Transactions!$E$4:$E38,$A21,Transactions!$B$4:$B38,"&gt;="&amp;F$1,Transactions!$B$4:$B38,"&lt;="&amp;EOMONTH(F$1,0))))</f>
        <v/>
      </c>
      <c r="G21" s="163" t="str">
        <f>IF($A21="","",IF(G$1="","",SUMIFS(Transactions!$C$4:$C38,Transactions!$E$4:$E38,$A21,Transactions!$B$4:$B38,"&gt;="&amp;G$1,Transactions!$B$4:$B38,"&lt;="&amp;EOMONTH(G$1,0))))</f>
        <v/>
      </c>
      <c r="H21" s="163" t="str">
        <f>IF($A21="","",IF(H$1="","",SUMIFS(Transactions!$C$4:$C38,Transactions!$E$4:$E38,$A21,Transactions!$B$4:$B38,"&gt;="&amp;H$1,Transactions!$B$4:$B38,"&lt;="&amp;EOMONTH(H$1,0))))</f>
        <v/>
      </c>
      <c r="I21" s="163" t="str">
        <f>IF($A21="","",IF(I$1="","",SUMIFS(Transactions!$C$4:$C38,Transactions!$E$4:$E38,$A21,Transactions!$B$4:$B38,"&gt;="&amp;I$1,Transactions!$B$4:$B38,"&lt;="&amp;EOMONTH(I$1,0))))</f>
        <v/>
      </c>
      <c r="J21" s="163" t="str">
        <f>IF($A21="","",IF(J$1="","",SUMIFS(Transactions!$C$4:$C38,Transactions!$E$4:$E38,$A21,Transactions!$B$4:$B38,"&gt;="&amp;J$1,Transactions!$B$4:$B38,"&lt;="&amp;EOMONTH(J$1,0))))</f>
        <v/>
      </c>
      <c r="K21" s="163" t="str">
        <f>IF($A21="","",IF(K$1="","",SUMIFS(Transactions!$C$4:$C38,Transactions!$E$4:$E38,$A21,Transactions!$B$4:$B38,"&gt;="&amp;K$1,Transactions!$B$4:$B38,"&lt;="&amp;EOMONTH(K$1,0))))</f>
        <v/>
      </c>
      <c r="L21" s="163" t="str">
        <f>IF($A21="","",IF(L$1="","",SUMIFS(Transactions!$C$4:$C38,Transactions!$E$4:$E38,$A21,Transactions!$B$4:$B38,"&gt;="&amp;L$1,Transactions!$B$4:$B38,"&lt;="&amp;EOMONTH(L$1,0))))</f>
        <v/>
      </c>
      <c r="M21" s="163" t="str">
        <f>IF($A21="","",IF(M$1="","",SUMIFS(Transactions!$C$4:$C38,Transactions!$E$4:$E38,$A21,Transactions!$B$4:$B38,"&gt;="&amp;M$1,Transactions!$B$4:$B38,"&lt;="&amp;EOMONTH(M$1,0))))</f>
        <v/>
      </c>
      <c r="N21" s="163" t="str">
        <f>IF($A21="","",IF(N$1="","",SUMIFS(Transactions!$C$4:$C38,Transactions!$E$4:$E38,$A21,Transactions!$B$4:$B38,"&gt;="&amp;N$1,Transactions!$B$4:$B38,"&lt;="&amp;EOMONTH(N$1,0))))</f>
        <v/>
      </c>
      <c r="O21" s="163" t="str">
        <f>IF($A21="","",IF(O$1="","",SUMIFS(Transactions!$C$4:$C38,Transactions!$E$4:$E38,$A21,Transactions!$B$4:$B38,"&gt;="&amp;O$1,Transactions!$B$4:$B38,"&lt;="&amp;EOMONTH(O$1,0))))</f>
        <v/>
      </c>
    </row>
    <row r="22" ht="26.25" customHeight="1">
      <c r="A22" s="164" t="str">
        <f>Summary!B48</f>
        <v/>
      </c>
      <c r="B22" s="164" t="str">
        <f t="shared" si="1"/>
        <v/>
      </c>
      <c r="C22" s="160" t="str">
        <f>IF($A22="","",IF(C$1="","",SUMIFS(Transactions!$C$4:$C38,Transactions!$E$4:$E38,$A22,Transactions!$B$4:$B38,"&gt;="&amp;C$1,Transactions!$B$4:$B38,"&lt;="&amp;EOMONTH(C$1,0))))</f>
        <v/>
      </c>
      <c r="D22" s="160" t="str">
        <f>IF($A22="","",IF(D$1="","",SUMIFS(Transactions!$C$4:$C38,Transactions!$E$4:$E38,$A22,Transactions!$B$4:$B38,"&gt;="&amp;D$1,Transactions!$B$4:$B38,"&lt;="&amp;EOMONTH(D$1,0))))</f>
        <v/>
      </c>
      <c r="E22" s="160" t="str">
        <f>IF($A22="","",IF(E$1="","",SUMIFS(Transactions!$C$4:$C38,Transactions!$E$4:$E38,$A22,Transactions!$B$4:$B38,"&gt;="&amp;E$1,Transactions!$B$4:$B38,"&lt;="&amp;EOMONTH(E$1,0))))</f>
        <v/>
      </c>
      <c r="F22" s="160" t="str">
        <f>IF($A22="","",IF(F$1="","",SUMIFS(Transactions!$C$4:$C38,Transactions!$E$4:$E38,$A22,Transactions!$B$4:$B38,"&gt;="&amp;F$1,Transactions!$B$4:$B38,"&lt;="&amp;EOMONTH(F$1,0))))</f>
        <v/>
      </c>
      <c r="G22" s="160" t="str">
        <f>IF($A22="","",IF(G$1="","",SUMIFS(Transactions!$C$4:$C38,Transactions!$E$4:$E38,$A22,Transactions!$B$4:$B38,"&gt;="&amp;G$1,Transactions!$B$4:$B38,"&lt;="&amp;EOMONTH(G$1,0))))</f>
        <v/>
      </c>
      <c r="H22" s="160" t="str">
        <f>IF($A22="","",IF(H$1="","",SUMIFS(Transactions!$C$4:$C38,Transactions!$E$4:$E38,$A22,Transactions!$B$4:$B38,"&gt;="&amp;H$1,Transactions!$B$4:$B38,"&lt;="&amp;EOMONTH(H$1,0))))</f>
        <v/>
      </c>
      <c r="I22" s="160" t="str">
        <f>IF($A22="","",IF(I$1="","",SUMIFS(Transactions!$C$4:$C38,Transactions!$E$4:$E38,$A22,Transactions!$B$4:$B38,"&gt;="&amp;I$1,Transactions!$B$4:$B38,"&lt;="&amp;EOMONTH(I$1,0))))</f>
        <v/>
      </c>
      <c r="J22" s="160" t="str">
        <f>IF($A22="","",IF(J$1="","",SUMIFS(Transactions!$C$4:$C38,Transactions!$E$4:$E38,$A22,Transactions!$B$4:$B38,"&gt;="&amp;J$1,Transactions!$B$4:$B38,"&lt;="&amp;EOMONTH(J$1,0))))</f>
        <v/>
      </c>
      <c r="K22" s="160" t="str">
        <f>IF($A22="","",IF(K$1="","",SUMIFS(Transactions!$C$4:$C38,Transactions!$E$4:$E38,$A22,Transactions!$B$4:$B38,"&gt;="&amp;K$1,Transactions!$B$4:$B38,"&lt;="&amp;EOMONTH(K$1,0))))</f>
        <v/>
      </c>
      <c r="L22" s="160" t="str">
        <f>IF($A22="","",IF(L$1="","",SUMIFS(Transactions!$C$4:$C38,Transactions!$E$4:$E38,$A22,Transactions!$B$4:$B38,"&gt;="&amp;L$1,Transactions!$B$4:$B38,"&lt;="&amp;EOMONTH(L$1,0))))</f>
        <v/>
      </c>
      <c r="M22" s="160" t="str">
        <f>IF($A22="","",IF(M$1="","",SUMIFS(Transactions!$C$4:$C38,Transactions!$E$4:$E38,$A22,Transactions!$B$4:$B38,"&gt;="&amp;M$1,Transactions!$B$4:$B38,"&lt;="&amp;EOMONTH(M$1,0))))</f>
        <v/>
      </c>
      <c r="N22" s="160" t="str">
        <f>IF($A22="","",IF(N$1="","",SUMIFS(Transactions!$C$4:$C38,Transactions!$E$4:$E38,$A22,Transactions!$B$4:$B38,"&gt;="&amp;N$1,Transactions!$B$4:$B38,"&lt;="&amp;EOMONTH(N$1,0))))</f>
        <v/>
      </c>
      <c r="O22" s="160" t="str">
        <f>IF($A22="","",IF(O$1="","",SUMIFS(Transactions!$C$4:$C38,Transactions!$E$4:$E38,$A22,Transactions!$B$4:$B38,"&gt;="&amp;O$1,Transactions!$B$4:$B38,"&lt;="&amp;EOMONTH(O$1,0))))</f>
        <v/>
      </c>
    </row>
    <row r="23" ht="26.25" customHeight="1">
      <c r="A23" s="165" t="str">
        <f>Summary!B49</f>
        <v/>
      </c>
      <c r="B23" s="165" t="str">
        <f t="shared" si="1"/>
        <v/>
      </c>
      <c r="C23" s="163" t="str">
        <f>IF($A23="","",IF(C$1="","",SUMIFS(Transactions!$C$4:$C38,Transactions!$E$4:$E38,$A23,Transactions!$B$4:$B38,"&gt;="&amp;C$1,Transactions!$B$4:$B38,"&lt;="&amp;EOMONTH(C$1,0))))</f>
        <v/>
      </c>
      <c r="D23" s="163" t="str">
        <f>IF($A23="","",IF(D$1="","",SUMIFS(Transactions!$C$4:$C38,Transactions!$E$4:$E38,$A23,Transactions!$B$4:$B38,"&gt;="&amp;D$1,Transactions!$B$4:$B38,"&lt;="&amp;EOMONTH(D$1,0))))</f>
        <v/>
      </c>
      <c r="E23" s="163" t="str">
        <f>IF($A23="","",IF(E$1="","",SUMIFS(Transactions!$C$4:$C38,Transactions!$E$4:$E38,$A23,Transactions!$B$4:$B38,"&gt;="&amp;E$1,Transactions!$B$4:$B38,"&lt;="&amp;EOMONTH(E$1,0))))</f>
        <v/>
      </c>
      <c r="F23" s="163" t="str">
        <f>IF($A23="","",IF(F$1="","",SUMIFS(Transactions!$C$4:$C38,Transactions!$E$4:$E38,$A23,Transactions!$B$4:$B38,"&gt;="&amp;F$1,Transactions!$B$4:$B38,"&lt;="&amp;EOMONTH(F$1,0))))</f>
        <v/>
      </c>
      <c r="G23" s="163" t="str">
        <f>IF($A23="","",IF(G$1="","",SUMIFS(Transactions!$C$4:$C38,Transactions!$E$4:$E38,$A23,Transactions!$B$4:$B38,"&gt;="&amp;G$1,Transactions!$B$4:$B38,"&lt;="&amp;EOMONTH(G$1,0))))</f>
        <v/>
      </c>
      <c r="H23" s="163" t="str">
        <f>IF($A23="","",IF(H$1="","",SUMIFS(Transactions!$C$4:$C38,Transactions!$E$4:$E38,$A23,Transactions!$B$4:$B38,"&gt;="&amp;H$1,Transactions!$B$4:$B38,"&lt;="&amp;EOMONTH(H$1,0))))</f>
        <v/>
      </c>
      <c r="I23" s="163" t="str">
        <f>IF($A23="","",IF(I$1="","",SUMIFS(Transactions!$C$4:$C38,Transactions!$E$4:$E38,$A23,Transactions!$B$4:$B38,"&gt;="&amp;I$1,Transactions!$B$4:$B38,"&lt;="&amp;EOMONTH(I$1,0))))</f>
        <v/>
      </c>
      <c r="J23" s="163" t="str">
        <f>IF($A23="","",IF(J$1="","",SUMIFS(Transactions!$C$4:$C38,Transactions!$E$4:$E38,$A23,Transactions!$B$4:$B38,"&gt;="&amp;J$1,Transactions!$B$4:$B38,"&lt;="&amp;EOMONTH(J$1,0))))</f>
        <v/>
      </c>
      <c r="K23" s="163" t="str">
        <f>IF($A23="","",IF(K$1="","",SUMIFS(Transactions!$C$4:$C38,Transactions!$E$4:$E38,$A23,Transactions!$B$4:$B38,"&gt;="&amp;K$1,Transactions!$B$4:$B38,"&lt;="&amp;EOMONTH(K$1,0))))</f>
        <v/>
      </c>
      <c r="L23" s="163" t="str">
        <f>IF($A23="","",IF(L$1="","",SUMIFS(Transactions!$C$4:$C38,Transactions!$E$4:$E38,$A23,Transactions!$B$4:$B38,"&gt;="&amp;L$1,Transactions!$B$4:$B38,"&lt;="&amp;EOMONTH(L$1,0))))</f>
        <v/>
      </c>
      <c r="M23" s="163" t="str">
        <f>IF($A23="","",IF(M$1="","",SUMIFS(Transactions!$C$4:$C38,Transactions!$E$4:$E38,$A23,Transactions!$B$4:$B38,"&gt;="&amp;M$1,Transactions!$B$4:$B38,"&lt;="&amp;EOMONTH(M$1,0))))</f>
        <v/>
      </c>
      <c r="N23" s="163" t="str">
        <f>IF($A23="","",IF(N$1="","",SUMIFS(Transactions!$C$4:$C38,Transactions!$E$4:$E38,$A23,Transactions!$B$4:$B38,"&gt;="&amp;N$1,Transactions!$B$4:$B38,"&lt;="&amp;EOMONTH(N$1,0))))</f>
        <v/>
      </c>
      <c r="O23" s="163" t="str">
        <f>IF($A23="","",IF(O$1="","",SUMIFS(Transactions!$C$4:$C38,Transactions!$E$4:$E38,$A23,Transactions!$B$4:$B38,"&gt;="&amp;O$1,Transactions!$B$4:$B38,"&lt;="&amp;EOMONTH(O$1,0))))</f>
        <v/>
      </c>
    </row>
    <row r="24" ht="26.25" customHeight="1">
      <c r="A24" s="164" t="str">
        <f>Summary!B50</f>
        <v/>
      </c>
      <c r="B24" s="164" t="str">
        <f t="shared" si="1"/>
        <v/>
      </c>
      <c r="C24" s="160" t="str">
        <f>IF($A24="","",IF(C$1="","",SUMIFS(Transactions!$C$4:$C38,Transactions!$E$4:$E38,$A24,Transactions!$B$4:$B38,"&gt;="&amp;C$1,Transactions!$B$4:$B38,"&lt;="&amp;EOMONTH(C$1,0))))</f>
        <v/>
      </c>
      <c r="D24" s="160" t="str">
        <f>IF($A24="","",IF(D$1="","",SUMIFS(Transactions!$C$4:$C38,Transactions!$E$4:$E38,$A24,Transactions!$B$4:$B38,"&gt;="&amp;D$1,Transactions!$B$4:$B38,"&lt;="&amp;EOMONTH(D$1,0))))</f>
        <v/>
      </c>
      <c r="E24" s="160" t="str">
        <f>IF($A24="","",IF(E$1="","",SUMIFS(Transactions!$C$4:$C38,Transactions!$E$4:$E38,$A24,Transactions!$B$4:$B38,"&gt;="&amp;E$1,Transactions!$B$4:$B38,"&lt;="&amp;EOMONTH(E$1,0))))</f>
        <v/>
      </c>
      <c r="F24" s="160" t="str">
        <f>IF($A24="","",IF(F$1="","",SUMIFS(Transactions!$C$4:$C38,Transactions!$E$4:$E38,$A24,Transactions!$B$4:$B38,"&gt;="&amp;F$1,Transactions!$B$4:$B38,"&lt;="&amp;EOMONTH(F$1,0))))</f>
        <v/>
      </c>
      <c r="G24" s="160" t="str">
        <f>IF($A24="","",IF(G$1="","",SUMIFS(Transactions!$C$4:$C38,Transactions!$E$4:$E38,$A24,Transactions!$B$4:$B38,"&gt;="&amp;G$1,Transactions!$B$4:$B38,"&lt;="&amp;EOMONTH(G$1,0))))</f>
        <v/>
      </c>
      <c r="H24" s="160" t="str">
        <f>IF($A24="","",IF(H$1="","",SUMIFS(Transactions!$C$4:$C38,Transactions!$E$4:$E38,$A24,Transactions!$B$4:$B38,"&gt;="&amp;H$1,Transactions!$B$4:$B38,"&lt;="&amp;EOMONTH(H$1,0))))</f>
        <v/>
      </c>
      <c r="I24" s="160" t="str">
        <f>IF($A24="","",IF(I$1="","",SUMIFS(Transactions!$C$4:$C38,Transactions!$E$4:$E38,$A24,Transactions!$B$4:$B38,"&gt;="&amp;I$1,Transactions!$B$4:$B38,"&lt;="&amp;EOMONTH(I$1,0))))</f>
        <v/>
      </c>
      <c r="J24" s="160" t="str">
        <f>IF($A24="","",IF(J$1="","",SUMIFS(Transactions!$C$4:$C38,Transactions!$E$4:$E38,$A24,Transactions!$B$4:$B38,"&gt;="&amp;J$1,Transactions!$B$4:$B38,"&lt;="&amp;EOMONTH(J$1,0))))</f>
        <v/>
      </c>
      <c r="K24" s="160" t="str">
        <f>IF($A24="","",IF(K$1="","",SUMIFS(Transactions!$C$4:$C38,Transactions!$E$4:$E38,$A24,Transactions!$B$4:$B38,"&gt;="&amp;K$1,Transactions!$B$4:$B38,"&lt;="&amp;EOMONTH(K$1,0))))</f>
        <v/>
      </c>
      <c r="L24" s="160" t="str">
        <f>IF($A24="","",IF(L$1="","",SUMIFS(Transactions!$C$4:$C38,Transactions!$E$4:$E38,$A24,Transactions!$B$4:$B38,"&gt;="&amp;L$1,Transactions!$B$4:$B38,"&lt;="&amp;EOMONTH(L$1,0))))</f>
        <v/>
      </c>
      <c r="M24" s="160" t="str">
        <f>IF($A24="","",IF(M$1="","",SUMIFS(Transactions!$C$4:$C38,Transactions!$E$4:$E38,$A24,Transactions!$B$4:$B38,"&gt;="&amp;M$1,Transactions!$B$4:$B38,"&lt;="&amp;EOMONTH(M$1,0))))</f>
        <v/>
      </c>
      <c r="N24" s="160" t="str">
        <f>IF($A24="","",IF(N$1="","",SUMIFS(Transactions!$C$4:$C38,Transactions!$E$4:$E38,$A24,Transactions!$B$4:$B38,"&gt;="&amp;N$1,Transactions!$B$4:$B38,"&lt;="&amp;EOMONTH(N$1,0))))</f>
        <v/>
      </c>
      <c r="O24" s="160" t="str">
        <f>IF($A24="","",IF(O$1="","",SUMIFS(Transactions!$C$4:$C38,Transactions!$E$4:$E38,$A24,Transactions!$B$4:$B38,"&gt;="&amp;O$1,Transactions!$B$4:$B38,"&lt;="&amp;EOMONTH(O$1,0))))</f>
        <v/>
      </c>
    </row>
    <row r="25" ht="26.25" customHeight="1">
      <c r="A25" s="165" t="str">
        <f>Summary!B51</f>
        <v/>
      </c>
      <c r="B25" s="165" t="str">
        <f t="shared" si="1"/>
        <v/>
      </c>
      <c r="C25" s="163" t="str">
        <f>IF($A25="","",IF(C$1="","",SUMIFS(Transactions!$C$4:$C38,Transactions!$E$4:$E38,$A25,Transactions!$B$4:$B38,"&gt;="&amp;C$1,Transactions!$B$4:$B38,"&lt;="&amp;EOMONTH(C$1,0))))</f>
        <v/>
      </c>
      <c r="D25" s="163" t="str">
        <f>IF($A25="","",IF(D$1="","",SUMIFS(Transactions!$C$4:$C38,Transactions!$E$4:$E38,$A25,Transactions!$B$4:$B38,"&gt;="&amp;D$1,Transactions!$B$4:$B38,"&lt;="&amp;EOMONTH(D$1,0))))</f>
        <v/>
      </c>
      <c r="E25" s="163" t="str">
        <f>IF($A25="","",IF(E$1="","",SUMIFS(Transactions!$C$4:$C38,Transactions!$E$4:$E38,$A25,Transactions!$B$4:$B38,"&gt;="&amp;E$1,Transactions!$B$4:$B38,"&lt;="&amp;EOMONTH(E$1,0))))</f>
        <v/>
      </c>
      <c r="F25" s="163" t="str">
        <f>IF($A25="","",IF(F$1="","",SUMIFS(Transactions!$C$4:$C38,Transactions!$E$4:$E38,$A25,Transactions!$B$4:$B38,"&gt;="&amp;F$1,Transactions!$B$4:$B38,"&lt;="&amp;EOMONTH(F$1,0))))</f>
        <v/>
      </c>
      <c r="G25" s="163" t="str">
        <f>IF($A25="","",IF(G$1="","",SUMIFS(Transactions!$C$4:$C38,Transactions!$E$4:$E38,$A25,Transactions!$B$4:$B38,"&gt;="&amp;G$1,Transactions!$B$4:$B38,"&lt;="&amp;EOMONTH(G$1,0))))</f>
        <v/>
      </c>
      <c r="H25" s="163" t="str">
        <f>IF($A25="","",IF(H$1="","",SUMIFS(Transactions!$C$4:$C38,Transactions!$E$4:$E38,$A25,Transactions!$B$4:$B38,"&gt;="&amp;H$1,Transactions!$B$4:$B38,"&lt;="&amp;EOMONTH(H$1,0))))</f>
        <v/>
      </c>
      <c r="I25" s="163" t="str">
        <f>IF($A25="","",IF(I$1="","",SUMIFS(Transactions!$C$4:$C38,Transactions!$E$4:$E38,$A25,Transactions!$B$4:$B38,"&gt;="&amp;I$1,Transactions!$B$4:$B38,"&lt;="&amp;EOMONTH(I$1,0))))</f>
        <v/>
      </c>
      <c r="J25" s="163" t="str">
        <f>IF($A25="","",IF(J$1="","",SUMIFS(Transactions!$C$4:$C38,Transactions!$E$4:$E38,$A25,Transactions!$B$4:$B38,"&gt;="&amp;J$1,Transactions!$B$4:$B38,"&lt;="&amp;EOMONTH(J$1,0))))</f>
        <v/>
      </c>
      <c r="K25" s="163" t="str">
        <f>IF($A25="","",IF(K$1="","",SUMIFS(Transactions!$C$4:$C38,Transactions!$E$4:$E38,$A25,Transactions!$B$4:$B38,"&gt;="&amp;K$1,Transactions!$B$4:$B38,"&lt;="&amp;EOMONTH(K$1,0))))</f>
        <v/>
      </c>
      <c r="L25" s="163" t="str">
        <f>IF($A25="","",IF(L$1="","",SUMIFS(Transactions!$C$4:$C38,Transactions!$E$4:$E38,$A25,Transactions!$B$4:$B38,"&gt;="&amp;L$1,Transactions!$B$4:$B38,"&lt;="&amp;EOMONTH(L$1,0))))</f>
        <v/>
      </c>
      <c r="M25" s="163" t="str">
        <f>IF($A25="","",IF(M$1="","",SUMIFS(Transactions!$C$4:$C38,Transactions!$E$4:$E38,$A25,Transactions!$B$4:$B38,"&gt;="&amp;M$1,Transactions!$B$4:$B38,"&lt;="&amp;EOMONTH(M$1,0))))</f>
        <v/>
      </c>
      <c r="N25" s="163" t="str">
        <f>IF($A25="","",IF(N$1="","",SUMIFS(Transactions!$C$4:$C38,Transactions!$E$4:$E38,$A25,Transactions!$B$4:$B38,"&gt;="&amp;N$1,Transactions!$B$4:$B38,"&lt;="&amp;EOMONTH(N$1,0))))</f>
        <v/>
      </c>
      <c r="O25" s="163" t="str">
        <f>IF($A25="","",IF(O$1="","",SUMIFS(Transactions!$C$4:$C38,Transactions!$E$4:$E38,$A25,Transactions!$B$4:$B38,"&gt;="&amp;O$1,Transactions!$B$4:$B38,"&lt;="&amp;EOMONTH(O$1,0))))</f>
        <v/>
      </c>
    </row>
    <row r="26" ht="26.25" customHeight="1">
      <c r="A26" s="164" t="str">
        <f>Summary!B52</f>
        <v/>
      </c>
      <c r="B26" s="164" t="str">
        <f t="shared" si="1"/>
        <v/>
      </c>
      <c r="C26" s="160" t="str">
        <f>IF($A26="","",IF(C$1="","",SUMIFS(Transactions!$C$4:$C38,Transactions!$E$4:$E38,$A26,Transactions!$B$4:$B38,"&gt;="&amp;C$1,Transactions!$B$4:$B38,"&lt;="&amp;EOMONTH(C$1,0))))</f>
        <v/>
      </c>
      <c r="D26" s="160" t="str">
        <f>IF($A26="","",IF(D$1="","",SUMIFS(Transactions!$C$4:$C38,Transactions!$E$4:$E38,$A26,Transactions!$B$4:$B38,"&gt;="&amp;D$1,Transactions!$B$4:$B38,"&lt;="&amp;EOMONTH(D$1,0))))</f>
        <v/>
      </c>
      <c r="E26" s="160" t="str">
        <f>IF($A26="","",IF(E$1="","",SUMIFS(Transactions!$C$4:$C38,Transactions!$E$4:$E38,$A26,Transactions!$B$4:$B38,"&gt;="&amp;E$1,Transactions!$B$4:$B38,"&lt;="&amp;EOMONTH(E$1,0))))</f>
        <v/>
      </c>
      <c r="F26" s="160" t="str">
        <f>IF($A26="","",IF(F$1="","",SUMIFS(Transactions!$C$4:$C38,Transactions!$E$4:$E38,$A26,Transactions!$B$4:$B38,"&gt;="&amp;F$1,Transactions!$B$4:$B38,"&lt;="&amp;EOMONTH(F$1,0))))</f>
        <v/>
      </c>
      <c r="G26" s="160" t="str">
        <f>IF($A26="","",IF(G$1="","",SUMIFS(Transactions!$C$4:$C38,Transactions!$E$4:$E38,$A26,Transactions!$B$4:$B38,"&gt;="&amp;G$1,Transactions!$B$4:$B38,"&lt;="&amp;EOMONTH(G$1,0))))</f>
        <v/>
      </c>
      <c r="H26" s="160" t="str">
        <f>IF($A26="","",IF(H$1="","",SUMIFS(Transactions!$C$4:$C38,Transactions!$E$4:$E38,$A26,Transactions!$B$4:$B38,"&gt;="&amp;H$1,Transactions!$B$4:$B38,"&lt;="&amp;EOMONTH(H$1,0))))</f>
        <v/>
      </c>
      <c r="I26" s="160" t="str">
        <f>IF($A26="","",IF(I$1="","",SUMIFS(Transactions!$C$4:$C38,Transactions!$E$4:$E38,$A26,Transactions!$B$4:$B38,"&gt;="&amp;I$1,Transactions!$B$4:$B38,"&lt;="&amp;EOMONTH(I$1,0))))</f>
        <v/>
      </c>
      <c r="J26" s="160" t="str">
        <f>IF($A26="","",IF(J$1="","",SUMIFS(Transactions!$C$4:$C38,Transactions!$E$4:$E38,$A26,Transactions!$B$4:$B38,"&gt;="&amp;J$1,Transactions!$B$4:$B38,"&lt;="&amp;EOMONTH(J$1,0))))</f>
        <v/>
      </c>
      <c r="K26" s="160" t="str">
        <f>IF($A26="","",IF(K$1="","",SUMIFS(Transactions!$C$4:$C38,Transactions!$E$4:$E38,$A26,Transactions!$B$4:$B38,"&gt;="&amp;K$1,Transactions!$B$4:$B38,"&lt;="&amp;EOMONTH(K$1,0))))</f>
        <v/>
      </c>
      <c r="L26" s="160" t="str">
        <f>IF($A26="","",IF(L$1="","",SUMIFS(Transactions!$C$4:$C38,Transactions!$E$4:$E38,$A26,Transactions!$B$4:$B38,"&gt;="&amp;L$1,Transactions!$B$4:$B38,"&lt;="&amp;EOMONTH(L$1,0))))</f>
        <v/>
      </c>
      <c r="M26" s="160" t="str">
        <f>IF($A26="","",IF(M$1="","",SUMIFS(Transactions!$C$4:$C38,Transactions!$E$4:$E38,$A26,Transactions!$B$4:$B38,"&gt;="&amp;M$1,Transactions!$B$4:$B38,"&lt;="&amp;EOMONTH(M$1,0))))</f>
        <v/>
      </c>
      <c r="N26" s="160" t="str">
        <f>IF($A26="","",IF(N$1="","",SUMIFS(Transactions!$C$4:$C38,Transactions!$E$4:$E38,$A26,Transactions!$B$4:$B38,"&gt;="&amp;N$1,Transactions!$B$4:$B38,"&lt;="&amp;EOMONTH(N$1,0))))</f>
        <v/>
      </c>
      <c r="O26" s="160" t="str">
        <f>IF($A26="","",IF(O$1="","",SUMIFS(Transactions!$C$4:$C38,Transactions!$E$4:$E38,$A26,Transactions!$B$4:$B38,"&gt;="&amp;O$1,Transactions!$B$4:$B38,"&lt;="&amp;EOMONTH(O$1,0))))</f>
        <v/>
      </c>
    </row>
    <row r="27" ht="26.25" customHeight="1">
      <c r="A27" s="165" t="str">
        <f>Summary!B53</f>
        <v/>
      </c>
      <c r="B27" s="165" t="str">
        <f t="shared" si="1"/>
        <v/>
      </c>
      <c r="C27" s="163" t="str">
        <f>IF($A27="","",IF(C$1="","",SUMIFS(Transactions!$C$4:$C38,Transactions!$E$4:$E38,$A27,Transactions!$B$4:$B38,"&gt;="&amp;C$1,Transactions!$B$4:$B38,"&lt;="&amp;EOMONTH(C$1,0))))</f>
        <v/>
      </c>
      <c r="D27" s="163" t="str">
        <f>IF($A27="","",IF(D$1="","",SUMIFS(Transactions!$C$4:$C38,Transactions!$E$4:$E38,$A27,Transactions!$B$4:$B38,"&gt;="&amp;D$1,Transactions!$B$4:$B38,"&lt;="&amp;EOMONTH(D$1,0))))</f>
        <v/>
      </c>
      <c r="E27" s="163" t="str">
        <f>IF($A27="","",IF(E$1="","",SUMIFS(Transactions!$C$4:$C38,Transactions!$E$4:$E38,$A27,Transactions!$B$4:$B38,"&gt;="&amp;E$1,Transactions!$B$4:$B38,"&lt;="&amp;EOMONTH(E$1,0))))</f>
        <v/>
      </c>
      <c r="F27" s="163" t="str">
        <f>IF($A27="","",IF(F$1="","",SUMIFS(Transactions!$C$4:$C38,Transactions!$E$4:$E38,$A27,Transactions!$B$4:$B38,"&gt;="&amp;F$1,Transactions!$B$4:$B38,"&lt;="&amp;EOMONTH(F$1,0))))</f>
        <v/>
      </c>
      <c r="G27" s="163" t="str">
        <f>IF($A27="","",IF(G$1="","",SUMIFS(Transactions!$C$4:$C38,Transactions!$E$4:$E38,$A27,Transactions!$B$4:$B38,"&gt;="&amp;G$1,Transactions!$B$4:$B38,"&lt;="&amp;EOMONTH(G$1,0))))</f>
        <v/>
      </c>
      <c r="H27" s="163" t="str">
        <f>IF($A27="","",IF(H$1="","",SUMIFS(Transactions!$C$4:$C38,Transactions!$E$4:$E38,$A27,Transactions!$B$4:$B38,"&gt;="&amp;H$1,Transactions!$B$4:$B38,"&lt;="&amp;EOMONTH(H$1,0))))</f>
        <v/>
      </c>
      <c r="I27" s="163" t="str">
        <f>IF($A27="","",IF(I$1="","",SUMIFS(Transactions!$C$4:$C38,Transactions!$E$4:$E38,$A27,Transactions!$B$4:$B38,"&gt;="&amp;I$1,Transactions!$B$4:$B38,"&lt;="&amp;EOMONTH(I$1,0))))</f>
        <v/>
      </c>
      <c r="J27" s="163" t="str">
        <f>IF($A27="","",IF(J$1="","",SUMIFS(Transactions!$C$4:$C38,Transactions!$E$4:$E38,$A27,Transactions!$B$4:$B38,"&gt;="&amp;J$1,Transactions!$B$4:$B38,"&lt;="&amp;EOMONTH(J$1,0))))</f>
        <v/>
      </c>
      <c r="K27" s="163" t="str">
        <f>IF($A27="","",IF(K$1="","",SUMIFS(Transactions!$C$4:$C38,Transactions!$E$4:$E38,$A27,Transactions!$B$4:$B38,"&gt;="&amp;K$1,Transactions!$B$4:$B38,"&lt;="&amp;EOMONTH(K$1,0))))</f>
        <v/>
      </c>
      <c r="L27" s="163" t="str">
        <f>IF($A27="","",IF(L$1="","",SUMIFS(Transactions!$C$4:$C38,Transactions!$E$4:$E38,$A27,Transactions!$B$4:$B38,"&gt;="&amp;L$1,Transactions!$B$4:$B38,"&lt;="&amp;EOMONTH(L$1,0))))</f>
        <v/>
      </c>
      <c r="M27" s="163" t="str">
        <f>IF($A27="","",IF(M$1="","",SUMIFS(Transactions!$C$4:$C38,Transactions!$E$4:$E38,$A27,Transactions!$B$4:$B38,"&gt;="&amp;M$1,Transactions!$B$4:$B38,"&lt;="&amp;EOMONTH(M$1,0))))</f>
        <v/>
      </c>
      <c r="N27" s="163" t="str">
        <f>IF($A27="","",IF(N$1="","",SUMIFS(Transactions!$C$4:$C38,Transactions!$E$4:$E38,$A27,Transactions!$B$4:$B38,"&gt;="&amp;N$1,Transactions!$B$4:$B38,"&lt;="&amp;EOMONTH(N$1,0))))</f>
        <v/>
      </c>
      <c r="O27" s="163" t="str">
        <f>IF($A27="","",IF(O$1="","",SUMIFS(Transactions!$C$4:$C38,Transactions!$E$4:$E38,$A27,Transactions!$B$4:$B38,"&gt;="&amp;O$1,Transactions!$B$4:$B38,"&lt;="&amp;EOMONTH(O$1,0))))</f>
        <v/>
      </c>
    </row>
    <row r="28" ht="26.25" customHeight="1">
      <c r="A28" s="183" t="str">
        <f>Summary!B54</f>
        <v/>
      </c>
      <c r="B28" s="183" t="str">
        <f t="shared" si="1"/>
        <v/>
      </c>
      <c r="C28" s="184" t="str">
        <f>IF($A28="","",IF(C$1="","",SUMIFS(Transactions!$C$4:$C38,Transactions!$E$4:$E38,$A28,Transactions!$B$4:$B38,"&gt;="&amp;C$1,Transactions!$B$4:$B38,"&lt;="&amp;EOMONTH(C$1,0))))</f>
        <v/>
      </c>
      <c r="D28" s="184" t="str">
        <f>IF($A28="","",IF(D$1="","",SUMIFS(Transactions!$C$4:$C38,Transactions!$E$4:$E38,$A28,Transactions!$B$4:$B38,"&gt;="&amp;D$1,Transactions!$B$4:$B38,"&lt;="&amp;EOMONTH(D$1,0))))</f>
        <v/>
      </c>
      <c r="E28" s="184" t="str">
        <f>IF($A28="","",IF(E$1="","",SUMIFS(Transactions!$C$4:$C38,Transactions!$E$4:$E38,$A28,Transactions!$B$4:$B38,"&gt;="&amp;E$1,Transactions!$B$4:$B38,"&lt;="&amp;EOMONTH(E$1,0))))</f>
        <v/>
      </c>
      <c r="F28" s="184" t="str">
        <f>IF($A28="","",IF(F$1="","",SUMIFS(Transactions!$C$4:$C38,Transactions!$E$4:$E38,$A28,Transactions!$B$4:$B38,"&gt;="&amp;F$1,Transactions!$B$4:$B38,"&lt;="&amp;EOMONTH(F$1,0))))</f>
        <v/>
      </c>
      <c r="G28" s="184" t="str">
        <f>IF($A28="","",IF(G$1="","",SUMIFS(Transactions!$C$4:$C38,Transactions!$E$4:$E38,$A28,Transactions!$B$4:$B38,"&gt;="&amp;G$1,Transactions!$B$4:$B38,"&lt;="&amp;EOMONTH(G$1,0))))</f>
        <v/>
      </c>
      <c r="H28" s="184" t="str">
        <f>IF($A28="","",IF(H$1="","",SUMIFS(Transactions!$C$4:$C38,Transactions!$E$4:$E38,$A28,Transactions!$B$4:$B38,"&gt;="&amp;H$1,Transactions!$B$4:$B38,"&lt;="&amp;EOMONTH(H$1,0))))</f>
        <v/>
      </c>
      <c r="I28" s="184" t="str">
        <f>IF($A28="","",IF(I$1="","",SUMIFS(Transactions!$C$4:$C38,Transactions!$E$4:$E38,$A28,Transactions!$B$4:$B38,"&gt;="&amp;I$1,Transactions!$B$4:$B38,"&lt;="&amp;EOMONTH(I$1,0))))</f>
        <v/>
      </c>
      <c r="J28" s="184" t="str">
        <f>IF($A28="","",IF(J$1="","",SUMIFS(Transactions!$C$4:$C38,Transactions!$E$4:$E38,$A28,Transactions!$B$4:$B38,"&gt;="&amp;J$1,Transactions!$B$4:$B38,"&lt;="&amp;EOMONTH(J$1,0))))</f>
        <v/>
      </c>
      <c r="K28" s="184" t="str">
        <f>IF($A28="","",IF(K$1="","",SUMIFS(Transactions!$C$4:$C38,Transactions!$E$4:$E38,$A28,Transactions!$B$4:$B38,"&gt;="&amp;K$1,Transactions!$B$4:$B38,"&lt;="&amp;EOMONTH(K$1,0))))</f>
        <v/>
      </c>
      <c r="L28" s="184" t="str">
        <f>IF($A28="","",IF(L$1="","",SUMIFS(Transactions!$C$4:$C38,Transactions!$E$4:$E38,$A28,Transactions!$B$4:$B38,"&gt;="&amp;L$1,Transactions!$B$4:$B38,"&lt;="&amp;EOMONTH(L$1,0))))</f>
        <v/>
      </c>
      <c r="M28" s="184" t="str">
        <f>IF($A28="","",IF(M$1="","",SUMIFS(Transactions!$C$4:$C38,Transactions!$E$4:$E38,$A28,Transactions!$B$4:$B38,"&gt;="&amp;M$1,Transactions!$B$4:$B38,"&lt;="&amp;EOMONTH(M$1,0))))</f>
        <v/>
      </c>
      <c r="N28" s="184" t="str">
        <f>IF($A28="","",IF(N$1="","",SUMIFS(Transactions!$C$4:$C38,Transactions!$E$4:$E38,$A28,Transactions!$B$4:$B38,"&gt;="&amp;N$1,Transactions!$B$4:$B38,"&lt;="&amp;EOMONTH(N$1,0))))</f>
        <v/>
      </c>
      <c r="O28" s="184" t="str">
        <f>IF($A28="","",IF(O$1="","",SUMIFS(Transactions!$C$4:$C38,Transactions!$E$4:$E38,$A28,Transactions!$B$4:$B38,"&gt;="&amp;O$1,Transactions!$B$4:$B38,"&lt;="&amp;EOMONTH(O$1,0))))</f>
        <v/>
      </c>
    </row>
    <row r="29" ht="26.25" customHeight="1">
      <c r="A29" s="183" t="str">
        <f>Summary!B55</f>
        <v/>
      </c>
      <c r="B29" s="183" t="str">
        <f t="shared" si="1"/>
        <v/>
      </c>
      <c r="C29" s="184" t="str">
        <f>IF($A29="","",IF(C$1="","",SUMIFS(Transactions!$C$4:$C38,Transactions!$E$4:$E38,$A29,Transactions!$B$4:$B38,"&gt;="&amp;C$1,Transactions!$B$4:$B38,"&lt;="&amp;EOMONTH(C$1,0))))</f>
        <v/>
      </c>
      <c r="D29" s="184" t="str">
        <f>IF($A29="","",IF(D$1="","",SUMIFS(Transactions!$C$4:$C38,Transactions!$E$4:$E38,$A29,Transactions!$B$4:$B38,"&gt;="&amp;D$1,Transactions!$B$4:$B38,"&lt;="&amp;EOMONTH(D$1,0))))</f>
        <v/>
      </c>
      <c r="E29" s="184" t="str">
        <f>IF($A29="","",IF(E$1="","",SUMIFS(Transactions!$C$4:$C38,Transactions!$E$4:$E38,$A29,Transactions!$B$4:$B38,"&gt;="&amp;E$1,Transactions!$B$4:$B38,"&lt;="&amp;EOMONTH(E$1,0))))</f>
        <v/>
      </c>
      <c r="F29" s="184" t="str">
        <f>IF($A29="","",IF(F$1="","",SUMIFS(Transactions!$C$4:$C38,Transactions!$E$4:$E38,$A29,Transactions!$B$4:$B38,"&gt;="&amp;F$1,Transactions!$B$4:$B38,"&lt;="&amp;EOMONTH(F$1,0))))</f>
        <v/>
      </c>
      <c r="G29" s="184" t="str">
        <f>IF($A29="","",IF(G$1="","",SUMIFS(Transactions!$C$4:$C38,Transactions!$E$4:$E38,$A29,Transactions!$B$4:$B38,"&gt;="&amp;G$1,Transactions!$B$4:$B38,"&lt;="&amp;EOMONTH(G$1,0))))</f>
        <v/>
      </c>
      <c r="H29" s="184" t="str">
        <f>IF($A29="","",IF(H$1="","",SUMIFS(Transactions!$C$4:$C38,Transactions!$E$4:$E38,$A29,Transactions!$B$4:$B38,"&gt;="&amp;H$1,Transactions!$B$4:$B38,"&lt;="&amp;EOMONTH(H$1,0))))</f>
        <v/>
      </c>
      <c r="I29" s="184" t="str">
        <f>IF($A29="","",IF(I$1="","",SUMIFS(Transactions!$C$4:$C38,Transactions!$E$4:$E38,$A29,Transactions!$B$4:$B38,"&gt;="&amp;I$1,Transactions!$B$4:$B38,"&lt;="&amp;EOMONTH(I$1,0))))</f>
        <v/>
      </c>
      <c r="J29" s="184" t="str">
        <f>IF($A29="","",IF(J$1="","",SUMIFS(Transactions!$C$4:$C38,Transactions!$E$4:$E38,$A29,Transactions!$B$4:$B38,"&gt;="&amp;J$1,Transactions!$B$4:$B38,"&lt;="&amp;EOMONTH(J$1,0))))</f>
        <v/>
      </c>
      <c r="K29" s="184" t="str">
        <f>IF($A29="","",IF(K$1="","",SUMIFS(Transactions!$C$4:$C38,Transactions!$E$4:$E38,$A29,Transactions!$B$4:$B38,"&gt;="&amp;K$1,Transactions!$B$4:$B38,"&lt;="&amp;EOMONTH(K$1,0))))</f>
        <v/>
      </c>
      <c r="L29" s="184" t="str">
        <f>IF($A29="","",IF(L$1="","",SUMIFS(Transactions!$C$4:$C38,Transactions!$E$4:$E38,$A29,Transactions!$B$4:$B38,"&gt;="&amp;L$1,Transactions!$B$4:$B38,"&lt;="&amp;EOMONTH(L$1,0))))</f>
        <v/>
      </c>
      <c r="M29" s="184" t="str">
        <f>IF($A29="","",IF(M$1="","",SUMIFS(Transactions!$C$4:$C38,Transactions!$E$4:$E38,$A29,Transactions!$B$4:$B38,"&gt;="&amp;M$1,Transactions!$B$4:$B38,"&lt;="&amp;EOMONTH(M$1,0))))</f>
        <v/>
      </c>
      <c r="N29" s="184" t="str">
        <f>IF($A29="","",IF(N$1="","",SUMIFS(Transactions!$C$4:$C38,Transactions!$E$4:$E38,$A29,Transactions!$B$4:$B38,"&gt;="&amp;N$1,Transactions!$B$4:$B38,"&lt;="&amp;EOMONTH(N$1,0))))</f>
        <v/>
      </c>
      <c r="O29" s="184" t="str">
        <f>IF($A29="","",IF(O$1="","",SUMIFS(Transactions!$C$4:$C38,Transactions!$E$4:$E38,$A29,Transactions!$B$4:$B38,"&gt;="&amp;O$1,Transactions!$B$4:$B38,"&lt;="&amp;EOMONTH(O$1,0))))</f>
        <v/>
      </c>
    </row>
    <row r="30" ht="26.25" customHeight="1">
      <c r="A30" s="183"/>
      <c r="B30" s="183" t="str">
        <f t="shared" si="1"/>
        <v/>
      </c>
      <c r="C30" s="184" t="str">
        <f t="shared" ref="C30:N30" si="2">IF($A30="","",IF(#REF!="","",SUMIFS('Expenses Actual'!$C:$C,'Expenses Actual'!$E:$E,$A30,'Expenses Actual'!$D:$D,"&gt;="&amp;#REF!,'Expenses Actual'!$D:$D,"&gt;"&amp;EOMONTH(#REF!,-1))))</f>
        <v/>
      </c>
      <c r="D30" s="184" t="str">
        <f t="shared" si="2"/>
        <v/>
      </c>
      <c r="E30" s="185" t="str">
        <f t="shared" si="2"/>
        <v/>
      </c>
      <c r="F30" s="185" t="str">
        <f t="shared" si="2"/>
        <v/>
      </c>
      <c r="G30" s="185" t="str">
        <f t="shared" si="2"/>
        <v/>
      </c>
      <c r="H30" s="185" t="str">
        <f t="shared" si="2"/>
        <v/>
      </c>
      <c r="I30" s="185" t="str">
        <f t="shared" si="2"/>
        <v/>
      </c>
      <c r="J30" s="185" t="str">
        <f t="shared" si="2"/>
        <v/>
      </c>
      <c r="K30" s="185" t="str">
        <f t="shared" si="2"/>
        <v/>
      </c>
      <c r="L30" s="185" t="str">
        <f t="shared" si="2"/>
        <v/>
      </c>
      <c r="M30" s="185" t="str">
        <f t="shared" si="2"/>
        <v/>
      </c>
      <c r="N30" s="185" t="str">
        <f t="shared" si="2"/>
        <v/>
      </c>
      <c r="O30" s="186" t="str">
        <f t="shared" ref="O30:O38" si="4">IF(SUM(C30,D30,E30,F30,G30,H30,I30,J30,K30,L30,M30,N30)=0,"",SUM(C30,D30,E30,F30,G30,H30,I30,J30,K30,L30,M30,N30))</f>
        <v/>
      </c>
    </row>
    <row r="31" ht="26.25" customHeight="1">
      <c r="A31" s="183"/>
      <c r="B31" s="183" t="str">
        <f t="shared" si="1"/>
        <v/>
      </c>
      <c r="C31" s="184" t="str">
        <f t="shared" ref="C31:N31" si="3">IF($A31="","",IF(#REF!="","",SUMIFS('Expenses Actual'!$C:$C,'Expenses Actual'!$E:$E,$A31,'Expenses Actual'!$D:$D,"&gt;="&amp;#REF!,'Expenses Actual'!$D:$D,"&gt;"&amp;EOMONTH(#REF!,-1))))</f>
        <v/>
      </c>
      <c r="D31" s="184" t="str">
        <f t="shared" si="3"/>
        <v/>
      </c>
      <c r="E31" s="185" t="str">
        <f t="shared" si="3"/>
        <v/>
      </c>
      <c r="F31" s="185" t="str">
        <f t="shared" si="3"/>
        <v/>
      </c>
      <c r="G31" s="185" t="str">
        <f t="shared" si="3"/>
        <v/>
      </c>
      <c r="H31" s="185" t="str">
        <f t="shared" si="3"/>
        <v/>
      </c>
      <c r="I31" s="185" t="str">
        <f t="shared" si="3"/>
        <v/>
      </c>
      <c r="J31" s="185" t="str">
        <f t="shared" si="3"/>
        <v/>
      </c>
      <c r="K31" s="185" t="str">
        <f t="shared" si="3"/>
        <v/>
      </c>
      <c r="L31" s="185" t="str">
        <f t="shared" si="3"/>
        <v/>
      </c>
      <c r="M31" s="185" t="str">
        <f t="shared" si="3"/>
        <v/>
      </c>
      <c r="N31" s="185" t="str">
        <f t="shared" si="3"/>
        <v/>
      </c>
      <c r="O31" s="186" t="str">
        <f t="shared" si="4"/>
        <v/>
      </c>
    </row>
    <row r="32" ht="26.25" customHeight="1">
      <c r="A32" s="183"/>
      <c r="B32" s="183" t="str">
        <f t="shared" si="1"/>
        <v/>
      </c>
      <c r="C32" s="184" t="str">
        <f t="shared" ref="C32:N32" si="5">IF($A32="","",IF(#REF!="","",SUMIFS('Expenses Actual'!$C:$C,'Expenses Actual'!$E:$E,$A32,'Expenses Actual'!$D:$D,"&gt;="&amp;#REF!,'Expenses Actual'!$D:$D,"&gt;"&amp;EOMONTH(#REF!,-1))))</f>
        <v/>
      </c>
      <c r="D32" s="184" t="str">
        <f t="shared" si="5"/>
        <v/>
      </c>
      <c r="E32" s="185" t="str">
        <f t="shared" si="5"/>
        <v/>
      </c>
      <c r="F32" s="185" t="str">
        <f t="shared" si="5"/>
        <v/>
      </c>
      <c r="G32" s="185" t="str">
        <f t="shared" si="5"/>
        <v/>
      </c>
      <c r="H32" s="185" t="str">
        <f t="shared" si="5"/>
        <v/>
      </c>
      <c r="I32" s="185" t="str">
        <f t="shared" si="5"/>
        <v/>
      </c>
      <c r="J32" s="185" t="str">
        <f t="shared" si="5"/>
        <v/>
      </c>
      <c r="K32" s="185" t="str">
        <f t="shared" si="5"/>
        <v/>
      </c>
      <c r="L32" s="185" t="str">
        <f t="shared" si="5"/>
        <v/>
      </c>
      <c r="M32" s="185" t="str">
        <f t="shared" si="5"/>
        <v/>
      </c>
      <c r="N32" s="185" t="str">
        <f t="shared" si="5"/>
        <v/>
      </c>
      <c r="O32" s="186" t="str">
        <f t="shared" si="4"/>
        <v/>
      </c>
    </row>
    <row r="33" ht="26.25" customHeight="1">
      <c r="A33" s="183"/>
      <c r="B33" s="183" t="str">
        <f t="shared" si="1"/>
        <v/>
      </c>
      <c r="C33" s="184" t="str">
        <f t="shared" ref="C33:N33" si="6">IF($A33="","",IF(#REF!="","",SUMIFS('Expenses Actual'!$C:$C,'Expenses Actual'!$E:$E,$A33,'Expenses Actual'!$D:$D,"&gt;="&amp;#REF!,'Expenses Actual'!$D:$D,"&gt;"&amp;EOMONTH(#REF!,-1))))</f>
        <v/>
      </c>
      <c r="D33" s="184" t="str">
        <f t="shared" si="6"/>
        <v/>
      </c>
      <c r="E33" s="185" t="str">
        <f t="shared" si="6"/>
        <v/>
      </c>
      <c r="F33" s="185" t="str">
        <f t="shared" si="6"/>
        <v/>
      </c>
      <c r="G33" s="185" t="str">
        <f t="shared" si="6"/>
        <v/>
      </c>
      <c r="H33" s="185" t="str">
        <f t="shared" si="6"/>
        <v/>
      </c>
      <c r="I33" s="185" t="str">
        <f t="shared" si="6"/>
        <v/>
      </c>
      <c r="J33" s="185" t="str">
        <f t="shared" si="6"/>
        <v/>
      </c>
      <c r="K33" s="185" t="str">
        <f t="shared" si="6"/>
        <v/>
      </c>
      <c r="L33" s="185" t="str">
        <f t="shared" si="6"/>
        <v/>
      </c>
      <c r="M33" s="185" t="str">
        <f t="shared" si="6"/>
        <v/>
      </c>
      <c r="N33" s="185" t="str">
        <f t="shared" si="6"/>
        <v/>
      </c>
      <c r="O33" s="186" t="str">
        <f t="shared" si="4"/>
        <v/>
      </c>
    </row>
    <row r="34" ht="26.25" customHeight="1">
      <c r="A34" s="183"/>
      <c r="B34" s="183" t="str">
        <f t="shared" si="1"/>
        <v/>
      </c>
      <c r="C34" s="184" t="str">
        <f t="shared" ref="C34:N34" si="7">IF($A34="","",IF(#REF!="","",SUMIFS('Expenses Actual'!$C:$C,'Expenses Actual'!$E:$E,$A34,'Expenses Actual'!$D:$D,"&gt;="&amp;#REF!,'Expenses Actual'!$D:$D,"&gt;"&amp;EOMONTH(#REF!,-1))))</f>
        <v/>
      </c>
      <c r="D34" s="184" t="str">
        <f t="shared" si="7"/>
        <v/>
      </c>
      <c r="E34" s="185" t="str">
        <f t="shared" si="7"/>
        <v/>
      </c>
      <c r="F34" s="185" t="str">
        <f t="shared" si="7"/>
        <v/>
      </c>
      <c r="G34" s="185" t="str">
        <f t="shared" si="7"/>
        <v/>
      </c>
      <c r="H34" s="185" t="str">
        <f t="shared" si="7"/>
        <v/>
      </c>
      <c r="I34" s="185" t="str">
        <f t="shared" si="7"/>
        <v/>
      </c>
      <c r="J34" s="185" t="str">
        <f t="shared" si="7"/>
        <v/>
      </c>
      <c r="K34" s="185" t="str">
        <f t="shared" si="7"/>
        <v/>
      </c>
      <c r="L34" s="185" t="str">
        <f t="shared" si="7"/>
        <v/>
      </c>
      <c r="M34" s="185" t="str">
        <f t="shared" si="7"/>
        <v/>
      </c>
      <c r="N34" s="185" t="str">
        <f t="shared" si="7"/>
        <v/>
      </c>
      <c r="O34" s="186" t="str">
        <f t="shared" si="4"/>
        <v/>
      </c>
    </row>
    <row r="35" ht="26.25" customHeight="1">
      <c r="A35" s="183"/>
      <c r="B35" s="183" t="str">
        <f t="shared" si="1"/>
        <v/>
      </c>
      <c r="C35" s="184" t="str">
        <f t="shared" ref="C35:N35" si="8">IF($A35="","",IF(#REF!="","",SUMIFS('Expenses Actual'!$C:$C,'Expenses Actual'!$E:$E,$A35,'Expenses Actual'!$D:$D,"&gt;="&amp;#REF!,'Expenses Actual'!$D:$D,"&gt;"&amp;EOMONTH(#REF!,-1))))</f>
        <v/>
      </c>
      <c r="D35" s="184" t="str">
        <f t="shared" si="8"/>
        <v/>
      </c>
      <c r="E35" s="185" t="str">
        <f t="shared" si="8"/>
        <v/>
      </c>
      <c r="F35" s="185" t="str">
        <f t="shared" si="8"/>
        <v/>
      </c>
      <c r="G35" s="185" t="str">
        <f t="shared" si="8"/>
        <v/>
      </c>
      <c r="H35" s="185" t="str">
        <f t="shared" si="8"/>
        <v/>
      </c>
      <c r="I35" s="185" t="str">
        <f t="shared" si="8"/>
        <v/>
      </c>
      <c r="J35" s="185" t="str">
        <f t="shared" si="8"/>
        <v/>
      </c>
      <c r="K35" s="185" t="str">
        <f t="shared" si="8"/>
        <v/>
      </c>
      <c r="L35" s="185" t="str">
        <f t="shared" si="8"/>
        <v/>
      </c>
      <c r="M35" s="185" t="str">
        <f t="shared" si="8"/>
        <v/>
      </c>
      <c r="N35" s="185" t="str">
        <f t="shared" si="8"/>
        <v/>
      </c>
      <c r="O35" s="186" t="str">
        <f t="shared" si="4"/>
        <v/>
      </c>
    </row>
    <row r="36" ht="26.25" customHeight="1">
      <c r="A36" s="183"/>
      <c r="B36" s="183" t="str">
        <f t="shared" si="1"/>
        <v/>
      </c>
      <c r="C36" s="184" t="str">
        <f t="shared" ref="C36:N36" si="9">IF($A36="","",IF(#REF!="","",SUMIFS('Expenses Actual'!$C:$C,'Expenses Actual'!$E:$E,$A36,'Expenses Actual'!$D:$D,"&gt;="&amp;#REF!,'Expenses Actual'!$D:$D,"&gt;"&amp;EOMONTH(#REF!,-1))))</f>
        <v/>
      </c>
      <c r="D36" s="184" t="str">
        <f t="shared" si="9"/>
        <v/>
      </c>
      <c r="E36" s="185" t="str">
        <f t="shared" si="9"/>
        <v/>
      </c>
      <c r="F36" s="185" t="str">
        <f t="shared" si="9"/>
        <v/>
      </c>
      <c r="G36" s="185" t="str">
        <f t="shared" si="9"/>
        <v/>
      </c>
      <c r="H36" s="185" t="str">
        <f t="shared" si="9"/>
        <v/>
      </c>
      <c r="I36" s="185" t="str">
        <f t="shared" si="9"/>
        <v/>
      </c>
      <c r="J36" s="185" t="str">
        <f t="shared" si="9"/>
        <v/>
      </c>
      <c r="K36" s="185" t="str">
        <f t="shared" si="9"/>
        <v/>
      </c>
      <c r="L36" s="185" t="str">
        <f t="shared" si="9"/>
        <v/>
      </c>
      <c r="M36" s="185" t="str">
        <f t="shared" si="9"/>
        <v/>
      </c>
      <c r="N36" s="185" t="str">
        <f t="shared" si="9"/>
        <v/>
      </c>
      <c r="O36" s="186" t="str">
        <f t="shared" si="4"/>
        <v/>
      </c>
    </row>
    <row r="37" ht="26.25" customHeight="1">
      <c r="A37" s="183"/>
      <c r="B37" s="183" t="str">
        <f t="shared" si="1"/>
        <v/>
      </c>
      <c r="C37" s="184" t="str">
        <f t="shared" ref="C37:N37" si="10">IF($A37="","",IF(#REF!="","",SUMIFS('Expenses Actual'!$C:$C,'Expenses Actual'!$E:$E,$A37,'Expenses Actual'!$D:$D,"&gt;="&amp;#REF!,'Expenses Actual'!$D:$D,"&gt;"&amp;EOMONTH(#REF!,-1))))</f>
        <v/>
      </c>
      <c r="D37" s="184" t="str">
        <f t="shared" si="10"/>
        <v/>
      </c>
      <c r="E37" s="185" t="str">
        <f t="shared" si="10"/>
        <v/>
      </c>
      <c r="F37" s="185" t="str">
        <f t="shared" si="10"/>
        <v/>
      </c>
      <c r="G37" s="185" t="str">
        <f t="shared" si="10"/>
        <v/>
      </c>
      <c r="H37" s="185" t="str">
        <f t="shared" si="10"/>
        <v/>
      </c>
      <c r="I37" s="185" t="str">
        <f t="shared" si="10"/>
        <v/>
      </c>
      <c r="J37" s="185" t="str">
        <f t="shared" si="10"/>
        <v/>
      </c>
      <c r="K37" s="185" t="str">
        <f t="shared" si="10"/>
        <v/>
      </c>
      <c r="L37" s="185" t="str">
        <f t="shared" si="10"/>
        <v/>
      </c>
      <c r="M37" s="185" t="str">
        <f t="shared" si="10"/>
        <v/>
      </c>
      <c r="N37" s="185" t="str">
        <f t="shared" si="10"/>
        <v/>
      </c>
      <c r="O37" s="186" t="str">
        <f t="shared" si="4"/>
        <v/>
      </c>
    </row>
    <row r="38" ht="26.25" customHeight="1">
      <c r="A38" s="183"/>
      <c r="B38" s="183" t="str">
        <f t="shared" si="1"/>
        <v/>
      </c>
      <c r="C38" s="184" t="str">
        <f t="shared" ref="C38:N38" si="11">IF($A38="","",IF(#REF!="","",SUMIFS('Expenses Actual'!$C:$C,'Expenses Actual'!$E:$E,$A38,'Expenses Actual'!$D:$D,"&gt;="&amp;#REF!,'Expenses Actual'!$D:$D,"&gt;"&amp;EOMONTH(#REF!,-1))))</f>
        <v/>
      </c>
      <c r="D38" s="184" t="str">
        <f t="shared" si="11"/>
        <v/>
      </c>
      <c r="E38" s="185" t="str">
        <f t="shared" si="11"/>
        <v/>
      </c>
      <c r="F38" s="185" t="str">
        <f t="shared" si="11"/>
        <v/>
      </c>
      <c r="G38" s="185" t="str">
        <f t="shared" si="11"/>
        <v/>
      </c>
      <c r="H38" s="185" t="str">
        <f t="shared" si="11"/>
        <v/>
      </c>
      <c r="I38" s="185" t="str">
        <f t="shared" si="11"/>
        <v/>
      </c>
      <c r="J38" s="185" t="str">
        <f t="shared" si="11"/>
        <v/>
      </c>
      <c r="K38" s="185" t="str">
        <f t="shared" si="11"/>
        <v/>
      </c>
      <c r="L38" s="185" t="str">
        <f t="shared" si="11"/>
        <v/>
      </c>
      <c r="M38" s="185" t="str">
        <f t="shared" si="11"/>
        <v/>
      </c>
      <c r="N38" s="185" t="str">
        <f t="shared" si="11"/>
        <v/>
      </c>
      <c r="O38" s="186" t="str">
        <f t="shared" si="4"/>
        <v/>
      </c>
    </row>
  </sheetData>
  <mergeCells count="1">
    <mergeCell ref="A1:B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C272C"/>
    <outlinePr summaryBelow="0" summaryRight="0"/>
  </sheetPr>
  <sheetViews>
    <sheetView showGridLines="0"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75"/>
  <cols>
    <col customWidth="1" min="1" max="1" width="17.89"/>
    <col customWidth="1" min="2" max="2" width="16.11"/>
    <col customWidth="1" min="3" max="14" width="11.44"/>
  </cols>
  <sheetData>
    <row r="1">
      <c r="A1" s="173" t="s">
        <v>42</v>
      </c>
      <c r="C1" s="187">
        <f>DATE(Summary!$D2,1,1)</f>
        <v>44927</v>
      </c>
      <c r="D1" s="187">
        <f>DATE(Summary!$D2,2,1)</f>
        <v>44958</v>
      </c>
      <c r="E1" s="187">
        <f>DATE(Summary!$D2,3,1)</f>
        <v>44986</v>
      </c>
      <c r="F1" s="187">
        <f>DATE(Summary!$D2,4,1)</f>
        <v>45017</v>
      </c>
      <c r="G1" s="187">
        <f>DATE(Summary!$D2,5,1)</f>
        <v>45047</v>
      </c>
      <c r="H1" s="187">
        <f>DATE(Summary!$D2,6,1)</f>
        <v>45078</v>
      </c>
      <c r="I1" s="187">
        <f>DATE(Summary!$D2,7,1)</f>
        <v>45108</v>
      </c>
      <c r="J1" s="187">
        <f>DATE(Summary!$D2,8,1)</f>
        <v>45139</v>
      </c>
      <c r="K1" s="187">
        <f>DATE(Summary!$D2,9,1)</f>
        <v>45170</v>
      </c>
      <c r="L1" s="187">
        <f>DATE(Summary!$D2,10,1)</f>
        <v>45200</v>
      </c>
      <c r="M1" s="187">
        <f>DATE(Summary!$D2,11,1)</f>
        <v>45231</v>
      </c>
      <c r="N1" s="187">
        <f>DATE(Summary!$D2,12,1)</f>
        <v>45261</v>
      </c>
    </row>
    <row r="2" ht="26.25" customHeight="1">
      <c r="A2" s="158" t="str">
        <f>Summary!H25</f>
        <v>Consultant Fee</v>
      </c>
      <c r="B2" s="188" t="str">
        <f>IFERROR(__xludf.DUMMYFUNCTION("IF(A2="""","""",SPARKLINE({C2,D2,E2,F2,G2,H2,I2,J2,K2,L2,M2,N2},{""charttype"",""column""}))"),"")</f>
        <v/>
      </c>
      <c r="C2" s="160">
        <f>IF($A2="","",IF(C$1="","",SUMIFS(Transactions!$H$4:$H38,Transactions!$J$4:$J38,$A2,Transactions!$G$4:$G38,"&gt;="&amp;C$1,Transactions!$G$4:$G38,"&lt;="&amp;EOMONTH(C$1,0))))</f>
        <v>0</v>
      </c>
      <c r="D2" s="160">
        <f>IF($A2="","",IF(D$1="","",SUMIFS(Transactions!$H$4:$H38,Transactions!$J$4:$J38,$A2,Transactions!$G$4:$G38,"&gt;="&amp;D$1,Transactions!$G$4:$G38,"&lt;="&amp;EOMONTH(D$1,0))))</f>
        <v>0</v>
      </c>
      <c r="E2" s="160">
        <f>IF($A2="","",IF(E$1="","",SUMIFS(Transactions!$H$4:$H38,Transactions!$J$4:$J38,$A2,Transactions!$G$4:$G38,"&gt;="&amp;E$1,Transactions!$G$4:$G38,"&lt;="&amp;EOMONTH(E$1,0))))</f>
        <v>0</v>
      </c>
      <c r="F2" s="160">
        <f>IF($A2="","",IF(F$1="","",SUMIFS(Transactions!$H$4:$H38,Transactions!$J$4:$J38,$A2,Transactions!$G$4:$G38,"&gt;="&amp;F$1,Transactions!$G$4:$G38,"&lt;="&amp;EOMONTH(F$1,0))))</f>
        <v>0</v>
      </c>
      <c r="G2" s="160">
        <f>IF($A2="","",IF(G$1="","",SUMIFS(Transactions!$H$4:$H38,Transactions!$J$4:$J38,$A2,Transactions!$G$4:$G38,"&gt;="&amp;G$1,Transactions!$G$4:$G38,"&lt;="&amp;EOMONTH(G$1,0))))</f>
        <v>0</v>
      </c>
      <c r="H2" s="160">
        <f>IF($A2="","",IF(H$1="","",SUMIFS(Transactions!$H$4:$H38,Transactions!$J$4:$J38,$A2,Transactions!$G$4:$G38,"&gt;="&amp;H$1,Transactions!$G$4:$G38,"&lt;="&amp;EOMONTH(H$1,0))))</f>
        <v>0</v>
      </c>
      <c r="I2" s="160">
        <f>IF($A2="","",IF(I$1="","",SUMIFS(Transactions!$H$4:$H38,Transactions!$J$4:$J38,$A2,Transactions!$G$4:$G38,"&gt;="&amp;I$1,Transactions!$G$4:$G38,"&lt;="&amp;EOMONTH(I$1,0))))</f>
        <v>0</v>
      </c>
      <c r="J2" s="160">
        <f>IF($A2="","",IF(J$1="","",SUMIFS(Transactions!$H$4:$H38,Transactions!$J$4:$J38,$A2,Transactions!$G$4:$G38,"&gt;="&amp;J$1,Transactions!$G$4:$G38,"&lt;="&amp;EOMONTH(J$1,0))))</f>
        <v>0</v>
      </c>
      <c r="K2" s="160">
        <f>IF($A2="","",IF(K$1="","",SUMIFS(Transactions!$H$4:$H38,Transactions!$J$4:$J38,$A2,Transactions!$G$4:$G38,"&gt;="&amp;K$1,Transactions!$G$4:$G38,"&lt;="&amp;EOMONTH(K$1,0))))</f>
        <v>0</v>
      </c>
      <c r="L2" s="160">
        <f>IF($A2="","",IF(L$1="","",SUMIFS(Transactions!$H$4:$H38,Transactions!$J$4:$J38,$A2,Transactions!$G$4:$G38,"&gt;="&amp;L$1,Transactions!$G$4:$G38,"&lt;="&amp;EOMONTH(L$1,0))))</f>
        <v>0</v>
      </c>
      <c r="M2" s="160">
        <f>IF($A2="","",IF(M$1="","",SUMIFS(Transactions!$H$4:$H38,Transactions!$J$4:$J38,$A2,Transactions!$G$4:$G38,"&gt;="&amp;M$1,Transactions!$G$4:$G38,"&lt;="&amp;EOMONTH(M$1,0))))</f>
        <v>0</v>
      </c>
      <c r="N2" s="160">
        <f>IF($A2="","",IF(N$1="","",SUMIFS(Transactions!$H$4:$H38,Transactions!$J$4:$J38,$A2,Transactions!$G$4:$G38,"&gt;="&amp;N$1,Transactions!$G$4:$G38,"&lt;="&amp;EOMONTH(N$1,0))))</f>
        <v>0</v>
      </c>
    </row>
    <row r="3" ht="26.25" customHeight="1">
      <c r="A3" s="161" t="str">
        <f>Summary!H26</f>
        <v>Paycheck</v>
      </c>
      <c r="B3" s="189" t="str">
        <f>IFERROR(__xludf.DUMMYFUNCTION("IF(A3="""","""",SPARKLINE({C3,D3,E3,F3,G3,H3,I3,J3,K3,L3,M3,N3},{""charttype"",""column""}))"),"")</f>
        <v/>
      </c>
      <c r="C3" s="163">
        <f>IF($A3="","",IF(C$1="","",SUMIFS(Transactions!$H$4:$H38,Transactions!$J$4:$J38,$A3,Transactions!$G$4:$G38,"&gt;="&amp;C$1,Transactions!$G$4:$G38,"&lt;="&amp;EOMONTH(C$1,0))))</f>
        <v>0</v>
      </c>
      <c r="D3" s="163">
        <f>IF($A3="","",IF(D$1="","",SUMIFS(Transactions!$H$4:$H38,Transactions!$J$4:$J38,$A3,Transactions!$G$4:$G38,"&gt;="&amp;D$1,Transactions!$G$4:$G38,"&lt;="&amp;EOMONTH(D$1,0))))</f>
        <v>0</v>
      </c>
      <c r="E3" s="163">
        <f>IF($A3="","",IF(E$1="","",SUMIFS(Transactions!$H$4:$H38,Transactions!$J$4:$J38,$A3,Transactions!$G$4:$G38,"&gt;="&amp;E$1,Transactions!$G$4:$G38,"&lt;="&amp;EOMONTH(E$1,0))))</f>
        <v>0</v>
      </c>
      <c r="F3" s="163">
        <f>IF($A3="","",IF(F$1="","",SUMIFS(Transactions!$H$4:$H38,Transactions!$J$4:$J38,$A3,Transactions!$G$4:$G38,"&gt;="&amp;F$1,Transactions!$G$4:$G38,"&lt;="&amp;EOMONTH(F$1,0))))</f>
        <v>0</v>
      </c>
      <c r="G3" s="163">
        <f>IF($A3="","",IF(G$1="","",SUMIFS(Transactions!$H$4:$H38,Transactions!$J$4:$J38,$A3,Transactions!$G$4:$G38,"&gt;="&amp;G$1,Transactions!$G$4:$G38,"&lt;="&amp;EOMONTH(G$1,0))))</f>
        <v>0</v>
      </c>
      <c r="H3" s="163">
        <f>IF($A3="","",IF(H$1="","",SUMIFS(Transactions!$H$4:$H38,Transactions!$J$4:$J38,$A3,Transactions!$G$4:$G38,"&gt;="&amp;H$1,Transactions!$G$4:$G38,"&lt;="&amp;EOMONTH(H$1,0))))</f>
        <v>0</v>
      </c>
      <c r="I3" s="163">
        <f>IF($A3="","",IF(I$1="","",SUMIFS(Transactions!$H$4:$H38,Transactions!$J$4:$J38,$A3,Transactions!$G$4:$G38,"&gt;="&amp;I$1,Transactions!$G$4:$G38,"&lt;="&amp;EOMONTH(I$1,0))))</f>
        <v>0</v>
      </c>
      <c r="J3" s="163">
        <f>IF($A3="","",IF(J$1="","",SUMIFS(Transactions!$H$4:$H38,Transactions!$J$4:$J38,$A3,Transactions!$G$4:$G38,"&gt;="&amp;J$1,Transactions!$G$4:$G38,"&lt;="&amp;EOMONTH(J$1,0))))</f>
        <v>0</v>
      </c>
      <c r="K3" s="163">
        <f>IF($A3="","",IF(K$1="","",SUMIFS(Transactions!$H$4:$H38,Transactions!$J$4:$J38,$A3,Transactions!$G$4:$G38,"&gt;="&amp;K$1,Transactions!$G$4:$G38,"&lt;="&amp;EOMONTH(K$1,0))))</f>
        <v>0</v>
      </c>
      <c r="L3" s="163">
        <f>IF($A3="","",IF(L$1="","",SUMIFS(Transactions!$H$4:$H38,Transactions!$J$4:$J38,$A3,Transactions!$G$4:$G38,"&gt;="&amp;L$1,Transactions!$G$4:$G38,"&lt;="&amp;EOMONTH(L$1,0))))</f>
        <v>0</v>
      </c>
      <c r="M3" s="163">
        <f>IF($A3="","",IF(M$1="","",SUMIFS(Transactions!$H$4:$H38,Transactions!$J$4:$J38,$A3,Transactions!$G$4:$G38,"&gt;="&amp;M$1,Transactions!$G$4:$G38,"&lt;="&amp;EOMONTH(M$1,0))))</f>
        <v>0</v>
      </c>
      <c r="N3" s="163">
        <f>IF($A3="","",IF(N$1="","",SUMIFS(Transactions!$H$4:$H38,Transactions!$J$4:$J38,$A3,Transactions!$G$4:$G38,"&gt;="&amp;N$1,Transactions!$G$4:$G38,"&lt;="&amp;EOMONTH(N$1,0))))</f>
        <v>0</v>
      </c>
    </row>
    <row r="4" ht="26.25" customHeight="1">
      <c r="A4" s="158" t="str">
        <f>Summary!H27</f>
        <v>Bonus</v>
      </c>
      <c r="B4" s="190" t="str">
        <f>IFERROR(__xludf.DUMMYFUNCTION("IF(A4="""","""",SPARKLINE({C4,D4,E4,F4,G4,H4,I4,J4,K4,L4,M4},{""charttype"",""column""}))"),"")</f>
        <v/>
      </c>
      <c r="C4" s="160">
        <f>IF($A4="","",IF(C$1="","",SUMIFS(Transactions!$H$4:$H38,Transactions!$J$4:$J38,$A4,Transactions!$G$4:$G38,"&gt;="&amp;C$1,Transactions!$G$4:$G38,"&lt;="&amp;EOMONTH(C$1,0))))</f>
        <v>0</v>
      </c>
      <c r="D4" s="160">
        <f>IF($A4="","",IF(D$1="","",SUMIFS(Transactions!$H$4:$H38,Transactions!$J$4:$J38,$A4,Transactions!$G$4:$G38,"&gt;="&amp;D$1,Transactions!$G$4:$G38,"&lt;="&amp;EOMONTH(D$1,0))))</f>
        <v>0</v>
      </c>
      <c r="E4" s="160">
        <f>IF($A4="","",IF(E$1="","",SUMIFS(Transactions!$H$4:$H38,Transactions!$J$4:$J38,$A4,Transactions!$G$4:$G38,"&gt;="&amp;E$1,Transactions!$G$4:$G38,"&lt;="&amp;EOMONTH(E$1,0))))</f>
        <v>0</v>
      </c>
      <c r="F4" s="160">
        <f>IF($A4="","",IF(F$1="","",SUMIFS(Transactions!$H$4:$H38,Transactions!$J$4:$J38,$A4,Transactions!$G$4:$G38,"&gt;="&amp;F$1,Transactions!$G$4:$G38,"&lt;="&amp;EOMONTH(F$1,0))))</f>
        <v>0</v>
      </c>
      <c r="G4" s="160">
        <f>IF($A4="","",IF(G$1="","",SUMIFS(Transactions!$H$4:$H38,Transactions!$J$4:$J38,$A4,Transactions!$G$4:$G38,"&gt;="&amp;G$1,Transactions!$G$4:$G38,"&lt;="&amp;EOMONTH(G$1,0))))</f>
        <v>0</v>
      </c>
      <c r="H4" s="160">
        <f>IF($A4="","",IF(H$1="","",SUMIFS(Transactions!$H$4:$H38,Transactions!$J$4:$J38,$A4,Transactions!$G$4:$G38,"&gt;="&amp;H$1,Transactions!$G$4:$G38,"&lt;="&amp;EOMONTH(H$1,0))))</f>
        <v>0</v>
      </c>
      <c r="I4" s="160">
        <f>IF($A4="","",IF(I$1="","",SUMIFS(Transactions!$H$4:$H38,Transactions!$J$4:$J38,$A4,Transactions!$G$4:$G38,"&gt;="&amp;I$1,Transactions!$G$4:$G38,"&lt;="&amp;EOMONTH(I$1,0))))</f>
        <v>0</v>
      </c>
      <c r="J4" s="160">
        <f>IF($A4="","",IF(J$1="","",SUMIFS(Transactions!$H$4:$H38,Transactions!$J$4:$J38,$A4,Transactions!$G$4:$G38,"&gt;="&amp;J$1,Transactions!$G$4:$G38,"&lt;="&amp;EOMONTH(J$1,0))))</f>
        <v>0</v>
      </c>
      <c r="K4" s="160">
        <f>IF($A4="","",IF(K$1="","",SUMIFS(Transactions!$H$4:$H38,Transactions!$J$4:$J38,$A4,Transactions!$G$4:$G38,"&gt;="&amp;K$1,Transactions!$G$4:$G38,"&lt;="&amp;EOMONTH(K$1,0))))</f>
        <v>0</v>
      </c>
      <c r="L4" s="160">
        <f>IF($A4="","",IF(L$1="","",SUMIFS(Transactions!$H$4:$H38,Transactions!$J$4:$J38,$A4,Transactions!$G$4:$G38,"&gt;="&amp;L$1,Transactions!$G$4:$G38,"&lt;="&amp;EOMONTH(L$1,0))))</f>
        <v>0</v>
      </c>
      <c r="M4" s="160">
        <f>IF($A4="","",IF(M$1="","",SUMIFS(Transactions!$H$4:$H38,Transactions!$J$4:$J38,$A4,Transactions!$G$4:$G38,"&gt;="&amp;M$1,Transactions!$G$4:$G38,"&lt;="&amp;EOMONTH(M$1,0))))</f>
        <v>0</v>
      </c>
      <c r="N4" s="160">
        <f>IF($A4="","",IF(N$1="","",SUMIFS(Transactions!$H$4:$H38,Transactions!$J$4:$J38,$A4,Transactions!$G$4:$G38,"&gt;="&amp;N$1,Transactions!$G$4:$G38,"&lt;="&amp;EOMONTH(N$1,0))))</f>
        <v>0</v>
      </c>
    </row>
    <row r="5" ht="26.25" customHeight="1">
      <c r="A5" s="161" t="str">
        <f>Summary!H28</f>
        <v>Interest</v>
      </c>
      <c r="B5" s="189" t="str">
        <f>IFERROR(__xludf.DUMMYFUNCTION("IF(A5="""","""",SPARKLINE({C5,D5,E5,F5,G5,H5,I5,J5,K5,L5,M5},{""charttype"",""column""}))"),"")</f>
        <v/>
      </c>
      <c r="C5" s="163">
        <f>IF($A5="","",IF(C$1="","",SUMIFS(Transactions!$H$4:$H38,Transactions!$J$4:$J38,$A5,Transactions!$G$4:$G38,"&gt;="&amp;C$1,Transactions!$G$4:$G38,"&lt;="&amp;EOMONTH(C$1,0))))</f>
        <v>0</v>
      </c>
      <c r="D5" s="163">
        <f>IF($A5="","",IF(D$1="","",SUMIFS(Transactions!$H$4:$H38,Transactions!$J$4:$J38,$A5,Transactions!$G$4:$G38,"&gt;="&amp;D$1,Transactions!$G$4:$G38,"&lt;="&amp;EOMONTH(D$1,0))))</f>
        <v>0</v>
      </c>
      <c r="E5" s="163">
        <f>IF($A5="","",IF(E$1="","",SUMIFS(Transactions!$H$4:$H38,Transactions!$J$4:$J38,$A5,Transactions!$G$4:$G38,"&gt;="&amp;E$1,Transactions!$G$4:$G38,"&lt;="&amp;EOMONTH(E$1,0))))</f>
        <v>0</v>
      </c>
      <c r="F5" s="163">
        <f>IF($A5="","",IF(F$1="","",SUMIFS(Transactions!$H$4:$H38,Transactions!$J$4:$J38,$A5,Transactions!$G$4:$G38,"&gt;="&amp;F$1,Transactions!$G$4:$G38,"&lt;="&amp;EOMONTH(F$1,0))))</f>
        <v>0</v>
      </c>
      <c r="G5" s="163">
        <f>IF($A5="","",IF(G$1="","",SUMIFS(Transactions!$H$4:$H38,Transactions!$J$4:$J38,$A5,Transactions!$G$4:$G38,"&gt;="&amp;G$1,Transactions!$G$4:$G38,"&lt;="&amp;EOMONTH(G$1,0))))</f>
        <v>0</v>
      </c>
      <c r="H5" s="163">
        <f>IF($A5="","",IF(H$1="","",SUMIFS(Transactions!$H$4:$H38,Transactions!$J$4:$J38,$A5,Transactions!$G$4:$G38,"&gt;="&amp;H$1,Transactions!$G$4:$G38,"&lt;="&amp;EOMONTH(H$1,0))))</f>
        <v>0</v>
      </c>
      <c r="I5" s="163">
        <f>IF($A5="","",IF(I$1="","",SUMIFS(Transactions!$H$4:$H38,Transactions!$J$4:$J38,$A5,Transactions!$G$4:$G38,"&gt;="&amp;I$1,Transactions!$G$4:$G38,"&lt;="&amp;EOMONTH(I$1,0))))</f>
        <v>0</v>
      </c>
      <c r="J5" s="163">
        <f>IF($A5="","",IF(J$1="","",SUMIFS(Transactions!$H$4:$H38,Transactions!$J$4:$J38,$A5,Transactions!$G$4:$G38,"&gt;="&amp;J$1,Transactions!$G$4:$G38,"&lt;="&amp;EOMONTH(J$1,0))))</f>
        <v>0</v>
      </c>
      <c r="K5" s="163">
        <f>IF($A5="","",IF(K$1="","",SUMIFS(Transactions!$H$4:$H38,Transactions!$J$4:$J38,$A5,Transactions!$G$4:$G38,"&gt;="&amp;K$1,Transactions!$G$4:$G38,"&lt;="&amp;EOMONTH(K$1,0))))</f>
        <v>0</v>
      </c>
      <c r="L5" s="163">
        <f>IF($A5="","",IF(L$1="","",SUMIFS(Transactions!$H$4:$H38,Transactions!$J$4:$J38,$A5,Transactions!$G$4:$G38,"&gt;="&amp;L$1,Transactions!$G$4:$G38,"&lt;="&amp;EOMONTH(L$1,0))))</f>
        <v>0</v>
      </c>
      <c r="M5" s="163">
        <f>IF($A5="","",IF(M$1="","",SUMIFS(Transactions!$H$4:$H38,Transactions!$J$4:$J38,$A5,Transactions!$G$4:$G38,"&gt;="&amp;M$1,Transactions!$G$4:$G38,"&lt;="&amp;EOMONTH(M$1,0))))</f>
        <v>0</v>
      </c>
      <c r="N5" s="163">
        <f>IF($A5="","",IF(N$1="","",SUMIFS(Transactions!$H$4:$H38,Transactions!$J$4:$J38,$A5,Transactions!$G$4:$G38,"&gt;="&amp;N$1,Transactions!$G$4:$G38,"&lt;="&amp;EOMONTH(N$1,0))))</f>
        <v>0</v>
      </c>
    </row>
    <row r="6" ht="26.25" customHeight="1">
      <c r="A6" s="158" t="str">
        <f>Summary!H29</f>
        <v>Other</v>
      </c>
      <c r="B6" s="190" t="str">
        <f>IFERROR(__xludf.DUMMYFUNCTION("IF(A6="""","""",SPARKLINE({C6,D6,E6,F6,G6,H6,I6,J6,K6,L6,M6},{""charttype"",""column""}))"),"")</f>
        <v/>
      </c>
      <c r="C6" s="160">
        <f>IF($A6="","",IF(C$1="","",SUMIFS(Transactions!$H$4:$H38,Transactions!$J$4:$J38,$A6,Transactions!$G$4:$G38,"&gt;="&amp;C$1,Transactions!$G$4:$G38,"&lt;="&amp;EOMONTH(C$1,0))))</f>
        <v>0</v>
      </c>
      <c r="D6" s="160">
        <f>IF($A6="","",IF(D$1="","",SUMIFS(Transactions!$H$4:$H38,Transactions!$J$4:$J38,$A6,Transactions!$G$4:$G38,"&gt;="&amp;D$1,Transactions!$G$4:$G38,"&lt;="&amp;EOMONTH(D$1,0))))</f>
        <v>0</v>
      </c>
      <c r="E6" s="160">
        <f>IF($A6="","",IF(E$1="","",SUMIFS(Transactions!$H$4:$H38,Transactions!$J$4:$J38,$A6,Transactions!$G$4:$G38,"&gt;="&amp;E$1,Transactions!$G$4:$G38,"&lt;="&amp;EOMONTH(E$1,0))))</f>
        <v>0</v>
      </c>
      <c r="F6" s="160">
        <f>IF($A6="","",IF(F$1="","",SUMIFS(Transactions!$H$4:$H38,Transactions!$J$4:$J38,$A6,Transactions!$G$4:$G38,"&gt;="&amp;F$1,Transactions!$G$4:$G38,"&lt;="&amp;EOMONTH(F$1,0))))</f>
        <v>0</v>
      </c>
      <c r="G6" s="160">
        <f>IF($A6="","",IF(G$1="","",SUMIFS(Transactions!$H$4:$H38,Transactions!$J$4:$J38,$A6,Transactions!$G$4:$G38,"&gt;="&amp;G$1,Transactions!$G$4:$G38,"&lt;="&amp;EOMONTH(G$1,0))))</f>
        <v>0</v>
      </c>
      <c r="H6" s="160">
        <f>IF($A6="","",IF(H$1="","",SUMIFS(Transactions!$H$4:$H38,Transactions!$J$4:$J38,$A6,Transactions!$G$4:$G38,"&gt;="&amp;H$1,Transactions!$G$4:$G38,"&lt;="&amp;EOMONTH(H$1,0))))</f>
        <v>0</v>
      </c>
      <c r="I6" s="160">
        <f>IF($A6="","",IF(I$1="","",SUMIFS(Transactions!$H$4:$H38,Transactions!$J$4:$J38,$A6,Transactions!$G$4:$G38,"&gt;="&amp;I$1,Transactions!$G$4:$G38,"&lt;="&amp;EOMONTH(I$1,0))))</f>
        <v>0</v>
      </c>
      <c r="J6" s="160">
        <f>IF($A6="","",IF(J$1="","",SUMIFS(Transactions!$H$4:$H38,Transactions!$J$4:$J38,$A6,Transactions!$G$4:$G38,"&gt;="&amp;J$1,Transactions!$G$4:$G38,"&lt;="&amp;EOMONTH(J$1,0))))</f>
        <v>0</v>
      </c>
      <c r="K6" s="160">
        <f>IF($A6="","",IF(K$1="","",SUMIFS(Transactions!$H$4:$H38,Transactions!$J$4:$J38,$A6,Transactions!$G$4:$G38,"&gt;="&amp;K$1,Transactions!$G$4:$G38,"&lt;="&amp;EOMONTH(K$1,0))))</f>
        <v>0</v>
      </c>
      <c r="L6" s="160">
        <f>IF($A6="","",IF(L$1="","",SUMIFS(Transactions!$H$4:$H38,Transactions!$J$4:$J38,$A6,Transactions!$G$4:$G38,"&gt;="&amp;L$1,Transactions!$G$4:$G38,"&lt;="&amp;EOMONTH(L$1,0))))</f>
        <v>0</v>
      </c>
      <c r="M6" s="160">
        <f>IF($A6="","",IF(M$1="","",SUMIFS(Transactions!$H$4:$H38,Transactions!$J$4:$J38,$A6,Transactions!$G$4:$G38,"&gt;="&amp;M$1,Transactions!$G$4:$G38,"&lt;="&amp;EOMONTH(M$1,0))))</f>
        <v>0</v>
      </c>
      <c r="N6" s="160">
        <f>IF($A6="","",IF(N$1="","",SUMIFS(Transactions!$H$4:$H38,Transactions!$J$4:$J38,$A6,Transactions!$G$4:$G38,"&gt;="&amp;N$1,Transactions!$G$4:$G38,"&lt;="&amp;EOMONTH(N$1,0))))</f>
        <v>0</v>
      </c>
    </row>
    <row r="7" ht="26.25" customHeight="1">
      <c r="A7" s="161" t="str">
        <f>Summary!H30</f>
        <v/>
      </c>
      <c r="B7" s="189" t="str">
        <f t="shared" ref="B7:B38" si="1">IF(A7="","",SPARKLINE({C7,D7,E7,F7,G7,H7,I7,J7,#REF!,K7,L7,M7},{"charttype","column"}))</f>
        <v/>
      </c>
      <c r="C7" s="163" t="str">
        <f>IF($A7="","",IF(C$1="","",SUMIFS(Transactions!$H$4:$H38,Transactions!$J$4:$J38,$A7,Transactions!$G$4:$G38,"&gt;="&amp;C$1,Transactions!$G$4:$G38,"&lt;="&amp;EOMONTH(C$1,0))))</f>
        <v/>
      </c>
      <c r="D7" s="163" t="str">
        <f>IF($A7="","",IF(D$1="","",SUMIFS(Transactions!$H$4:$H38,Transactions!$J$4:$J38,$A7,Transactions!$G$4:$G38,"&gt;="&amp;D$1,Transactions!$G$4:$G38,"&lt;="&amp;EOMONTH(D$1,0))))</f>
        <v/>
      </c>
      <c r="E7" s="163" t="str">
        <f>IF($A7="","",IF(E$1="","",SUMIFS(Transactions!$H$4:$H38,Transactions!$J$4:$J38,$A7,Transactions!$G$4:$G38,"&gt;="&amp;E$1,Transactions!$G$4:$G38,"&lt;="&amp;EOMONTH(E$1,0))))</f>
        <v/>
      </c>
      <c r="F7" s="163" t="str">
        <f>IF($A7="","",IF(F$1="","",SUMIFS(Transactions!$H$4:$H38,Transactions!$J$4:$J38,$A7,Transactions!$G$4:$G38,"&gt;="&amp;F$1,Transactions!$G$4:$G38,"&lt;="&amp;EOMONTH(F$1,0))))</f>
        <v/>
      </c>
      <c r="G7" s="163" t="str">
        <f>IF($A7="","",IF(G$1="","",SUMIFS(Transactions!$H$4:$H38,Transactions!$J$4:$J38,$A7,Transactions!$G$4:$G38,"&gt;="&amp;G$1,Transactions!$G$4:$G38,"&lt;="&amp;EOMONTH(G$1,0))))</f>
        <v/>
      </c>
      <c r="H7" s="163" t="str">
        <f>IF($A7="","",IF(H$1="","",SUMIFS(Transactions!$H$4:$H38,Transactions!$J$4:$J38,$A7,Transactions!$G$4:$G38,"&gt;="&amp;H$1,Transactions!$G$4:$G38,"&lt;="&amp;EOMONTH(H$1,0))))</f>
        <v/>
      </c>
      <c r="I7" s="163" t="str">
        <f>IF($A7="","",IF(I$1="","",SUMIFS(Transactions!$H$4:$H38,Transactions!$J$4:$J38,$A7,Transactions!$G$4:$G38,"&gt;="&amp;I$1,Transactions!$G$4:$G38,"&lt;="&amp;EOMONTH(I$1,0))))</f>
        <v/>
      </c>
      <c r="J7" s="163" t="str">
        <f>IF($A7="","",IF(J$1="","",SUMIFS(Transactions!$H$4:$H38,Transactions!$J$4:$J38,$A7,Transactions!$G$4:$G38,"&gt;="&amp;J$1,Transactions!$G$4:$G38,"&lt;="&amp;EOMONTH(J$1,0))))</f>
        <v/>
      </c>
      <c r="K7" s="163" t="str">
        <f>IF($A7="","",IF(K$1="","",SUMIFS(Transactions!$H$4:$H38,Transactions!$J$4:$J38,$A7,Transactions!$G$4:$G38,"&gt;="&amp;K$1,Transactions!$G$4:$G38,"&lt;="&amp;EOMONTH(K$1,0))))</f>
        <v/>
      </c>
      <c r="L7" s="163" t="str">
        <f>IF($A7="","",IF(L$1="","",SUMIFS(Transactions!$H$4:$H38,Transactions!$J$4:$J38,$A7,Transactions!$G$4:$G38,"&gt;="&amp;L$1,Transactions!$G$4:$G38,"&lt;="&amp;EOMONTH(L$1,0))))</f>
        <v/>
      </c>
      <c r="M7" s="163" t="str">
        <f>IF($A7="","",IF(M$1="","",SUMIFS(Transactions!$H$4:$H38,Transactions!$J$4:$J38,$A7,Transactions!$G$4:$G38,"&gt;="&amp;M$1,Transactions!$G$4:$G38,"&lt;="&amp;EOMONTH(M$1,0))))</f>
        <v/>
      </c>
      <c r="N7" s="163" t="str">
        <f>IF($A7="","",IF(N$1="","",SUMIFS(Transactions!$H$4:$H38,Transactions!$J$4:$J38,$A7,Transactions!$G$4:$G38,"&gt;="&amp;N$1,Transactions!$G$4:$G38,"&lt;="&amp;EOMONTH(N$1,0))))</f>
        <v/>
      </c>
    </row>
    <row r="8" ht="26.25" customHeight="1">
      <c r="A8" s="164" t="str">
        <f>Summary!H31</f>
        <v/>
      </c>
      <c r="B8" s="190" t="str">
        <f t="shared" si="1"/>
        <v/>
      </c>
      <c r="C8" s="160" t="str">
        <f>IF($A8="","",IF(C$1="","",SUMIFS(Transactions!$H$4:$H38,Transactions!$J$4:$J38,$A8,Transactions!$G$4:$G38,"&gt;="&amp;C$1,Transactions!$G$4:$G38,"&lt;="&amp;EOMONTH(C$1,0))))</f>
        <v/>
      </c>
      <c r="D8" s="160" t="str">
        <f>IF($A8="","",IF(D$1="","",SUMIFS(Transactions!$H$4:$H38,Transactions!$J$4:$J38,$A8,Transactions!$G$4:$G38,"&gt;="&amp;D$1,Transactions!$G$4:$G38,"&lt;="&amp;EOMONTH(D$1,0))))</f>
        <v/>
      </c>
      <c r="E8" s="160" t="str">
        <f>IF($A8="","",IF(E$1="","",SUMIFS(Transactions!$H$4:$H38,Transactions!$J$4:$J38,$A8,Transactions!$G$4:$G38,"&gt;="&amp;E$1,Transactions!$G$4:$G38,"&lt;="&amp;EOMONTH(E$1,0))))</f>
        <v/>
      </c>
      <c r="F8" s="160" t="str">
        <f>IF($A8="","",IF(F$1="","",SUMIFS(Transactions!$H$4:$H38,Transactions!$J$4:$J38,$A8,Transactions!$G$4:$G38,"&gt;="&amp;F$1,Transactions!$G$4:$G38,"&lt;="&amp;EOMONTH(F$1,0))))</f>
        <v/>
      </c>
      <c r="G8" s="160" t="str">
        <f>IF($A8="","",IF(G$1="","",SUMIFS(Transactions!$H$4:$H38,Transactions!$J$4:$J38,$A8,Transactions!$G$4:$G38,"&gt;="&amp;G$1,Transactions!$G$4:$G38,"&lt;="&amp;EOMONTH(G$1,0))))</f>
        <v/>
      </c>
      <c r="H8" s="160" t="str">
        <f>IF($A8="","",IF(H$1="","",SUMIFS(Transactions!$H$4:$H38,Transactions!$J$4:$J38,$A8,Transactions!$G$4:$G38,"&gt;="&amp;H$1,Transactions!$G$4:$G38,"&lt;="&amp;EOMONTH(H$1,0))))</f>
        <v/>
      </c>
      <c r="I8" s="160" t="str">
        <f>IF($A8="","",IF(I$1="","",SUMIFS(Transactions!$H$4:$H38,Transactions!$J$4:$J38,$A8,Transactions!$G$4:$G38,"&gt;="&amp;I$1,Transactions!$G$4:$G38,"&lt;="&amp;EOMONTH(I$1,0))))</f>
        <v/>
      </c>
      <c r="J8" s="160" t="str">
        <f>IF($A8="","",IF(J$1="","",SUMIFS(Transactions!$H$4:$H38,Transactions!$J$4:$J38,$A8,Transactions!$G$4:$G38,"&gt;="&amp;J$1,Transactions!$G$4:$G38,"&lt;="&amp;EOMONTH(J$1,0))))</f>
        <v/>
      </c>
      <c r="K8" s="160" t="str">
        <f>IF($A8="","",IF(K$1="","",SUMIFS(Transactions!$H$4:$H38,Transactions!$J$4:$J38,$A8,Transactions!$G$4:$G38,"&gt;="&amp;K$1,Transactions!$G$4:$G38,"&lt;="&amp;EOMONTH(K$1,0))))</f>
        <v/>
      </c>
      <c r="L8" s="160" t="str">
        <f>IF($A8="","",IF(L$1="","",SUMIFS(Transactions!$H$4:$H38,Transactions!$J$4:$J38,$A8,Transactions!$G$4:$G38,"&gt;="&amp;L$1,Transactions!$G$4:$G38,"&lt;="&amp;EOMONTH(L$1,0))))</f>
        <v/>
      </c>
      <c r="M8" s="160" t="str">
        <f>IF($A8="","",IF(M$1="","",SUMIFS(Transactions!$H$4:$H38,Transactions!$J$4:$J38,$A8,Transactions!$G$4:$G38,"&gt;="&amp;M$1,Transactions!$G$4:$G38,"&lt;="&amp;EOMONTH(M$1,0))))</f>
        <v/>
      </c>
      <c r="N8" s="160" t="str">
        <f>IF($A8="","",IF(N$1="","",SUMIFS(Transactions!$H$4:$H38,Transactions!$J$4:$J38,$A8,Transactions!$G$4:$G38,"&gt;="&amp;N$1,Transactions!$G$4:$G38,"&lt;="&amp;EOMONTH(N$1,0))))</f>
        <v/>
      </c>
    </row>
    <row r="9" ht="26.25" customHeight="1">
      <c r="A9" s="165" t="str">
        <f>Summary!H32</f>
        <v/>
      </c>
      <c r="B9" s="189" t="str">
        <f t="shared" si="1"/>
        <v/>
      </c>
      <c r="C9" s="163" t="str">
        <f>IF($A9="","",IF(C$1="","",SUMIFS(Transactions!$H$4:$H38,Transactions!$J$4:$J38,$A9,Transactions!$G$4:$G38,"&gt;="&amp;C$1,Transactions!$G$4:$G38,"&lt;="&amp;EOMONTH(C$1,0))))</f>
        <v/>
      </c>
      <c r="D9" s="163" t="str">
        <f>IF($A9="","",IF(D$1="","",SUMIFS(Transactions!$H$4:$H38,Transactions!$J$4:$J38,$A9,Transactions!$G$4:$G38,"&gt;="&amp;D$1,Transactions!$G$4:$G38,"&lt;="&amp;EOMONTH(D$1,0))))</f>
        <v/>
      </c>
      <c r="E9" s="163" t="str">
        <f>IF($A9="","",IF(E$1="","",SUMIFS(Transactions!$H$4:$H38,Transactions!$J$4:$J38,$A9,Transactions!$G$4:$G38,"&gt;="&amp;E$1,Transactions!$G$4:$G38,"&lt;="&amp;EOMONTH(E$1,0))))</f>
        <v/>
      </c>
      <c r="F9" s="163" t="str">
        <f>IF($A9="","",IF(F$1="","",SUMIFS(Transactions!$H$4:$H38,Transactions!$J$4:$J38,$A9,Transactions!$G$4:$G38,"&gt;="&amp;F$1,Transactions!$G$4:$G38,"&lt;="&amp;EOMONTH(F$1,0))))</f>
        <v/>
      </c>
      <c r="G9" s="163" t="str">
        <f>IF($A9="","",IF(G$1="","",SUMIFS(Transactions!$H$4:$H38,Transactions!$J$4:$J38,$A9,Transactions!$G$4:$G38,"&gt;="&amp;G$1,Transactions!$G$4:$G38,"&lt;="&amp;EOMONTH(G$1,0))))</f>
        <v/>
      </c>
      <c r="H9" s="163" t="str">
        <f>IF($A9="","",IF(H$1="","",SUMIFS(Transactions!$H$4:$H38,Transactions!$J$4:$J38,$A9,Transactions!$G$4:$G38,"&gt;="&amp;H$1,Transactions!$G$4:$G38,"&lt;="&amp;EOMONTH(H$1,0))))</f>
        <v/>
      </c>
      <c r="I9" s="163" t="str">
        <f>IF($A9="","",IF(I$1="","",SUMIFS(Transactions!$H$4:$H38,Transactions!$J$4:$J38,$A9,Transactions!$G$4:$G38,"&gt;="&amp;I$1,Transactions!$G$4:$G38,"&lt;="&amp;EOMONTH(I$1,0))))</f>
        <v/>
      </c>
      <c r="J9" s="163" t="str">
        <f>IF($A9="","",IF(J$1="","",SUMIFS(Transactions!$H$4:$H38,Transactions!$J$4:$J38,$A9,Transactions!$G$4:$G38,"&gt;="&amp;J$1,Transactions!$G$4:$G38,"&lt;="&amp;EOMONTH(J$1,0))))</f>
        <v/>
      </c>
      <c r="K9" s="163" t="str">
        <f>IF($A9="","",IF(K$1="","",SUMIFS(Transactions!$H$4:$H38,Transactions!$J$4:$J38,$A9,Transactions!$G$4:$G38,"&gt;="&amp;K$1,Transactions!$G$4:$G38,"&lt;="&amp;EOMONTH(K$1,0))))</f>
        <v/>
      </c>
      <c r="L9" s="163" t="str">
        <f>IF($A9="","",IF(L$1="","",SUMIFS(Transactions!$H$4:$H38,Transactions!$J$4:$J38,$A9,Transactions!$G$4:$G38,"&gt;="&amp;L$1,Transactions!$G$4:$G38,"&lt;="&amp;EOMONTH(L$1,0))))</f>
        <v/>
      </c>
      <c r="M9" s="163" t="str">
        <f>IF($A9="","",IF(M$1="","",SUMIFS(Transactions!$H$4:$H38,Transactions!$J$4:$J38,$A9,Transactions!$G$4:$G38,"&gt;="&amp;M$1,Transactions!$G$4:$G38,"&lt;="&amp;EOMONTH(M$1,0))))</f>
        <v/>
      </c>
      <c r="N9" s="163" t="str">
        <f>IF($A9="","",IF(N$1="","",SUMIFS(Transactions!$H$4:$H38,Transactions!$J$4:$J38,$A9,Transactions!$G$4:$G38,"&gt;="&amp;N$1,Transactions!$G$4:$G38,"&lt;="&amp;EOMONTH(N$1,0))))</f>
        <v/>
      </c>
    </row>
    <row r="10" ht="26.25" customHeight="1">
      <c r="A10" s="164" t="str">
        <f>Summary!H33</f>
        <v/>
      </c>
      <c r="B10" s="190" t="str">
        <f t="shared" si="1"/>
        <v/>
      </c>
      <c r="C10" s="160" t="str">
        <f>IF($A10="","",IF(C$1="","",SUMIFS(Transactions!$H$4:$H38,Transactions!$J$4:$J38,$A10,Transactions!$G$4:$G38,"&gt;="&amp;C$1,Transactions!$G$4:$G38,"&lt;="&amp;EOMONTH(C$1,0))))</f>
        <v/>
      </c>
      <c r="D10" s="160" t="str">
        <f>IF($A10="","",IF(D$1="","",SUMIFS(Transactions!$H$4:$H38,Transactions!$J$4:$J38,$A10,Transactions!$G$4:$G38,"&gt;="&amp;D$1,Transactions!$G$4:$G38,"&lt;="&amp;EOMONTH(D$1,0))))</f>
        <v/>
      </c>
      <c r="E10" s="160" t="str">
        <f>IF($A10="","",IF(E$1="","",SUMIFS(Transactions!$H$4:$H38,Transactions!$J$4:$J38,$A10,Transactions!$G$4:$G38,"&gt;="&amp;E$1,Transactions!$G$4:$G38,"&lt;="&amp;EOMONTH(E$1,0))))</f>
        <v/>
      </c>
      <c r="F10" s="160" t="str">
        <f>IF($A10="","",IF(F$1="","",SUMIFS(Transactions!$H$4:$H38,Transactions!$J$4:$J38,$A10,Transactions!$G$4:$G38,"&gt;="&amp;F$1,Transactions!$G$4:$G38,"&lt;="&amp;EOMONTH(F$1,0))))</f>
        <v/>
      </c>
      <c r="G10" s="160" t="str">
        <f>IF($A10="","",IF(G$1="","",SUMIFS(Transactions!$H$4:$H38,Transactions!$J$4:$J38,$A10,Transactions!$G$4:$G38,"&gt;="&amp;G$1,Transactions!$G$4:$G38,"&lt;="&amp;EOMONTH(G$1,0))))</f>
        <v/>
      </c>
      <c r="H10" s="160" t="str">
        <f>IF($A10="","",IF(H$1="","",SUMIFS(Transactions!$H$4:$H38,Transactions!$J$4:$J38,$A10,Transactions!$G$4:$G38,"&gt;="&amp;H$1,Transactions!$G$4:$G38,"&lt;="&amp;EOMONTH(H$1,0))))</f>
        <v/>
      </c>
      <c r="I10" s="160" t="str">
        <f>IF($A10="","",IF(I$1="","",SUMIFS(Transactions!$H$4:$H38,Transactions!$J$4:$J38,$A10,Transactions!$G$4:$G38,"&gt;="&amp;I$1,Transactions!$G$4:$G38,"&lt;="&amp;EOMONTH(I$1,0))))</f>
        <v/>
      </c>
      <c r="J10" s="160" t="str">
        <f>IF($A10="","",IF(J$1="","",SUMIFS(Transactions!$H$4:$H38,Transactions!$J$4:$J38,$A10,Transactions!$G$4:$G38,"&gt;="&amp;J$1,Transactions!$G$4:$G38,"&lt;="&amp;EOMONTH(J$1,0))))</f>
        <v/>
      </c>
      <c r="K10" s="160" t="str">
        <f>IF($A10="","",IF(K$1="","",SUMIFS(Transactions!$H$4:$H38,Transactions!$J$4:$J38,$A10,Transactions!$G$4:$G38,"&gt;="&amp;K$1,Transactions!$G$4:$G38,"&lt;="&amp;EOMONTH(K$1,0))))</f>
        <v/>
      </c>
      <c r="L10" s="160" t="str">
        <f>IF($A10="","",IF(L$1="","",SUMIFS(Transactions!$H$4:$H38,Transactions!$J$4:$J38,$A10,Transactions!$G$4:$G38,"&gt;="&amp;L$1,Transactions!$G$4:$G38,"&lt;="&amp;EOMONTH(L$1,0))))</f>
        <v/>
      </c>
      <c r="M10" s="160" t="str">
        <f>IF($A10="","",IF(M$1="","",SUMIFS(Transactions!$H$4:$H38,Transactions!$J$4:$J38,$A10,Transactions!$G$4:$G38,"&gt;="&amp;M$1,Transactions!$G$4:$G38,"&lt;="&amp;EOMONTH(M$1,0))))</f>
        <v/>
      </c>
      <c r="N10" s="160" t="str">
        <f>IF($A10="","",IF(N$1="","",SUMIFS(Transactions!$H$4:$H38,Transactions!$J$4:$J38,$A10,Transactions!$G$4:$G38,"&gt;="&amp;N$1,Transactions!$G$4:$G38,"&lt;="&amp;EOMONTH(N$1,0))))</f>
        <v/>
      </c>
    </row>
    <row r="11" ht="26.25" customHeight="1">
      <c r="A11" s="165" t="str">
        <f>Summary!H34</f>
        <v/>
      </c>
      <c r="B11" s="189" t="str">
        <f t="shared" si="1"/>
        <v/>
      </c>
      <c r="C11" s="163" t="str">
        <f>IF($A11="","",IF(C$1="","",SUMIFS(Transactions!$H$4:$H38,Transactions!$J$4:$J38,$A11,Transactions!$G$4:$G38,"&gt;="&amp;C$1,Transactions!$G$4:$G38,"&lt;="&amp;EOMONTH(C$1,0))))</f>
        <v/>
      </c>
      <c r="D11" s="163" t="str">
        <f>IF($A11="","",IF(D$1="","",SUMIFS(Transactions!$H$4:$H38,Transactions!$J$4:$J38,$A11,Transactions!$G$4:$G38,"&gt;="&amp;D$1,Transactions!$G$4:$G38,"&lt;="&amp;EOMONTH(D$1,0))))</f>
        <v/>
      </c>
      <c r="E11" s="163" t="str">
        <f>IF($A11="","",IF(E$1="","",SUMIFS(Transactions!$H$4:$H38,Transactions!$J$4:$J38,$A11,Transactions!$G$4:$G38,"&gt;="&amp;E$1,Transactions!$G$4:$G38,"&lt;="&amp;EOMONTH(E$1,0))))</f>
        <v/>
      </c>
      <c r="F11" s="163" t="str">
        <f>IF($A11="","",IF(F$1="","",SUMIFS(Transactions!$H$4:$H38,Transactions!$J$4:$J38,$A11,Transactions!$G$4:$G38,"&gt;="&amp;F$1,Transactions!$G$4:$G38,"&lt;="&amp;EOMONTH(F$1,0))))</f>
        <v/>
      </c>
      <c r="G11" s="163" t="str">
        <f>IF($A11="","",IF(G$1="","",SUMIFS(Transactions!$H$4:$H38,Transactions!$J$4:$J38,$A11,Transactions!$G$4:$G38,"&gt;="&amp;G$1,Transactions!$G$4:$G38,"&lt;="&amp;EOMONTH(G$1,0))))</f>
        <v/>
      </c>
      <c r="H11" s="163" t="str">
        <f>IF($A11="","",IF(H$1="","",SUMIFS(Transactions!$H$4:$H38,Transactions!$J$4:$J38,$A11,Transactions!$G$4:$G38,"&gt;="&amp;H$1,Transactions!$G$4:$G38,"&lt;="&amp;EOMONTH(H$1,0))))</f>
        <v/>
      </c>
      <c r="I11" s="163" t="str">
        <f>IF($A11="","",IF(I$1="","",SUMIFS(Transactions!$H$4:$H38,Transactions!$J$4:$J38,$A11,Transactions!$G$4:$G38,"&gt;="&amp;I$1,Transactions!$G$4:$G38,"&lt;="&amp;EOMONTH(I$1,0))))</f>
        <v/>
      </c>
      <c r="J11" s="163" t="str">
        <f>IF($A11="","",IF(J$1="","",SUMIFS(Transactions!$H$4:$H38,Transactions!$J$4:$J38,$A11,Transactions!$G$4:$G38,"&gt;="&amp;J$1,Transactions!$G$4:$G38,"&lt;="&amp;EOMONTH(J$1,0))))</f>
        <v/>
      </c>
      <c r="K11" s="163" t="str">
        <f>IF($A11="","",IF(K$1="","",SUMIFS(Transactions!$H$4:$H38,Transactions!$J$4:$J38,$A11,Transactions!$G$4:$G38,"&gt;="&amp;K$1,Transactions!$G$4:$G38,"&lt;="&amp;EOMONTH(K$1,0))))</f>
        <v/>
      </c>
      <c r="L11" s="163" t="str">
        <f>IF($A11="","",IF(L$1="","",SUMIFS(Transactions!$H$4:$H38,Transactions!$J$4:$J38,$A11,Transactions!$G$4:$G38,"&gt;="&amp;L$1,Transactions!$G$4:$G38,"&lt;="&amp;EOMONTH(L$1,0))))</f>
        <v/>
      </c>
      <c r="M11" s="163" t="str">
        <f>IF($A11="","",IF(M$1="","",SUMIFS(Transactions!$H$4:$H38,Transactions!$J$4:$J38,$A11,Transactions!$G$4:$G38,"&gt;="&amp;M$1,Transactions!$G$4:$G38,"&lt;="&amp;EOMONTH(M$1,0))))</f>
        <v/>
      </c>
      <c r="N11" s="163" t="str">
        <f>IF($A11="","",IF(N$1="","",SUMIFS(Transactions!$H$4:$H38,Transactions!$J$4:$J38,$A11,Transactions!$G$4:$G38,"&gt;="&amp;N$1,Transactions!$G$4:$G38,"&lt;="&amp;EOMONTH(N$1,0))))</f>
        <v/>
      </c>
    </row>
    <row r="12" ht="26.25" customHeight="1">
      <c r="A12" s="164" t="str">
        <f>Summary!H35</f>
        <v/>
      </c>
      <c r="B12" s="190" t="str">
        <f t="shared" si="1"/>
        <v/>
      </c>
      <c r="C12" s="160" t="str">
        <f>IF($A12="","",IF(C$1="","",SUMIFS(Transactions!$H$4:$H38,Transactions!$J$4:$J38,$A12,Transactions!$G$4:$G38,"&gt;="&amp;C$1,Transactions!$G$4:$G38,"&lt;="&amp;EOMONTH(C$1,0))))</f>
        <v/>
      </c>
      <c r="D12" s="160" t="str">
        <f>IF($A12="","",IF(D$1="","",SUMIFS(Transactions!$H$4:$H38,Transactions!$J$4:$J38,$A12,Transactions!$G$4:$G38,"&gt;="&amp;D$1,Transactions!$G$4:$G38,"&lt;="&amp;EOMONTH(D$1,0))))</f>
        <v/>
      </c>
      <c r="E12" s="160" t="str">
        <f>IF($A12="","",IF(E$1="","",SUMIFS(Transactions!$H$4:$H38,Transactions!$J$4:$J38,$A12,Transactions!$G$4:$G38,"&gt;="&amp;E$1,Transactions!$G$4:$G38,"&lt;="&amp;EOMONTH(E$1,0))))</f>
        <v/>
      </c>
      <c r="F12" s="160" t="str">
        <f>IF($A12="","",IF(F$1="","",SUMIFS(Transactions!$H$4:$H38,Transactions!$J$4:$J38,$A12,Transactions!$G$4:$G38,"&gt;="&amp;F$1,Transactions!$G$4:$G38,"&lt;="&amp;EOMONTH(F$1,0))))</f>
        <v/>
      </c>
      <c r="G12" s="160" t="str">
        <f>IF($A12="","",IF(G$1="","",SUMIFS(Transactions!$H$4:$H38,Transactions!$J$4:$J38,$A12,Transactions!$G$4:$G38,"&gt;="&amp;G$1,Transactions!$G$4:$G38,"&lt;="&amp;EOMONTH(G$1,0))))</f>
        <v/>
      </c>
      <c r="H12" s="160" t="str">
        <f>IF($A12="","",IF(H$1="","",SUMIFS(Transactions!$H$4:$H38,Transactions!$J$4:$J38,$A12,Transactions!$G$4:$G38,"&gt;="&amp;H$1,Transactions!$G$4:$G38,"&lt;="&amp;EOMONTH(H$1,0))))</f>
        <v/>
      </c>
      <c r="I12" s="160" t="str">
        <f>IF($A12="","",IF(I$1="","",SUMIFS(Transactions!$H$4:$H38,Transactions!$J$4:$J38,$A12,Transactions!$G$4:$G38,"&gt;="&amp;I$1,Transactions!$G$4:$G38,"&lt;="&amp;EOMONTH(I$1,0))))</f>
        <v/>
      </c>
      <c r="J12" s="160" t="str">
        <f>IF($A12="","",IF(J$1="","",SUMIFS(Transactions!$H$4:$H38,Transactions!$J$4:$J38,$A12,Transactions!$G$4:$G38,"&gt;="&amp;J$1,Transactions!$G$4:$G38,"&lt;="&amp;EOMONTH(J$1,0))))</f>
        <v/>
      </c>
      <c r="K12" s="160" t="str">
        <f>IF($A12="","",IF(K$1="","",SUMIFS(Transactions!$H$4:$H38,Transactions!$J$4:$J38,$A12,Transactions!$G$4:$G38,"&gt;="&amp;K$1,Transactions!$G$4:$G38,"&lt;="&amp;EOMONTH(K$1,0))))</f>
        <v/>
      </c>
      <c r="L12" s="160" t="str">
        <f>IF($A12="","",IF(L$1="","",SUMIFS(Transactions!$H$4:$H38,Transactions!$J$4:$J38,$A12,Transactions!$G$4:$G38,"&gt;="&amp;L$1,Transactions!$G$4:$G38,"&lt;="&amp;EOMONTH(L$1,0))))</f>
        <v/>
      </c>
      <c r="M12" s="160" t="str">
        <f>IF($A12="","",IF(M$1="","",SUMIFS(Transactions!$H$4:$H38,Transactions!$J$4:$J38,$A12,Transactions!$G$4:$G38,"&gt;="&amp;M$1,Transactions!$G$4:$G38,"&lt;="&amp;EOMONTH(M$1,0))))</f>
        <v/>
      </c>
      <c r="N12" s="160" t="str">
        <f>IF($A12="","",IF(N$1="","",SUMIFS(Transactions!$H$4:$H38,Transactions!$J$4:$J38,$A12,Transactions!$G$4:$G38,"&gt;="&amp;N$1,Transactions!$G$4:$G38,"&lt;="&amp;EOMONTH(N$1,0))))</f>
        <v/>
      </c>
    </row>
    <row r="13" ht="26.25" customHeight="1">
      <c r="A13" s="165" t="str">
        <f>Summary!H36</f>
        <v/>
      </c>
      <c r="B13" s="189" t="str">
        <f t="shared" si="1"/>
        <v/>
      </c>
      <c r="C13" s="163" t="str">
        <f>IF($A13="","",IF(C$1="","",SUMIFS(Transactions!$H$4:$H38,Transactions!$J$4:$J38,$A13,Transactions!$G$4:$G38,"&gt;="&amp;C$1,Transactions!$G$4:$G38,"&lt;="&amp;EOMONTH(C$1,0))))</f>
        <v/>
      </c>
      <c r="D13" s="163" t="str">
        <f>IF($A13="","",IF(D$1="","",SUMIFS(Transactions!$H$4:$H38,Transactions!$J$4:$J38,$A13,Transactions!$G$4:$G38,"&gt;="&amp;D$1,Transactions!$G$4:$G38,"&lt;="&amp;EOMONTH(D$1,0))))</f>
        <v/>
      </c>
      <c r="E13" s="163" t="str">
        <f>IF($A13="","",IF(E$1="","",SUMIFS(Transactions!$H$4:$H38,Transactions!$J$4:$J38,$A13,Transactions!$G$4:$G38,"&gt;="&amp;E$1,Transactions!$G$4:$G38,"&lt;="&amp;EOMONTH(E$1,0))))</f>
        <v/>
      </c>
      <c r="F13" s="163" t="str">
        <f>IF($A13="","",IF(F$1="","",SUMIFS(Transactions!$H$4:$H38,Transactions!$J$4:$J38,$A13,Transactions!$G$4:$G38,"&gt;="&amp;F$1,Transactions!$G$4:$G38,"&lt;="&amp;EOMONTH(F$1,0))))</f>
        <v/>
      </c>
      <c r="G13" s="163" t="str">
        <f>IF($A13="","",IF(G$1="","",SUMIFS(Transactions!$H$4:$H38,Transactions!$J$4:$J38,$A13,Transactions!$G$4:$G38,"&gt;="&amp;G$1,Transactions!$G$4:$G38,"&lt;="&amp;EOMONTH(G$1,0))))</f>
        <v/>
      </c>
      <c r="H13" s="163" t="str">
        <f>IF($A13="","",IF(H$1="","",SUMIFS(Transactions!$H$4:$H38,Transactions!$J$4:$J38,$A13,Transactions!$G$4:$G38,"&gt;="&amp;H$1,Transactions!$G$4:$G38,"&lt;="&amp;EOMONTH(H$1,0))))</f>
        <v/>
      </c>
      <c r="I13" s="163" t="str">
        <f>IF($A13="","",IF(I$1="","",SUMIFS(Transactions!$H$4:$H38,Transactions!$J$4:$J38,$A13,Transactions!$G$4:$G38,"&gt;="&amp;I$1,Transactions!$G$4:$G38,"&lt;="&amp;EOMONTH(I$1,0))))</f>
        <v/>
      </c>
      <c r="J13" s="163" t="str">
        <f>IF($A13="","",IF(J$1="","",SUMIFS(Transactions!$H$4:$H38,Transactions!$J$4:$J38,$A13,Transactions!$G$4:$G38,"&gt;="&amp;J$1,Transactions!$G$4:$G38,"&lt;="&amp;EOMONTH(J$1,0))))</f>
        <v/>
      </c>
      <c r="K13" s="163" t="str">
        <f>IF($A13="","",IF(K$1="","",SUMIFS(Transactions!$H$4:$H38,Transactions!$J$4:$J38,$A13,Transactions!$G$4:$G38,"&gt;="&amp;K$1,Transactions!$G$4:$G38,"&lt;="&amp;EOMONTH(K$1,0))))</f>
        <v/>
      </c>
      <c r="L13" s="163" t="str">
        <f>IF($A13="","",IF(L$1="","",SUMIFS(Transactions!$H$4:$H38,Transactions!$J$4:$J38,$A13,Transactions!$G$4:$G38,"&gt;="&amp;L$1,Transactions!$G$4:$G38,"&lt;="&amp;EOMONTH(L$1,0))))</f>
        <v/>
      </c>
      <c r="M13" s="163" t="str">
        <f>IF($A13="","",IF(M$1="","",SUMIFS(Transactions!$H$4:$H38,Transactions!$J$4:$J38,$A13,Transactions!$G$4:$G38,"&gt;="&amp;M$1,Transactions!$G$4:$G38,"&lt;="&amp;EOMONTH(M$1,0))))</f>
        <v/>
      </c>
      <c r="N13" s="163" t="str">
        <f>IF($A13="","",IF(N$1="","",SUMIFS(Transactions!$H$4:$H38,Transactions!$J$4:$J38,$A13,Transactions!$G$4:$G38,"&gt;="&amp;N$1,Transactions!$G$4:$G38,"&lt;="&amp;EOMONTH(N$1,0))))</f>
        <v/>
      </c>
    </row>
    <row r="14" ht="26.25" customHeight="1">
      <c r="A14" s="164" t="str">
        <f>Summary!H37</f>
        <v/>
      </c>
      <c r="B14" s="190" t="str">
        <f t="shared" si="1"/>
        <v/>
      </c>
      <c r="C14" s="160" t="str">
        <f>IF($A14="","",IF(C$1="","",SUMIFS(Transactions!$H$4:$H38,Transactions!$J$4:$J38,$A14,Transactions!$G$4:$G38,"&gt;="&amp;C$1,Transactions!$G$4:$G38,"&lt;="&amp;EOMONTH(C$1,0))))</f>
        <v/>
      </c>
      <c r="D14" s="160" t="str">
        <f>IF($A14="","",IF(D$1="","",SUMIFS(Transactions!$H$4:$H38,Transactions!$J$4:$J38,$A14,Transactions!$G$4:$G38,"&gt;="&amp;D$1,Transactions!$G$4:$G38,"&lt;="&amp;EOMONTH(D$1,0))))</f>
        <v/>
      </c>
      <c r="E14" s="160" t="str">
        <f>IF($A14="","",IF(E$1="","",SUMIFS(Transactions!$H$4:$H38,Transactions!$J$4:$J38,$A14,Transactions!$G$4:$G38,"&gt;="&amp;E$1,Transactions!$G$4:$G38,"&lt;="&amp;EOMONTH(E$1,0))))</f>
        <v/>
      </c>
      <c r="F14" s="160" t="str">
        <f>IF($A14="","",IF(F$1="","",SUMIFS(Transactions!$H$4:$H38,Transactions!$J$4:$J38,$A14,Transactions!$G$4:$G38,"&gt;="&amp;F$1,Transactions!$G$4:$G38,"&lt;="&amp;EOMONTH(F$1,0))))</f>
        <v/>
      </c>
      <c r="G14" s="160" t="str">
        <f>IF($A14="","",IF(G$1="","",SUMIFS(Transactions!$H$4:$H38,Transactions!$J$4:$J38,$A14,Transactions!$G$4:$G38,"&gt;="&amp;G$1,Transactions!$G$4:$G38,"&lt;="&amp;EOMONTH(G$1,0))))</f>
        <v/>
      </c>
      <c r="H14" s="160" t="str">
        <f>IF($A14="","",IF(H$1="","",SUMIFS(Transactions!$H$4:$H38,Transactions!$J$4:$J38,$A14,Transactions!$G$4:$G38,"&gt;="&amp;H$1,Transactions!$G$4:$G38,"&lt;="&amp;EOMONTH(H$1,0))))</f>
        <v/>
      </c>
      <c r="I14" s="160" t="str">
        <f>IF($A14="","",IF(I$1="","",SUMIFS(Transactions!$H$4:$H38,Transactions!$J$4:$J38,$A14,Transactions!$G$4:$G38,"&gt;="&amp;I$1,Transactions!$G$4:$G38,"&lt;="&amp;EOMONTH(I$1,0))))</f>
        <v/>
      </c>
      <c r="J14" s="160" t="str">
        <f>IF($A14="","",IF(J$1="","",SUMIFS(Transactions!$H$4:$H38,Transactions!$J$4:$J38,$A14,Transactions!$G$4:$G38,"&gt;="&amp;J$1,Transactions!$G$4:$G38,"&lt;="&amp;EOMONTH(J$1,0))))</f>
        <v/>
      </c>
      <c r="K14" s="160" t="str">
        <f>IF($A14="","",IF(K$1="","",SUMIFS(Transactions!$H$4:$H38,Transactions!$J$4:$J38,$A14,Transactions!$G$4:$G38,"&gt;="&amp;K$1,Transactions!$G$4:$G38,"&lt;="&amp;EOMONTH(K$1,0))))</f>
        <v/>
      </c>
      <c r="L14" s="160" t="str">
        <f>IF($A14="","",IF(L$1="","",SUMIFS(Transactions!$H$4:$H38,Transactions!$J$4:$J38,$A14,Transactions!$G$4:$G38,"&gt;="&amp;L$1,Transactions!$G$4:$G38,"&lt;="&amp;EOMONTH(L$1,0))))</f>
        <v/>
      </c>
      <c r="M14" s="160" t="str">
        <f>IF($A14="","",IF(M$1="","",SUMIFS(Transactions!$H$4:$H38,Transactions!$J$4:$J38,$A14,Transactions!$G$4:$G38,"&gt;="&amp;M$1,Transactions!$G$4:$G38,"&lt;="&amp;EOMONTH(M$1,0))))</f>
        <v/>
      </c>
      <c r="N14" s="160" t="str">
        <f>IF($A14="","",IF(N$1="","",SUMIFS(Transactions!$H$4:$H38,Transactions!$J$4:$J38,$A14,Transactions!$G$4:$G38,"&gt;="&amp;N$1,Transactions!$G$4:$G38,"&lt;="&amp;EOMONTH(N$1,0))))</f>
        <v/>
      </c>
    </row>
    <row r="15" ht="26.25" customHeight="1">
      <c r="A15" s="165" t="str">
        <f>Summary!H38</f>
        <v/>
      </c>
      <c r="B15" s="189" t="str">
        <f t="shared" si="1"/>
        <v/>
      </c>
      <c r="C15" s="163" t="str">
        <f>IF($A15="","",IF(C$1="","",SUMIFS(Transactions!$H$4:$H38,Transactions!$J$4:$J38,$A15,Transactions!$G$4:$G38,"&gt;="&amp;C$1,Transactions!$G$4:$G38,"&lt;="&amp;EOMONTH(C$1,0))))</f>
        <v/>
      </c>
      <c r="D15" s="163" t="str">
        <f>IF($A15="","",IF(D$1="","",SUMIFS(Transactions!$H$4:$H38,Transactions!$J$4:$J38,$A15,Transactions!$G$4:$G38,"&gt;="&amp;D$1,Transactions!$G$4:$G38,"&lt;="&amp;EOMONTH(D$1,0))))</f>
        <v/>
      </c>
      <c r="E15" s="163" t="str">
        <f>IF($A15="","",IF(E$1="","",SUMIFS(Transactions!$H$4:$H38,Transactions!$J$4:$J38,$A15,Transactions!$G$4:$G38,"&gt;="&amp;E$1,Transactions!$G$4:$G38,"&lt;="&amp;EOMONTH(E$1,0))))</f>
        <v/>
      </c>
      <c r="F15" s="163" t="str">
        <f>IF($A15="","",IF(F$1="","",SUMIFS(Transactions!$H$4:$H38,Transactions!$J$4:$J38,$A15,Transactions!$G$4:$G38,"&gt;="&amp;F$1,Transactions!$G$4:$G38,"&lt;="&amp;EOMONTH(F$1,0))))</f>
        <v/>
      </c>
      <c r="G15" s="163" t="str">
        <f>IF($A15="","",IF(G$1="","",SUMIFS(Transactions!$H$4:$H38,Transactions!$J$4:$J38,$A15,Transactions!$G$4:$G38,"&gt;="&amp;G$1,Transactions!$G$4:$G38,"&lt;="&amp;EOMONTH(G$1,0))))</f>
        <v/>
      </c>
      <c r="H15" s="163" t="str">
        <f>IF($A15="","",IF(H$1="","",SUMIFS(Transactions!$H$4:$H38,Transactions!$J$4:$J38,$A15,Transactions!$G$4:$G38,"&gt;="&amp;H$1,Transactions!$G$4:$G38,"&lt;="&amp;EOMONTH(H$1,0))))</f>
        <v/>
      </c>
      <c r="I15" s="163" t="str">
        <f>IF($A15="","",IF(I$1="","",SUMIFS(Transactions!$H$4:$H38,Transactions!$J$4:$J38,$A15,Transactions!$G$4:$G38,"&gt;="&amp;I$1,Transactions!$G$4:$G38,"&lt;="&amp;EOMONTH(I$1,0))))</f>
        <v/>
      </c>
      <c r="J15" s="163" t="str">
        <f>IF($A15="","",IF(J$1="","",SUMIFS(Transactions!$H$4:$H38,Transactions!$J$4:$J38,$A15,Transactions!$G$4:$G38,"&gt;="&amp;J$1,Transactions!$G$4:$G38,"&lt;="&amp;EOMONTH(J$1,0))))</f>
        <v/>
      </c>
      <c r="K15" s="163" t="str">
        <f>IF($A15="","",IF(K$1="","",SUMIFS(Transactions!$H$4:$H38,Transactions!$J$4:$J38,$A15,Transactions!$G$4:$G38,"&gt;="&amp;K$1,Transactions!$G$4:$G38,"&lt;="&amp;EOMONTH(K$1,0))))</f>
        <v/>
      </c>
      <c r="L15" s="163" t="str">
        <f>IF($A15="","",IF(L$1="","",SUMIFS(Transactions!$H$4:$H38,Transactions!$J$4:$J38,$A15,Transactions!$G$4:$G38,"&gt;="&amp;L$1,Transactions!$G$4:$G38,"&lt;="&amp;EOMONTH(L$1,0))))</f>
        <v/>
      </c>
      <c r="M15" s="163" t="str">
        <f>IF($A15="","",IF(M$1="","",SUMIFS(Transactions!$H$4:$H38,Transactions!$J$4:$J38,$A15,Transactions!$G$4:$G38,"&gt;="&amp;M$1,Transactions!$G$4:$G38,"&lt;="&amp;EOMONTH(M$1,0))))</f>
        <v/>
      </c>
      <c r="N15" s="163" t="str">
        <f>IF($A15="","",IF(N$1="","",SUMIFS(Transactions!$H$4:$H38,Transactions!$J$4:$J38,$A15,Transactions!$G$4:$G38,"&gt;="&amp;N$1,Transactions!$G$4:$G38,"&lt;="&amp;EOMONTH(N$1,0))))</f>
        <v/>
      </c>
    </row>
    <row r="16" ht="26.25" customHeight="1">
      <c r="A16" s="164" t="str">
        <f>Summary!H39</f>
        <v/>
      </c>
      <c r="B16" s="190" t="str">
        <f t="shared" si="1"/>
        <v/>
      </c>
      <c r="C16" s="160" t="str">
        <f>IF($A16="","",IF(C$1="","",SUMIFS(Transactions!$H$4:$H38,Transactions!$J$4:$J38,$A16,Transactions!$G$4:$G38,"&gt;="&amp;C$1,Transactions!$G$4:$G38,"&lt;="&amp;EOMONTH(C$1,0))))</f>
        <v/>
      </c>
      <c r="D16" s="160" t="str">
        <f>IF($A16="","",IF(D$1="","",SUMIFS(Transactions!$H$4:$H38,Transactions!$J$4:$J38,$A16,Transactions!$G$4:$G38,"&gt;="&amp;D$1,Transactions!$G$4:$G38,"&lt;="&amp;EOMONTH(D$1,0))))</f>
        <v/>
      </c>
      <c r="E16" s="160" t="str">
        <f>IF($A16="","",IF(E$1="","",SUMIFS(Transactions!$H$4:$H38,Transactions!$J$4:$J38,$A16,Transactions!$G$4:$G38,"&gt;="&amp;E$1,Transactions!$G$4:$G38,"&lt;="&amp;EOMONTH(E$1,0))))</f>
        <v/>
      </c>
      <c r="F16" s="160" t="str">
        <f>IF($A16="","",IF(F$1="","",SUMIFS(Transactions!$H$4:$H38,Transactions!$J$4:$J38,$A16,Transactions!$G$4:$G38,"&gt;="&amp;F$1,Transactions!$G$4:$G38,"&lt;="&amp;EOMONTH(F$1,0))))</f>
        <v/>
      </c>
      <c r="G16" s="160" t="str">
        <f>IF($A16="","",IF(G$1="","",SUMIFS(Transactions!$H$4:$H38,Transactions!$J$4:$J38,$A16,Transactions!$G$4:$G38,"&gt;="&amp;G$1,Transactions!$G$4:$G38,"&lt;="&amp;EOMONTH(G$1,0))))</f>
        <v/>
      </c>
      <c r="H16" s="160" t="str">
        <f>IF($A16="","",IF(H$1="","",SUMIFS(Transactions!$H$4:$H38,Transactions!$J$4:$J38,$A16,Transactions!$G$4:$G38,"&gt;="&amp;H$1,Transactions!$G$4:$G38,"&lt;="&amp;EOMONTH(H$1,0))))</f>
        <v/>
      </c>
      <c r="I16" s="160" t="str">
        <f>IF($A16="","",IF(I$1="","",SUMIFS(Transactions!$H$4:$H38,Transactions!$J$4:$J38,$A16,Transactions!$G$4:$G38,"&gt;="&amp;I$1,Transactions!$G$4:$G38,"&lt;="&amp;EOMONTH(I$1,0))))</f>
        <v/>
      </c>
      <c r="J16" s="160" t="str">
        <f>IF($A16="","",IF(J$1="","",SUMIFS(Transactions!$H$4:$H38,Transactions!$J$4:$J38,$A16,Transactions!$G$4:$G38,"&gt;="&amp;J$1,Transactions!$G$4:$G38,"&lt;="&amp;EOMONTH(J$1,0))))</f>
        <v/>
      </c>
      <c r="K16" s="160" t="str">
        <f>IF($A16="","",IF(K$1="","",SUMIFS(Transactions!$H$4:$H38,Transactions!$J$4:$J38,$A16,Transactions!$G$4:$G38,"&gt;="&amp;K$1,Transactions!$G$4:$G38,"&lt;="&amp;EOMONTH(K$1,0))))</f>
        <v/>
      </c>
      <c r="L16" s="160" t="str">
        <f>IF($A16="","",IF(L$1="","",SUMIFS(Transactions!$H$4:$H38,Transactions!$J$4:$J38,$A16,Transactions!$G$4:$G38,"&gt;="&amp;L$1,Transactions!$G$4:$G38,"&lt;="&amp;EOMONTH(L$1,0))))</f>
        <v/>
      </c>
      <c r="M16" s="160" t="str">
        <f>IF($A16="","",IF(M$1="","",SUMIFS(Transactions!$H$4:$H38,Transactions!$J$4:$J38,$A16,Transactions!$G$4:$G38,"&gt;="&amp;M$1,Transactions!$G$4:$G38,"&lt;="&amp;EOMONTH(M$1,0))))</f>
        <v/>
      </c>
      <c r="N16" s="160" t="str">
        <f>IF($A16="","",IF(N$1="","",SUMIFS(Transactions!$H$4:$H38,Transactions!$J$4:$J38,$A16,Transactions!$G$4:$G38,"&gt;="&amp;N$1,Transactions!$G$4:$G38,"&lt;="&amp;EOMONTH(N$1,0))))</f>
        <v/>
      </c>
    </row>
    <row r="17" ht="26.25" customHeight="1">
      <c r="A17" s="165" t="str">
        <f>Summary!H40</f>
        <v/>
      </c>
      <c r="B17" s="189" t="str">
        <f t="shared" si="1"/>
        <v/>
      </c>
      <c r="C17" s="163" t="str">
        <f>IF($A17="","",IF(C$1="","",SUMIFS(Transactions!$H$4:$H38,Transactions!$J$4:$J38,$A17,Transactions!$G$4:$G38,"&gt;="&amp;C$1,Transactions!$G$4:$G38,"&lt;="&amp;EOMONTH(C$1,0))))</f>
        <v/>
      </c>
      <c r="D17" s="163" t="str">
        <f>IF($A17="","",IF(D$1="","",SUMIFS(Transactions!$H$4:$H38,Transactions!$J$4:$J38,$A17,Transactions!$G$4:$G38,"&gt;="&amp;D$1,Transactions!$G$4:$G38,"&lt;="&amp;EOMONTH(D$1,0))))</f>
        <v/>
      </c>
      <c r="E17" s="163" t="str">
        <f>IF($A17="","",IF(E$1="","",SUMIFS(Transactions!$H$4:$H38,Transactions!$J$4:$J38,$A17,Transactions!$G$4:$G38,"&gt;="&amp;E$1,Transactions!$G$4:$G38,"&lt;="&amp;EOMONTH(E$1,0))))</f>
        <v/>
      </c>
      <c r="F17" s="163" t="str">
        <f>IF($A17="","",IF(F$1="","",SUMIFS(Transactions!$H$4:$H38,Transactions!$J$4:$J38,$A17,Transactions!$G$4:$G38,"&gt;="&amp;F$1,Transactions!$G$4:$G38,"&lt;="&amp;EOMONTH(F$1,0))))</f>
        <v/>
      </c>
      <c r="G17" s="163" t="str">
        <f>IF($A17="","",IF(G$1="","",SUMIFS(Transactions!$H$4:$H38,Transactions!$J$4:$J38,$A17,Transactions!$G$4:$G38,"&gt;="&amp;G$1,Transactions!$G$4:$G38,"&lt;="&amp;EOMONTH(G$1,0))))</f>
        <v/>
      </c>
      <c r="H17" s="163" t="str">
        <f>IF($A17="","",IF(H$1="","",SUMIFS(Transactions!$H$4:$H38,Transactions!$J$4:$J38,$A17,Transactions!$G$4:$G38,"&gt;="&amp;H$1,Transactions!$G$4:$G38,"&lt;="&amp;EOMONTH(H$1,0))))</f>
        <v/>
      </c>
      <c r="I17" s="163" t="str">
        <f>IF($A17="","",IF(I$1="","",SUMIFS(Transactions!$H$4:$H38,Transactions!$J$4:$J38,$A17,Transactions!$G$4:$G38,"&gt;="&amp;I$1,Transactions!$G$4:$G38,"&lt;="&amp;EOMONTH(I$1,0))))</f>
        <v/>
      </c>
      <c r="J17" s="163" t="str">
        <f>IF($A17="","",IF(J$1="","",SUMIFS(Transactions!$H$4:$H38,Transactions!$J$4:$J38,$A17,Transactions!$G$4:$G38,"&gt;="&amp;J$1,Transactions!$G$4:$G38,"&lt;="&amp;EOMONTH(J$1,0))))</f>
        <v/>
      </c>
      <c r="K17" s="163" t="str">
        <f>IF($A17="","",IF(K$1="","",SUMIFS(Transactions!$H$4:$H38,Transactions!$J$4:$J38,$A17,Transactions!$G$4:$G38,"&gt;="&amp;K$1,Transactions!$G$4:$G38,"&lt;="&amp;EOMONTH(K$1,0))))</f>
        <v/>
      </c>
      <c r="L17" s="163" t="str">
        <f>IF($A17="","",IF(L$1="","",SUMIFS(Transactions!$H$4:$H38,Transactions!$J$4:$J38,$A17,Transactions!$G$4:$G38,"&gt;="&amp;L$1,Transactions!$G$4:$G38,"&lt;="&amp;EOMONTH(L$1,0))))</f>
        <v/>
      </c>
      <c r="M17" s="163" t="str">
        <f>IF($A17="","",IF(M$1="","",SUMIFS(Transactions!$H$4:$H38,Transactions!$J$4:$J38,$A17,Transactions!$G$4:$G38,"&gt;="&amp;M$1,Transactions!$G$4:$G38,"&lt;="&amp;EOMONTH(M$1,0))))</f>
        <v/>
      </c>
      <c r="N17" s="163" t="str">
        <f>IF($A17="","",IF(N$1="","",SUMIFS(Transactions!$H$4:$H38,Transactions!$J$4:$J38,$A17,Transactions!$G$4:$G38,"&gt;="&amp;N$1,Transactions!$G$4:$G38,"&lt;="&amp;EOMONTH(N$1,0))))</f>
        <v/>
      </c>
    </row>
    <row r="18" ht="26.25" customHeight="1">
      <c r="A18" s="164" t="str">
        <f>Summary!H41</f>
        <v/>
      </c>
      <c r="B18" s="190" t="str">
        <f t="shared" si="1"/>
        <v/>
      </c>
      <c r="C18" s="160" t="str">
        <f>IF($A18="","",IF(C$1="","",SUMIFS(Transactions!$H$4:$H38,Transactions!$J$4:$J38,$A18,Transactions!$G$4:$G38,"&gt;="&amp;C$1,Transactions!$G$4:$G38,"&lt;="&amp;EOMONTH(C$1,0))))</f>
        <v/>
      </c>
      <c r="D18" s="160" t="str">
        <f>IF($A18="","",IF(D$1="","",SUMIFS(Transactions!$H$4:$H38,Transactions!$J$4:$J38,$A18,Transactions!$G$4:$G38,"&gt;="&amp;D$1,Transactions!$G$4:$G38,"&lt;="&amp;EOMONTH(D$1,0))))</f>
        <v/>
      </c>
      <c r="E18" s="160" t="str">
        <f>IF($A18="","",IF(E$1="","",SUMIFS(Transactions!$H$4:$H38,Transactions!$J$4:$J38,$A18,Transactions!$G$4:$G38,"&gt;="&amp;E$1,Transactions!$G$4:$G38,"&lt;="&amp;EOMONTH(E$1,0))))</f>
        <v/>
      </c>
      <c r="F18" s="160" t="str">
        <f>IF($A18="","",IF(F$1="","",SUMIFS(Transactions!$H$4:$H38,Transactions!$J$4:$J38,$A18,Transactions!$G$4:$G38,"&gt;="&amp;F$1,Transactions!$G$4:$G38,"&lt;="&amp;EOMONTH(F$1,0))))</f>
        <v/>
      </c>
      <c r="G18" s="160" t="str">
        <f>IF($A18="","",IF(G$1="","",SUMIFS(Transactions!$H$4:$H38,Transactions!$J$4:$J38,$A18,Transactions!$G$4:$G38,"&gt;="&amp;G$1,Transactions!$G$4:$G38,"&lt;="&amp;EOMONTH(G$1,0))))</f>
        <v/>
      </c>
      <c r="H18" s="160" t="str">
        <f>IF($A18="","",IF(H$1="","",SUMIFS(Transactions!$H$4:$H38,Transactions!$J$4:$J38,$A18,Transactions!$G$4:$G38,"&gt;="&amp;H$1,Transactions!$G$4:$G38,"&lt;="&amp;EOMONTH(H$1,0))))</f>
        <v/>
      </c>
      <c r="I18" s="160" t="str">
        <f>IF($A18="","",IF(I$1="","",SUMIFS(Transactions!$H$4:$H38,Transactions!$J$4:$J38,$A18,Transactions!$G$4:$G38,"&gt;="&amp;I$1,Transactions!$G$4:$G38,"&lt;="&amp;EOMONTH(I$1,0))))</f>
        <v/>
      </c>
      <c r="J18" s="160" t="str">
        <f>IF($A18="","",IF(J$1="","",SUMIFS(Transactions!$H$4:$H38,Transactions!$J$4:$J38,$A18,Transactions!$G$4:$G38,"&gt;="&amp;J$1,Transactions!$G$4:$G38,"&lt;="&amp;EOMONTH(J$1,0))))</f>
        <v/>
      </c>
      <c r="K18" s="160" t="str">
        <f>IF($A18="","",IF(K$1="","",SUMIFS(Transactions!$H$4:$H38,Transactions!$J$4:$J38,$A18,Transactions!$G$4:$G38,"&gt;="&amp;K$1,Transactions!$G$4:$G38,"&lt;="&amp;EOMONTH(K$1,0))))</f>
        <v/>
      </c>
      <c r="L18" s="160" t="str">
        <f>IF($A18="","",IF(L$1="","",SUMIFS(Transactions!$H$4:$H38,Transactions!$J$4:$J38,$A18,Transactions!$G$4:$G38,"&gt;="&amp;L$1,Transactions!$G$4:$G38,"&lt;="&amp;EOMONTH(L$1,0))))</f>
        <v/>
      </c>
      <c r="M18" s="160" t="str">
        <f>IF($A18="","",IF(M$1="","",SUMIFS(Transactions!$H$4:$H38,Transactions!$J$4:$J38,$A18,Transactions!$G$4:$G38,"&gt;="&amp;M$1,Transactions!$G$4:$G38,"&lt;="&amp;EOMONTH(M$1,0))))</f>
        <v/>
      </c>
      <c r="N18" s="160" t="str">
        <f>IF($A18="","",IF(N$1="","",SUMIFS(Transactions!$H$4:$H38,Transactions!$J$4:$J38,$A18,Transactions!$G$4:$G38,"&gt;="&amp;N$1,Transactions!$G$4:$G38,"&lt;="&amp;EOMONTH(N$1,0))))</f>
        <v/>
      </c>
    </row>
    <row r="19" ht="26.25" customHeight="1">
      <c r="A19" s="165" t="str">
        <f>Summary!H45</f>
        <v/>
      </c>
      <c r="B19" s="189" t="str">
        <f t="shared" si="1"/>
        <v/>
      </c>
      <c r="C19" s="163" t="str">
        <f>IF($A19="","",IF(C$1="","",SUMIFS(Transactions!$H$4:$H38,Transactions!$J$4:$J38,$A19,Transactions!$G$4:$G38,"&gt;="&amp;C$1,Transactions!$G$4:$G38,"&lt;="&amp;EOMONTH(C$1,0))))</f>
        <v/>
      </c>
      <c r="D19" s="163" t="str">
        <f>IF($A19="","",IF(D$1="","",SUMIFS(Transactions!$H$4:$H38,Transactions!$J$4:$J38,$A19,Transactions!$G$4:$G38,"&gt;="&amp;D$1,Transactions!$G$4:$G38,"&lt;="&amp;EOMONTH(D$1,0))))</f>
        <v/>
      </c>
      <c r="E19" s="163" t="str">
        <f>IF($A19="","",IF(E$1="","",SUMIFS(Transactions!$H$4:$H38,Transactions!$J$4:$J38,$A19,Transactions!$G$4:$G38,"&gt;="&amp;E$1,Transactions!$G$4:$G38,"&lt;="&amp;EOMONTH(E$1,0))))</f>
        <v/>
      </c>
      <c r="F19" s="163" t="str">
        <f>IF($A19="","",IF(F$1="","",SUMIFS(Transactions!$H$4:$H38,Transactions!$J$4:$J38,$A19,Transactions!$G$4:$G38,"&gt;="&amp;F$1,Transactions!$G$4:$G38,"&lt;="&amp;EOMONTH(F$1,0))))</f>
        <v/>
      </c>
      <c r="G19" s="163" t="str">
        <f>IF($A19="","",IF(G$1="","",SUMIFS(Transactions!$H$4:$H38,Transactions!$J$4:$J38,$A19,Transactions!$G$4:$G38,"&gt;="&amp;G$1,Transactions!$G$4:$G38,"&lt;="&amp;EOMONTH(G$1,0))))</f>
        <v/>
      </c>
      <c r="H19" s="163" t="str">
        <f>IF($A19="","",IF(H$1="","",SUMIFS(Transactions!$H$4:$H38,Transactions!$J$4:$J38,$A19,Transactions!$G$4:$G38,"&gt;="&amp;H$1,Transactions!$G$4:$G38,"&lt;="&amp;EOMONTH(H$1,0))))</f>
        <v/>
      </c>
      <c r="I19" s="163" t="str">
        <f>IF($A19="","",IF(I$1="","",SUMIFS(Transactions!$H$4:$H38,Transactions!$J$4:$J38,$A19,Transactions!$G$4:$G38,"&gt;="&amp;I$1,Transactions!$G$4:$G38,"&lt;="&amp;EOMONTH(I$1,0))))</f>
        <v/>
      </c>
      <c r="J19" s="163" t="str">
        <f>IF($A19="","",IF(J$1="","",SUMIFS(Transactions!$H$4:$H38,Transactions!$J$4:$J38,$A19,Transactions!$G$4:$G38,"&gt;="&amp;J$1,Transactions!$G$4:$G38,"&lt;="&amp;EOMONTH(J$1,0))))</f>
        <v/>
      </c>
      <c r="K19" s="163" t="str">
        <f>IF($A19="","",IF(K$1="","",SUMIFS(Transactions!$H$4:$H38,Transactions!$J$4:$J38,$A19,Transactions!$G$4:$G38,"&gt;="&amp;K$1,Transactions!$G$4:$G38,"&lt;="&amp;EOMONTH(K$1,0))))</f>
        <v/>
      </c>
      <c r="L19" s="163" t="str">
        <f>IF($A19="","",IF(L$1="","",SUMIFS(Transactions!$H$4:$H38,Transactions!$J$4:$J38,$A19,Transactions!$G$4:$G38,"&gt;="&amp;L$1,Transactions!$G$4:$G38,"&lt;="&amp;EOMONTH(L$1,0))))</f>
        <v/>
      </c>
      <c r="M19" s="163" t="str">
        <f>IF($A19="","",IF(M$1="","",SUMIFS(Transactions!$H$4:$H38,Transactions!$J$4:$J38,$A19,Transactions!$G$4:$G38,"&gt;="&amp;M$1,Transactions!$G$4:$G38,"&lt;="&amp;EOMONTH(M$1,0))))</f>
        <v/>
      </c>
      <c r="N19" s="163" t="str">
        <f>IF($A19="","",IF(N$1="","",SUMIFS(Transactions!$H$4:$H38,Transactions!$J$4:$J38,$A19,Transactions!$G$4:$G38,"&gt;="&amp;N$1,Transactions!$G$4:$G38,"&lt;="&amp;EOMONTH(N$1,0))))</f>
        <v/>
      </c>
    </row>
    <row r="20" ht="26.25" customHeight="1">
      <c r="A20" s="164" t="str">
        <f>Summary!H46</f>
        <v/>
      </c>
      <c r="B20" s="190" t="str">
        <f t="shared" si="1"/>
        <v/>
      </c>
      <c r="C20" s="160" t="str">
        <f>IF($A20="","",IF(C$1="","",SUMIFS(Transactions!$H$4:$H38,Transactions!$J$4:$J38,$A20,Transactions!$G$4:$G38,"&gt;="&amp;C$1,Transactions!$G$4:$G38,"&lt;="&amp;EOMONTH(C$1,0))))</f>
        <v/>
      </c>
      <c r="D20" s="160" t="str">
        <f>IF($A20="","",IF(D$1="","",SUMIFS(Transactions!$H$4:$H38,Transactions!$J$4:$J38,$A20,Transactions!$G$4:$G38,"&gt;="&amp;D$1,Transactions!$G$4:$G38,"&lt;="&amp;EOMONTH(D$1,0))))</f>
        <v/>
      </c>
      <c r="E20" s="160" t="str">
        <f>IF($A20="","",IF(E$1="","",SUMIFS(Transactions!$H$4:$H38,Transactions!$J$4:$J38,$A20,Transactions!$G$4:$G38,"&gt;="&amp;E$1,Transactions!$G$4:$G38,"&lt;="&amp;EOMONTH(E$1,0))))</f>
        <v/>
      </c>
      <c r="F20" s="160" t="str">
        <f>IF($A20="","",IF(F$1="","",SUMIFS(Transactions!$H$4:$H38,Transactions!$J$4:$J38,$A20,Transactions!$G$4:$G38,"&gt;="&amp;F$1,Transactions!$G$4:$G38,"&lt;="&amp;EOMONTH(F$1,0))))</f>
        <v/>
      </c>
      <c r="G20" s="160" t="str">
        <f>IF($A20="","",IF(G$1="","",SUMIFS(Transactions!$H$4:$H38,Transactions!$J$4:$J38,$A20,Transactions!$G$4:$G38,"&gt;="&amp;G$1,Transactions!$G$4:$G38,"&lt;="&amp;EOMONTH(G$1,0))))</f>
        <v/>
      </c>
      <c r="H20" s="160" t="str">
        <f>IF($A20="","",IF(H$1="","",SUMIFS(Transactions!$H$4:$H38,Transactions!$J$4:$J38,$A20,Transactions!$G$4:$G38,"&gt;="&amp;H$1,Transactions!$G$4:$G38,"&lt;="&amp;EOMONTH(H$1,0))))</f>
        <v/>
      </c>
      <c r="I20" s="160" t="str">
        <f>IF($A20="","",IF(I$1="","",SUMIFS(Transactions!$H$4:$H38,Transactions!$J$4:$J38,$A20,Transactions!$G$4:$G38,"&gt;="&amp;I$1,Transactions!$G$4:$G38,"&lt;="&amp;EOMONTH(I$1,0))))</f>
        <v/>
      </c>
      <c r="J20" s="160" t="str">
        <f>IF($A20="","",IF(J$1="","",SUMIFS(Transactions!$H$4:$H38,Transactions!$J$4:$J38,$A20,Transactions!$G$4:$G38,"&gt;="&amp;J$1,Transactions!$G$4:$G38,"&lt;="&amp;EOMONTH(J$1,0))))</f>
        <v/>
      </c>
      <c r="K20" s="160" t="str">
        <f>IF($A20="","",IF(K$1="","",SUMIFS(Transactions!$H$4:$H38,Transactions!$J$4:$J38,$A20,Transactions!$G$4:$G38,"&gt;="&amp;K$1,Transactions!$G$4:$G38,"&lt;="&amp;EOMONTH(K$1,0))))</f>
        <v/>
      </c>
      <c r="L20" s="160" t="str">
        <f>IF($A20="","",IF(L$1="","",SUMIFS(Transactions!$H$4:$H38,Transactions!$J$4:$J38,$A20,Transactions!$G$4:$G38,"&gt;="&amp;L$1,Transactions!$G$4:$G38,"&lt;="&amp;EOMONTH(L$1,0))))</f>
        <v/>
      </c>
      <c r="M20" s="160" t="str">
        <f>IF($A20="","",IF(M$1="","",SUMIFS(Transactions!$H$4:$H38,Transactions!$J$4:$J38,$A20,Transactions!$G$4:$G38,"&gt;="&amp;M$1,Transactions!$G$4:$G38,"&lt;="&amp;EOMONTH(M$1,0))))</f>
        <v/>
      </c>
      <c r="N20" s="160" t="str">
        <f>IF($A20="","",IF(N$1="","",SUMIFS(Transactions!$H$4:$H38,Transactions!$J$4:$J38,$A20,Transactions!$G$4:$G38,"&gt;="&amp;N$1,Transactions!$G$4:$G38,"&lt;="&amp;EOMONTH(N$1,0))))</f>
        <v/>
      </c>
    </row>
    <row r="21" ht="26.25" customHeight="1">
      <c r="A21" s="165" t="str">
        <f>Summary!H47</f>
        <v/>
      </c>
      <c r="B21" s="189" t="str">
        <f t="shared" si="1"/>
        <v/>
      </c>
      <c r="C21" s="163" t="str">
        <f>IF($A21="","",IF(C$1="","",SUMIFS(Transactions!$H$4:$H38,Transactions!$J$4:$J38,$A21,Transactions!$G$4:$G38,"&gt;="&amp;C$1,Transactions!$G$4:$G38,"&lt;="&amp;EOMONTH(C$1,0))))</f>
        <v/>
      </c>
      <c r="D21" s="163" t="str">
        <f>IF($A21="","",IF(D$1="","",SUMIFS(Transactions!$H$4:$H38,Transactions!$J$4:$J38,$A21,Transactions!$G$4:$G38,"&gt;="&amp;D$1,Transactions!$G$4:$G38,"&lt;="&amp;EOMONTH(D$1,0))))</f>
        <v/>
      </c>
      <c r="E21" s="163" t="str">
        <f>IF($A21="","",IF(E$1="","",SUMIFS(Transactions!$H$4:$H38,Transactions!$J$4:$J38,$A21,Transactions!$G$4:$G38,"&gt;="&amp;E$1,Transactions!$G$4:$G38,"&lt;="&amp;EOMONTH(E$1,0))))</f>
        <v/>
      </c>
      <c r="F21" s="163" t="str">
        <f>IF($A21="","",IF(F$1="","",SUMIFS(Transactions!$H$4:$H38,Transactions!$J$4:$J38,$A21,Transactions!$G$4:$G38,"&gt;="&amp;F$1,Transactions!$G$4:$G38,"&lt;="&amp;EOMONTH(F$1,0))))</f>
        <v/>
      </c>
      <c r="G21" s="163" t="str">
        <f>IF($A21="","",IF(G$1="","",SUMIFS(Transactions!$H$4:$H38,Transactions!$J$4:$J38,$A21,Transactions!$G$4:$G38,"&gt;="&amp;G$1,Transactions!$G$4:$G38,"&lt;="&amp;EOMONTH(G$1,0))))</f>
        <v/>
      </c>
      <c r="H21" s="163" t="str">
        <f>IF($A21="","",IF(H$1="","",SUMIFS(Transactions!$H$4:$H38,Transactions!$J$4:$J38,$A21,Transactions!$G$4:$G38,"&gt;="&amp;H$1,Transactions!$G$4:$G38,"&lt;="&amp;EOMONTH(H$1,0))))</f>
        <v/>
      </c>
      <c r="I21" s="163" t="str">
        <f>IF($A21="","",IF(I$1="","",SUMIFS(Transactions!$H$4:$H38,Transactions!$J$4:$J38,$A21,Transactions!$G$4:$G38,"&gt;="&amp;I$1,Transactions!$G$4:$G38,"&lt;="&amp;EOMONTH(I$1,0))))</f>
        <v/>
      </c>
      <c r="J21" s="163" t="str">
        <f>IF($A21="","",IF(J$1="","",SUMIFS(Transactions!$H$4:$H38,Transactions!$J$4:$J38,$A21,Transactions!$G$4:$G38,"&gt;="&amp;J$1,Transactions!$G$4:$G38,"&lt;="&amp;EOMONTH(J$1,0))))</f>
        <v/>
      </c>
      <c r="K21" s="163" t="str">
        <f>IF($A21="","",IF(K$1="","",SUMIFS(Transactions!$H$4:$H38,Transactions!$J$4:$J38,$A21,Transactions!$G$4:$G38,"&gt;="&amp;K$1,Transactions!$G$4:$G38,"&lt;="&amp;EOMONTH(K$1,0))))</f>
        <v/>
      </c>
      <c r="L21" s="163" t="str">
        <f>IF($A21="","",IF(L$1="","",SUMIFS(Transactions!$H$4:$H38,Transactions!$J$4:$J38,$A21,Transactions!$G$4:$G38,"&gt;="&amp;L$1,Transactions!$G$4:$G38,"&lt;="&amp;EOMONTH(L$1,0))))</f>
        <v/>
      </c>
      <c r="M21" s="163" t="str">
        <f>IF($A21="","",IF(M$1="","",SUMIFS(Transactions!$H$4:$H38,Transactions!$J$4:$J38,$A21,Transactions!$G$4:$G38,"&gt;="&amp;M$1,Transactions!$G$4:$G38,"&lt;="&amp;EOMONTH(M$1,0))))</f>
        <v/>
      </c>
      <c r="N21" s="163" t="str">
        <f>IF($A21="","",IF(N$1="","",SUMIFS(Transactions!$H$4:$H38,Transactions!$J$4:$J38,$A21,Transactions!$G$4:$G38,"&gt;="&amp;N$1,Transactions!$G$4:$G38,"&lt;="&amp;EOMONTH(N$1,0))))</f>
        <v/>
      </c>
    </row>
    <row r="22" ht="26.25" customHeight="1">
      <c r="A22" s="164" t="str">
        <f>Summary!H48</f>
        <v/>
      </c>
      <c r="B22" s="190" t="str">
        <f t="shared" si="1"/>
        <v/>
      </c>
      <c r="C22" s="160" t="str">
        <f>IF($A22="","",IF(C$1="","",SUMIFS(Transactions!$H$4:$H38,Transactions!$J$4:$J38,$A22,Transactions!$G$4:$G38,"&gt;="&amp;C$1,Transactions!$G$4:$G38,"&lt;="&amp;EOMONTH(C$1,0))))</f>
        <v/>
      </c>
      <c r="D22" s="160" t="str">
        <f>IF($A22="","",IF(D$1="","",SUMIFS(Transactions!$H$4:$H38,Transactions!$J$4:$J38,$A22,Transactions!$G$4:$G38,"&gt;="&amp;D$1,Transactions!$G$4:$G38,"&lt;="&amp;EOMONTH(D$1,0))))</f>
        <v/>
      </c>
      <c r="E22" s="160" t="str">
        <f>IF($A22="","",IF(E$1="","",SUMIFS(Transactions!$H$4:$H38,Transactions!$J$4:$J38,$A22,Transactions!$G$4:$G38,"&gt;="&amp;E$1,Transactions!$G$4:$G38,"&lt;="&amp;EOMONTH(E$1,0))))</f>
        <v/>
      </c>
      <c r="F22" s="160" t="str">
        <f>IF($A22="","",IF(F$1="","",SUMIFS(Transactions!$H$4:$H38,Transactions!$J$4:$J38,$A22,Transactions!$G$4:$G38,"&gt;="&amp;F$1,Transactions!$G$4:$G38,"&lt;="&amp;EOMONTH(F$1,0))))</f>
        <v/>
      </c>
      <c r="G22" s="160" t="str">
        <f>IF($A22="","",IF(G$1="","",SUMIFS(Transactions!$H$4:$H38,Transactions!$J$4:$J38,$A22,Transactions!$G$4:$G38,"&gt;="&amp;G$1,Transactions!$G$4:$G38,"&lt;="&amp;EOMONTH(G$1,0))))</f>
        <v/>
      </c>
      <c r="H22" s="160" t="str">
        <f>IF($A22="","",IF(H$1="","",SUMIFS(Transactions!$H$4:$H38,Transactions!$J$4:$J38,$A22,Transactions!$G$4:$G38,"&gt;="&amp;H$1,Transactions!$G$4:$G38,"&lt;="&amp;EOMONTH(H$1,0))))</f>
        <v/>
      </c>
      <c r="I22" s="160" t="str">
        <f>IF($A22="","",IF(I$1="","",SUMIFS(Transactions!$H$4:$H38,Transactions!$J$4:$J38,$A22,Transactions!$G$4:$G38,"&gt;="&amp;I$1,Transactions!$G$4:$G38,"&lt;="&amp;EOMONTH(I$1,0))))</f>
        <v/>
      </c>
      <c r="J22" s="160" t="str">
        <f>IF($A22="","",IF(J$1="","",SUMIFS(Transactions!$H$4:$H38,Transactions!$J$4:$J38,$A22,Transactions!$G$4:$G38,"&gt;="&amp;J$1,Transactions!$G$4:$G38,"&lt;="&amp;EOMONTH(J$1,0))))</f>
        <v/>
      </c>
      <c r="K22" s="160" t="str">
        <f>IF($A22="","",IF(K$1="","",SUMIFS(Transactions!$H$4:$H38,Transactions!$J$4:$J38,$A22,Transactions!$G$4:$G38,"&gt;="&amp;K$1,Transactions!$G$4:$G38,"&lt;="&amp;EOMONTH(K$1,0))))</f>
        <v/>
      </c>
      <c r="L22" s="160" t="str">
        <f>IF($A22="","",IF(L$1="","",SUMIFS(Transactions!$H$4:$H38,Transactions!$J$4:$J38,$A22,Transactions!$G$4:$G38,"&gt;="&amp;L$1,Transactions!$G$4:$G38,"&lt;="&amp;EOMONTH(L$1,0))))</f>
        <v/>
      </c>
      <c r="M22" s="160" t="str">
        <f>IF($A22="","",IF(M$1="","",SUMIFS(Transactions!$H$4:$H38,Transactions!$J$4:$J38,$A22,Transactions!$G$4:$G38,"&gt;="&amp;M$1,Transactions!$G$4:$G38,"&lt;="&amp;EOMONTH(M$1,0))))</f>
        <v/>
      </c>
      <c r="N22" s="160" t="str">
        <f>IF($A22="","",IF(N$1="","",SUMIFS(Transactions!$H$4:$H38,Transactions!$J$4:$J38,$A22,Transactions!$G$4:$G38,"&gt;="&amp;N$1,Transactions!$G$4:$G38,"&lt;="&amp;EOMONTH(N$1,0))))</f>
        <v/>
      </c>
    </row>
    <row r="23" ht="26.25" customHeight="1">
      <c r="A23" s="165" t="str">
        <f>Summary!H49</f>
        <v/>
      </c>
      <c r="B23" s="189" t="str">
        <f t="shared" si="1"/>
        <v/>
      </c>
      <c r="C23" s="163" t="str">
        <f>IF($A23="","",IF(C$1="","",SUMIFS(Transactions!$H$4:$H38,Transactions!$J$4:$J38,$A23,Transactions!$G$4:$G38,"&gt;="&amp;C$1,Transactions!$G$4:$G38,"&lt;="&amp;EOMONTH(C$1,0))))</f>
        <v/>
      </c>
      <c r="D23" s="163" t="str">
        <f>IF($A23="","",IF(D$1="","",SUMIFS(Transactions!$H$4:$H38,Transactions!$J$4:$J38,$A23,Transactions!$G$4:$G38,"&gt;="&amp;D$1,Transactions!$G$4:$G38,"&lt;="&amp;EOMONTH(D$1,0))))</f>
        <v/>
      </c>
      <c r="E23" s="163" t="str">
        <f>IF($A23="","",IF(E$1="","",SUMIFS(Transactions!$H$4:$H38,Transactions!$J$4:$J38,$A23,Transactions!$G$4:$G38,"&gt;="&amp;E$1,Transactions!$G$4:$G38,"&lt;="&amp;EOMONTH(E$1,0))))</f>
        <v/>
      </c>
      <c r="F23" s="163" t="str">
        <f>IF($A23="","",IF(F$1="","",SUMIFS(Transactions!$H$4:$H38,Transactions!$J$4:$J38,$A23,Transactions!$G$4:$G38,"&gt;="&amp;F$1,Transactions!$G$4:$G38,"&lt;="&amp;EOMONTH(F$1,0))))</f>
        <v/>
      </c>
      <c r="G23" s="163" t="str">
        <f>IF($A23="","",IF(G$1="","",SUMIFS(Transactions!$H$4:$H38,Transactions!$J$4:$J38,$A23,Transactions!$G$4:$G38,"&gt;="&amp;G$1,Transactions!$G$4:$G38,"&lt;="&amp;EOMONTH(G$1,0))))</f>
        <v/>
      </c>
      <c r="H23" s="163" t="str">
        <f>IF($A23="","",IF(H$1="","",SUMIFS(Transactions!$H$4:$H38,Transactions!$J$4:$J38,$A23,Transactions!$G$4:$G38,"&gt;="&amp;H$1,Transactions!$G$4:$G38,"&lt;="&amp;EOMONTH(H$1,0))))</f>
        <v/>
      </c>
      <c r="I23" s="163" t="str">
        <f>IF($A23="","",IF(I$1="","",SUMIFS(Transactions!$H$4:$H38,Transactions!$J$4:$J38,$A23,Transactions!$G$4:$G38,"&gt;="&amp;I$1,Transactions!$G$4:$G38,"&lt;="&amp;EOMONTH(I$1,0))))</f>
        <v/>
      </c>
      <c r="J23" s="163" t="str">
        <f>IF($A23="","",IF(J$1="","",SUMIFS(Transactions!$H$4:$H38,Transactions!$J$4:$J38,$A23,Transactions!$G$4:$G38,"&gt;="&amp;J$1,Transactions!$G$4:$G38,"&lt;="&amp;EOMONTH(J$1,0))))</f>
        <v/>
      </c>
      <c r="K23" s="163" t="str">
        <f>IF($A23="","",IF(K$1="","",SUMIFS(Transactions!$H$4:$H38,Transactions!$J$4:$J38,$A23,Transactions!$G$4:$G38,"&gt;="&amp;K$1,Transactions!$G$4:$G38,"&lt;="&amp;EOMONTH(K$1,0))))</f>
        <v/>
      </c>
      <c r="L23" s="163" t="str">
        <f>IF($A23="","",IF(L$1="","",SUMIFS(Transactions!$H$4:$H38,Transactions!$J$4:$J38,$A23,Transactions!$G$4:$G38,"&gt;="&amp;L$1,Transactions!$G$4:$G38,"&lt;="&amp;EOMONTH(L$1,0))))</f>
        <v/>
      </c>
      <c r="M23" s="163" t="str">
        <f>IF($A23="","",IF(M$1="","",SUMIFS(Transactions!$H$4:$H38,Transactions!$J$4:$J38,$A23,Transactions!$G$4:$G38,"&gt;="&amp;M$1,Transactions!$G$4:$G38,"&lt;="&amp;EOMONTH(M$1,0))))</f>
        <v/>
      </c>
      <c r="N23" s="163" t="str">
        <f>IF($A23="","",IF(N$1="","",SUMIFS(Transactions!$H$4:$H38,Transactions!$J$4:$J38,$A23,Transactions!$G$4:$G38,"&gt;="&amp;N$1,Transactions!$G$4:$G38,"&lt;="&amp;EOMONTH(N$1,0))))</f>
        <v/>
      </c>
    </row>
    <row r="24" ht="26.25" customHeight="1">
      <c r="A24" s="164" t="str">
        <f>Summary!H50</f>
        <v/>
      </c>
      <c r="B24" s="190" t="str">
        <f t="shared" si="1"/>
        <v/>
      </c>
      <c r="C24" s="160" t="str">
        <f>IF($A24="","",IF(C$1="","",SUMIFS(Transactions!$H$4:$H38,Transactions!$J$4:$J38,$A24,Transactions!$G$4:$G38,"&gt;="&amp;C$1,Transactions!$G$4:$G38,"&lt;="&amp;EOMONTH(C$1,0))))</f>
        <v/>
      </c>
      <c r="D24" s="160" t="str">
        <f>IF($A24="","",IF(D$1="","",SUMIFS(Transactions!$H$4:$H38,Transactions!$J$4:$J38,$A24,Transactions!$G$4:$G38,"&gt;="&amp;D$1,Transactions!$G$4:$G38,"&lt;="&amp;EOMONTH(D$1,0))))</f>
        <v/>
      </c>
      <c r="E24" s="160" t="str">
        <f>IF($A24="","",IF(E$1="","",SUMIFS(Transactions!$H$4:$H38,Transactions!$J$4:$J38,$A24,Transactions!$G$4:$G38,"&gt;="&amp;E$1,Transactions!$G$4:$G38,"&lt;="&amp;EOMONTH(E$1,0))))</f>
        <v/>
      </c>
      <c r="F24" s="160" t="str">
        <f>IF($A24="","",IF(F$1="","",SUMIFS(Transactions!$H$4:$H38,Transactions!$J$4:$J38,$A24,Transactions!$G$4:$G38,"&gt;="&amp;F$1,Transactions!$G$4:$G38,"&lt;="&amp;EOMONTH(F$1,0))))</f>
        <v/>
      </c>
      <c r="G24" s="160" t="str">
        <f>IF($A24="","",IF(G$1="","",SUMIFS(Transactions!$H$4:$H38,Transactions!$J$4:$J38,$A24,Transactions!$G$4:$G38,"&gt;="&amp;G$1,Transactions!$G$4:$G38,"&lt;="&amp;EOMONTH(G$1,0))))</f>
        <v/>
      </c>
      <c r="H24" s="160" t="str">
        <f>IF($A24="","",IF(H$1="","",SUMIFS(Transactions!$H$4:$H38,Transactions!$J$4:$J38,$A24,Transactions!$G$4:$G38,"&gt;="&amp;H$1,Transactions!$G$4:$G38,"&lt;="&amp;EOMONTH(H$1,0))))</f>
        <v/>
      </c>
      <c r="I24" s="160" t="str">
        <f>IF($A24="","",IF(I$1="","",SUMIFS(Transactions!$H$4:$H38,Transactions!$J$4:$J38,$A24,Transactions!$G$4:$G38,"&gt;="&amp;I$1,Transactions!$G$4:$G38,"&lt;="&amp;EOMONTH(I$1,0))))</f>
        <v/>
      </c>
      <c r="J24" s="160" t="str">
        <f>IF($A24="","",IF(J$1="","",SUMIFS(Transactions!$H$4:$H38,Transactions!$J$4:$J38,$A24,Transactions!$G$4:$G38,"&gt;="&amp;J$1,Transactions!$G$4:$G38,"&lt;="&amp;EOMONTH(J$1,0))))</f>
        <v/>
      </c>
      <c r="K24" s="160" t="str">
        <f>IF($A24="","",IF(K$1="","",SUMIFS(Transactions!$H$4:$H38,Transactions!$J$4:$J38,$A24,Transactions!$G$4:$G38,"&gt;="&amp;K$1,Transactions!$G$4:$G38,"&lt;="&amp;EOMONTH(K$1,0))))</f>
        <v/>
      </c>
      <c r="L24" s="160" t="str">
        <f>IF($A24="","",IF(L$1="","",SUMIFS(Transactions!$H$4:$H38,Transactions!$J$4:$J38,$A24,Transactions!$G$4:$G38,"&gt;="&amp;L$1,Transactions!$G$4:$G38,"&lt;="&amp;EOMONTH(L$1,0))))</f>
        <v/>
      </c>
      <c r="M24" s="160" t="str">
        <f>IF($A24="","",IF(M$1="","",SUMIFS(Transactions!$H$4:$H38,Transactions!$J$4:$J38,$A24,Transactions!$G$4:$G38,"&gt;="&amp;M$1,Transactions!$G$4:$G38,"&lt;="&amp;EOMONTH(M$1,0))))</f>
        <v/>
      </c>
      <c r="N24" s="160" t="str">
        <f>IF($A24="","",IF(N$1="","",SUMIFS(Transactions!$H$4:$H38,Transactions!$J$4:$J38,$A24,Transactions!$G$4:$G38,"&gt;="&amp;N$1,Transactions!$G$4:$G38,"&lt;="&amp;EOMONTH(N$1,0))))</f>
        <v/>
      </c>
    </row>
    <row r="25" ht="26.25" customHeight="1">
      <c r="A25" s="165" t="str">
        <f>Summary!H51</f>
        <v/>
      </c>
      <c r="B25" s="189" t="str">
        <f t="shared" si="1"/>
        <v/>
      </c>
      <c r="C25" s="163" t="str">
        <f>IF($A25="","",IF(C$1="","",SUMIFS(Transactions!$H$4:$H38,Transactions!$J$4:$J38,$A25,Transactions!$G$4:$G38,"&gt;="&amp;C$1,Transactions!$G$4:$G38,"&lt;="&amp;EOMONTH(C$1,0))))</f>
        <v/>
      </c>
      <c r="D25" s="163" t="str">
        <f>IF($A25="","",IF(D$1="","",SUMIFS(Transactions!$H$4:$H38,Transactions!$J$4:$J38,$A25,Transactions!$G$4:$G38,"&gt;="&amp;D$1,Transactions!$G$4:$G38,"&lt;="&amp;EOMONTH(D$1,0))))</f>
        <v/>
      </c>
      <c r="E25" s="163" t="str">
        <f>IF($A25="","",IF(E$1="","",SUMIFS(Transactions!$H$4:$H38,Transactions!$J$4:$J38,$A25,Transactions!$G$4:$G38,"&gt;="&amp;E$1,Transactions!$G$4:$G38,"&lt;="&amp;EOMONTH(E$1,0))))</f>
        <v/>
      </c>
      <c r="F25" s="163" t="str">
        <f>IF($A25="","",IF(F$1="","",SUMIFS(Transactions!$H$4:$H38,Transactions!$J$4:$J38,$A25,Transactions!$G$4:$G38,"&gt;="&amp;F$1,Transactions!$G$4:$G38,"&lt;="&amp;EOMONTH(F$1,0))))</f>
        <v/>
      </c>
      <c r="G25" s="163" t="str">
        <f>IF($A25="","",IF(G$1="","",SUMIFS(Transactions!$H$4:$H38,Transactions!$J$4:$J38,$A25,Transactions!$G$4:$G38,"&gt;="&amp;G$1,Transactions!$G$4:$G38,"&lt;="&amp;EOMONTH(G$1,0))))</f>
        <v/>
      </c>
      <c r="H25" s="163" t="str">
        <f>IF($A25="","",IF(H$1="","",SUMIFS(Transactions!$H$4:$H38,Transactions!$J$4:$J38,$A25,Transactions!$G$4:$G38,"&gt;="&amp;H$1,Transactions!$G$4:$G38,"&lt;="&amp;EOMONTH(H$1,0))))</f>
        <v/>
      </c>
      <c r="I25" s="163" t="str">
        <f>IF($A25="","",IF(I$1="","",SUMIFS(Transactions!$H$4:$H38,Transactions!$J$4:$J38,$A25,Transactions!$G$4:$G38,"&gt;="&amp;I$1,Transactions!$G$4:$G38,"&lt;="&amp;EOMONTH(I$1,0))))</f>
        <v/>
      </c>
      <c r="J25" s="163" t="str">
        <f>IF($A25="","",IF(J$1="","",SUMIFS(Transactions!$H$4:$H38,Transactions!$J$4:$J38,$A25,Transactions!$G$4:$G38,"&gt;="&amp;J$1,Transactions!$G$4:$G38,"&lt;="&amp;EOMONTH(J$1,0))))</f>
        <v/>
      </c>
      <c r="K25" s="163" t="str">
        <f>IF($A25="","",IF(K$1="","",SUMIFS(Transactions!$H$4:$H38,Transactions!$J$4:$J38,$A25,Transactions!$G$4:$G38,"&gt;="&amp;K$1,Transactions!$G$4:$G38,"&lt;="&amp;EOMONTH(K$1,0))))</f>
        <v/>
      </c>
      <c r="L25" s="163" t="str">
        <f>IF($A25="","",IF(L$1="","",SUMIFS(Transactions!$H$4:$H38,Transactions!$J$4:$J38,$A25,Transactions!$G$4:$G38,"&gt;="&amp;L$1,Transactions!$G$4:$G38,"&lt;="&amp;EOMONTH(L$1,0))))</f>
        <v/>
      </c>
      <c r="M25" s="163" t="str">
        <f>IF($A25="","",IF(M$1="","",SUMIFS(Transactions!$H$4:$H38,Transactions!$J$4:$J38,$A25,Transactions!$G$4:$G38,"&gt;="&amp;M$1,Transactions!$G$4:$G38,"&lt;="&amp;EOMONTH(M$1,0))))</f>
        <v/>
      </c>
      <c r="N25" s="163" t="str">
        <f>IF($A25="","",IF(N$1="","",SUMIFS(Transactions!$H$4:$H38,Transactions!$J$4:$J38,$A25,Transactions!$G$4:$G38,"&gt;="&amp;N$1,Transactions!$G$4:$G38,"&lt;="&amp;EOMONTH(N$1,0))))</f>
        <v/>
      </c>
    </row>
    <row r="26" ht="26.25" customHeight="1">
      <c r="A26" s="164" t="str">
        <f>Summary!H52</f>
        <v/>
      </c>
      <c r="B26" s="190" t="str">
        <f t="shared" si="1"/>
        <v/>
      </c>
      <c r="C26" s="160" t="str">
        <f>IF($A26="","",IF(C$1="","",SUMIFS(Transactions!$H$4:$H38,Transactions!$J$4:$J38,$A26,Transactions!$G$4:$G38,"&gt;="&amp;C$1,Transactions!$G$4:$G38,"&lt;="&amp;EOMONTH(C$1,0))))</f>
        <v/>
      </c>
      <c r="D26" s="160" t="str">
        <f>IF($A26="","",IF(D$1="","",SUMIFS(Transactions!$H$4:$H38,Transactions!$J$4:$J38,$A26,Transactions!$G$4:$G38,"&gt;="&amp;D$1,Transactions!$G$4:$G38,"&lt;="&amp;EOMONTH(D$1,0))))</f>
        <v/>
      </c>
      <c r="E26" s="160" t="str">
        <f>IF($A26="","",IF(E$1="","",SUMIFS(Transactions!$H$4:$H38,Transactions!$J$4:$J38,$A26,Transactions!$G$4:$G38,"&gt;="&amp;E$1,Transactions!$G$4:$G38,"&lt;="&amp;EOMONTH(E$1,0))))</f>
        <v/>
      </c>
      <c r="F26" s="160" t="str">
        <f>IF($A26="","",IF(F$1="","",SUMIFS(Transactions!$H$4:$H38,Transactions!$J$4:$J38,$A26,Transactions!$G$4:$G38,"&gt;="&amp;F$1,Transactions!$G$4:$G38,"&lt;="&amp;EOMONTH(F$1,0))))</f>
        <v/>
      </c>
      <c r="G26" s="160" t="str">
        <f>IF($A26="","",IF(G$1="","",SUMIFS(Transactions!$H$4:$H38,Transactions!$J$4:$J38,$A26,Transactions!$G$4:$G38,"&gt;="&amp;G$1,Transactions!$G$4:$G38,"&lt;="&amp;EOMONTH(G$1,0))))</f>
        <v/>
      </c>
      <c r="H26" s="160" t="str">
        <f>IF($A26="","",IF(H$1="","",SUMIFS(Transactions!$H$4:$H38,Transactions!$J$4:$J38,$A26,Transactions!$G$4:$G38,"&gt;="&amp;H$1,Transactions!$G$4:$G38,"&lt;="&amp;EOMONTH(H$1,0))))</f>
        <v/>
      </c>
      <c r="I26" s="160" t="str">
        <f>IF($A26="","",IF(I$1="","",SUMIFS(Transactions!$H$4:$H38,Transactions!$J$4:$J38,$A26,Transactions!$G$4:$G38,"&gt;="&amp;I$1,Transactions!$G$4:$G38,"&lt;="&amp;EOMONTH(I$1,0))))</f>
        <v/>
      </c>
      <c r="J26" s="160" t="str">
        <f>IF($A26="","",IF(J$1="","",SUMIFS(Transactions!$H$4:$H38,Transactions!$J$4:$J38,$A26,Transactions!$G$4:$G38,"&gt;="&amp;J$1,Transactions!$G$4:$G38,"&lt;="&amp;EOMONTH(J$1,0))))</f>
        <v/>
      </c>
      <c r="K26" s="160" t="str">
        <f>IF($A26="","",IF(K$1="","",SUMIFS(Transactions!$H$4:$H38,Transactions!$J$4:$J38,$A26,Transactions!$G$4:$G38,"&gt;="&amp;K$1,Transactions!$G$4:$G38,"&lt;="&amp;EOMONTH(K$1,0))))</f>
        <v/>
      </c>
      <c r="L26" s="160" t="str">
        <f>IF($A26="","",IF(L$1="","",SUMIFS(Transactions!$H$4:$H38,Transactions!$J$4:$J38,$A26,Transactions!$G$4:$G38,"&gt;="&amp;L$1,Transactions!$G$4:$G38,"&lt;="&amp;EOMONTH(L$1,0))))</f>
        <v/>
      </c>
      <c r="M26" s="160" t="str">
        <f>IF($A26="","",IF(M$1="","",SUMIFS(Transactions!$H$4:$H38,Transactions!$J$4:$J38,$A26,Transactions!$G$4:$G38,"&gt;="&amp;M$1,Transactions!$G$4:$G38,"&lt;="&amp;EOMONTH(M$1,0))))</f>
        <v/>
      </c>
      <c r="N26" s="160" t="str">
        <f>IF($A26="","",IF(N$1="","",SUMIFS(Transactions!$H$4:$H38,Transactions!$J$4:$J38,$A26,Transactions!$G$4:$G38,"&gt;="&amp;N$1,Transactions!$G$4:$G38,"&lt;="&amp;EOMONTH(N$1,0))))</f>
        <v/>
      </c>
    </row>
    <row r="27" ht="26.25" customHeight="1">
      <c r="A27" s="165" t="str">
        <f>Summary!H53</f>
        <v/>
      </c>
      <c r="B27" s="189" t="str">
        <f t="shared" si="1"/>
        <v/>
      </c>
      <c r="C27" s="163" t="str">
        <f>IF($A27="","",IF(C$1="","",SUMIFS(Transactions!$H$4:$H38,Transactions!$J$4:$J38,$A27,Transactions!$G$4:$G38,"&gt;="&amp;C$1,Transactions!$G$4:$G38,"&lt;="&amp;EOMONTH(C$1,0))))</f>
        <v/>
      </c>
      <c r="D27" s="163" t="str">
        <f>IF($A27="","",IF(D$1="","",SUMIFS(Transactions!$H$4:$H38,Transactions!$J$4:$J38,$A27,Transactions!$G$4:$G38,"&gt;="&amp;D$1,Transactions!$G$4:$G38,"&lt;="&amp;EOMONTH(D$1,0))))</f>
        <v/>
      </c>
      <c r="E27" s="163" t="str">
        <f>IF($A27="","",IF(E$1="","",SUMIFS(Transactions!$H$4:$H38,Transactions!$J$4:$J38,$A27,Transactions!$G$4:$G38,"&gt;="&amp;E$1,Transactions!$G$4:$G38,"&lt;="&amp;EOMONTH(E$1,0))))</f>
        <v/>
      </c>
      <c r="F27" s="163" t="str">
        <f>IF($A27="","",IF(F$1="","",SUMIFS(Transactions!$H$4:$H38,Transactions!$J$4:$J38,$A27,Transactions!$G$4:$G38,"&gt;="&amp;F$1,Transactions!$G$4:$G38,"&lt;="&amp;EOMONTH(F$1,0))))</f>
        <v/>
      </c>
      <c r="G27" s="163" t="str">
        <f>IF($A27="","",IF(G$1="","",SUMIFS(Transactions!$H$4:$H38,Transactions!$J$4:$J38,$A27,Transactions!$G$4:$G38,"&gt;="&amp;G$1,Transactions!$G$4:$G38,"&lt;="&amp;EOMONTH(G$1,0))))</f>
        <v/>
      </c>
      <c r="H27" s="163" t="str">
        <f>IF($A27="","",IF(H$1="","",SUMIFS(Transactions!$H$4:$H38,Transactions!$J$4:$J38,$A27,Transactions!$G$4:$G38,"&gt;="&amp;H$1,Transactions!$G$4:$G38,"&lt;="&amp;EOMONTH(H$1,0))))</f>
        <v/>
      </c>
      <c r="I27" s="163" t="str">
        <f>IF($A27="","",IF(I$1="","",SUMIFS(Transactions!$H$4:$H38,Transactions!$J$4:$J38,$A27,Transactions!$G$4:$G38,"&gt;="&amp;I$1,Transactions!$G$4:$G38,"&lt;="&amp;EOMONTH(I$1,0))))</f>
        <v/>
      </c>
      <c r="J27" s="163" t="str">
        <f>IF($A27="","",IF(J$1="","",SUMIFS(Transactions!$H$4:$H38,Transactions!$J$4:$J38,$A27,Transactions!$G$4:$G38,"&gt;="&amp;J$1,Transactions!$G$4:$G38,"&lt;="&amp;EOMONTH(J$1,0))))</f>
        <v/>
      </c>
      <c r="K27" s="163" t="str">
        <f>IF($A27="","",IF(K$1="","",SUMIFS(Transactions!$H$4:$H38,Transactions!$J$4:$J38,$A27,Transactions!$G$4:$G38,"&gt;="&amp;K$1,Transactions!$G$4:$G38,"&lt;="&amp;EOMONTH(K$1,0))))</f>
        <v/>
      </c>
      <c r="L27" s="163" t="str">
        <f>IF($A27="","",IF(L$1="","",SUMIFS(Transactions!$H$4:$H38,Transactions!$J$4:$J38,$A27,Transactions!$G$4:$G38,"&gt;="&amp;L$1,Transactions!$G$4:$G38,"&lt;="&amp;EOMONTH(L$1,0))))</f>
        <v/>
      </c>
      <c r="M27" s="163" t="str">
        <f>IF($A27="","",IF(M$1="","",SUMIFS(Transactions!$H$4:$H38,Transactions!$J$4:$J38,$A27,Transactions!$G$4:$G38,"&gt;="&amp;M$1,Transactions!$G$4:$G38,"&lt;="&amp;EOMONTH(M$1,0))))</f>
        <v/>
      </c>
      <c r="N27" s="163" t="str">
        <f>IF($A27="","",IF(N$1="","",SUMIFS(Transactions!$H$4:$H38,Transactions!$J$4:$J38,$A27,Transactions!$G$4:$G38,"&gt;="&amp;N$1,Transactions!$G$4:$G38,"&lt;="&amp;EOMONTH(N$1,0))))</f>
        <v/>
      </c>
    </row>
    <row r="28" ht="26.25" customHeight="1">
      <c r="A28" s="164" t="str">
        <f>Summary!H54</f>
        <v/>
      </c>
      <c r="B28" s="190" t="str">
        <f t="shared" si="1"/>
        <v/>
      </c>
      <c r="C28" s="160" t="str">
        <f>IF($A28="","",IF(C$1="","",SUMIFS(Transactions!$H$4:$H38,Transactions!$J$4:$J38,$A28,Transactions!$G$4:$G38,"&gt;="&amp;C$1,Transactions!$G$4:$G38,"&lt;="&amp;EOMONTH(C$1,0))))</f>
        <v/>
      </c>
      <c r="D28" s="160" t="str">
        <f>IF($A28="","",IF(D$1="","",SUMIFS(Transactions!$H$4:$H38,Transactions!$J$4:$J38,$A28,Transactions!$G$4:$G38,"&gt;="&amp;D$1,Transactions!$G$4:$G38,"&lt;="&amp;EOMONTH(D$1,0))))</f>
        <v/>
      </c>
      <c r="E28" s="160" t="str">
        <f>IF($A28="","",IF(E$1="","",SUMIFS(Transactions!$H$4:$H38,Transactions!$J$4:$J38,$A28,Transactions!$G$4:$G38,"&gt;="&amp;E$1,Transactions!$G$4:$G38,"&lt;="&amp;EOMONTH(E$1,0))))</f>
        <v/>
      </c>
      <c r="F28" s="160" t="str">
        <f>IF($A28="","",IF(F$1="","",SUMIFS(Transactions!$H$4:$H38,Transactions!$J$4:$J38,$A28,Transactions!$G$4:$G38,"&gt;="&amp;F$1,Transactions!$G$4:$G38,"&lt;="&amp;EOMONTH(F$1,0))))</f>
        <v/>
      </c>
      <c r="G28" s="160" t="str">
        <f>IF($A28="","",IF(G$1="","",SUMIFS(Transactions!$H$4:$H38,Transactions!$J$4:$J38,$A28,Transactions!$G$4:$G38,"&gt;="&amp;G$1,Transactions!$G$4:$G38,"&lt;="&amp;EOMONTH(G$1,0))))</f>
        <v/>
      </c>
      <c r="H28" s="160" t="str">
        <f>IF($A28="","",IF(H$1="","",SUMIFS(Transactions!$H$4:$H38,Transactions!$J$4:$J38,$A28,Transactions!$G$4:$G38,"&gt;="&amp;H$1,Transactions!$G$4:$G38,"&lt;="&amp;EOMONTH(H$1,0))))</f>
        <v/>
      </c>
      <c r="I28" s="160" t="str">
        <f>IF($A28="","",IF(I$1="","",SUMIFS(Transactions!$H$4:$H38,Transactions!$J$4:$J38,$A28,Transactions!$G$4:$G38,"&gt;="&amp;I$1,Transactions!$G$4:$G38,"&lt;="&amp;EOMONTH(I$1,0))))</f>
        <v/>
      </c>
      <c r="J28" s="160" t="str">
        <f>IF($A28="","",IF(J$1="","",SUMIFS(Transactions!$H$4:$H38,Transactions!$J$4:$J38,$A28,Transactions!$G$4:$G38,"&gt;="&amp;J$1,Transactions!$G$4:$G38,"&lt;="&amp;EOMONTH(J$1,0))))</f>
        <v/>
      </c>
      <c r="K28" s="160" t="str">
        <f>IF($A28="","",IF(K$1="","",SUMIFS(Transactions!$H$4:$H38,Transactions!$J$4:$J38,$A28,Transactions!$G$4:$G38,"&gt;="&amp;K$1,Transactions!$G$4:$G38,"&lt;="&amp;EOMONTH(K$1,0))))</f>
        <v/>
      </c>
      <c r="L28" s="160" t="str">
        <f>IF($A28="","",IF(L$1="","",SUMIFS(Transactions!$H$4:$H38,Transactions!$J$4:$J38,$A28,Transactions!$G$4:$G38,"&gt;="&amp;L$1,Transactions!$G$4:$G38,"&lt;="&amp;EOMONTH(L$1,0))))</f>
        <v/>
      </c>
      <c r="M28" s="160" t="str">
        <f>IF($A28="","",IF(M$1="","",SUMIFS(Transactions!$H$4:$H38,Transactions!$J$4:$J38,$A28,Transactions!$G$4:$G38,"&gt;="&amp;M$1,Transactions!$G$4:$G38,"&lt;="&amp;EOMONTH(M$1,0))))</f>
        <v/>
      </c>
      <c r="N28" s="160" t="str">
        <f>IF($A28="","",IF(N$1="","",SUMIFS(Transactions!$H$4:$H38,Transactions!$J$4:$J38,$A28,Transactions!$G$4:$G38,"&gt;="&amp;N$1,Transactions!$G$4:$G38,"&lt;="&amp;EOMONTH(N$1,0))))</f>
        <v/>
      </c>
    </row>
    <row r="29" ht="26.25" customHeight="1">
      <c r="A29" s="165" t="str">
        <f>Summary!H55</f>
        <v/>
      </c>
      <c r="B29" s="189" t="str">
        <f t="shared" si="1"/>
        <v/>
      </c>
      <c r="C29" s="163" t="str">
        <f>IF($A29="","",IF(C$1="","",SUMIFS(Transactions!$H$4:$H38,Transactions!$J$4:$J38,$A29,Transactions!$G$4:$G38,"&gt;="&amp;C$1,Transactions!$G$4:$G38,"&lt;="&amp;EOMONTH(C$1,0))))</f>
        <v/>
      </c>
      <c r="D29" s="163" t="str">
        <f>IF($A29="","",IF(D$1="","",SUMIFS(Transactions!$H$4:$H38,Transactions!$J$4:$J38,$A29,Transactions!$G$4:$G38,"&gt;="&amp;D$1,Transactions!$G$4:$G38,"&lt;="&amp;EOMONTH(D$1,0))))</f>
        <v/>
      </c>
      <c r="E29" s="163" t="str">
        <f>IF($A29="","",IF(E$1="","",SUMIFS(Transactions!$H$4:$H38,Transactions!$J$4:$J38,$A29,Transactions!$G$4:$G38,"&gt;="&amp;E$1,Transactions!$G$4:$G38,"&lt;="&amp;EOMONTH(E$1,0))))</f>
        <v/>
      </c>
      <c r="F29" s="163" t="str">
        <f>IF($A29="","",IF(F$1="","",SUMIFS(Transactions!$H$4:$H38,Transactions!$J$4:$J38,$A29,Transactions!$G$4:$G38,"&gt;="&amp;F$1,Transactions!$G$4:$G38,"&lt;="&amp;EOMONTH(F$1,0))))</f>
        <v/>
      </c>
      <c r="G29" s="163" t="str">
        <f>IF($A29="","",IF(G$1="","",SUMIFS(Transactions!$H$4:$H38,Transactions!$J$4:$J38,$A29,Transactions!$G$4:$G38,"&gt;="&amp;G$1,Transactions!$G$4:$G38,"&lt;="&amp;EOMONTH(G$1,0))))</f>
        <v/>
      </c>
      <c r="H29" s="163" t="str">
        <f>IF($A29="","",IF(H$1="","",SUMIFS(Transactions!$H$4:$H38,Transactions!$J$4:$J38,$A29,Transactions!$G$4:$G38,"&gt;="&amp;H$1,Transactions!$G$4:$G38,"&lt;="&amp;EOMONTH(H$1,0))))</f>
        <v/>
      </c>
      <c r="I29" s="163" t="str">
        <f>IF($A29="","",IF(I$1="","",SUMIFS(Transactions!$H$4:$H38,Transactions!$J$4:$J38,$A29,Transactions!$G$4:$G38,"&gt;="&amp;I$1,Transactions!$G$4:$G38,"&lt;="&amp;EOMONTH(I$1,0))))</f>
        <v/>
      </c>
      <c r="J29" s="163" t="str">
        <f>IF($A29="","",IF(J$1="","",SUMIFS(Transactions!$H$4:$H38,Transactions!$J$4:$J38,$A29,Transactions!$G$4:$G38,"&gt;="&amp;J$1,Transactions!$G$4:$G38,"&lt;="&amp;EOMONTH(J$1,0))))</f>
        <v/>
      </c>
      <c r="K29" s="163" t="str">
        <f>IF($A29="","",IF(K$1="","",SUMIFS(Transactions!$H$4:$H38,Transactions!$J$4:$J38,$A29,Transactions!$G$4:$G38,"&gt;="&amp;K$1,Transactions!$G$4:$G38,"&lt;="&amp;EOMONTH(K$1,0))))</f>
        <v/>
      </c>
      <c r="L29" s="163" t="str">
        <f>IF($A29="","",IF(L$1="","",SUMIFS(Transactions!$H$4:$H38,Transactions!$J$4:$J38,$A29,Transactions!$G$4:$G38,"&gt;="&amp;L$1,Transactions!$G$4:$G38,"&lt;="&amp;EOMONTH(L$1,0))))</f>
        <v/>
      </c>
      <c r="M29" s="163" t="str">
        <f>IF($A29="","",IF(M$1="","",SUMIFS(Transactions!$H$4:$H38,Transactions!$J$4:$J38,$A29,Transactions!$G$4:$G38,"&gt;="&amp;M$1,Transactions!$G$4:$G38,"&lt;="&amp;EOMONTH(M$1,0))))</f>
        <v/>
      </c>
      <c r="N29" s="163" t="str">
        <f>IF($A29="","",IF(N$1="","",SUMIFS(Transactions!$H$4:$H38,Transactions!$J$4:$J38,$A29,Transactions!$G$4:$G38,"&gt;="&amp;N$1,Transactions!$G$4:$G38,"&lt;="&amp;EOMONTH(N$1,0))))</f>
        <v/>
      </c>
    </row>
    <row r="30" ht="26.25" customHeight="1">
      <c r="A30" s="164"/>
      <c r="B30" s="190" t="str">
        <f t="shared" si="1"/>
        <v/>
      </c>
      <c r="C30" s="160" t="str">
        <f t="shared" ref="C30:M30" si="2">IF($A30="","",IF(#REF!="","",SUMIFS('Expenses Actual'!$C:$C,'Expenses Actual'!$E:$E,$A30,'Expenses Actual'!$D:$D,"&gt;="&amp;#REF!,'Expenses Actual'!$D:$D,"&gt;"&amp;EOMONTH(#REF!,-1))))</f>
        <v/>
      </c>
      <c r="D30" s="160" t="str">
        <f t="shared" si="2"/>
        <v/>
      </c>
      <c r="E30" s="191" t="str">
        <f t="shared" si="2"/>
        <v/>
      </c>
      <c r="F30" s="191" t="str">
        <f t="shared" si="2"/>
        <v/>
      </c>
      <c r="G30" s="191" t="str">
        <f t="shared" si="2"/>
        <v/>
      </c>
      <c r="H30" s="191" t="str">
        <f t="shared" si="2"/>
        <v/>
      </c>
      <c r="I30" s="191" t="str">
        <f t="shared" si="2"/>
        <v/>
      </c>
      <c r="J30" s="191" t="str">
        <f t="shared" si="2"/>
        <v/>
      </c>
      <c r="K30" s="191" t="str">
        <f t="shared" si="2"/>
        <v/>
      </c>
      <c r="L30" s="191" t="str">
        <f t="shared" si="2"/>
        <v/>
      </c>
      <c r="M30" s="191" t="str">
        <f t="shared" si="2"/>
        <v/>
      </c>
      <c r="N30" s="192"/>
    </row>
    <row r="31" ht="26.25" customHeight="1">
      <c r="A31" s="165"/>
      <c r="B31" s="189" t="str">
        <f t="shared" si="1"/>
        <v/>
      </c>
      <c r="C31" s="163" t="str">
        <f t="shared" ref="C31:M31" si="3">IF($A31="","",IF(#REF!="","",SUMIFS('Expenses Actual'!$C:$C,'Expenses Actual'!$E:$E,$A31,'Expenses Actual'!$D:$D,"&gt;="&amp;#REF!,'Expenses Actual'!$D:$D,"&gt;"&amp;EOMONTH(#REF!,-1))))</f>
        <v/>
      </c>
      <c r="D31" s="163" t="str">
        <f t="shared" si="3"/>
        <v/>
      </c>
      <c r="E31" s="193" t="str">
        <f t="shared" si="3"/>
        <v/>
      </c>
      <c r="F31" s="193" t="str">
        <f t="shared" si="3"/>
        <v/>
      </c>
      <c r="G31" s="193" t="str">
        <f t="shared" si="3"/>
        <v/>
      </c>
      <c r="H31" s="193" t="str">
        <f t="shared" si="3"/>
        <v/>
      </c>
      <c r="I31" s="193" t="str">
        <f t="shared" si="3"/>
        <v/>
      </c>
      <c r="J31" s="193" t="str">
        <f t="shared" si="3"/>
        <v/>
      </c>
      <c r="K31" s="193" t="str">
        <f t="shared" si="3"/>
        <v/>
      </c>
      <c r="L31" s="193" t="str">
        <f t="shared" si="3"/>
        <v/>
      </c>
      <c r="M31" s="193" t="str">
        <f t="shared" si="3"/>
        <v/>
      </c>
      <c r="N31" s="194"/>
    </row>
    <row r="32" ht="26.25" customHeight="1">
      <c r="A32" s="164"/>
      <c r="B32" s="190" t="str">
        <f t="shared" si="1"/>
        <v/>
      </c>
      <c r="C32" s="160" t="str">
        <f t="shared" ref="C32:M32" si="4">IF($A32="","",IF(#REF!="","",SUMIFS('Expenses Actual'!$C:$C,'Expenses Actual'!$E:$E,$A32,'Expenses Actual'!$D:$D,"&gt;="&amp;#REF!,'Expenses Actual'!$D:$D,"&gt;"&amp;EOMONTH(#REF!,-1))))</f>
        <v/>
      </c>
      <c r="D32" s="160" t="str">
        <f t="shared" si="4"/>
        <v/>
      </c>
      <c r="E32" s="191" t="str">
        <f t="shared" si="4"/>
        <v/>
      </c>
      <c r="F32" s="191" t="str">
        <f t="shared" si="4"/>
        <v/>
      </c>
      <c r="G32" s="191" t="str">
        <f t="shared" si="4"/>
        <v/>
      </c>
      <c r="H32" s="191" t="str">
        <f t="shared" si="4"/>
        <v/>
      </c>
      <c r="I32" s="191" t="str">
        <f t="shared" si="4"/>
        <v/>
      </c>
      <c r="J32" s="191" t="str">
        <f t="shared" si="4"/>
        <v/>
      </c>
      <c r="K32" s="191" t="str">
        <f t="shared" si="4"/>
        <v/>
      </c>
      <c r="L32" s="191" t="str">
        <f t="shared" si="4"/>
        <v/>
      </c>
      <c r="M32" s="191" t="str">
        <f t="shared" si="4"/>
        <v/>
      </c>
      <c r="N32" s="192"/>
    </row>
    <row r="33" ht="26.25" customHeight="1">
      <c r="A33" s="165"/>
      <c r="B33" s="189" t="str">
        <f t="shared" si="1"/>
        <v/>
      </c>
      <c r="C33" s="163" t="str">
        <f t="shared" ref="C33:M33" si="5">IF($A33="","",IF(#REF!="","",SUMIFS('Expenses Actual'!$C:$C,'Expenses Actual'!$E:$E,$A33,'Expenses Actual'!$D:$D,"&gt;="&amp;#REF!,'Expenses Actual'!$D:$D,"&gt;"&amp;EOMONTH(#REF!,-1))))</f>
        <v/>
      </c>
      <c r="D33" s="163" t="str">
        <f t="shared" si="5"/>
        <v/>
      </c>
      <c r="E33" s="193" t="str">
        <f t="shared" si="5"/>
        <v/>
      </c>
      <c r="F33" s="193" t="str">
        <f t="shared" si="5"/>
        <v/>
      </c>
      <c r="G33" s="193" t="str">
        <f t="shared" si="5"/>
        <v/>
      </c>
      <c r="H33" s="193" t="str">
        <f t="shared" si="5"/>
        <v/>
      </c>
      <c r="I33" s="193" t="str">
        <f t="shared" si="5"/>
        <v/>
      </c>
      <c r="J33" s="193" t="str">
        <f t="shared" si="5"/>
        <v/>
      </c>
      <c r="K33" s="193" t="str">
        <f t="shared" si="5"/>
        <v/>
      </c>
      <c r="L33" s="193" t="str">
        <f t="shared" si="5"/>
        <v/>
      </c>
      <c r="M33" s="193" t="str">
        <f t="shared" si="5"/>
        <v/>
      </c>
      <c r="N33" s="194"/>
    </row>
    <row r="34" ht="26.25" customHeight="1">
      <c r="A34" s="164"/>
      <c r="B34" s="190" t="str">
        <f t="shared" si="1"/>
        <v/>
      </c>
      <c r="C34" s="160" t="str">
        <f t="shared" ref="C34:M34" si="6">IF($A34="","",IF(#REF!="","",SUMIFS('Expenses Actual'!$C:$C,'Expenses Actual'!$E:$E,$A34,'Expenses Actual'!$D:$D,"&gt;="&amp;#REF!,'Expenses Actual'!$D:$D,"&gt;"&amp;EOMONTH(#REF!,-1))))</f>
        <v/>
      </c>
      <c r="D34" s="160" t="str">
        <f t="shared" si="6"/>
        <v/>
      </c>
      <c r="E34" s="191" t="str">
        <f t="shared" si="6"/>
        <v/>
      </c>
      <c r="F34" s="191" t="str">
        <f t="shared" si="6"/>
        <v/>
      </c>
      <c r="G34" s="191" t="str">
        <f t="shared" si="6"/>
        <v/>
      </c>
      <c r="H34" s="191" t="str">
        <f t="shared" si="6"/>
        <v/>
      </c>
      <c r="I34" s="191" t="str">
        <f t="shared" si="6"/>
        <v/>
      </c>
      <c r="J34" s="191" t="str">
        <f t="shared" si="6"/>
        <v/>
      </c>
      <c r="K34" s="191" t="str">
        <f t="shared" si="6"/>
        <v/>
      </c>
      <c r="L34" s="191" t="str">
        <f t="shared" si="6"/>
        <v/>
      </c>
      <c r="M34" s="191" t="str">
        <f t="shared" si="6"/>
        <v/>
      </c>
      <c r="N34" s="192"/>
    </row>
    <row r="35" ht="26.25" customHeight="1">
      <c r="A35" s="165"/>
      <c r="B35" s="189" t="str">
        <f t="shared" si="1"/>
        <v/>
      </c>
      <c r="C35" s="163" t="str">
        <f t="shared" ref="C35:M35" si="7">IF($A35="","",IF(#REF!="","",SUMIFS('Expenses Actual'!$C:$C,'Expenses Actual'!$E:$E,$A35,'Expenses Actual'!$D:$D,"&gt;="&amp;#REF!,'Expenses Actual'!$D:$D,"&gt;"&amp;EOMONTH(#REF!,-1))))</f>
        <v/>
      </c>
      <c r="D35" s="163" t="str">
        <f t="shared" si="7"/>
        <v/>
      </c>
      <c r="E35" s="193" t="str">
        <f t="shared" si="7"/>
        <v/>
      </c>
      <c r="F35" s="193" t="str">
        <f t="shared" si="7"/>
        <v/>
      </c>
      <c r="G35" s="193" t="str">
        <f t="shared" si="7"/>
        <v/>
      </c>
      <c r="H35" s="193" t="str">
        <f t="shared" si="7"/>
        <v/>
      </c>
      <c r="I35" s="193" t="str">
        <f t="shared" si="7"/>
        <v/>
      </c>
      <c r="J35" s="193" t="str">
        <f t="shared" si="7"/>
        <v/>
      </c>
      <c r="K35" s="193" t="str">
        <f t="shared" si="7"/>
        <v/>
      </c>
      <c r="L35" s="193" t="str">
        <f t="shared" si="7"/>
        <v/>
      </c>
      <c r="M35" s="193" t="str">
        <f t="shared" si="7"/>
        <v/>
      </c>
      <c r="N35" s="194"/>
    </row>
    <row r="36" ht="26.25" customHeight="1">
      <c r="A36" s="164"/>
      <c r="B36" s="190" t="str">
        <f t="shared" si="1"/>
        <v/>
      </c>
      <c r="C36" s="160" t="str">
        <f t="shared" ref="C36:M36" si="8">IF($A36="","",IF(#REF!="","",SUMIFS('Expenses Actual'!$C:$C,'Expenses Actual'!$E:$E,$A36,'Expenses Actual'!$D:$D,"&gt;="&amp;#REF!,'Expenses Actual'!$D:$D,"&gt;"&amp;EOMONTH(#REF!,-1))))</f>
        <v/>
      </c>
      <c r="D36" s="160" t="str">
        <f t="shared" si="8"/>
        <v/>
      </c>
      <c r="E36" s="191" t="str">
        <f t="shared" si="8"/>
        <v/>
      </c>
      <c r="F36" s="191" t="str">
        <f t="shared" si="8"/>
        <v/>
      </c>
      <c r="G36" s="191" t="str">
        <f t="shared" si="8"/>
        <v/>
      </c>
      <c r="H36" s="191" t="str">
        <f t="shared" si="8"/>
        <v/>
      </c>
      <c r="I36" s="191" t="str">
        <f t="shared" si="8"/>
        <v/>
      </c>
      <c r="J36" s="191" t="str">
        <f t="shared" si="8"/>
        <v/>
      </c>
      <c r="K36" s="191" t="str">
        <f t="shared" si="8"/>
        <v/>
      </c>
      <c r="L36" s="191" t="str">
        <f t="shared" si="8"/>
        <v/>
      </c>
      <c r="M36" s="191" t="str">
        <f t="shared" si="8"/>
        <v/>
      </c>
      <c r="N36" s="192"/>
    </row>
    <row r="37" ht="26.25" customHeight="1">
      <c r="A37" s="165"/>
      <c r="B37" s="189" t="str">
        <f t="shared" si="1"/>
        <v/>
      </c>
      <c r="C37" s="163" t="str">
        <f t="shared" ref="C37:M37" si="9">IF($A37="","",IF(#REF!="","",SUMIFS('Expenses Actual'!$C:$C,'Expenses Actual'!$E:$E,$A37,'Expenses Actual'!$D:$D,"&gt;="&amp;#REF!,'Expenses Actual'!$D:$D,"&gt;"&amp;EOMONTH(#REF!,-1))))</f>
        <v/>
      </c>
      <c r="D37" s="163" t="str">
        <f t="shared" si="9"/>
        <v/>
      </c>
      <c r="E37" s="193" t="str">
        <f t="shared" si="9"/>
        <v/>
      </c>
      <c r="F37" s="193" t="str">
        <f t="shared" si="9"/>
        <v/>
      </c>
      <c r="G37" s="193" t="str">
        <f t="shared" si="9"/>
        <v/>
      </c>
      <c r="H37" s="193" t="str">
        <f t="shared" si="9"/>
        <v/>
      </c>
      <c r="I37" s="193" t="str">
        <f t="shared" si="9"/>
        <v/>
      </c>
      <c r="J37" s="193" t="str">
        <f t="shared" si="9"/>
        <v/>
      </c>
      <c r="K37" s="193" t="str">
        <f t="shared" si="9"/>
        <v/>
      </c>
      <c r="L37" s="193" t="str">
        <f t="shared" si="9"/>
        <v/>
      </c>
      <c r="M37" s="193" t="str">
        <f t="shared" si="9"/>
        <v/>
      </c>
      <c r="N37" s="194"/>
    </row>
    <row r="38" ht="26.25" customHeight="1">
      <c r="A38" s="164"/>
      <c r="B38" s="195" t="str">
        <f t="shared" si="1"/>
        <v/>
      </c>
      <c r="C38" s="160" t="str">
        <f t="shared" ref="C38:M38" si="10">IF($A38="","",IF(#REF!="","",SUMIFS('Expenses Actual'!$C:$C,'Expenses Actual'!$E:$E,$A38,'Expenses Actual'!$D:$D,"&gt;="&amp;#REF!,'Expenses Actual'!$D:$D,"&gt;"&amp;EOMONTH(#REF!,-1))))</f>
        <v/>
      </c>
      <c r="D38" s="160" t="str">
        <f t="shared" si="10"/>
        <v/>
      </c>
      <c r="E38" s="191" t="str">
        <f t="shared" si="10"/>
        <v/>
      </c>
      <c r="F38" s="191" t="str">
        <f t="shared" si="10"/>
        <v/>
      </c>
      <c r="G38" s="191" t="str">
        <f t="shared" si="10"/>
        <v/>
      </c>
      <c r="H38" s="191" t="str">
        <f t="shared" si="10"/>
        <v/>
      </c>
      <c r="I38" s="191" t="str">
        <f t="shared" si="10"/>
        <v/>
      </c>
      <c r="J38" s="191" t="str">
        <f t="shared" si="10"/>
        <v/>
      </c>
      <c r="K38" s="191" t="str">
        <f t="shared" si="10"/>
        <v/>
      </c>
      <c r="L38" s="191" t="str">
        <f t="shared" si="10"/>
        <v/>
      </c>
      <c r="M38" s="191" t="str">
        <f t="shared" si="10"/>
        <v/>
      </c>
      <c r="N38" s="192"/>
    </row>
  </sheetData>
  <mergeCells count="1">
    <mergeCell ref="A1:B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75"/>
  <cols>
    <col customWidth="1" min="1" max="1" width="4.56"/>
    <col customWidth="1" min="3" max="3" width="18.56"/>
  </cols>
  <sheetData>
    <row r="1">
      <c r="B1" s="196" t="str">
        <f>'Debt-Free Strategy'!S5</f>
        <v>#REF!</v>
      </c>
      <c r="C1" s="197"/>
      <c r="D1" s="197"/>
      <c r="E1" s="197"/>
      <c r="F1" s="197"/>
      <c r="G1" s="197"/>
      <c r="H1" s="197"/>
      <c r="I1" s="197"/>
      <c r="J1" s="197"/>
      <c r="K1" s="198"/>
    </row>
    <row r="2">
      <c r="B2" s="199"/>
      <c r="C2" s="200" t="s">
        <v>54</v>
      </c>
      <c r="D2" s="197"/>
      <c r="E2" s="197"/>
      <c r="F2" s="197"/>
      <c r="G2" s="197"/>
      <c r="H2" s="198"/>
      <c r="I2" s="200" t="s">
        <v>55</v>
      </c>
      <c r="J2" s="197"/>
      <c r="K2" s="198"/>
      <c r="L2" s="201"/>
      <c r="N2" s="201"/>
      <c r="O2" s="201"/>
      <c r="P2" s="201"/>
      <c r="Q2" s="201"/>
    </row>
    <row r="3">
      <c r="B3" s="202" t="s">
        <v>56</v>
      </c>
      <c r="C3" s="203" t="s">
        <v>35</v>
      </c>
      <c r="D3" s="204" t="s">
        <v>44</v>
      </c>
      <c r="E3" s="204" t="s">
        <v>57</v>
      </c>
      <c r="F3" s="205" t="s">
        <v>58</v>
      </c>
      <c r="G3" s="205" t="s">
        <v>59</v>
      </c>
      <c r="H3" s="205" t="s">
        <v>60</v>
      </c>
      <c r="I3" s="205" t="s">
        <v>61</v>
      </c>
      <c r="J3" s="205" t="s">
        <v>62</v>
      </c>
      <c r="K3" s="205" t="s">
        <v>63</v>
      </c>
      <c r="L3" s="201"/>
      <c r="N3" s="201"/>
      <c r="O3" s="201"/>
      <c r="P3" s="201"/>
      <c r="Q3" s="201"/>
    </row>
    <row r="4">
      <c r="B4" s="206">
        <v>1.0</v>
      </c>
      <c r="C4" s="207" t="str">
        <f t="shared" ref="C4:F4" si="1">if($M4="","",INDEX('Debt-Free Strategy'!C$8:C$17,$M4))</f>
        <v>#REF!</v>
      </c>
      <c r="D4" s="207" t="str">
        <f t="shared" si="1"/>
        <v>#REF!</v>
      </c>
      <c r="E4" s="207" t="str">
        <f t="shared" si="1"/>
        <v>#REF!</v>
      </c>
      <c r="F4" s="207" t="str">
        <f t="shared" si="1"/>
        <v>#REF!</v>
      </c>
      <c r="G4" s="207" t="str">
        <f t="shared" ref="G4:G13" si="3">if($M4="","",INDEX('Debt-Free Strategy'!B$8:B$17,$M4))</f>
        <v>#REF!</v>
      </c>
      <c r="H4" s="207" t="str">
        <f t="shared" ref="H4:H13" si="4">if($M4="","",INDEX('Debt-Free Strategy'!H$8:H$17,$M4))</f>
        <v>#REF!</v>
      </c>
      <c r="I4" s="207" t="str">
        <f>if(C4="","", sum(F$21:F300))</f>
        <v>#REF!</v>
      </c>
      <c r="J4" s="207" t="str">
        <f>if(D4="","", COUNT(G$21:G300))</f>
        <v>#REF!</v>
      </c>
      <c r="K4" s="207" t="str">
        <f t="shared" ref="K4:K13" si="5">IF($F4="","",EDATE($D$15,J4-1))</f>
        <v>#REF!</v>
      </c>
      <c r="M4" s="201" t="str">
        <f t="array" ref="M4">index('Debt-Free Strategy'!Y8:Y17,0)</f>
        <v>#REF!</v>
      </c>
    </row>
    <row r="5">
      <c r="B5" s="206">
        <v>2.0</v>
      </c>
      <c r="C5" s="207" t="str">
        <f t="shared" ref="C5:F5" si="2">if($M5="","",INDEX('Debt-Free Strategy'!C$8:C$17,$M5))</f>
        <v/>
      </c>
      <c r="D5" s="207" t="str">
        <f t="shared" si="2"/>
        <v/>
      </c>
      <c r="E5" s="207" t="str">
        <f t="shared" si="2"/>
        <v/>
      </c>
      <c r="F5" s="207" t="str">
        <f t="shared" si="2"/>
        <v/>
      </c>
      <c r="G5" s="207" t="str">
        <f t="shared" si="3"/>
        <v/>
      </c>
      <c r="H5" s="207" t="str">
        <f t="shared" si="4"/>
        <v/>
      </c>
      <c r="I5" s="207" t="str">
        <f>if(C5="","", sum(I21:I300))</f>
        <v/>
      </c>
      <c r="J5" s="207" t="str">
        <f>if(D5="","", COUNT(J21:J300))</f>
        <v/>
      </c>
      <c r="K5" s="207" t="str">
        <f t="shared" si="5"/>
        <v/>
      </c>
    </row>
    <row r="6">
      <c r="B6" s="206">
        <v>3.0</v>
      </c>
      <c r="C6" s="207" t="str">
        <f t="shared" ref="C6:F6" si="6">if($M6="","",INDEX('Debt-Free Strategy'!C$8:C$17,$M6))</f>
        <v/>
      </c>
      <c r="D6" s="207" t="str">
        <f t="shared" si="6"/>
        <v/>
      </c>
      <c r="E6" s="207" t="str">
        <f t="shared" si="6"/>
        <v/>
      </c>
      <c r="F6" s="207" t="str">
        <f t="shared" si="6"/>
        <v/>
      </c>
      <c r="G6" s="207" t="str">
        <f t="shared" si="3"/>
        <v/>
      </c>
      <c r="H6" s="207" t="str">
        <f t="shared" si="4"/>
        <v/>
      </c>
      <c r="I6" s="207" t="str">
        <f>if(C6="","", sum(L21:L300))</f>
        <v/>
      </c>
      <c r="J6" s="207" t="str">
        <f>if(D6="","", COUNT(M21:M300))</f>
        <v/>
      </c>
      <c r="K6" s="207" t="str">
        <f t="shared" si="5"/>
        <v/>
      </c>
    </row>
    <row r="7">
      <c r="B7" s="206">
        <v>4.0</v>
      </c>
      <c r="C7" s="207" t="str">
        <f t="shared" ref="C7:F7" si="7">if($M7="","",INDEX('Debt-Free Strategy'!C$8:C$17,$M7))</f>
        <v/>
      </c>
      <c r="D7" s="207" t="str">
        <f t="shared" si="7"/>
        <v/>
      </c>
      <c r="E7" s="207" t="str">
        <f t="shared" si="7"/>
        <v/>
      </c>
      <c r="F7" s="207" t="str">
        <f t="shared" si="7"/>
        <v/>
      </c>
      <c r="G7" s="207" t="str">
        <f t="shared" si="3"/>
        <v/>
      </c>
      <c r="H7" s="207" t="str">
        <f t="shared" si="4"/>
        <v/>
      </c>
      <c r="I7" s="207" t="str">
        <f>if(C7="","", sum(O21:O300))</f>
        <v/>
      </c>
      <c r="J7" s="207" t="str">
        <f>if(D7="","", COUNT(P21:P300))</f>
        <v/>
      </c>
      <c r="K7" s="207" t="str">
        <f t="shared" si="5"/>
        <v/>
      </c>
    </row>
    <row r="8">
      <c r="B8" s="206">
        <v>5.0</v>
      </c>
      <c r="C8" s="207" t="str">
        <f t="shared" ref="C8:F8" si="8">if($M8="","",INDEX('Debt-Free Strategy'!C$8:C$17,$M8))</f>
        <v/>
      </c>
      <c r="D8" s="207" t="str">
        <f t="shared" si="8"/>
        <v/>
      </c>
      <c r="E8" s="207" t="str">
        <f t="shared" si="8"/>
        <v/>
      </c>
      <c r="F8" s="207" t="str">
        <f t="shared" si="8"/>
        <v/>
      </c>
      <c r="G8" s="207" t="str">
        <f t="shared" si="3"/>
        <v/>
      </c>
      <c r="H8" s="207" t="str">
        <f t="shared" si="4"/>
        <v/>
      </c>
      <c r="I8" s="207" t="str">
        <f>if(C8="","", sum(R21:R300))</f>
        <v/>
      </c>
      <c r="J8" s="207" t="str">
        <f>if(D8="","",count(S21:S300))</f>
        <v/>
      </c>
      <c r="K8" s="207" t="str">
        <f t="shared" si="5"/>
        <v/>
      </c>
    </row>
    <row r="9">
      <c r="B9" s="206">
        <v>6.0</v>
      </c>
      <c r="C9" s="207" t="str">
        <f t="shared" ref="C9:F9" si="9">if($M9="","",INDEX('Debt-Free Strategy'!C$8:C$17,$M9))</f>
        <v/>
      </c>
      <c r="D9" s="207" t="str">
        <f t="shared" si="9"/>
        <v/>
      </c>
      <c r="E9" s="207" t="str">
        <f t="shared" si="9"/>
        <v/>
      </c>
      <c r="F9" s="207" t="str">
        <f t="shared" si="9"/>
        <v/>
      </c>
      <c r="G9" s="207" t="str">
        <f t="shared" si="3"/>
        <v/>
      </c>
      <c r="H9" s="207" t="str">
        <f t="shared" si="4"/>
        <v/>
      </c>
      <c r="I9" s="207" t="str">
        <f>if(C9="","", sum(U21:U300))</f>
        <v/>
      </c>
      <c r="J9" s="207" t="str">
        <f>if(D9="","", COUNT(V21:V300))</f>
        <v/>
      </c>
      <c r="K9" s="207" t="str">
        <f t="shared" si="5"/>
        <v/>
      </c>
    </row>
    <row r="10">
      <c r="B10" s="206">
        <v>7.0</v>
      </c>
      <c r="C10" s="207" t="str">
        <f t="shared" ref="C10:F10" si="10">if($M10="","",INDEX('Debt-Free Strategy'!C$8:C$17,$M10))</f>
        <v/>
      </c>
      <c r="D10" s="207" t="str">
        <f t="shared" si="10"/>
        <v/>
      </c>
      <c r="E10" s="207" t="str">
        <f t="shared" si="10"/>
        <v/>
      </c>
      <c r="F10" s="207" t="str">
        <f t="shared" si="10"/>
        <v/>
      </c>
      <c r="G10" s="207" t="str">
        <f t="shared" si="3"/>
        <v/>
      </c>
      <c r="H10" s="207" t="str">
        <f t="shared" si="4"/>
        <v/>
      </c>
      <c r="I10" s="207" t="str">
        <f t="shared" ref="I10:J10" si="11">if(C10="","", sum(X21:X300))</f>
        <v/>
      </c>
      <c r="J10" s="207" t="str">
        <f t="shared" si="11"/>
        <v/>
      </c>
      <c r="K10" s="207" t="str">
        <f t="shared" si="5"/>
        <v/>
      </c>
    </row>
    <row r="11">
      <c r="B11" s="206">
        <v>8.0</v>
      </c>
      <c r="C11" s="207" t="str">
        <f t="shared" ref="C11:F11" si="12">if($M11="","",INDEX('Debt-Free Strategy'!C$8:C$17,$M11))</f>
        <v/>
      </c>
      <c r="D11" s="207" t="str">
        <f t="shared" si="12"/>
        <v/>
      </c>
      <c r="E11" s="207" t="str">
        <f t="shared" si="12"/>
        <v/>
      </c>
      <c r="F11" s="207" t="str">
        <f t="shared" si="12"/>
        <v/>
      </c>
      <c r="G11" s="207" t="str">
        <f t="shared" si="3"/>
        <v/>
      </c>
      <c r="H11" s="207" t="str">
        <f t="shared" si="4"/>
        <v/>
      </c>
      <c r="I11" s="207" t="str">
        <f>if(C11="","", sum(AA21:AA300))</f>
        <v/>
      </c>
      <c r="J11" s="207" t="str">
        <f>if(D11="","", COUNT(AB21:AB300))</f>
        <v/>
      </c>
      <c r="K11" s="207" t="str">
        <f t="shared" si="5"/>
        <v/>
      </c>
    </row>
    <row r="12">
      <c r="B12" s="206">
        <v>9.0</v>
      </c>
      <c r="C12" s="207" t="str">
        <f t="shared" ref="C12:F12" si="13">if($M12="","",INDEX('Debt-Free Strategy'!C$8:C$17,$M12))</f>
        <v/>
      </c>
      <c r="D12" s="207" t="str">
        <f t="shared" si="13"/>
        <v/>
      </c>
      <c r="E12" s="207" t="str">
        <f t="shared" si="13"/>
        <v/>
      </c>
      <c r="F12" s="207" t="str">
        <f t="shared" si="13"/>
        <v/>
      </c>
      <c r="G12" s="207" t="str">
        <f t="shared" si="3"/>
        <v/>
      </c>
      <c r="H12" s="207" t="str">
        <f t="shared" si="4"/>
        <v/>
      </c>
      <c r="I12" s="207" t="str">
        <f>if(C12="","", sum(AD21:AD300))</f>
        <v/>
      </c>
      <c r="J12" s="207" t="str">
        <f>if(D12="","", COUNT(AE21:AE300))</f>
        <v/>
      </c>
      <c r="K12" s="207" t="str">
        <f t="shared" si="5"/>
        <v/>
      </c>
    </row>
    <row r="13">
      <c r="B13" s="206">
        <v>10.0</v>
      </c>
      <c r="C13" s="207" t="str">
        <f t="shared" ref="C13:F13" si="14">if($M13="","",INDEX('Debt-Free Strategy'!C$8:C$17,$M13))</f>
        <v/>
      </c>
      <c r="D13" s="207" t="str">
        <f t="shared" si="14"/>
        <v/>
      </c>
      <c r="E13" s="207" t="str">
        <f t="shared" si="14"/>
        <v/>
      </c>
      <c r="F13" s="207" t="str">
        <f t="shared" si="14"/>
        <v/>
      </c>
      <c r="G13" s="207" t="str">
        <f t="shared" si="3"/>
        <v/>
      </c>
      <c r="H13" s="207" t="str">
        <f t="shared" si="4"/>
        <v/>
      </c>
      <c r="I13" s="207" t="str">
        <f>if(C13="","", sum(AG21:AG300))</f>
        <v/>
      </c>
      <c r="J13" s="207" t="str">
        <f>if(D13="","", COUNT(AH21:AH300))</f>
        <v/>
      </c>
      <c r="K13" s="207" t="str">
        <f t="shared" si="5"/>
        <v/>
      </c>
    </row>
    <row r="14">
      <c r="B14" s="208"/>
      <c r="C14" s="208"/>
      <c r="D14" s="209"/>
      <c r="E14" s="208"/>
      <c r="F14" s="209" t="str">
        <f>sum(F4:F13)</f>
        <v>#REF!</v>
      </c>
      <c r="G14" s="208"/>
      <c r="H14" s="210"/>
      <c r="I14" s="208" t="str">
        <f>SUM(I4:I13)</f>
        <v>#REF!</v>
      </c>
      <c r="J14" s="208" t="str">
        <f>MAX(J4:J13)</f>
        <v>#REF!</v>
      </c>
      <c r="K14" s="208" t="str">
        <f>IF(isblank($F14),"",EDATE($D$15,J14-1))</f>
        <v>#REF!</v>
      </c>
      <c r="L14" s="211"/>
      <c r="M14" s="211"/>
      <c r="N14" s="211"/>
      <c r="O14" s="211"/>
      <c r="P14" s="211"/>
      <c r="Q14" s="211"/>
    </row>
    <row r="15">
      <c r="C15" s="212" t="str">
        <f t="array" ref="C15">index('Debt-Free Strategy'!C2:D4,0)</f>
        <v>#REF!</v>
      </c>
      <c r="D15" s="212"/>
    </row>
    <row r="16">
      <c r="C16" s="212"/>
      <c r="D16" s="212"/>
    </row>
    <row r="17">
      <c r="C17" s="212"/>
      <c r="D17" s="212"/>
    </row>
    <row r="19">
      <c r="B19" s="213"/>
      <c r="C19" s="213"/>
      <c r="E19" s="214" t="str">
        <f>C4</f>
        <v>#REF!</v>
      </c>
      <c r="F19" s="215"/>
      <c r="G19" s="216"/>
      <c r="H19" s="214" t="str">
        <f>C5</f>
        <v/>
      </c>
      <c r="I19" s="215"/>
      <c r="J19" s="216"/>
      <c r="K19" s="214" t="str">
        <f>C6</f>
        <v/>
      </c>
      <c r="L19" s="215"/>
      <c r="M19" s="216"/>
      <c r="N19" s="214" t="str">
        <f>C7</f>
        <v/>
      </c>
      <c r="O19" s="215"/>
      <c r="P19" s="216"/>
      <c r="Q19" s="214" t="str">
        <f>C8</f>
        <v/>
      </c>
      <c r="R19" s="215"/>
      <c r="S19" s="216"/>
      <c r="T19" s="214" t="str">
        <f>C9</f>
        <v/>
      </c>
      <c r="U19" s="215"/>
      <c r="V19" s="216"/>
      <c r="W19" s="214" t="str">
        <f>C10</f>
        <v/>
      </c>
      <c r="X19" s="215"/>
      <c r="Y19" s="216"/>
      <c r="Z19" s="214" t="str">
        <f>C11</f>
        <v/>
      </c>
      <c r="AA19" s="215"/>
      <c r="AB19" s="216"/>
      <c r="AC19" s="214" t="str">
        <f>C12</f>
        <v/>
      </c>
      <c r="AD19" s="215"/>
      <c r="AE19" s="216"/>
      <c r="AF19" s="214" t="str">
        <f>C13</f>
        <v/>
      </c>
      <c r="AG19" s="215"/>
      <c r="AH19" s="216"/>
    </row>
    <row r="20">
      <c r="B20" s="217" t="s">
        <v>64</v>
      </c>
      <c r="C20" s="217" t="s">
        <v>65</v>
      </c>
      <c r="D20" s="217" t="s">
        <v>66</v>
      </c>
      <c r="E20" s="217" t="s">
        <v>67</v>
      </c>
      <c r="F20" s="217" t="s">
        <v>68</v>
      </c>
      <c r="G20" s="217" t="s">
        <v>69</v>
      </c>
      <c r="H20" s="217" t="s">
        <v>67</v>
      </c>
      <c r="I20" s="217" t="s">
        <v>68</v>
      </c>
      <c r="J20" s="217" t="s">
        <v>69</v>
      </c>
      <c r="K20" s="217" t="s">
        <v>67</v>
      </c>
      <c r="L20" s="217" t="s">
        <v>68</v>
      </c>
      <c r="M20" s="217" t="s">
        <v>69</v>
      </c>
      <c r="N20" s="217" t="s">
        <v>67</v>
      </c>
      <c r="O20" s="217" t="s">
        <v>68</v>
      </c>
      <c r="P20" s="217" t="s">
        <v>69</v>
      </c>
      <c r="Q20" s="217" t="s">
        <v>67</v>
      </c>
      <c r="R20" s="217" t="s">
        <v>68</v>
      </c>
      <c r="S20" s="217" t="s">
        <v>69</v>
      </c>
      <c r="T20" s="217" t="s">
        <v>67</v>
      </c>
      <c r="U20" s="217" t="s">
        <v>68</v>
      </c>
      <c r="V20" s="217" t="s">
        <v>69</v>
      </c>
      <c r="W20" s="217" t="s">
        <v>67</v>
      </c>
      <c r="X20" s="217" t="s">
        <v>68</v>
      </c>
      <c r="Y20" s="217" t="s">
        <v>69</v>
      </c>
      <c r="Z20" s="217" t="s">
        <v>67</v>
      </c>
      <c r="AA20" s="217" t="s">
        <v>68</v>
      </c>
      <c r="AB20" s="217" t="s">
        <v>69</v>
      </c>
      <c r="AC20" s="217" t="s">
        <v>67</v>
      </c>
      <c r="AD20" s="217" t="s">
        <v>68</v>
      </c>
      <c r="AE20" s="217" t="s">
        <v>69</v>
      </c>
      <c r="AF20" s="217" t="s">
        <v>67</v>
      </c>
      <c r="AG20" s="217" t="s">
        <v>68</v>
      </c>
      <c r="AH20" s="217" t="s">
        <v>69</v>
      </c>
    </row>
    <row r="21">
      <c r="B21" s="218">
        <v>1.0</v>
      </c>
      <c r="C21" s="219" t="str">
        <f>'Debt-Free Strategy'!D2</f>
        <v>#REF!</v>
      </c>
      <c r="D21" s="220" t="str">
        <f t="array" ref="D21">index('Debt-Free Strategy'!E27:E300,0)</f>
        <v>#REF!</v>
      </c>
      <c r="E21" s="221" t="str">
        <f>if(($F$4+$D$17)&gt;(D4+H4),D4+H4+D21,($F$4+$D$17+D16+D21))</f>
        <v>#REF!</v>
      </c>
      <c r="F21" s="221" t="str">
        <f>D4*$E$4/12</f>
        <v>#REF!</v>
      </c>
      <c r="G21" s="221" t="str">
        <f>if(F21="","",if(D4-E21-D21&lt;0,0,D4+F21-E21-D21))</f>
        <v>#REF!</v>
      </c>
      <c r="H21" s="221" t="str">
        <f>if(E21&lt;(D16+D17+F4), (D16+D17+F4)-E21-F5,F5)</f>
        <v>#REF!</v>
      </c>
      <c r="I21" s="221" t="str">
        <f>H5</f>
        <v/>
      </c>
      <c r="J21" s="221" t="str">
        <f>if(H21="","",if($D$5-H21&lt;0,0,$D$5+I21-H21))</f>
        <v>#REF!</v>
      </c>
      <c r="K21" s="221" t="str">
        <f>if((E21+H21)&lt;(D16+D22+D17+F4+F5), (D16+D22+D17+F4+F5)-E21-H21-F6,F6)</f>
        <v>#REF!</v>
      </c>
      <c r="L21" s="221" t="str">
        <f>H6</f>
        <v/>
      </c>
      <c r="M21" s="221" t="str">
        <f>if(K21="","",if($D$6-K21&lt;0,0,$D$6+L21-K21))</f>
        <v>#REF!</v>
      </c>
      <c r="N21" s="221" t="str">
        <f>if((E21+H21+K21)&lt;sum(D16,D22,D17,F4:F6), sum(D16,D22,D17,F4:F6)-E21-H21-K21-F7,F7)</f>
        <v>#REF!</v>
      </c>
      <c r="O21" s="221" t="str">
        <f>H7</f>
        <v/>
      </c>
      <c r="P21" s="221" t="str">
        <f>if(N21="","",if($D$7-N21&lt;0,0,$D$7+O21-N21))</f>
        <v>#REF!</v>
      </c>
      <c r="Q21" s="221" t="str">
        <f>if((E21+H21+K21+N21)&lt;sum(D16,D22,D17,F4:F7), sum(D16,D22,D17,F4:F7)-E21-H21-K21-N21-F8,F8)</f>
        <v>#REF!</v>
      </c>
      <c r="R21" s="221" t="str">
        <f>H8</f>
        <v/>
      </c>
      <c r="S21" s="221" t="str">
        <f>if(Q21="","",if($D$8&lt;Q21,0,$D$8+R21-Q21))</f>
        <v>#REF!</v>
      </c>
      <c r="T21" s="221" t="str">
        <f>if((E21+H21+K21+N21+Q21)&lt;sum(D16,D22,D17,F4:F8), sum(D16,D22,D17,F4:F8)-E21-H21-K21-N21-Q21-F9,F9)</f>
        <v>#REF!</v>
      </c>
      <c r="U21" s="221" t="str">
        <f>H9</f>
        <v/>
      </c>
      <c r="V21" s="221" t="str">
        <f>if(T21="","",if($D$9&lt;T21,0,$D$9+U21-T21))</f>
        <v>#REF!</v>
      </c>
      <c r="W21" s="221" t="str">
        <f>if((E21+H21+K21+N21+Q21+T21)&lt;sum(D16,D22,D17,F4:F9), sum(D16,D22,D17,F4:F9)-E21-H21-K21-N21-Q21-T21-F10,F10)</f>
        <v>#REF!</v>
      </c>
      <c r="X21" s="221" t="str">
        <f>H10</f>
        <v/>
      </c>
      <c r="Y21" s="221" t="str">
        <f>if(W21="","",if($D$10&lt;W21,0,$D$10+X21-W21))</f>
        <v>#REF!</v>
      </c>
      <c r="Z21" s="221" t="str">
        <f>if((E21+H21+K21+N21+Q21+T21+W21)&lt;sum(D16,D22,D17,F4:F10), sum(D16,D22,D17,F4:F10)-E21-H21-K21-N21-Q21-T21-W21-F11,F11)</f>
        <v>#REF!</v>
      </c>
      <c r="AA21" s="221" t="str">
        <f>H11</f>
        <v/>
      </c>
      <c r="AB21" s="221" t="str">
        <f>if(AA21="","",if($D$10&lt;Z21,0,$D$10+AA21-Z21))</f>
        <v/>
      </c>
      <c r="AC21" s="221" t="str">
        <f>if((E21+H21+K21+N21+Q21+T21+W21+Z21)&lt;sum(D16,D22,D17,F4:F11), sum(D16,D22,D17,F4:F11)-E21-H21-K21-N21-Q21-T21-W21-Z21-F12,F12)</f>
        <v>#REF!</v>
      </c>
      <c r="AD21" s="221" t="str">
        <f>H12</f>
        <v/>
      </c>
      <c r="AE21" s="221" t="str">
        <f>if(AC21="","",if($D$11&lt;AC21,0,$D$11+AD21-AC21))</f>
        <v>#REF!</v>
      </c>
      <c r="AF21" s="221" t="str">
        <f>if((E21+H21+K21+N21+Q21+T21+W21+Z21+AC21)&lt;sum(D16,D22,D17,F4:F12), sum(D16,D22,D17,F4:F12)-E21-H21-K21-N21-Q21-T21-W21-Z21-AC21-F13,F13)</f>
        <v>#REF!</v>
      </c>
      <c r="AG21" s="221" t="str">
        <f>H13</f>
        <v/>
      </c>
      <c r="AH21" s="221" t="str">
        <f>if(AF21="","",if($D$12&lt;AF21,0,$D$12+AG21-AF21))</f>
        <v>#REF!</v>
      </c>
    </row>
    <row r="22">
      <c r="B22" s="218">
        <v>2.0</v>
      </c>
      <c r="C22" s="219" t="str">
        <f t="shared" ref="C22:C300" si="15">if(B22="","",EDATE(C21,1))</f>
        <v>#REF!</v>
      </c>
      <c r="D22" s="220"/>
      <c r="E22" s="221" t="str">
        <f t="shared" ref="E22:E300" si="16">if(or(G21=0,G21=""),"", if($F$4+$D$16+D22&gt;(G21+F22),G21+F22,$F$4+$D$16+D22))</f>
        <v>#REF!</v>
      </c>
      <c r="F22" s="221" t="str">
        <f t="shared" ref="F22:F300" si="17">if(or(G21=0,G21=""),"", G21*$E$4/12)</f>
        <v>#REF!</v>
      </c>
      <c r="G22" s="221" t="str">
        <f t="shared" ref="G22:G300" si="18">if(or(G21=0,G21=""),"", if(G21&lt;(E22),0,G21+F22-E22))</f>
        <v>#REF!</v>
      </c>
      <c r="H22" s="221" t="str">
        <f t="shared" ref="H22:H300" si="19">if(or(J21=0,J21=""),"", If( J21+I22 &lt; ($D$16+D22+sum($F$4:$F$5)-max(0,E22)), J21+I22,min(J21+I22,($D$16+D22+sum($F$4:$F$5)-max(0,E22)))))</f>
        <v>#REF!</v>
      </c>
      <c r="I22" s="221" t="str">
        <f t="shared" ref="I22:I300" si="20">if(or(J21=0,J21=""),"",J21*$E$5/12)</f>
        <v>#REF!</v>
      </c>
      <c r="J22" s="221" t="str">
        <f t="shared" ref="J22:J300" si="21">if(or(J21=0,J21=""),"",if(J21-H22&lt;0,0,J21+I22-H22))</f>
        <v>#REF!</v>
      </c>
      <c r="K22" s="221" t="str">
        <f t="shared" ref="K22:K300" si="22">if(or(M21=0,M21=""),"", If( M21+L22+E22 &lt; ($D$16+D22+sum($F$4:$F$6)-max(0,H22)- max(0,E22)), M21+L22+E22,min(M21+L22,($D$16+D22+sum($F$4:$F$6)-max(0,H22) - max(0,E22)))))</f>
        <v>#REF!</v>
      </c>
      <c r="L22" s="221" t="str">
        <f t="shared" ref="L22:L300" si="23">if(or(M21=0,M21=""),"",M21*$E$6/12)</f>
        <v>#REF!</v>
      </c>
      <c r="M22" s="221" t="str">
        <f t="shared" ref="M22:M300" si="24">if(or(M21=0,M21=""),"",if(M21-K22&lt;0,0,M21+L22-K22))</f>
        <v>#REF!</v>
      </c>
      <c r="N22" s="221" t="str">
        <f t="shared" ref="N22:N300" si="25">if(or(P21=0,P21=""),"", If( P21+O22 &lt; ($D$16+D22+sum($F$4:$F$7)-max(0,K22)-max(0,H22)- max(0,E22)), P21+O22,min(P21+O22,($D$16+D22+sum($F$4:$F$7)-max(0,K22)-max(0,H22)- max(0,E22)))))</f>
        <v>#REF!</v>
      </c>
      <c r="O22" s="221" t="str">
        <f t="shared" ref="O22:O300" si="26">if(or(P21=0,P21=""),"",P21*$E$7/12)</f>
        <v>#REF!</v>
      </c>
      <c r="P22" s="221" t="str">
        <f t="shared" ref="P22:P300" si="27">if(or(P21=0,P21=""),"",if(P21-N22&lt;0,0,P21+O22-N22))</f>
        <v>#REF!</v>
      </c>
      <c r="Q22" s="221" t="str">
        <f t="shared" ref="Q22:Q300" si="28">if(or(S21=0,S21=""),"", If( S21+R22 &lt; ($D$16+D22+sum($F$4:$F$8)-max(0,N22)-max(0,K22)- max(0,H22)-max(0,E22)), S21+R22,min(S21+R22,($D$16+D22+sum($F$4:$F$8)-max(0,N22)-max(0,K22)- max(0,H22)-max(0,E22)))))</f>
        <v>#REF!</v>
      </c>
      <c r="R22" s="221" t="str">
        <f t="shared" ref="R22:R300" si="29">if(or(S21=0,S21=""),"",S21*$E$8/12)</f>
        <v>#REF!</v>
      </c>
      <c r="S22" s="221" t="str">
        <f t="shared" ref="S22:S300" si="30">if(or(S21=0,S21=""),"",if(S21-Q22&lt;0,0,S21+R22-Q22))</f>
        <v>#REF!</v>
      </c>
      <c r="T22" s="221" t="str">
        <f t="shared" ref="T22:T300" si="31">if(or(V21=0,V21=""),"", If( V21+U22 &lt; ($D$16+D22+sum($F$4:$F$9)-max(0,Q22)-max(0,N22)- max(0,K22)-max(0,H22)-max(0,E22)), V21+U22,min(V21+U22,($D$16+D22+sum($F$4:$F$9)-max(0,Q22)-max(0,N22)- max(0,K22)-max(0,H22)-max(0,E22)))))</f>
        <v>#REF!</v>
      </c>
      <c r="U22" s="221" t="str">
        <f t="shared" ref="U22:U300" si="32">if(or(V21=0,V21=""),"",V21*$E$9/12)</f>
        <v>#REF!</v>
      </c>
      <c r="V22" s="221" t="str">
        <f t="shared" ref="V22:V300" si="33">if(or(V21=0,V21=""),"",if(V21-T22&lt;0,0,V21+U22-T22))</f>
        <v>#REF!</v>
      </c>
      <c r="W22" s="221" t="str">
        <f t="shared" ref="W22:W300" si="34">if(or(Y21=0,Y21=""),"", If( Y21+X22 &lt; ($D$16+D22+sum($F$4:$F$10)-max(0,T22)-max(0,Q22)- max(0,N22)-max(0,K22)-max(0,H22)-max(0,E22)), Y21+X22,min(Y21+X22,($D$16+D22+sum($F$4:$F$10)-max(0,T22)-max(0,Q22)- max(0,N22)-max(0,K22)-max(0,H22)-max(0,E22)))))</f>
        <v>#REF!</v>
      </c>
      <c r="X22" s="221" t="str">
        <f t="shared" ref="X22:X300" si="35">if(or(Y21=0,Y21=""),"",Y21*$E$9/12)</f>
        <v>#REF!</v>
      </c>
      <c r="Y22" s="221" t="str">
        <f t="shared" ref="Y22:Y300" si="36">if(or(Y21=0,Y21=""),"",if(Y21-W22&lt;0,0,Y21+X22-W22))</f>
        <v>#REF!</v>
      </c>
      <c r="Z22" s="221" t="str">
        <f t="shared" ref="Z22:Z300" si="37">if(or(AB21=0,AB21=""),"", If( AB21+AA22 &lt; ($D$16+D22+sum($F$4:$F$11)-max(0,W22)-max(0,T22)- max(0,Q22)-max(0,N22)-max(0,K22)-max(0,H22)-max(0,E22)), AB21+AA22,min(AB21+AA22,($D$16+D22+sum($F$4:$F$11)-max(0,W22)-max(0,T22)- max(0,Q22)-max(0,N22)-max(0,K22)-max(0,H22)-max(0,E22)))))</f>
        <v/>
      </c>
      <c r="AA22" s="221" t="str">
        <f t="shared" ref="AA22:AA300" si="38">if(or(AB21=0,AB21=""),"",AB21*$E$10/12)</f>
        <v/>
      </c>
      <c r="AB22" s="221" t="str">
        <f t="shared" ref="AB22:AB300" si="39">if(or(AB21=0,AB21=""),"",if(AB21-Z22&lt;0,0,AB21+AA22-Z22))</f>
        <v/>
      </c>
      <c r="AC22" s="221" t="str">
        <f t="shared" ref="AC22:AC300" si="40">if(or(AE21=0,AE21=""),"", If( AE21+AD22 &lt; ($D$16+D22+sum($F$4:$F$12)-max(0,Z22)-max(0,W22)- max(0,T22)-max(0,Q22)-max(0,N22)-max(0,K22)-max(0,H22)-max(0,E22)), AE21+AD22,min(AE21+AD22,($D$16+D22+sum($F$4:$F$12)-max(0,Z22)-max(0,W22)- max(0,T22)-max(0,Q22)-max(0,N22)-max(0,K22)-max(0,H22)-max(0,E22)))))</f>
        <v>#REF!</v>
      </c>
      <c r="AD22" s="221" t="str">
        <f t="shared" ref="AD22:AD300" si="41">if(or(AE21=0,AE21=""),"",AE21*$E$11/12)</f>
        <v>#REF!</v>
      </c>
      <c r="AE22" s="221" t="str">
        <f t="shared" ref="AE22:AE300" si="42">if(or(AE21=0,AE21=""),"",if(AE21-AC22&lt;0,0,AE21+AD22-AC22))</f>
        <v>#REF!</v>
      </c>
      <c r="AF22" s="221" t="str">
        <f t="shared" ref="AF22:AF300" si="43">if(or(AH21=0,AH21=""),"", If( AH21+AG22 &lt; ($D$16+D22+sum($F$4:$F$13)-max(0,AC22)-max(0,Z22)- max(0,W22)-max(0,T22)-max(0,Q22)-max(0,N22)-max(0,K22)-max(0,H22)-max(0,E22)), AH21+AG22,min(AH21+AG22,($D$16+D22+sum($F$4:$F$13)-max(0,AC22)-max(0,Z22)- max(0,W22)-max(0,T22)-max(0,Q22)-max(0,N22)-max(0,K22)-max(0,H22)-max(0,E22)))))</f>
        <v>#REF!</v>
      </c>
      <c r="AG22" s="221" t="str">
        <f t="shared" ref="AG22:AG300" si="44">if(or(AH21=0,AH21=""),"",AH21*$E$12/12)</f>
        <v>#REF!</v>
      </c>
      <c r="AH22" s="221" t="str">
        <f t="shared" ref="AH22:AH300" si="45">if(or(AH21=0,AH21=""),"",if(AH21-AF22&lt;0,0,AH21+AG22-AF22))</f>
        <v>#REF!</v>
      </c>
    </row>
    <row r="23">
      <c r="B23" s="218">
        <v>3.0</v>
      </c>
      <c r="C23" s="219" t="str">
        <f t="shared" si="15"/>
        <v>#REF!</v>
      </c>
      <c r="D23" s="221"/>
      <c r="E23" s="221" t="str">
        <f t="shared" si="16"/>
        <v>#REF!</v>
      </c>
      <c r="F23" s="221" t="str">
        <f t="shared" si="17"/>
        <v>#REF!</v>
      </c>
      <c r="G23" s="221" t="str">
        <f t="shared" si="18"/>
        <v>#REF!</v>
      </c>
      <c r="H23" s="221" t="str">
        <f t="shared" si="19"/>
        <v>#REF!</v>
      </c>
      <c r="I23" s="221" t="str">
        <f t="shared" si="20"/>
        <v>#REF!</v>
      </c>
      <c r="J23" s="221" t="str">
        <f t="shared" si="21"/>
        <v>#REF!</v>
      </c>
      <c r="K23" s="221" t="str">
        <f t="shared" si="22"/>
        <v>#REF!</v>
      </c>
      <c r="L23" s="221" t="str">
        <f t="shared" si="23"/>
        <v>#REF!</v>
      </c>
      <c r="M23" s="221" t="str">
        <f t="shared" si="24"/>
        <v>#REF!</v>
      </c>
      <c r="N23" s="221" t="str">
        <f t="shared" si="25"/>
        <v>#REF!</v>
      </c>
      <c r="O23" s="221" t="str">
        <f t="shared" si="26"/>
        <v>#REF!</v>
      </c>
      <c r="P23" s="221" t="str">
        <f t="shared" si="27"/>
        <v>#REF!</v>
      </c>
      <c r="Q23" s="221" t="str">
        <f t="shared" si="28"/>
        <v>#REF!</v>
      </c>
      <c r="R23" s="221" t="str">
        <f t="shared" si="29"/>
        <v>#REF!</v>
      </c>
      <c r="S23" s="221" t="str">
        <f t="shared" si="30"/>
        <v>#REF!</v>
      </c>
      <c r="T23" s="221" t="str">
        <f t="shared" si="31"/>
        <v>#REF!</v>
      </c>
      <c r="U23" s="221" t="str">
        <f t="shared" si="32"/>
        <v>#REF!</v>
      </c>
      <c r="V23" s="221" t="str">
        <f t="shared" si="33"/>
        <v>#REF!</v>
      </c>
      <c r="W23" s="221" t="str">
        <f t="shared" si="34"/>
        <v>#REF!</v>
      </c>
      <c r="X23" s="221" t="str">
        <f t="shared" si="35"/>
        <v>#REF!</v>
      </c>
      <c r="Y23" s="221" t="str">
        <f t="shared" si="36"/>
        <v>#REF!</v>
      </c>
      <c r="Z23" s="221" t="str">
        <f t="shared" si="37"/>
        <v/>
      </c>
      <c r="AA23" s="221" t="str">
        <f t="shared" si="38"/>
        <v/>
      </c>
      <c r="AB23" s="221" t="str">
        <f t="shared" si="39"/>
        <v/>
      </c>
      <c r="AC23" s="221" t="str">
        <f t="shared" si="40"/>
        <v>#REF!</v>
      </c>
      <c r="AD23" s="221" t="str">
        <f t="shared" si="41"/>
        <v>#REF!</v>
      </c>
      <c r="AE23" s="221" t="str">
        <f t="shared" si="42"/>
        <v>#REF!</v>
      </c>
      <c r="AF23" s="221" t="str">
        <f t="shared" si="43"/>
        <v>#REF!</v>
      </c>
      <c r="AG23" s="221" t="str">
        <f t="shared" si="44"/>
        <v>#REF!</v>
      </c>
      <c r="AH23" s="221" t="str">
        <f t="shared" si="45"/>
        <v>#REF!</v>
      </c>
    </row>
    <row r="24">
      <c r="B24" s="218">
        <v>4.0</v>
      </c>
      <c r="C24" s="219" t="str">
        <f t="shared" si="15"/>
        <v>#REF!</v>
      </c>
      <c r="D24" s="221"/>
      <c r="E24" s="221" t="str">
        <f t="shared" si="16"/>
        <v>#REF!</v>
      </c>
      <c r="F24" s="221" t="str">
        <f t="shared" si="17"/>
        <v>#REF!</v>
      </c>
      <c r="G24" s="221" t="str">
        <f t="shared" si="18"/>
        <v>#REF!</v>
      </c>
      <c r="H24" s="221" t="str">
        <f t="shared" si="19"/>
        <v>#REF!</v>
      </c>
      <c r="I24" s="221" t="str">
        <f t="shared" si="20"/>
        <v>#REF!</v>
      </c>
      <c r="J24" s="221" t="str">
        <f t="shared" si="21"/>
        <v>#REF!</v>
      </c>
      <c r="K24" s="221" t="str">
        <f t="shared" si="22"/>
        <v>#REF!</v>
      </c>
      <c r="L24" s="221" t="str">
        <f t="shared" si="23"/>
        <v>#REF!</v>
      </c>
      <c r="M24" s="221" t="str">
        <f t="shared" si="24"/>
        <v>#REF!</v>
      </c>
      <c r="N24" s="221" t="str">
        <f t="shared" si="25"/>
        <v>#REF!</v>
      </c>
      <c r="O24" s="221" t="str">
        <f t="shared" si="26"/>
        <v>#REF!</v>
      </c>
      <c r="P24" s="221" t="str">
        <f t="shared" si="27"/>
        <v>#REF!</v>
      </c>
      <c r="Q24" s="221" t="str">
        <f t="shared" si="28"/>
        <v>#REF!</v>
      </c>
      <c r="R24" s="221" t="str">
        <f t="shared" si="29"/>
        <v>#REF!</v>
      </c>
      <c r="S24" s="221" t="str">
        <f t="shared" si="30"/>
        <v>#REF!</v>
      </c>
      <c r="T24" s="221" t="str">
        <f t="shared" si="31"/>
        <v>#REF!</v>
      </c>
      <c r="U24" s="221" t="str">
        <f t="shared" si="32"/>
        <v>#REF!</v>
      </c>
      <c r="V24" s="221" t="str">
        <f t="shared" si="33"/>
        <v>#REF!</v>
      </c>
      <c r="W24" s="221" t="str">
        <f t="shared" si="34"/>
        <v>#REF!</v>
      </c>
      <c r="X24" s="221" t="str">
        <f t="shared" si="35"/>
        <v>#REF!</v>
      </c>
      <c r="Y24" s="221" t="str">
        <f t="shared" si="36"/>
        <v>#REF!</v>
      </c>
      <c r="Z24" s="221" t="str">
        <f t="shared" si="37"/>
        <v/>
      </c>
      <c r="AA24" s="221" t="str">
        <f t="shared" si="38"/>
        <v/>
      </c>
      <c r="AB24" s="221" t="str">
        <f t="shared" si="39"/>
        <v/>
      </c>
      <c r="AC24" s="221" t="str">
        <f t="shared" si="40"/>
        <v>#REF!</v>
      </c>
      <c r="AD24" s="221" t="str">
        <f t="shared" si="41"/>
        <v>#REF!</v>
      </c>
      <c r="AE24" s="221" t="str">
        <f t="shared" si="42"/>
        <v>#REF!</v>
      </c>
      <c r="AF24" s="221" t="str">
        <f t="shared" si="43"/>
        <v>#REF!</v>
      </c>
      <c r="AG24" s="221" t="str">
        <f t="shared" si="44"/>
        <v>#REF!</v>
      </c>
      <c r="AH24" s="221" t="str">
        <f t="shared" si="45"/>
        <v>#REF!</v>
      </c>
    </row>
    <row r="25">
      <c r="B25" s="218">
        <v>5.0</v>
      </c>
      <c r="C25" s="219" t="str">
        <f t="shared" si="15"/>
        <v>#REF!</v>
      </c>
      <c r="D25" s="221"/>
      <c r="E25" s="221" t="str">
        <f t="shared" si="16"/>
        <v>#REF!</v>
      </c>
      <c r="F25" s="221" t="str">
        <f t="shared" si="17"/>
        <v>#REF!</v>
      </c>
      <c r="G25" s="221" t="str">
        <f t="shared" si="18"/>
        <v>#REF!</v>
      </c>
      <c r="H25" s="221" t="str">
        <f t="shared" si="19"/>
        <v>#REF!</v>
      </c>
      <c r="I25" s="221" t="str">
        <f t="shared" si="20"/>
        <v>#REF!</v>
      </c>
      <c r="J25" s="221" t="str">
        <f t="shared" si="21"/>
        <v>#REF!</v>
      </c>
      <c r="K25" s="221" t="str">
        <f t="shared" si="22"/>
        <v>#REF!</v>
      </c>
      <c r="L25" s="221" t="str">
        <f t="shared" si="23"/>
        <v>#REF!</v>
      </c>
      <c r="M25" s="221" t="str">
        <f t="shared" si="24"/>
        <v>#REF!</v>
      </c>
      <c r="N25" s="221" t="str">
        <f t="shared" si="25"/>
        <v>#REF!</v>
      </c>
      <c r="O25" s="221" t="str">
        <f t="shared" si="26"/>
        <v>#REF!</v>
      </c>
      <c r="P25" s="221" t="str">
        <f t="shared" si="27"/>
        <v>#REF!</v>
      </c>
      <c r="Q25" s="221" t="str">
        <f t="shared" si="28"/>
        <v>#REF!</v>
      </c>
      <c r="R25" s="221" t="str">
        <f t="shared" si="29"/>
        <v>#REF!</v>
      </c>
      <c r="S25" s="221" t="str">
        <f t="shared" si="30"/>
        <v>#REF!</v>
      </c>
      <c r="T25" s="221" t="str">
        <f t="shared" si="31"/>
        <v>#REF!</v>
      </c>
      <c r="U25" s="221" t="str">
        <f t="shared" si="32"/>
        <v>#REF!</v>
      </c>
      <c r="V25" s="221" t="str">
        <f t="shared" si="33"/>
        <v>#REF!</v>
      </c>
      <c r="W25" s="221" t="str">
        <f t="shared" si="34"/>
        <v>#REF!</v>
      </c>
      <c r="X25" s="221" t="str">
        <f t="shared" si="35"/>
        <v>#REF!</v>
      </c>
      <c r="Y25" s="221" t="str">
        <f t="shared" si="36"/>
        <v>#REF!</v>
      </c>
      <c r="Z25" s="221" t="str">
        <f t="shared" si="37"/>
        <v/>
      </c>
      <c r="AA25" s="221" t="str">
        <f t="shared" si="38"/>
        <v/>
      </c>
      <c r="AB25" s="221" t="str">
        <f t="shared" si="39"/>
        <v/>
      </c>
      <c r="AC25" s="221" t="str">
        <f t="shared" si="40"/>
        <v>#REF!</v>
      </c>
      <c r="AD25" s="221" t="str">
        <f t="shared" si="41"/>
        <v>#REF!</v>
      </c>
      <c r="AE25" s="221" t="str">
        <f t="shared" si="42"/>
        <v>#REF!</v>
      </c>
      <c r="AF25" s="221" t="str">
        <f t="shared" si="43"/>
        <v>#REF!</v>
      </c>
      <c r="AG25" s="221" t="str">
        <f t="shared" si="44"/>
        <v>#REF!</v>
      </c>
      <c r="AH25" s="221" t="str">
        <f t="shared" si="45"/>
        <v>#REF!</v>
      </c>
    </row>
    <row r="26">
      <c r="B26" s="218">
        <v>6.0</v>
      </c>
      <c r="C26" s="219" t="str">
        <f t="shared" si="15"/>
        <v>#REF!</v>
      </c>
      <c r="D26" s="221"/>
      <c r="E26" s="221" t="str">
        <f t="shared" si="16"/>
        <v>#REF!</v>
      </c>
      <c r="F26" s="221" t="str">
        <f t="shared" si="17"/>
        <v>#REF!</v>
      </c>
      <c r="G26" s="221" t="str">
        <f t="shared" si="18"/>
        <v>#REF!</v>
      </c>
      <c r="H26" s="221" t="str">
        <f t="shared" si="19"/>
        <v>#REF!</v>
      </c>
      <c r="I26" s="221" t="str">
        <f t="shared" si="20"/>
        <v>#REF!</v>
      </c>
      <c r="J26" s="221" t="str">
        <f t="shared" si="21"/>
        <v>#REF!</v>
      </c>
      <c r="K26" s="221" t="str">
        <f t="shared" si="22"/>
        <v>#REF!</v>
      </c>
      <c r="L26" s="221" t="str">
        <f t="shared" si="23"/>
        <v>#REF!</v>
      </c>
      <c r="M26" s="221" t="str">
        <f t="shared" si="24"/>
        <v>#REF!</v>
      </c>
      <c r="N26" s="221" t="str">
        <f t="shared" si="25"/>
        <v>#REF!</v>
      </c>
      <c r="O26" s="221" t="str">
        <f t="shared" si="26"/>
        <v>#REF!</v>
      </c>
      <c r="P26" s="221" t="str">
        <f t="shared" si="27"/>
        <v>#REF!</v>
      </c>
      <c r="Q26" s="221" t="str">
        <f t="shared" si="28"/>
        <v>#REF!</v>
      </c>
      <c r="R26" s="221" t="str">
        <f t="shared" si="29"/>
        <v>#REF!</v>
      </c>
      <c r="S26" s="221" t="str">
        <f t="shared" si="30"/>
        <v>#REF!</v>
      </c>
      <c r="T26" s="221" t="str">
        <f t="shared" si="31"/>
        <v>#REF!</v>
      </c>
      <c r="U26" s="221" t="str">
        <f t="shared" si="32"/>
        <v>#REF!</v>
      </c>
      <c r="V26" s="221" t="str">
        <f t="shared" si="33"/>
        <v>#REF!</v>
      </c>
      <c r="W26" s="221" t="str">
        <f t="shared" si="34"/>
        <v>#REF!</v>
      </c>
      <c r="X26" s="221" t="str">
        <f t="shared" si="35"/>
        <v>#REF!</v>
      </c>
      <c r="Y26" s="221" t="str">
        <f t="shared" si="36"/>
        <v>#REF!</v>
      </c>
      <c r="Z26" s="221" t="str">
        <f t="shared" si="37"/>
        <v/>
      </c>
      <c r="AA26" s="221" t="str">
        <f t="shared" si="38"/>
        <v/>
      </c>
      <c r="AB26" s="221" t="str">
        <f t="shared" si="39"/>
        <v/>
      </c>
      <c r="AC26" s="221" t="str">
        <f t="shared" si="40"/>
        <v>#REF!</v>
      </c>
      <c r="AD26" s="221" t="str">
        <f t="shared" si="41"/>
        <v>#REF!</v>
      </c>
      <c r="AE26" s="221" t="str">
        <f t="shared" si="42"/>
        <v>#REF!</v>
      </c>
      <c r="AF26" s="221" t="str">
        <f t="shared" si="43"/>
        <v>#REF!</v>
      </c>
      <c r="AG26" s="221" t="str">
        <f t="shared" si="44"/>
        <v>#REF!</v>
      </c>
      <c r="AH26" s="221" t="str">
        <f t="shared" si="45"/>
        <v>#REF!</v>
      </c>
    </row>
    <row r="27">
      <c r="B27" s="218">
        <v>7.0</v>
      </c>
      <c r="C27" s="219" t="str">
        <f t="shared" si="15"/>
        <v>#REF!</v>
      </c>
      <c r="D27" s="220"/>
      <c r="E27" s="221" t="str">
        <f t="shared" si="16"/>
        <v>#REF!</v>
      </c>
      <c r="F27" s="221" t="str">
        <f t="shared" si="17"/>
        <v>#REF!</v>
      </c>
      <c r="G27" s="221" t="str">
        <f t="shared" si="18"/>
        <v>#REF!</v>
      </c>
      <c r="H27" s="221" t="str">
        <f t="shared" si="19"/>
        <v>#REF!</v>
      </c>
      <c r="I27" s="221" t="str">
        <f t="shared" si="20"/>
        <v>#REF!</v>
      </c>
      <c r="J27" s="221" t="str">
        <f t="shared" si="21"/>
        <v>#REF!</v>
      </c>
      <c r="K27" s="221" t="str">
        <f t="shared" si="22"/>
        <v>#REF!</v>
      </c>
      <c r="L27" s="221" t="str">
        <f t="shared" si="23"/>
        <v>#REF!</v>
      </c>
      <c r="M27" s="221" t="str">
        <f t="shared" si="24"/>
        <v>#REF!</v>
      </c>
      <c r="N27" s="221" t="str">
        <f t="shared" si="25"/>
        <v>#REF!</v>
      </c>
      <c r="O27" s="221" t="str">
        <f t="shared" si="26"/>
        <v>#REF!</v>
      </c>
      <c r="P27" s="221" t="str">
        <f t="shared" si="27"/>
        <v>#REF!</v>
      </c>
      <c r="Q27" s="221" t="str">
        <f t="shared" si="28"/>
        <v>#REF!</v>
      </c>
      <c r="R27" s="221" t="str">
        <f t="shared" si="29"/>
        <v>#REF!</v>
      </c>
      <c r="S27" s="221" t="str">
        <f t="shared" si="30"/>
        <v>#REF!</v>
      </c>
      <c r="T27" s="221" t="str">
        <f t="shared" si="31"/>
        <v>#REF!</v>
      </c>
      <c r="U27" s="221" t="str">
        <f t="shared" si="32"/>
        <v>#REF!</v>
      </c>
      <c r="V27" s="221" t="str">
        <f t="shared" si="33"/>
        <v>#REF!</v>
      </c>
      <c r="W27" s="221" t="str">
        <f t="shared" si="34"/>
        <v>#REF!</v>
      </c>
      <c r="X27" s="221" t="str">
        <f t="shared" si="35"/>
        <v>#REF!</v>
      </c>
      <c r="Y27" s="221" t="str">
        <f t="shared" si="36"/>
        <v>#REF!</v>
      </c>
      <c r="Z27" s="221" t="str">
        <f t="shared" si="37"/>
        <v/>
      </c>
      <c r="AA27" s="221" t="str">
        <f t="shared" si="38"/>
        <v/>
      </c>
      <c r="AB27" s="221" t="str">
        <f t="shared" si="39"/>
        <v/>
      </c>
      <c r="AC27" s="221" t="str">
        <f t="shared" si="40"/>
        <v>#REF!</v>
      </c>
      <c r="AD27" s="221" t="str">
        <f t="shared" si="41"/>
        <v>#REF!</v>
      </c>
      <c r="AE27" s="221" t="str">
        <f t="shared" si="42"/>
        <v>#REF!</v>
      </c>
      <c r="AF27" s="221" t="str">
        <f t="shared" si="43"/>
        <v>#REF!</v>
      </c>
      <c r="AG27" s="221" t="str">
        <f t="shared" si="44"/>
        <v>#REF!</v>
      </c>
      <c r="AH27" s="221" t="str">
        <f t="shared" si="45"/>
        <v>#REF!</v>
      </c>
    </row>
    <row r="28">
      <c r="B28" s="218">
        <v>8.0</v>
      </c>
      <c r="C28" s="219" t="str">
        <f t="shared" si="15"/>
        <v>#REF!</v>
      </c>
      <c r="D28" s="221"/>
      <c r="E28" s="221" t="str">
        <f t="shared" si="16"/>
        <v>#REF!</v>
      </c>
      <c r="F28" s="221" t="str">
        <f t="shared" si="17"/>
        <v>#REF!</v>
      </c>
      <c r="G28" s="221" t="str">
        <f t="shared" si="18"/>
        <v>#REF!</v>
      </c>
      <c r="H28" s="221" t="str">
        <f t="shared" si="19"/>
        <v>#REF!</v>
      </c>
      <c r="I28" s="221" t="str">
        <f t="shared" si="20"/>
        <v>#REF!</v>
      </c>
      <c r="J28" s="221" t="str">
        <f t="shared" si="21"/>
        <v>#REF!</v>
      </c>
      <c r="K28" s="221" t="str">
        <f t="shared" si="22"/>
        <v>#REF!</v>
      </c>
      <c r="L28" s="221" t="str">
        <f t="shared" si="23"/>
        <v>#REF!</v>
      </c>
      <c r="M28" s="221" t="str">
        <f t="shared" si="24"/>
        <v>#REF!</v>
      </c>
      <c r="N28" s="221" t="str">
        <f t="shared" si="25"/>
        <v>#REF!</v>
      </c>
      <c r="O28" s="221" t="str">
        <f t="shared" si="26"/>
        <v>#REF!</v>
      </c>
      <c r="P28" s="221" t="str">
        <f t="shared" si="27"/>
        <v>#REF!</v>
      </c>
      <c r="Q28" s="221" t="str">
        <f t="shared" si="28"/>
        <v>#REF!</v>
      </c>
      <c r="R28" s="221" t="str">
        <f t="shared" si="29"/>
        <v>#REF!</v>
      </c>
      <c r="S28" s="221" t="str">
        <f t="shared" si="30"/>
        <v>#REF!</v>
      </c>
      <c r="T28" s="221" t="str">
        <f t="shared" si="31"/>
        <v>#REF!</v>
      </c>
      <c r="U28" s="221" t="str">
        <f t="shared" si="32"/>
        <v>#REF!</v>
      </c>
      <c r="V28" s="221" t="str">
        <f t="shared" si="33"/>
        <v>#REF!</v>
      </c>
      <c r="W28" s="221" t="str">
        <f t="shared" si="34"/>
        <v>#REF!</v>
      </c>
      <c r="X28" s="221" t="str">
        <f t="shared" si="35"/>
        <v>#REF!</v>
      </c>
      <c r="Y28" s="221" t="str">
        <f t="shared" si="36"/>
        <v>#REF!</v>
      </c>
      <c r="Z28" s="221" t="str">
        <f t="shared" si="37"/>
        <v/>
      </c>
      <c r="AA28" s="221" t="str">
        <f t="shared" si="38"/>
        <v/>
      </c>
      <c r="AB28" s="221" t="str">
        <f t="shared" si="39"/>
        <v/>
      </c>
      <c r="AC28" s="221" t="str">
        <f t="shared" si="40"/>
        <v>#REF!</v>
      </c>
      <c r="AD28" s="221" t="str">
        <f t="shared" si="41"/>
        <v>#REF!</v>
      </c>
      <c r="AE28" s="221" t="str">
        <f t="shared" si="42"/>
        <v>#REF!</v>
      </c>
      <c r="AF28" s="221" t="str">
        <f t="shared" si="43"/>
        <v>#REF!</v>
      </c>
      <c r="AG28" s="221" t="str">
        <f t="shared" si="44"/>
        <v>#REF!</v>
      </c>
      <c r="AH28" s="221" t="str">
        <f t="shared" si="45"/>
        <v>#REF!</v>
      </c>
    </row>
    <row r="29">
      <c r="B29" s="218">
        <v>9.0</v>
      </c>
      <c r="C29" s="219" t="str">
        <f t="shared" si="15"/>
        <v>#REF!</v>
      </c>
      <c r="D29" s="221"/>
      <c r="E29" s="221" t="str">
        <f t="shared" si="16"/>
        <v>#REF!</v>
      </c>
      <c r="F29" s="221" t="str">
        <f t="shared" si="17"/>
        <v>#REF!</v>
      </c>
      <c r="G29" s="221" t="str">
        <f t="shared" si="18"/>
        <v>#REF!</v>
      </c>
      <c r="H29" s="221" t="str">
        <f t="shared" si="19"/>
        <v>#REF!</v>
      </c>
      <c r="I29" s="221" t="str">
        <f t="shared" si="20"/>
        <v>#REF!</v>
      </c>
      <c r="J29" s="221" t="str">
        <f t="shared" si="21"/>
        <v>#REF!</v>
      </c>
      <c r="K29" s="221" t="str">
        <f t="shared" si="22"/>
        <v>#REF!</v>
      </c>
      <c r="L29" s="221" t="str">
        <f t="shared" si="23"/>
        <v>#REF!</v>
      </c>
      <c r="M29" s="221" t="str">
        <f t="shared" si="24"/>
        <v>#REF!</v>
      </c>
      <c r="N29" s="221" t="str">
        <f t="shared" si="25"/>
        <v>#REF!</v>
      </c>
      <c r="O29" s="221" t="str">
        <f t="shared" si="26"/>
        <v>#REF!</v>
      </c>
      <c r="P29" s="221" t="str">
        <f t="shared" si="27"/>
        <v>#REF!</v>
      </c>
      <c r="Q29" s="221" t="str">
        <f t="shared" si="28"/>
        <v>#REF!</v>
      </c>
      <c r="R29" s="221" t="str">
        <f t="shared" si="29"/>
        <v>#REF!</v>
      </c>
      <c r="S29" s="221" t="str">
        <f t="shared" si="30"/>
        <v>#REF!</v>
      </c>
      <c r="T29" s="221" t="str">
        <f t="shared" si="31"/>
        <v>#REF!</v>
      </c>
      <c r="U29" s="221" t="str">
        <f t="shared" si="32"/>
        <v>#REF!</v>
      </c>
      <c r="V29" s="221" t="str">
        <f t="shared" si="33"/>
        <v>#REF!</v>
      </c>
      <c r="W29" s="221" t="str">
        <f t="shared" si="34"/>
        <v>#REF!</v>
      </c>
      <c r="X29" s="221" t="str">
        <f t="shared" si="35"/>
        <v>#REF!</v>
      </c>
      <c r="Y29" s="221" t="str">
        <f t="shared" si="36"/>
        <v>#REF!</v>
      </c>
      <c r="Z29" s="221" t="str">
        <f t="shared" si="37"/>
        <v/>
      </c>
      <c r="AA29" s="221" t="str">
        <f t="shared" si="38"/>
        <v/>
      </c>
      <c r="AB29" s="221" t="str">
        <f t="shared" si="39"/>
        <v/>
      </c>
      <c r="AC29" s="221" t="str">
        <f t="shared" si="40"/>
        <v>#REF!</v>
      </c>
      <c r="AD29" s="221" t="str">
        <f t="shared" si="41"/>
        <v>#REF!</v>
      </c>
      <c r="AE29" s="221" t="str">
        <f t="shared" si="42"/>
        <v>#REF!</v>
      </c>
      <c r="AF29" s="221" t="str">
        <f t="shared" si="43"/>
        <v>#REF!</v>
      </c>
      <c r="AG29" s="221" t="str">
        <f t="shared" si="44"/>
        <v>#REF!</v>
      </c>
      <c r="AH29" s="221" t="str">
        <f t="shared" si="45"/>
        <v>#REF!</v>
      </c>
    </row>
    <row r="30">
      <c r="B30" s="218">
        <v>10.0</v>
      </c>
      <c r="C30" s="219" t="str">
        <f t="shared" si="15"/>
        <v>#REF!</v>
      </c>
      <c r="D30" s="221"/>
      <c r="E30" s="221" t="str">
        <f t="shared" si="16"/>
        <v>#REF!</v>
      </c>
      <c r="F30" s="221" t="str">
        <f t="shared" si="17"/>
        <v>#REF!</v>
      </c>
      <c r="G30" s="221" t="str">
        <f t="shared" si="18"/>
        <v>#REF!</v>
      </c>
      <c r="H30" s="221" t="str">
        <f t="shared" si="19"/>
        <v>#REF!</v>
      </c>
      <c r="I30" s="221" t="str">
        <f t="shared" si="20"/>
        <v>#REF!</v>
      </c>
      <c r="J30" s="221" t="str">
        <f t="shared" si="21"/>
        <v>#REF!</v>
      </c>
      <c r="K30" s="221" t="str">
        <f t="shared" si="22"/>
        <v>#REF!</v>
      </c>
      <c r="L30" s="221" t="str">
        <f t="shared" si="23"/>
        <v>#REF!</v>
      </c>
      <c r="M30" s="221" t="str">
        <f t="shared" si="24"/>
        <v>#REF!</v>
      </c>
      <c r="N30" s="221" t="str">
        <f t="shared" si="25"/>
        <v>#REF!</v>
      </c>
      <c r="O30" s="221" t="str">
        <f t="shared" si="26"/>
        <v>#REF!</v>
      </c>
      <c r="P30" s="221" t="str">
        <f t="shared" si="27"/>
        <v>#REF!</v>
      </c>
      <c r="Q30" s="221" t="str">
        <f t="shared" si="28"/>
        <v>#REF!</v>
      </c>
      <c r="R30" s="221" t="str">
        <f t="shared" si="29"/>
        <v>#REF!</v>
      </c>
      <c r="S30" s="221" t="str">
        <f t="shared" si="30"/>
        <v>#REF!</v>
      </c>
      <c r="T30" s="221" t="str">
        <f t="shared" si="31"/>
        <v>#REF!</v>
      </c>
      <c r="U30" s="221" t="str">
        <f t="shared" si="32"/>
        <v>#REF!</v>
      </c>
      <c r="V30" s="221" t="str">
        <f t="shared" si="33"/>
        <v>#REF!</v>
      </c>
      <c r="W30" s="221" t="str">
        <f t="shared" si="34"/>
        <v>#REF!</v>
      </c>
      <c r="X30" s="221" t="str">
        <f t="shared" si="35"/>
        <v>#REF!</v>
      </c>
      <c r="Y30" s="221" t="str">
        <f t="shared" si="36"/>
        <v>#REF!</v>
      </c>
      <c r="Z30" s="221" t="str">
        <f t="shared" si="37"/>
        <v/>
      </c>
      <c r="AA30" s="221" t="str">
        <f t="shared" si="38"/>
        <v/>
      </c>
      <c r="AB30" s="221" t="str">
        <f t="shared" si="39"/>
        <v/>
      </c>
      <c r="AC30" s="221" t="str">
        <f t="shared" si="40"/>
        <v>#REF!</v>
      </c>
      <c r="AD30" s="221" t="str">
        <f t="shared" si="41"/>
        <v>#REF!</v>
      </c>
      <c r="AE30" s="221" t="str">
        <f t="shared" si="42"/>
        <v>#REF!</v>
      </c>
      <c r="AF30" s="221" t="str">
        <f t="shared" si="43"/>
        <v>#REF!</v>
      </c>
      <c r="AG30" s="221" t="str">
        <f t="shared" si="44"/>
        <v>#REF!</v>
      </c>
      <c r="AH30" s="221" t="str">
        <f t="shared" si="45"/>
        <v>#REF!</v>
      </c>
    </row>
    <row r="31">
      <c r="B31" s="218">
        <v>11.0</v>
      </c>
      <c r="C31" s="219" t="str">
        <f t="shared" si="15"/>
        <v>#REF!</v>
      </c>
      <c r="D31" s="221"/>
      <c r="E31" s="221" t="str">
        <f t="shared" si="16"/>
        <v>#REF!</v>
      </c>
      <c r="F31" s="221" t="str">
        <f t="shared" si="17"/>
        <v>#REF!</v>
      </c>
      <c r="G31" s="221" t="str">
        <f t="shared" si="18"/>
        <v>#REF!</v>
      </c>
      <c r="H31" s="221" t="str">
        <f t="shared" si="19"/>
        <v>#REF!</v>
      </c>
      <c r="I31" s="221" t="str">
        <f t="shared" si="20"/>
        <v>#REF!</v>
      </c>
      <c r="J31" s="221" t="str">
        <f t="shared" si="21"/>
        <v>#REF!</v>
      </c>
      <c r="K31" s="221" t="str">
        <f t="shared" si="22"/>
        <v>#REF!</v>
      </c>
      <c r="L31" s="221" t="str">
        <f t="shared" si="23"/>
        <v>#REF!</v>
      </c>
      <c r="M31" s="221" t="str">
        <f t="shared" si="24"/>
        <v>#REF!</v>
      </c>
      <c r="N31" s="221" t="str">
        <f t="shared" si="25"/>
        <v>#REF!</v>
      </c>
      <c r="O31" s="221" t="str">
        <f t="shared" si="26"/>
        <v>#REF!</v>
      </c>
      <c r="P31" s="221" t="str">
        <f t="shared" si="27"/>
        <v>#REF!</v>
      </c>
      <c r="Q31" s="221" t="str">
        <f t="shared" si="28"/>
        <v>#REF!</v>
      </c>
      <c r="R31" s="221" t="str">
        <f t="shared" si="29"/>
        <v>#REF!</v>
      </c>
      <c r="S31" s="221" t="str">
        <f t="shared" si="30"/>
        <v>#REF!</v>
      </c>
      <c r="T31" s="221" t="str">
        <f t="shared" si="31"/>
        <v>#REF!</v>
      </c>
      <c r="U31" s="221" t="str">
        <f t="shared" si="32"/>
        <v>#REF!</v>
      </c>
      <c r="V31" s="221" t="str">
        <f t="shared" si="33"/>
        <v>#REF!</v>
      </c>
      <c r="W31" s="221" t="str">
        <f t="shared" si="34"/>
        <v>#REF!</v>
      </c>
      <c r="X31" s="221" t="str">
        <f t="shared" si="35"/>
        <v>#REF!</v>
      </c>
      <c r="Y31" s="221" t="str">
        <f t="shared" si="36"/>
        <v>#REF!</v>
      </c>
      <c r="Z31" s="221" t="str">
        <f t="shared" si="37"/>
        <v/>
      </c>
      <c r="AA31" s="221" t="str">
        <f t="shared" si="38"/>
        <v/>
      </c>
      <c r="AB31" s="221" t="str">
        <f t="shared" si="39"/>
        <v/>
      </c>
      <c r="AC31" s="221" t="str">
        <f t="shared" si="40"/>
        <v>#REF!</v>
      </c>
      <c r="AD31" s="221" t="str">
        <f t="shared" si="41"/>
        <v>#REF!</v>
      </c>
      <c r="AE31" s="221" t="str">
        <f t="shared" si="42"/>
        <v>#REF!</v>
      </c>
      <c r="AF31" s="221" t="str">
        <f t="shared" si="43"/>
        <v>#REF!</v>
      </c>
      <c r="AG31" s="221" t="str">
        <f t="shared" si="44"/>
        <v>#REF!</v>
      </c>
      <c r="AH31" s="221" t="str">
        <f t="shared" si="45"/>
        <v>#REF!</v>
      </c>
    </row>
    <row r="32">
      <c r="B32" s="218">
        <v>12.0</v>
      </c>
      <c r="C32" s="219" t="str">
        <f t="shared" si="15"/>
        <v>#REF!</v>
      </c>
      <c r="D32" s="220"/>
      <c r="E32" s="221" t="str">
        <f t="shared" si="16"/>
        <v>#REF!</v>
      </c>
      <c r="F32" s="221" t="str">
        <f t="shared" si="17"/>
        <v>#REF!</v>
      </c>
      <c r="G32" s="221" t="str">
        <f t="shared" si="18"/>
        <v>#REF!</v>
      </c>
      <c r="H32" s="221" t="str">
        <f t="shared" si="19"/>
        <v>#REF!</v>
      </c>
      <c r="I32" s="221" t="str">
        <f t="shared" si="20"/>
        <v>#REF!</v>
      </c>
      <c r="J32" s="221" t="str">
        <f t="shared" si="21"/>
        <v>#REF!</v>
      </c>
      <c r="K32" s="221" t="str">
        <f t="shared" si="22"/>
        <v>#REF!</v>
      </c>
      <c r="L32" s="221" t="str">
        <f t="shared" si="23"/>
        <v>#REF!</v>
      </c>
      <c r="M32" s="221" t="str">
        <f t="shared" si="24"/>
        <v>#REF!</v>
      </c>
      <c r="N32" s="221" t="str">
        <f t="shared" si="25"/>
        <v>#REF!</v>
      </c>
      <c r="O32" s="221" t="str">
        <f t="shared" si="26"/>
        <v>#REF!</v>
      </c>
      <c r="P32" s="221" t="str">
        <f t="shared" si="27"/>
        <v>#REF!</v>
      </c>
      <c r="Q32" s="221" t="str">
        <f t="shared" si="28"/>
        <v>#REF!</v>
      </c>
      <c r="R32" s="221" t="str">
        <f t="shared" si="29"/>
        <v>#REF!</v>
      </c>
      <c r="S32" s="221" t="str">
        <f t="shared" si="30"/>
        <v>#REF!</v>
      </c>
      <c r="T32" s="221" t="str">
        <f t="shared" si="31"/>
        <v>#REF!</v>
      </c>
      <c r="U32" s="221" t="str">
        <f t="shared" si="32"/>
        <v>#REF!</v>
      </c>
      <c r="V32" s="221" t="str">
        <f t="shared" si="33"/>
        <v>#REF!</v>
      </c>
      <c r="W32" s="221" t="str">
        <f t="shared" si="34"/>
        <v>#REF!</v>
      </c>
      <c r="X32" s="221" t="str">
        <f t="shared" si="35"/>
        <v>#REF!</v>
      </c>
      <c r="Y32" s="221" t="str">
        <f t="shared" si="36"/>
        <v>#REF!</v>
      </c>
      <c r="Z32" s="221" t="str">
        <f t="shared" si="37"/>
        <v/>
      </c>
      <c r="AA32" s="221" t="str">
        <f t="shared" si="38"/>
        <v/>
      </c>
      <c r="AB32" s="221" t="str">
        <f t="shared" si="39"/>
        <v/>
      </c>
      <c r="AC32" s="221" t="str">
        <f t="shared" si="40"/>
        <v>#REF!</v>
      </c>
      <c r="AD32" s="221" t="str">
        <f t="shared" si="41"/>
        <v>#REF!</v>
      </c>
      <c r="AE32" s="221" t="str">
        <f t="shared" si="42"/>
        <v>#REF!</v>
      </c>
      <c r="AF32" s="221" t="str">
        <f t="shared" si="43"/>
        <v>#REF!</v>
      </c>
      <c r="AG32" s="221" t="str">
        <f t="shared" si="44"/>
        <v>#REF!</v>
      </c>
      <c r="AH32" s="221" t="str">
        <f t="shared" si="45"/>
        <v>#REF!</v>
      </c>
    </row>
    <row r="33">
      <c r="B33" s="218">
        <v>13.0</v>
      </c>
      <c r="C33" s="219" t="str">
        <f t="shared" si="15"/>
        <v>#REF!</v>
      </c>
      <c r="D33" s="221"/>
      <c r="E33" s="221" t="str">
        <f t="shared" si="16"/>
        <v>#REF!</v>
      </c>
      <c r="F33" s="221" t="str">
        <f t="shared" si="17"/>
        <v>#REF!</v>
      </c>
      <c r="G33" s="221" t="str">
        <f t="shared" si="18"/>
        <v>#REF!</v>
      </c>
      <c r="H33" s="221" t="str">
        <f t="shared" si="19"/>
        <v>#REF!</v>
      </c>
      <c r="I33" s="221" t="str">
        <f t="shared" si="20"/>
        <v>#REF!</v>
      </c>
      <c r="J33" s="221" t="str">
        <f t="shared" si="21"/>
        <v>#REF!</v>
      </c>
      <c r="K33" s="221" t="str">
        <f t="shared" si="22"/>
        <v>#REF!</v>
      </c>
      <c r="L33" s="221" t="str">
        <f t="shared" si="23"/>
        <v>#REF!</v>
      </c>
      <c r="M33" s="221" t="str">
        <f t="shared" si="24"/>
        <v>#REF!</v>
      </c>
      <c r="N33" s="221" t="str">
        <f t="shared" si="25"/>
        <v>#REF!</v>
      </c>
      <c r="O33" s="221" t="str">
        <f t="shared" si="26"/>
        <v>#REF!</v>
      </c>
      <c r="P33" s="221" t="str">
        <f t="shared" si="27"/>
        <v>#REF!</v>
      </c>
      <c r="Q33" s="221" t="str">
        <f t="shared" si="28"/>
        <v>#REF!</v>
      </c>
      <c r="R33" s="221" t="str">
        <f t="shared" si="29"/>
        <v>#REF!</v>
      </c>
      <c r="S33" s="221" t="str">
        <f t="shared" si="30"/>
        <v>#REF!</v>
      </c>
      <c r="T33" s="221" t="str">
        <f t="shared" si="31"/>
        <v>#REF!</v>
      </c>
      <c r="U33" s="221" t="str">
        <f t="shared" si="32"/>
        <v>#REF!</v>
      </c>
      <c r="V33" s="221" t="str">
        <f t="shared" si="33"/>
        <v>#REF!</v>
      </c>
      <c r="W33" s="221" t="str">
        <f t="shared" si="34"/>
        <v>#REF!</v>
      </c>
      <c r="X33" s="221" t="str">
        <f t="shared" si="35"/>
        <v>#REF!</v>
      </c>
      <c r="Y33" s="221" t="str">
        <f t="shared" si="36"/>
        <v>#REF!</v>
      </c>
      <c r="Z33" s="221" t="str">
        <f t="shared" si="37"/>
        <v/>
      </c>
      <c r="AA33" s="221" t="str">
        <f t="shared" si="38"/>
        <v/>
      </c>
      <c r="AB33" s="221" t="str">
        <f t="shared" si="39"/>
        <v/>
      </c>
      <c r="AC33" s="221" t="str">
        <f t="shared" si="40"/>
        <v>#REF!</v>
      </c>
      <c r="AD33" s="221" t="str">
        <f t="shared" si="41"/>
        <v>#REF!</v>
      </c>
      <c r="AE33" s="221" t="str">
        <f t="shared" si="42"/>
        <v>#REF!</v>
      </c>
      <c r="AF33" s="221" t="str">
        <f t="shared" si="43"/>
        <v>#REF!</v>
      </c>
      <c r="AG33" s="221" t="str">
        <f t="shared" si="44"/>
        <v>#REF!</v>
      </c>
      <c r="AH33" s="221" t="str">
        <f t="shared" si="45"/>
        <v>#REF!</v>
      </c>
    </row>
    <row r="34">
      <c r="B34" s="218">
        <v>14.0</v>
      </c>
      <c r="C34" s="219" t="str">
        <f t="shared" si="15"/>
        <v>#REF!</v>
      </c>
      <c r="D34" s="221"/>
      <c r="E34" s="221" t="str">
        <f t="shared" si="16"/>
        <v>#REF!</v>
      </c>
      <c r="F34" s="221" t="str">
        <f t="shared" si="17"/>
        <v>#REF!</v>
      </c>
      <c r="G34" s="221" t="str">
        <f t="shared" si="18"/>
        <v>#REF!</v>
      </c>
      <c r="H34" s="221" t="str">
        <f t="shared" si="19"/>
        <v>#REF!</v>
      </c>
      <c r="I34" s="221" t="str">
        <f t="shared" si="20"/>
        <v>#REF!</v>
      </c>
      <c r="J34" s="221" t="str">
        <f t="shared" si="21"/>
        <v>#REF!</v>
      </c>
      <c r="K34" s="221" t="str">
        <f t="shared" si="22"/>
        <v>#REF!</v>
      </c>
      <c r="L34" s="221" t="str">
        <f t="shared" si="23"/>
        <v>#REF!</v>
      </c>
      <c r="M34" s="221" t="str">
        <f t="shared" si="24"/>
        <v>#REF!</v>
      </c>
      <c r="N34" s="221" t="str">
        <f t="shared" si="25"/>
        <v>#REF!</v>
      </c>
      <c r="O34" s="221" t="str">
        <f t="shared" si="26"/>
        <v>#REF!</v>
      </c>
      <c r="P34" s="221" t="str">
        <f t="shared" si="27"/>
        <v>#REF!</v>
      </c>
      <c r="Q34" s="221" t="str">
        <f t="shared" si="28"/>
        <v>#REF!</v>
      </c>
      <c r="R34" s="221" t="str">
        <f t="shared" si="29"/>
        <v>#REF!</v>
      </c>
      <c r="S34" s="221" t="str">
        <f t="shared" si="30"/>
        <v>#REF!</v>
      </c>
      <c r="T34" s="221" t="str">
        <f t="shared" si="31"/>
        <v>#REF!</v>
      </c>
      <c r="U34" s="221" t="str">
        <f t="shared" si="32"/>
        <v>#REF!</v>
      </c>
      <c r="V34" s="221" t="str">
        <f t="shared" si="33"/>
        <v>#REF!</v>
      </c>
      <c r="W34" s="221" t="str">
        <f t="shared" si="34"/>
        <v>#REF!</v>
      </c>
      <c r="X34" s="221" t="str">
        <f t="shared" si="35"/>
        <v>#REF!</v>
      </c>
      <c r="Y34" s="221" t="str">
        <f t="shared" si="36"/>
        <v>#REF!</v>
      </c>
      <c r="Z34" s="221" t="str">
        <f t="shared" si="37"/>
        <v/>
      </c>
      <c r="AA34" s="221" t="str">
        <f t="shared" si="38"/>
        <v/>
      </c>
      <c r="AB34" s="221" t="str">
        <f t="shared" si="39"/>
        <v/>
      </c>
      <c r="AC34" s="221" t="str">
        <f t="shared" si="40"/>
        <v>#REF!</v>
      </c>
      <c r="AD34" s="221" t="str">
        <f t="shared" si="41"/>
        <v>#REF!</v>
      </c>
      <c r="AE34" s="221" t="str">
        <f t="shared" si="42"/>
        <v>#REF!</v>
      </c>
      <c r="AF34" s="221" t="str">
        <f t="shared" si="43"/>
        <v>#REF!</v>
      </c>
      <c r="AG34" s="221" t="str">
        <f t="shared" si="44"/>
        <v>#REF!</v>
      </c>
      <c r="AH34" s="221" t="str">
        <f t="shared" si="45"/>
        <v>#REF!</v>
      </c>
    </row>
    <row r="35">
      <c r="B35" s="218">
        <v>15.0</v>
      </c>
      <c r="C35" s="219" t="str">
        <f t="shared" si="15"/>
        <v>#REF!</v>
      </c>
      <c r="D35" s="221"/>
      <c r="E35" s="221" t="str">
        <f t="shared" si="16"/>
        <v>#REF!</v>
      </c>
      <c r="F35" s="221" t="str">
        <f t="shared" si="17"/>
        <v>#REF!</v>
      </c>
      <c r="G35" s="221" t="str">
        <f t="shared" si="18"/>
        <v>#REF!</v>
      </c>
      <c r="H35" s="221" t="str">
        <f t="shared" si="19"/>
        <v>#REF!</v>
      </c>
      <c r="I35" s="221" t="str">
        <f t="shared" si="20"/>
        <v>#REF!</v>
      </c>
      <c r="J35" s="221" t="str">
        <f t="shared" si="21"/>
        <v>#REF!</v>
      </c>
      <c r="K35" s="221" t="str">
        <f t="shared" si="22"/>
        <v>#REF!</v>
      </c>
      <c r="L35" s="221" t="str">
        <f t="shared" si="23"/>
        <v>#REF!</v>
      </c>
      <c r="M35" s="221" t="str">
        <f t="shared" si="24"/>
        <v>#REF!</v>
      </c>
      <c r="N35" s="221" t="str">
        <f t="shared" si="25"/>
        <v>#REF!</v>
      </c>
      <c r="O35" s="221" t="str">
        <f t="shared" si="26"/>
        <v>#REF!</v>
      </c>
      <c r="P35" s="221" t="str">
        <f t="shared" si="27"/>
        <v>#REF!</v>
      </c>
      <c r="Q35" s="221" t="str">
        <f t="shared" si="28"/>
        <v>#REF!</v>
      </c>
      <c r="R35" s="221" t="str">
        <f t="shared" si="29"/>
        <v>#REF!</v>
      </c>
      <c r="S35" s="221" t="str">
        <f t="shared" si="30"/>
        <v>#REF!</v>
      </c>
      <c r="T35" s="221" t="str">
        <f t="shared" si="31"/>
        <v>#REF!</v>
      </c>
      <c r="U35" s="221" t="str">
        <f t="shared" si="32"/>
        <v>#REF!</v>
      </c>
      <c r="V35" s="221" t="str">
        <f t="shared" si="33"/>
        <v>#REF!</v>
      </c>
      <c r="W35" s="221" t="str">
        <f t="shared" si="34"/>
        <v>#REF!</v>
      </c>
      <c r="X35" s="221" t="str">
        <f t="shared" si="35"/>
        <v>#REF!</v>
      </c>
      <c r="Y35" s="221" t="str">
        <f t="shared" si="36"/>
        <v>#REF!</v>
      </c>
      <c r="Z35" s="221" t="str">
        <f t="shared" si="37"/>
        <v/>
      </c>
      <c r="AA35" s="221" t="str">
        <f t="shared" si="38"/>
        <v/>
      </c>
      <c r="AB35" s="221" t="str">
        <f t="shared" si="39"/>
        <v/>
      </c>
      <c r="AC35" s="221" t="str">
        <f t="shared" si="40"/>
        <v>#REF!</v>
      </c>
      <c r="AD35" s="221" t="str">
        <f t="shared" si="41"/>
        <v>#REF!</v>
      </c>
      <c r="AE35" s="221" t="str">
        <f t="shared" si="42"/>
        <v>#REF!</v>
      </c>
      <c r="AF35" s="221" t="str">
        <f t="shared" si="43"/>
        <v>#REF!</v>
      </c>
      <c r="AG35" s="221" t="str">
        <f t="shared" si="44"/>
        <v>#REF!</v>
      </c>
      <c r="AH35" s="221" t="str">
        <f t="shared" si="45"/>
        <v>#REF!</v>
      </c>
    </row>
    <row r="36">
      <c r="B36" s="218">
        <v>16.0</v>
      </c>
      <c r="C36" s="219" t="str">
        <f t="shared" si="15"/>
        <v>#REF!</v>
      </c>
      <c r="D36" s="221"/>
      <c r="E36" s="221" t="str">
        <f t="shared" si="16"/>
        <v>#REF!</v>
      </c>
      <c r="F36" s="221" t="str">
        <f t="shared" si="17"/>
        <v>#REF!</v>
      </c>
      <c r="G36" s="221" t="str">
        <f t="shared" si="18"/>
        <v>#REF!</v>
      </c>
      <c r="H36" s="221" t="str">
        <f t="shared" si="19"/>
        <v>#REF!</v>
      </c>
      <c r="I36" s="221" t="str">
        <f t="shared" si="20"/>
        <v>#REF!</v>
      </c>
      <c r="J36" s="221" t="str">
        <f t="shared" si="21"/>
        <v>#REF!</v>
      </c>
      <c r="K36" s="221" t="str">
        <f t="shared" si="22"/>
        <v>#REF!</v>
      </c>
      <c r="L36" s="221" t="str">
        <f t="shared" si="23"/>
        <v>#REF!</v>
      </c>
      <c r="M36" s="221" t="str">
        <f t="shared" si="24"/>
        <v>#REF!</v>
      </c>
      <c r="N36" s="221" t="str">
        <f t="shared" si="25"/>
        <v>#REF!</v>
      </c>
      <c r="O36" s="221" t="str">
        <f t="shared" si="26"/>
        <v>#REF!</v>
      </c>
      <c r="P36" s="221" t="str">
        <f t="shared" si="27"/>
        <v>#REF!</v>
      </c>
      <c r="Q36" s="221" t="str">
        <f t="shared" si="28"/>
        <v>#REF!</v>
      </c>
      <c r="R36" s="221" t="str">
        <f t="shared" si="29"/>
        <v>#REF!</v>
      </c>
      <c r="S36" s="221" t="str">
        <f t="shared" si="30"/>
        <v>#REF!</v>
      </c>
      <c r="T36" s="221" t="str">
        <f t="shared" si="31"/>
        <v>#REF!</v>
      </c>
      <c r="U36" s="221" t="str">
        <f t="shared" si="32"/>
        <v>#REF!</v>
      </c>
      <c r="V36" s="221" t="str">
        <f t="shared" si="33"/>
        <v>#REF!</v>
      </c>
      <c r="W36" s="221" t="str">
        <f t="shared" si="34"/>
        <v>#REF!</v>
      </c>
      <c r="X36" s="221" t="str">
        <f t="shared" si="35"/>
        <v>#REF!</v>
      </c>
      <c r="Y36" s="221" t="str">
        <f t="shared" si="36"/>
        <v>#REF!</v>
      </c>
      <c r="Z36" s="221" t="str">
        <f t="shared" si="37"/>
        <v/>
      </c>
      <c r="AA36" s="221" t="str">
        <f t="shared" si="38"/>
        <v/>
      </c>
      <c r="AB36" s="221" t="str">
        <f t="shared" si="39"/>
        <v/>
      </c>
      <c r="AC36" s="221" t="str">
        <f t="shared" si="40"/>
        <v>#REF!</v>
      </c>
      <c r="AD36" s="221" t="str">
        <f t="shared" si="41"/>
        <v>#REF!</v>
      </c>
      <c r="AE36" s="221" t="str">
        <f t="shared" si="42"/>
        <v>#REF!</v>
      </c>
      <c r="AF36" s="221" t="str">
        <f t="shared" si="43"/>
        <v>#REF!</v>
      </c>
      <c r="AG36" s="221" t="str">
        <f t="shared" si="44"/>
        <v>#REF!</v>
      </c>
      <c r="AH36" s="221" t="str">
        <f t="shared" si="45"/>
        <v>#REF!</v>
      </c>
    </row>
    <row r="37">
      <c r="B37" s="218">
        <v>17.0</v>
      </c>
      <c r="C37" s="219" t="str">
        <f t="shared" si="15"/>
        <v>#REF!</v>
      </c>
      <c r="D37" s="221"/>
      <c r="E37" s="221" t="str">
        <f t="shared" si="16"/>
        <v>#REF!</v>
      </c>
      <c r="F37" s="221" t="str">
        <f t="shared" si="17"/>
        <v>#REF!</v>
      </c>
      <c r="G37" s="221" t="str">
        <f t="shared" si="18"/>
        <v>#REF!</v>
      </c>
      <c r="H37" s="221" t="str">
        <f t="shared" si="19"/>
        <v>#REF!</v>
      </c>
      <c r="I37" s="221" t="str">
        <f t="shared" si="20"/>
        <v>#REF!</v>
      </c>
      <c r="J37" s="221" t="str">
        <f t="shared" si="21"/>
        <v>#REF!</v>
      </c>
      <c r="K37" s="221" t="str">
        <f t="shared" si="22"/>
        <v>#REF!</v>
      </c>
      <c r="L37" s="221" t="str">
        <f t="shared" si="23"/>
        <v>#REF!</v>
      </c>
      <c r="M37" s="221" t="str">
        <f t="shared" si="24"/>
        <v>#REF!</v>
      </c>
      <c r="N37" s="221" t="str">
        <f t="shared" si="25"/>
        <v>#REF!</v>
      </c>
      <c r="O37" s="221" t="str">
        <f t="shared" si="26"/>
        <v>#REF!</v>
      </c>
      <c r="P37" s="221" t="str">
        <f t="shared" si="27"/>
        <v>#REF!</v>
      </c>
      <c r="Q37" s="221" t="str">
        <f t="shared" si="28"/>
        <v>#REF!</v>
      </c>
      <c r="R37" s="221" t="str">
        <f t="shared" si="29"/>
        <v>#REF!</v>
      </c>
      <c r="S37" s="221" t="str">
        <f t="shared" si="30"/>
        <v>#REF!</v>
      </c>
      <c r="T37" s="221" t="str">
        <f t="shared" si="31"/>
        <v>#REF!</v>
      </c>
      <c r="U37" s="221" t="str">
        <f t="shared" si="32"/>
        <v>#REF!</v>
      </c>
      <c r="V37" s="221" t="str">
        <f t="shared" si="33"/>
        <v>#REF!</v>
      </c>
      <c r="W37" s="221" t="str">
        <f t="shared" si="34"/>
        <v>#REF!</v>
      </c>
      <c r="X37" s="221" t="str">
        <f t="shared" si="35"/>
        <v>#REF!</v>
      </c>
      <c r="Y37" s="221" t="str">
        <f t="shared" si="36"/>
        <v>#REF!</v>
      </c>
      <c r="Z37" s="221" t="str">
        <f t="shared" si="37"/>
        <v/>
      </c>
      <c r="AA37" s="221" t="str">
        <f t="shared" si="38"/>
        <v/>
      </c>
      <c r="AB37" s="221" t="str">
        <f t="shared" si="39"/>
        <v/>
      </c>
      <c r="AC37" s="221" t="str">
        <f t="shared" si="40"/>
        <v>#REF!</v>
      </c>
      <c r="AD37" s="221" t="str">
        <f t="shared" si="41"/>
        <v>#REF!</v>
      </c>
      <c r="AE37" s="221" t="str">
        <f t="shared" si="42"/>
        <v>#REF!</v>
      </c>
      <c r="AF37" s="221" t="str">
        <f t="shared" si="43"/>
        <v>#REF!</v>
      </c>
      <c r="AG37" s="221" t="str">
        <f t="shared" si="44"/>
        <v>#REF!</v>
      </c>
      <c r="AH37" s="221" t="str">
        <f t="shared" si="45"/>
        <v>#REF!</v>
      </c>
    </row>
    <row r="38">
      <c r="B38" s="218">
        <v>18.0</v>
      </c>
      <c r="C38" s="219" t="str">
        <f t="shared" si="15"/>
        <v>#REF!</v>
      </c>
      <c r="D38" s="221"/>
      <c r="E38" s="221" t="str">
        <f t="shared" si="16"/>
        <v>#REF!</v>
      </c>
      <c r="F38" s="221" t="str">
        <f t="shared" si="17"/>
        <v>#REF!</v>
      </c>
      <c r="G38" s="221" t="str">
        <f t="shared" si="18"/>
        <v>#REF!</v>
      </c>
      <c r="H38" s="221" t="str">
        <f t="shared" si="19"/>
        <v>#REF!</v>
      </c>
      <c r="I38" s="221" t="str">
        <f t="shared" si="20"/>
        <v>#REF!</v>
      </c>
      <c r="J38" s="221" t="str">
        <f t="shared" si="21"/>
        <v>#REF!</v>
      </c>
      <c r="K38" s="221" t="str">
        <f t="shared" si="22"/>
        <v>#REF!</v>
      </c>
      <c r="L38" s="221" t="str">
        <f t="shared" si="23"/>
        <v>#REF!</v>
      </c>
      <c r="M38" s="221" t="str">
        <f t="shared" si="24"/>
        <v>#REF!</v>
      </c>
      <c r="N38" s="221" t="str">
        <f t="shared" si="25"/>
        <v>#REF!</v>
      </c>
      <c r="O38" s="221" t="str">
        <f t="shared" si="26"/>
        <v>#REF!</v>
      </c>
      <c r="P38" s="221" t="str">
        <f t="shared" si="27"/>
        <v>#REF!</v>
      </c>
      <c r="Q38" s="221" t="str">
        <f t="shared" si="28"/>
        <v>#REF!</v>
      </c>
      <c r="R38" s="221" t="str">
        <f t="shared" si="29"/>
        <v>#REF!</v>
      </c>
      <c r="S38" s="221" t="str">
        <f t="shared" si="30"/>
        <v>#REF!</v>
      </c>
      <c r="T38" s="221" t="str">
        <f t="shared" si="31"/>
        <v>#REF!</v>
      </c>
      <c r="U38" s="221" t="str">
        <f t="shared" si="32"/>
        <v>#REF!</v>
      </c>
      <c r="V38" s="221" t="str">
        <f t="shared" si="33"/>
        <v>#REF!</v>
      </c>
      <c r="W38" s="221" t="str">
        <f t="shared" si="34"/>
        <v>#REF!</v>
      </c>
      <c r="X38" s="221" t="str">
        <f t="shared" si="35"/>
        <v>#REF!</v>
      </c>
      <c r="Y38" s="221" t="str">
        <f t="shared" si="36"/>
        <v>#REF!</v>
      </c>
      <c r="Z38" s="221" t="str">
        <f t="shared" si="37"/>
        <v/>
      </c>
      <c r="AA38" s="221" t="str">
        <f t="shared" si="38"/>
        <v/>
      </c>
      <c r="AB38" s="221" t="str">
        <f t="shared" si="39"/>
        <v/>
      </c>
      <c r="AC38" s="221" t="str">
        <f t="shared" si="40"/>
        <v>#REF!</v>
      </c>
      <c r="AD38" s="221" t="str">
        <f t="shared" si="41"/>
        <v>#REF!</v>
      </c>
      <c r="AE38" s="221" t="str">
        <f t="shared" si="42"/>
        <v>#REF!</v>
      </c>
      <c r="AF38" s="221" t="str">
        <f t="shared" si="43"/>
        <v>#REF!</v>
      </c>
      <c r="AG38" s="221" t="str">
        <f t="shared" si="44"/>
        <v>#REF!</v>
      </c>
      <c r="AH38" s="221" t="str">
        <f t="shared" si="45"/>
        <v>#REF!</v>
      </c>
    </row>
    <row r="39">
      <c r="B39" s="218">
        <v>19.0</v>
      </c>
      <c r="C39" s="219" t="str">
        <f t="shared" si="15"/>
        <v>#REF!</v>
      </c>
      <c r="D39" s="221"/>
      <c r="E39" s="221" t="str">
        <f t="shared" si="16"/>
        <v>#REF!</v>
      </c>
      <c r="F39" s="221" t="str">
        <f t="shared" si="17"/>
        <v>#REF!</v>
      </c>
      <c r="G39" s="221" t="str">
        <f t="shared" si="18"/>
        <v>#REF!</v>
      </c>
      <c r="H39" s="221" t="str">
        <f t="shared" si="19"/>
        <v>#REF!</v>
      </c>
      <c r="I39" s="221" t="str">
        <f t="shared" si="20"/>
        <v>#REF!</v>
      </c>
      <c r="J39" s="221" t="str">
        <f t="shared" si="21"/>
        <v>#REF!</v>
      </c>
      <c r="K39" s="221" t="str">
        <f t="shared" si="22"/>
        <v>#REF!</v>
      </c>
      <c r="L39" s="221" t="str">
        <f t="shared" si="23"/>
        <v>#REF!</v>
      </c>
      <c r="M39" s="221" t="str">
        <f t="shared" si="24"/>
        <v>#REF!</v>
      </c>
      <c r="N39" s="221" t="str">
        <f t="shared" si="25"/>
        <v>#REF!</v>
      </c>
      <c r="O39" s="221" t="str">
        <f t="shared" si="26"/>
        <v>#REF!</v>
      </c>
      <c r="P39" s="221" t="str">
        <f t="shared" si="27"/>
        <v>#REF!</v>
      </c>
      <c r="Q39" s="221" t="str">
        <f t="shared" si="28"/>
        <v>#REF!</v>
      </c>
      <c r="R39" s="221" t="str">
        <f t="shared" si="29"/>
        <v>#REF!</v>
      </c>
      <c r="S39" s="221" t="str">
        <f t="shared" si="30"/>
        <v>#REF!</v>
      </c>
      <c r="T39" s="221" t="str">
        <f t="shared" si="31"/>
        <v>#REF!</v>
      </c>
      <c r="U39" s="221" t="str">
        <f t="shared" si="32"/>
        <v>#REF!</v>
      </c>
      <c r="V39" s="221" t="str">
        <f t="shared" si="33"/>
        <v>#REF!</v>
      </c>
      <c r="W39" s="221" t="str">
        <f t="shared" si="34"/>
        <v>#REF!</v>
      </c>
      <c r="X39" s="221" t="str">
        <f t="shared" si="35"/>
        <v>#REF!</v>
      </c>
      <c r="Y39" s="221" t="str">
        <f t="shared" si="36"/>
        <v>#REF!</v>
      </c>
      <c r="Z39" s="221" t="str">
        <f t="shared" si="37"/>
        <v/>
      </c>
      <c r="AA39" s="221" t="str">
        <f t="shared" si="38"/>
        <v/>
      </c>
      <c r="AB39" s="221" t="str">
        <f t="shared" si="39"/>
        <v/>
      </c>
      <c r="AC39" s="221" t="str">
        <f t="shared" si="40"/>
        <v>#REF!</v>
      </c>
      <c r="AD39" s="221" t="str">
        <f t="shared" si="41"/>
        <v>#REF!</v>
      </c>
      <c r="AE39" s="221" t="str">
        <f t="shared" si="42"/>
        <v>#REF!</v>
      </c>
      <c r="AF39" s="221" t="str">
        <f t="shared" si="43"/>
        <v>#REF!</v>
      </c>
      <c r="AG39" s="221" t="str">
        <f t="shared" si="44"/>
        <v>#REF!</v>
      </c>
      <c r="AH39" s="221" t="str">
        <f t="shared" si="45"/>
        <v>#REF!</v>
      </c>
    </row>
    <row r="40">
      <c r="B40" s="218">
        <v>20.0</v>
      </c>
      <c r="C40" s="219" t="str">
        <f t="shared" si="15"/>
        <v>#REF!</v>
      </c>
      <c r="D40" s="221"/>
      <c r="E40" s="221" t="str">
        <f t="shared" si="16"/>
        <v>#REF!</v>
      </c>
      <c r="F40" s="221" t="str">
        <f t="shared" si="17"/>
        <v>#REF!</v>
      </c>
      <c r="G40" s="221" t="str">
        <f t="shared" si="18"/>
        <v>#REF!</v>
      </c>
      <c r="H40" s="221" t="str">
        <f t="shared" si="19"/>
        <v>#REF!</v>
      </c>
      <c r="I40" s="221" t="str">
        <f t="shared" si="20"/>
        <v>#REF!</v>
      </c>
      <c r="J40" s="221" t="str">
        <f t="shared" si="21"/>
        <v>#REF!</v>
      </c>
      <c r="K40" s="221" t="str">
        <f t="shared" si="22"/>
        <v>#REF!</v>
      </c>
      <c r="L40" s="221" t="str">
        <f t="shared" si="23"/>
        <v>#REF!</v>
      </c>
      <c r="M40" s="221" t="str">
        <f t="shared" si="24"/>
        <v>#REF!</v>
      </c>
      <c r="N40" s="221" t="str">
        <f t="shared" si="25"/>
        <v>#REF!</v>
      </c>
      <c r="O40" s="221" t="str">
        <f t="shared" si="26"/>
        <v>#REF!</v>
      </c>
      <c r="P40" s="221" t="str">
        <f t="shared" si="27"/>
        <v>#REF!</v>
      </c>
      <c r="Q40" s="221" t="str">
        <f t="shared" si="28"/>
        <v>#REF!</v>
      </c>
      <c r="R40" s="221" t="str">
        <f t="shared" si="29"/>
        <v>#REF!</v>
      </c>
      <c r="S40" s="221" t="str">
        <f t="shared" si="30"/>
        <v>#REF!</v>
      </c>
      <c r="T40" s="221" t="str">
        <f t="shared" si="31"/>
        <v>#REF!</v>
      </c>
      <c r="U40" s="221" t="str">
        <f t="shared" si="32"/>
        <v>#REF!</v>
      </c>
      <c r="V40" s="221" t="str">
        <f t="shared" si="33"/>
        <v>#REF!</v>
      </c>
      <c r="W40" s="221" t="str">
        <f t="shared" si="34"/>
        <v>#REF!</v>
      </c>
      <c r="X40" s="221" t="str">
        <f t="shared" si="35"/>
        <v>#REF!</v>
      </c>
      <c r="Y40" s="221" t="str">
        <f t="shared" si="36"/>
        <v>#REF!</v>
      </c>
      <c r="Z40" s="221" t="str">
        <f t="shared" si="37"/>
        <v/>
      </c>
      <c r="AA40" s="221" t="str">
        <f t="shared" si="38"/>
        <v/>
      </c>
      <c r="AB40" s="221" t="str">
        <f t="shared" si="39"/>
        <v/>
      </c>
      <c r="AC40" s="221" t="str">
        <f t="shared" si="40"/>
        <v>#REF!</v>
      </c>
      <c r="AD40" s="221" t="str">
        <f t="shared" si="41"/>
        <v>#REF!</v>
      </c>
      <c r="AE40" s="221" t="str">
        <f t="shared" si="42"/>
        <v>#REF!</v>
      </c>
      <c r="AF40" s="221" t="str">
        <f t="shared" si="43"/>
        <v>#REF!</v>
      </c>
      <c r="AG40" s="221" t="str">
        <f t="shared" si="44"/>
        <v>#REF!</v>
      </c>
      <c r="AH40" s="221" t="str">
        <f t="shared" si="45"/>
        <v>#REF!</v>
      </c>
    </row>
    <row r="41">
      <c r="B41" s="218">
        <v>21.0</v>
      </c>
      <c r="C41" s="219" t="str">
        <f t="shared" si="15"/>
        <v>#REF!</v>
      </c>
      <c r="D41" s="221"/>
      <c r="E41" s="221" t="str">
        <f t="shared" si="16"/>
        <v>#REF!</v>
      </c>
      <c r="F41" s="221" t="str">
        <f t="shared" si="17"/>
        <v>#REF!</v>
      </c>
      <c r="G41" s="221" t="str">
        <f t="shared" si="18"/>
        <v>#REF!</v>
      </c>
      <c r="H41" s="221" t="str">
        <f t="shared" si="19"/>
        <v>#REF!</v>
      </c>
      <c r="I41" s="221" t="str">
        <f t="shared" si="20"/>
        <v>#REF!</v>
      </c>
      <c r="J41" s="221" t="str">
        <f t="shared" si="21"/>
        <v>#REF!</v>
      </c>
      <c r="K41" s="221" t="str">
        <f t="shared" si="22"/>
        <v>#REF!</v>
      </c>
      <c r="L41" s="221" t="str">
        <f t="shared" si="23"/>
        <v>#REF!</v>
      </c>
      <c r="M41" s="221" t="str">
        <f t="shared" si="24"/>
        <v>#REF!</v>
      </c>
      <c r="N41" s="221" t="str">
        <f t="shared" si="25"/>
        <v>#REF!</v>
      </c>
      <c r="O41" s="221" t="str">
        <f t="shared" si="26"/>
        <v>#REF!</v>
      </c>
      <c r="P41" s="221" t="str">
        <f t="shared" si="27"/>
        <v>#REF!</v>
      </c>
      <c r="Q41" s="221" t="str">
        <f t="shared" si="28"/>
        <v>#REF!</v>
      </c>
      <c r="R41" s="221" t="str">
        <f t="shared" si="29"/>
        <v>#REF!</v>
      </c>
      <c r="S41" s="221" t="str">
        <f t="shared" si="30"/>
        <v>#REF!</v>
      </c>
      <c r="T41" s="221" t="str">
        <f t="shared" si="31"/>
        <v>#REF!</v>
      </c>
      <c r="U41" s="221" t="str">
        <f t="shared" si="32"/>
        <v>#REF!</v>
      </c>
      <c r="V41" s="221" t="str">
        <f t="shared" si="33"/>
        <v>#REF!</v>
      </c>
      <c r="W41" s="221" t="str">
        <f t="shared" si="34"/>
        <v>#REF!</v>
      </c>
      <c r="X41" s="221" t="str">
        <f t="shared" si="35"/>
        <v>#REF!</v>
      </c>
      <c r="Y41" s="221" t="str">
        <f t="shared" si="36"/>
        <v>#REF!</v>
      </c>
      <c r="Z41" s="221" t="str">
        <f t="shared" si="37"/>
        <v/>
      </c>
      <c r="AA41" s="221" t="str">
        <f t="shared" si="38"/>
        <v/>
      </c>
      <c r="AB41" s="221" t="str">
        <f t="shared" si="39"/>
        <v/>
      </c>
      <c r="AC41" s="221" t="str">
        <f t="shared" si="40"/>
        <v>#REF!</v>
      </c>
      <c r="AD41" s="221" t="str">
        <f t="shared" si="41"/>
        <v>#REF!</v>
      </c>
      <c r="AE41" s="221" t="str">
        <f t="shared" si="42"/>
        <v>#REF!</v>
      </c>
      <c r="AF41" s="221" t="str">
        <f t="shared" si="43"/>
        <v>#REF!</v>
      </c>
      <c r="AG41" s="221" t="str">
        <f t="shared" si="44"/>
        <v>#REF!</v>
      </c>
      <c r="AH41" s="221" t="str">
        <f t="shared" si="45"/>
        <v>#REF!</v>
      </c>
    </row>
    <row r="42">
      <c r="B42" s="218">
        <v>22.0</v>
      </c>
      <c r="C42" s="219" t="str">
        <f t="shared" si="15"/>
        <v>#REF!</v>
      </c>
      <c r="D42" s="221"/>
      <c r="E42" s="221" t="str">
        <f t="shared" si="16"/>
        <v>#REF!</v>
      </c>
      <c r="F42" s="221" t="str">
        <f t="shared" si="17"/>
        <v>#REF!</v>
      </c>
      <c r="G42" s="221" t="str">
        <f t="shared" si="18"/>
        <v>#REF!</v>
      </c>
      <c r="H42" s="221" t="str">
        <f t="shared" si="19"/>
        <v>#REF!</v>
      </c>
      <c r="I42" s="221" t="str">
        <f t="shared" si="20"/>
        <v>#REF!</v>
      </c>
      <c r="J42" s="221" t="str">
        <f t="shared" si="21"/>
        <v>#REF!</v>
      </c>
      <c r="K42" s="221" t="str">
        <f t="shared" si="22"/>
        <v>#REF!</v>
      </c>
      <c r="L42" s="221" t="str">
        <f t="shared" si="23"/>
        <v>#REF!</v>
      </c>
      <c r="M42" s="221" t="str">
        <f t="shared" si="24"/>
        <v>#REF!</v>
      </c>
      <c r="N42" s="221" t="str">
        <f t="shared" si="25"/>
        <v>#REF!</v>
      </c>
      <c r="O42" s="221" t="str">
        <f t="shared" si="26"/>
        <v>#REF!</v>
      </c>
      <c r="P42" s="221" t="str">
        <f t="shared" si="27"/>
        <v>#REF!</v>
      </c>
      <c r="Q42" s="221" t="str">
        <f t="shared" si="28"/>
        <v>#REF!</v>
      </c>
      <c r="R42" s="221" t="str">
        <f t="shared" si="29"/>
        <v>#REF!</v>
      </c>
      <c r="S42" s="221" t="str">
        <f t="shared" si="30"/>
        <v>#REF!</v>
      </c>
      <c r="T42" s="221" t="str">
        <f t="shared" si="31"/>
        <v>#REF!</v>
      </c>
      <c r="U42" s="221" t="str">
        <f t="shared" si="32"/>
        <v>#REF!</v>
      </c>
      <c r="V42" s="221" t="str">
        <f t="shared" si="33"/>
        <v>#REF!</v>
      </c>
      <c r="W42" s="221" t="str">
        <f t="shared" si="34"/>
        <v>#REF!</v>
      </c>
      <c r="X42" s="221" t="str">
        <f t="shared" si="35"/>
        <v>#REF!</v>
      </c>
      <c r="Y42" s="221" t="str">
        <f t="shared" si="36"/>
        <v>#REF!</v>
      </c>
      <c r="Z42" s="221" t="str">
        <f t="shared" si="37"/>
        <v/>
      </c>
      <c r="AA42" s="221" t="str">
        <f t="shared" si="38"/>
        <v/>
      </c>
      <c r="AB42" s="221" t="str">
        <f t="shared" si="39"/>
        <v/>
      </c>
      <c r="AC42" s="221" t="str">
        <f t="shared" si="40"/>
        <v>#REF!</v>
      </c>
      <c r="AD42" s="221" t="str">
        <f t="shared" si="41"/>
        <v>#REF!</v>
      </c>
      <c r="AE42" s="221" t="str">
        <f t="shared" si="42"/>
        <v>#REF!</v>
      </c>
      <c r="AF42" s="221" t="str">
        <f t="shared" si="43"/>
        <v>#REF!</v>
      </c>
      <c r="AG42" s="221" t="str">
        <f t="shared" si="44"/>
        <v>#REF!</v>
      </c>
      <c r="AH42" s="221" t="str">
        <f t="shared" si="45"/>
        <v>#REF!</v>
      </c>
    </row>
    <row r="43">
      <c r="B43" s="218">
        <v>23.0</v>
      </c>
      <c r="C43" s="219" t="str">
        <f t="shared" si="15"/>
        <v>#REF!</v>
      </c>
      <c r="D43" s="221"/>
      <c r="E43" s="221" t="str">
        <f t="shared" si="16"/>
        <v>#REF!</v>
      </c>
      <c r="F43" s="221" t="str">
        <f t="shared" si="17"/>
        <v>#REF!</v>
      </c>
      <c r="G43" s="221" t="str">
        <f t="shared" si="18"/>
        <v>#REF!</v>
      </c>
      <c r="H43" s="221" t="str">
        <f t="shared" si="19"/>
        <v>#REF!</v>
      </c>
      <c r="I43" s="221" t="str">
        <f t="shared" si="20"/>
        <v>#REF!</v>
      </c>
      <c r="J43" s="221" t="str">
        <f t="shared" si="21"/>
        <v>#REF!</v>
      </c>
      <c r="K43" s="221" t="str">
        <f t="shared" si="22"/>
        <v>#REF!</v>
      </c>
      <c r="L43" s="221" t="str">
        <f t="shared" si="23"/>
        <v>#REF!</v>
      </c>
      <c r="M43" s="221" t="str">
        <f t="shared" si="24"/>
        <v>#REF!</v>
      </c>
      <c r="N43" s="221" t="str">
        <f t="shared" si="25"/>
        <v>#REF!</v>
      </c>
      <c r="O43" s="221" t="str">
        <f t="shared" si="26"/>
        <v>#REF!</v>
      </c>
      <c r="P43" s="221" t="str">
        <f t="shared" si="27"/>
        <v>#REF!</v>
      </c>
      <c r="Q43" s="221" t="str">
        <f t="shared" si="28"/>
        <v>#REF!</v>
      </c>
      <c r="R43" s="221" t="str">
        <f t="shared" si="29"/>
        <v>#REF!</v>
      </c>
      <c r="S43" s="221" t="str">
        <f t="shared" si="30"/>
        <v>#REF!</v>
      </c>
      <c r="T43" s="221" t="str">
        <f t="shared" si="31"/>
        <v>#REF!</v>
      </c>
      <c r="U43" s="221" t="str">
        <f t="shared" si="32"/>
        <v>#REF!</v>
      </c>
      <c r="V43" s="221" t="str">
        <f t="shared" si="33"/>
        <v>#REF!</v>
      </c>
      <c r="W43" s="221" t="str">
        <f t="shared" si="34"/>
        <v>#REF!</v>
      </c>
      <c r="X43" s="221" t="str">
        <f t="shared" si="35"/>
        <v>#REF!</v>
      </c>
      <c r="Y43" s="221" t="str">
        <f t="shared" si="36"/>
        <v>#REF!</v>
      </c>
      <c r="Z43" s="221" t="str">
        <f t="shared" si="37"/>
        <v/>
      </c>
      <c r="AA43" s="221" t="str">
        <f t="shared" si="38"/>
        <v/>
      </c>
      <c r="AB43" s="221" t="str">
        <f t="shared" si="39"/>
        <v/>
      </c>
      <c r="AC43" s="221" t="str">
        <f t="shared" si="40"/>
        <v>#REF!</v>
      </c>
      <c r="AD43" s="221" t="str">
        <f t="shared" si="41"/>
        <v>#REF!</v>
      </c>
      <c r="AE43" s="221" t="str">
        <f t="shared" si="42"/>
        <v>#REF!</v>
      </c>
      <c r="AF43" s="221" t="str">
        <f t="shared" si="43"/>
        <v>#REF!</v>
      </c>
      <c r="AG43" s="221" t="str">
        <f t="shared" si="44"/>
        <v>#REF!</v>
      </c>
      <c r="AH43" s="221" t="str">
        <f t="shared" si="45"/>
        <v>#REF!</v>
      </c>
    </row>
    <row r="44">
      <c r="B44" s="218">
        <v>24.0</v>
      </c>
      <c r="C44" s="219" t="str">
        <f t="shared" si="15"/>
        <v>#REF!</v>
      </c>
      <c r="D44" s="221"/>
      <c r="E44" s="221" t="str">
        <f t="shared" si="16"/>
        <v>#REF!</v>
      </c>
      <c r="F44" s="221" t="str">
        <f t="shared" si="17"/>
        <v>#REF!</v>
      </c>
      <c r="G44" s="221" t="str">
        <f t="shared" si="18"/>
        <v>#REF!</v>
      </c>
      <c r="H44" s="221" t="str">
        <f t="shared" si="19"/>
        <v>#REF!</v>
      </c>
      <c r="I44" s="221" t="str">
        <f t="shared" si="20"/>
        <v>#REF!</v>
      </c>
      <c r="J44" s="221" t="str">
        <f t="shared" si="21"/>
        <v>#REF!</v>
      </c>
      <c r="K44" s="221" t="str">
        <f t="shared" si="22"/>
        <v>#REF!</v>
      </c>
      <c r="L44" s="221" t="str">
        <f t="shared" si="23"/>
        <v>#REF!</v>
      </c>
      <c r="M44" s="221" t="str">
        <f t="shared" si="24"/>
        <v>#REF!</v>
      </c>
      <c r="N44" s="221" t="str">
        <f t="shared" si="25"/>
        <v>#REF!</v>
      </c>
      <c r="O44" s="221" t="str">
        <f t="shared" si="26"/>
        <v>#REF!</v>
      </c>
      <c r="P44" s="221" t="str">
        <f t="shared" si="27"/>
        <v>#REF!</v>
      </c>
      <c r="Q44" s="221" t="str">
        <f t="shared" si="28"/>
        <v>#REF!</v>
      </c>
      <c r="R44" s="221" t="str">
        <f t="shared" si="29"/>
        <v>#REF!</v>
      </c>
      <c r="S44" s="221" t="str">
        <f t="shared" si="30"/>
        <v>#REF!</v>
      </c>
      <c r="T44" s="221" t="str">
        <f t="shared" si="31"/>
        <v>#REF!</v>
      </c>
      <c r="U44" s="221" t="str">
        <f t="shared" si="32"/>
        <v>#REF!</v>
      </c>
      <c r="V44" s="221" t="str">
        <f t="shared" si="33"/>
        <v>#REF!</v>
      </c>
      <c r="W44" s="221" t="str">
        <f t="shared" si="34"/>
        <v>#REF!</v>
      </c>
      <c r="X44" s="221" t="str">
        <f t="shared" si="35"/>
        <v>#REF!</v>
      </c>
      <c r="Y44" s="221" t="str">
        <f t="shared" si="36"/>
        <v>#REF!</v>
      </c>
      <c r="Z44" s="221" t="str">
        <f t="shared" si="37"/>
        <v/>
      </c>
      <c r="AA44" s="221" t="str">
        <f t="shared" si="38"/>
        <v/>
      </c>
      <c r="AB44" s="221" t="str">
        <f t="shared" si="39"/>
        <v/>
      </c>
      <c r="AC44" s="221" t="str">
        <f t="shared" si="40"/>
        <v>#REF!</v>
      </c>
      <c r="AD44" s="221" t="str">
        <f t="shared" si="41"/>
        <v>#REF!</v>
      </c>
      <c r="AE44" s="221" t="str">
        <f t="shared" si="42"/>
        <v>#REF!</v>
      </c>
      <c r="AF44" s="221" t="str">
        <f t="shared" si="43"/>
        <v>#REF!</v>
      </c>
      <c r="AG44" s="221" t="str">
        <f t="shared" si="44"/>
        <v>#REF!</v>
      </c>
      <c r="AH44" s="221" t="str">
        <f t="shared" si="45"/>
        <v>#REF!</v>
      </c>
    </row>
    <row r="45">
      <c r="B45" s="218">
        <v>25.0</v>
      </c>
      <c r="C45" s="219" t="str">
        <f t="shared" si="15"/>
        <v>#REF!</v>
      </c>
      <c r="D45" s="221"/>
      <c r="E45" s="221" t="str">
        <f t="shared" si="16"/>
        <v>#REF!</v>
      </c>
      <c r="F45" s="221" t="str">
        <f t="shared" si="17"/>
        <v>#REF!</v>
      </c>
      <c r="G45" s="221" t="str">
        <f t="shared" si="18"/>
        <v>#REF!</v>
      </c>
      <c r="H45" s="221" t="str">
        <f t="shared" si="19"/>
        <v>#REF!</v>
      </c>
      <c r="I45" s="221" t="str">
        <f t="shared" si="20"/>
        <v>#REF!</v>
      </c>
      <c r="J45" s="221" t="str">
        <f t="shared" si="21"/>
        <v>#REF!</v>
      </c>
      <c r="K45" s="221" t="str">
        <f t="shared" si="22"/>
        <v>#REF!</v>
      </c>
      <c r="L45" s="221" t="str">
        <f t="shared" si="23"/>
        <v>#REF!</v>
      </c>
      <c r="M45" s="221" t="str">
        <f t="shared" si="24"/>
        <v>#REF!</v>
      </c>
      <c r="N45" s="221" t="str">
        <f t="shared" si="25"/>
        <v>#REF!</v>
      </c>
      <c r="O45" s="221" t="str">
        <f t="shared" si="26"/>
        <v>#REF!</v>
      </c>
      <c r="P45" s="221" t="str">
        <f t="shared" si="27"/>
        <v>#REF!</v>
      </c>
      <c r="Q45" s="221" t="str">
        <f t="shared" si="28"/>
        <v>#REF!</v>
      </c>
      <c r="R45" s="221" t="str">
        <f t="shared" si="29"/>
        <v>#REF!</v>
      </c>
      <c r="S45" s="221" t="str">
        <f t="shared" si="30"/>
        <v>#REF!</v>
      </c>
      <c r="T45" s="221" t="str">
        <f t="shared" si="31"/>
        <v>#REF!</v>
      </c>
      <c r="U45" s="221" t="str">
        <f t="shared" si="32"/>
        <v>#REF!</v>
      </c>
      <c r="V45" s="221" t="str">
        <f t="shared" si="33"/>
        <v>#REF!</v>
      </c>
      <c r="W45" s="221" t="str">
        <f t="shared" si="34"/>
        <v>#REF!</v>
      </c>
      <c r="X45" s="221" t="str">
        <f t="shared" si="35"/>
        <v>#REF!</v>
      </c>
      <c r="Y45" s="221" t="str">
        <f t="shared" si="36"/>
        <v>#REF!</v>
      </c>
      <c r="Z45" s="221" t="str">
        <f t="shared" si="37"/>
        <v/>
      </c>
      <c r="AA45" s="221" t="str">
        <f t="shared" si="38"/>
        <v/>
      </c>
      <c r="AB45" s="221" t="str">
        <f t="shared" si="39"/>
        <v/>
      </c>
      <c r="AC45" s="221" t="str">
        <f t="shared" si="40"/>
        <v>#REF!</v>
      </c>
      <c r="AD45" s="221" t="str">
        <f t="shared" si="41"/>
        <v>#REF!</v>
      </c>
      <c r="AE45" s="221" t="str">
        <f t="shared" si="42"/>
        <v>#REF!</v>
      </c>
      <c r="AF45" s="221" t="str">
        <f t="shared" si="43"/>
        <v>#REF!</v>
      </c>
      <c r="AG45" s="221" t="str">
        <f t="shared" si="44"/>
        <v>#REF!</v>
      </c>
      <c r="AH45" s="221" t="str">
        <f t="shared" si="45"/>
        <v>#REF!</v>
      </c>
    </row>
    <row r="46">
      <c r="B46" s="218">
        <v>26.0</v>
      </c>
      <c r="C46" s="219" t="str">
        <f t="shared" si="15"/>
        <v>#REF!</v>
      </c>
      <c r="D46" s="221"/>
      <c r="E46" s="221" t="str">
        <f t="shared" si="16"/>
        <v>#REF!</v>
      </c>
      <c r="F46" s="221" t="str">
        <f t="shared" si="17"/>
        <v>#REF!</v>
      </c>
      <c r="G46" s="221" t="str">
        <f t="shared" si="18"/>
        <v>#REF!</v>
      </c>
      <c r="H46" s="221" t="str">
        <f t="shared" si="19"/>
        <v>#REF!</v>
      </c>
      <c r="I46" s="221" t="str">
        <f t="shared" si="20"/>
        <v>#REF!</v>
      </c>
      <c r="J46" s="221" t="str">
        <f t="shared" si="21"/>
        <v>#REF!</v>
      </c>
      <c r="K46" s="221" t="str">
        <f t="shared" si="22"/>
        <v>#REF!</v>
      </c>
      <c r="L46" s="221" t="str">
        <f t="shared" si="23"/>
        <v>#REF!</v>
      </c>
      <c r="M46" s="221" t="str">
        <f t="shared" si="24"/>
        <v>#REF!</v>
      </c>
      <c r="N46" s="221" t="str">
        <f t="shared" si="25"/>
        <v>#REF!</v>
      </c>
      <c r="O46" s="221" t="str">
        <f t="shared" si="26"/>
        <v>#REF!</v>
      </c>
      <c r="P46" s="221" t="str">
        <f t="shared" si="27"/>
        <v>#REF!</v>
      </c>
      <c r="Q46" s="221" t="str">
        <f t="shared" si="28"/>
        <v>#REF!</v>
      </c>
      <c r="R46" s="221" t="str">
        <f t="shared" si="29"/>
        <v>#REF!</v>
      </c>
      <c r="S46" s="221" t="str">
        <f t="shared" si="30"/>
        <v>#REF!</v>
      </c>
      <c r="T46" s="221" t="str">
        <f t="shared" si="31"/>
        <v>#REF!</v>
      </c>
      <c r="U46" s="221" t="str">
        <f t="shared" si="32"/>
        <v>#REF!</v>
      </c>
      <c r="V46" s="221" t="str">
        <f t="shared" si="33"/>
        <v>#REF!</v>
      </c>
      <c r="W46" s="221" t="str">
        <f t="shared" si="34"/>
        <v>#REF!</v>
      </c>
      <c r="X46" s="221" t="str">
        <f t="shared" si="35"/>
        <v>#REF!</v>
      </c>
      <c r="Y46" s="221" t="str">
        <f t="shared" si="36"/>
        <v>#REF!</v>
      </c>
      <c r="Z46" s="221" t="str">
        <f t="shared" si="37"/>
        <v/>
      </c>
      <c r="AA46" s="221" t="str">
        <f t="shared" si="38"/>
        <v/>
      </c>
      <c r="AB46" s="221" t="str">
        <f t="shared" si="39"/>
        <v/>
      </c>
      <c r="AC46" s="221" t="str">
        <f t="shared" si="40"/>
        <v>#REF!</v>
      </c>
      <c r="AD46" s="221" t="str">
        <f t="shared" si="41"/>
        <v>#REF!</v>
      </c>
      <c r="AE46" s="221" t="str">
        <f t="shared" si="42"/>
        <v>#REF!</v>
      </c>
      <c r="AF46" s="221" t="str">
        <f t="shared" si="43"/>
        <v>#REF!</v>
      </c>
      <c r="AG46" s="221" t="str">
        <f t="shared" si="44"/>
        <v>#REF!</v>
      </c>
      <c r="AH46" s="221" t="str">
        <f t="shared" si="45"/>
        <v>#REF!</v>
      </c>
    </row>
    <row r="47">
      <c r="B47" s="218">
        <v>27.0</v>
      </c>
      <c r="C47" s="219" t="str">
        <f t="shared" si="15"/>
        <v>#REF!</v>
      </c>
      <c r="D47" s="221"/>
      <c r="E47" s="221" t="str">
        <f t="shared" si="16"/>
        <v>#REF!</v>
      </c>
      <c r="F47" s="221" t="str">
        <f t="shared" si="17"/>
        <v>#REF!</v>
      </c>
      <c r="G47" s="221" t="str">
        <f t="shared" si="18"/>
        <v>#REF!</v>
      </c>
      <c r="H47" s="221" t="str">
        <f t="shared" si="19"/>
        <v>#REF!</v>
      </c>
      <c r="I47" s="221" t="str">
        <f t="shared" si="20"/>
        <v>#REF!</v>
      </c>
      <c r="J47" s="221" t="str">
        <f t="shared" si="21"/>
        <v>#REF!</v>
      </c>
      <c r="K47" s="221" t="str">
        <f t="shared" si="22"/>
        <v>#REF!</v>
      </c>
      <c r="L47" s="221" t="str">
        <f t="shared" si="23"/>
        <v>#REF!</v>
      </c>
      <c r="M47" s="221" t="str">
        <f t="shared" si="24"/>
        <v>#REF!</v>
      </c>
      <c r="N47" s="221" t="str">
        <f t="shared" si="25"/>
        <v>#REF!</v>
      </c>
      <c r="O47" s="221" t="str">
        <f t="shared" si="26"/>
        <v>#REF!</v>
      </c>
      <c r="P47" s="221" t="str">
        <f t="shared" si="27"/>
        <v>#REF!</v>
      </c>
      <c r="Q47" s="221" t="str">
        <f t="shared" si="28"/>
        <v>#REF!</v>
      </c>
      <c r="R47" s="221" t="str">
        <f t="shared" si="29"/>
        <v>#REF!</v>
      </c>
      <c r="S47" s="221" t="str">
        <f t="shared" si="30"/>
        <v>#REF!</v>
      </c>
      <c r="T47" s="221" t="str">
        <f t="shared" si="31"/>
        <v>#REF!</v>
      </c>
      <c r="U47" s="221" t="str">
        <f t="shared" si="32"/>
        <v>#REF!</v>
      </c>
      <c r="V47" s="221" t="str">
        <f t="shared" si="33"/>
        <v>#REF!</v>
      </c>
      <c r="W47" s="221" t="str">
        <f t="shared" si="34"/>
        <v>#REF!</v>
      </c>
      <c r="X47" s="221" t="str">
        <f t="shared" si="35"/>
        <v>#REF!</v>
      </c>
      <c r="Y47" s="221" t="str">
        <f t="shared" si="36"/>
        <v>#REF!</v>
      </c>
      <c r="Z47" s="221" t="str">
        <f t="shared" si="37"/>
        <v/>
      </c>
      <c r="AA47" s="221" t="str">
        <f t="shared" si="38"/>
        <v/>
      </c>
      <c r="AB47" s="221" t="str">
        <f t="shared" si="39"/>
        <v/>
      </c>
      <c r="AC47" s="221" t="str">
        <f t="shared" si="40"/>
        <v>#REF!</v>
      </c>
      <c r="AD47" s="221" t="str">
        <f t="shared" si="41"/>
        <v>#REF!</v>
      </c>
      <c r="AE47" s="221" t="str">
        <f t="shared" si="42"/>
        <v>#REF!</v>
      </c>
      <c r="AF47" s="221" t="str">
        <f t="shared" si="43"/>
        <v>#REF!</v>
      </c>
      <c r="AG47" s="221" t="str">
        <f t="shared" si="44"/>
        <v>#REF!</v>
      </c>
      <c r="AH47" s="221" t="str">
        <f t="shared" si="45"/>
        <v>#REF!</v>
      </c>
    </row>
    <row r="48">
      <c r="B48" s="218">
        <v>28.0</v>
      </c>
      <c r="C48" s="219" t="str">
        <f t="shared" si="15"/>
        <v>#REF!</v>
      </c>
      <c r="D48" s="221"/>
      <c r="E48" s="221" t="str">
        <f t="shared" si="16"/>
        <v>#REF!</v>
      </c>
      <c r="F48" s="221" t="str">
        <f t="shared" si="17"/>
        <v>#REF!</v>
      </c>
      <c r="G48" s="221" t="str">
        <f t="shared" si="18"/>
        <v>#REF!</v>
      </c>
      <c r="H48" s="221" t="str">
        <f t="shared" si="19"/>
        <v>#REF!</v>
      </c>
      <c r="I48" s="221" t="str">
        <f t="shared" si="20"/>
        <v>#REF!</v>
      </c>
      <c r="J48" s="221" t="str">
        <f t="shared" si="21"/>
        <v>#REF!</v>
      </c>
      <c r="K48" s="221" t="str">
        <f t="shared" si="22"/>
        <v>#REF!</v>
      </c>
      <c r="L48" s="221" t="str">
        <f t="shared" si="23"/>
        <v>#REF!</v>
      </c>
      <c r="M48" s="221" t="str">
        <f t="shared" si="24"/>
        <v>#REF!</v>
      </c>
      <c r="N48" s="221" t="str">
        <f t="shared" si="25"/>
        <v>#REF!</v>
      </c>
      <c r="O48" s="221" t="str">
        <f t="shared" si="26"/>
        <v>#REF!</v>
      </c>
      <c r="P48" s="221" t="str">
        <f t="shared" si="27"/>
        <v>#REF!</v>
      </c>
      <c r="Q48" s="221" t="str">
        <f t="shared" si="28"/>
        <v>#REF!</v>
      </c>
      <c r="R48" s="221" t="str">
        <f t="shared" si="29"/>
        <v>#REF!</v>
      </c>
      <c r="S48" s="221" t="str">
        <f t="shared" si="30"/>
        <v>#REF!</v>
      </c>
      <c r="T48" s="221" t="str">
        <f t="shared" si="31"/>
        <v>#REF!</v>
      </c>
      <c r="U48" s="221" t="str">
        <f t="shared" si="32"/>
        <v>#REF!</v>
      </c>
      <c r="V48" s="221" t="str">
        <f t="shared" si="33"/>
        <v>#REF!</v>
      </c>
      <c r="W48" s="221" t="str">
        <f t="shared" si="34"/>
        <v>#REF!</v>
      </c>
      <c r="X48" s="221" t="str">
        <f t="shared" si="35"/>
        <v>#REF!</v>
      </c>
      <c r="Y48" s="221" t="str">
        <f t="shared" si="36"/>
        <v>#REF!</v>
      </c>
      <c r="Z48" s="221" t="str">
        <f t="shared" si="37"/>
        <v/>
      </c>
      <c r="AA48" s="221" t="str">
        <f t="shared" si="38"/>
        <v/>
      </c>
      <c r="AB48" s="221" t="str">
        <f t="shared" si="39"/>
        <v/>
      </c>
      <c r="AC48" s="221" t="str">
        <f t="shared" si="40"/>
        <v>#REF!</v>
      </c>
      <c r="AD48" s="221" t="str">
        <f t="shared" si="41"/>
        <v>#REF!</v>
      </c>
      <c r="AE48" s="221" t="str">
        <f t="shared" si="42"/>
        <v>#REF!</v>
      </c>
      <c r="AF48" s="221" t="str">
        <f t="shared" si="43"/>
        <v>#REF!</v>
      </c>
      <c r="AG48" s="221" t="str">
        <f t="shared" si="44"/>
        <v>#REF!</v>
      </c>
      <c r="AH48" s="221" t="str">
        <f t="shared" si="45"/>
        <v>#REF!</v>
      </c>
    </row>
    <row r="49">
      <c r="B49" s="218">
        <v>29.0</v>
      </c>
      <c r="C49" s="219" t="str">
        <f t="shared" si="15"/>
        <v>#REF!</v>
      </c>
      <c r="D49" s="221"/>
      <c r="E49" s="221" t="str">
        <f t="shared" si="16"/>
        <v>#REF!</v>
      </c>
      <c r="F49" s="221" t="str">
        <f t="shared" si="17"/>
        <v>#REF!</v>
      </c>
      <c r="G49" s="221" t="str">
        <f t="shared" si="18"/>
        <v>#REF!</v>
      </c>
      <c r="H49" s="221" t="str">
        <f t="shared" si="19"/>
        <v>#REF!</v>
      </c>
      <c r="I49" s="221" t="str">
        <f t="shared" si="20"/>
        <v>#REF!</v>
      </c>
      <c r="J49" s="221" t="str">
        <f t="shared" si="21"/>
        <v>#REF!</v>
      </c>
      <c r="K49" s="221" t="str">
        <f t="shared" si="22"/>
        <v>#REF!</v>
      </c>
      <c r="L49" s="221" t="str">
        <f t="shared" si="23"/>
        <v>#REF!</v>
      </c>
      <c r="M49" s="221" t="str">
        <f t="shared" si="24"/>
        <v>#REF!</v>
      </c>
      <c r="N49" s="221" t="str">
        <f t="shared" si="25"/>
        <v>#REF!</v>
      </c>
      <c r="O49" s="221" t="str">
        <f t="shared" si="26"/>
        <v>#REF!</v>
      </c>
      <c r="P49" s="221" t="str">
        <f t="shared" si="27"/>
        <v>#REF!</v>
      </c>
      <c r="Q49" s="221" t="str">
        <f t="shared" si="28"/>
        <v>#REF!</v>
      </c>
      <c r="R49" s="221" t="str">
        <f t="shared" si="29"/>
        <v>#REF!</v>
      </c>
      <c r="S49" s="221" t="str">
        <f t="shared" si="30"/>
        <v>#REF!</v>
      </c>
      <c r="T49" s="221" t="str">
        <f t="shared" si="31"/>
        <v>#REF!</v>
      </c>
      <c r="U49" s="221" t="str">
        <f t="shared" si="32"/>
        <v>#REF!</v>
      </c>
      <c r="V49" s="221" t="str">
        <f t="shared" si="33"/>
        <v>#REF!</v>
      </c>
      <c r="W49" s="221" t="str">
        <f t="shared" si="34"/>
        <v>#REF!</v>
      </c>
      <c r="X49" s="221" t="str">
        <f t="shared" si="35"/>
        <v>#REF!</v>
      </c>
      <c r="Y49" s="221" t="str">
        <f t="shared" si="36"/>
        <v>#REF!</v>
      </c>
      <c r="Z49" s="221" t="str">
        <f t="shared" si="37"/>
        <v/>
      </c>
      <c r="AA49" s="221" t="str">
        <f t="shared" si="38"/>
        <v/>
      </c>
      <c r="AB49" s="221" t="str">
        <f t="shared" si="39"/>
        <v/>
      </c>
      <c r="AC49" s="221" t="str">
        <f t="shared" si="40"/>
        <v>#REF!</v>
      </c>
      <c r="AD49" s="221" t="str">
        <f t="shared" si="41"/>
        <v>#REF!</v>
      </c>
      <c r="AE49" s="221" t="str">
        <f t="shared" si="42"/>
        <v>#REF!</v>
      </c>
      <c r="AF49" s="221" t="str">
        <f t="shared" si="43"/>
        <v>#REF!</v>
      </c>
      <c r="AG49" s="221" t="str">
        <f t="shared" si="44"/>
        <v>#REF!</v>
      </c>
      <c r="AH49" s="221" t="str">
        <f t="shared" si="45"/>
        <v>#REF!</v>
      </c>
    </row>
    <row r="50">
      <c r="B50" s="218">
        <v>30.0</v>
      </c>
      <c r="C50" s="219" t="str">
        <f t="shared" si="15"/>
        <v>#REF!</v>
      </c>
      <c r="D50" s="221"/>
      <c r="E50" s="221" t="str">
        <f t="shared" si="16"/>
        <v>#REF!</v>
      </c>
      <c r="F50" s="221" t="str">
        <f t="shared" si="17"/>
        <v>#REF!</v>
      </c>
      <c r="G50" s="221" t="str">
        <f t="shared" si="18"/>
        <v>#REF!</v>
      </c>
      <c r="H50" s="221" t="str">
        <f t="shared" si="19"/>
        <v>#REF!</v>
      </c>
      <c r="I50" s="221" t="str">
        <f t="shared" si="20"/>
        <v>#REF!</v>
      </c>
      <c r="J50" s="221" t="str">
        <f t="shared" si="21"/>
        <v>#REF!</v>
      </c>
      <c r="K50" s="221" t="str">
        <f t="shared" si="22"/>
        <v>#REF!</v>
      </c>
      <c r="L50" s="221" t="str">
        <f t="shared" si="23"/>
        <v>#REF!</v>
      </c>
      <c r="M50" s="221" t="str">
        <f t="shared" si="24"/>
        <v>#REF!</v>
      </c>
      <c r="N50" s="221" t="str">
        <f t="shared" si="25"/>
        <v>#REF!</v>
      </c>
      <c r="O50" s="221" t="str">
        <f t="shared" si="26"/>
        <v>#REF!</v>
      </c>
      <c r="P50" s="221" t="str">
        <f t="shared" si="27"/>
        <v>#REF!</v>
      </c>
      <c r="Q50" s="221" t="str">
        <f t="shared" si="28"/>
        <v>#REF!</v>
      </c>
      <c r="R50" s="221" t="str">
        <f t="shared" si="29"/>
        <v>#REF!</v>
      </c>
      <c r="S50" s="221" t="str">
        <f t="shared" si="30"/>
        <v>#REF!</v>
      </c>
      <c r="T50" s="221" t="str">
        <f t="shared" si="31"/>
        <v>#REF!</v>
      </c>
      <c r="U50" s="221" t="str">
        <f t="shared" si="32"/>
        <v>#REF!</v>
      </c>
      <c r="V50" s="221" t="str">
        <f t="shared" si="33"/>
        <v>#REF!</v>
      </c>
      <c r="W50" s="221" t="str">
        <f t="shared" si="34"/>
        <v>#REF!</v>
      </c>
      <c r="X50" s="221" t="str">
        <f t="shared" si="35"/>
        <v>#REF!</v>
      </c>
      <c r="Y50" s="221" t="str">
        <f t="shared" si="36"/>
        <v>#REF!</v>
      </c>
      <c r="Z50" s="221" t="str">
        <f t="shared" si="37"/>
        <v/>
      </c>
      <c r="AA50" s="221" t="str">
        <f t="shared" si="38"/>
        <v/>
      </c>
      <c r="AB50" s="221" t="str">
        <f t="shared" si="39"/>
        <v/>
      </c>
      <c r="AC50" s="221" t="str">
        <f t="shared" si="40"/>
        <v>#REF!</v>
      </c>
      <c r="AD50" s="221" t="str">
        <f t="shared" si="41"/>
        <v>#REF!</v>
      </c>
      <c r="AE50" s="221" t="str">
        <f t="shared" si="42"/>
        <v>#REF!</v>
      </c>
      <c r="AF50" s="221" t="str">
        <f t="shared" si="43"/>
        <v>#REF!</v>
      </c>
      <c r="AG50" s="221" t="str">
        <f t="shared" si="44"/>
        <v>#REF!</v>
      </c>
      <c r="AH50" s="221" t="str">
        <f t="shared" si="45"/>
        <v>#REF!</v>
      </c>
    </row>
    <row r="51">
      <c r="B51" s="218">
        <v>31.0</v>
      </c>
      <c r="C51" s="219" t="str">
        <f t="shared" si="15"/>
        <v>#REF!</v>
      </c>
      <c r="D51" s="221"/>
      <c r="E51" s="221" t="str">
        <f t="shared" si="16"/>
        <v>#REF!</v>
      </c>
      <c r="F51" s="221" t="str">
        <f t="shared" si="17"/>
        <v>#REF!</v>
      </c>
      <c r="G51" s="221" t="str">
        <f t="shared" si="18"/>
        <v>#REF!</v>
      </c>
      <c r="H51" s="221" t="str">
        <f t="shared" si="19"/>
        <v>#REF!</v>
      </c>
      <c r="I51" s="221" t="str">
        <f t="shared" si="20"/>
        <v>#REF!</v>
      </c>
      <c r="J51" s="221" t="str">
        <f t="shared" si="21"/>
        <v>#REF!</v>
      </c>
      <c r="K51" s="221" t="str">
        <f t="shared" si="22"/>
        <v>#REF!</v>
      </c>
      <c r="L51" s="221" t="str">
        <f t="shared" si="23"/>
        <v>#REF!</v>
      </c>
      <c r="M51" s="221" t="str">
        <f t="shared" si="24"/>
        <v>#REF!</v>
      </c>
      <c r="N51" s="221" t="str">
        <f t="shared" si="25"/>
        <v>#REF!</v>
      </c>
      <c r="O51" s="221" t="str">
        <f t="shared" si="26"/>
        <v>#REF!</v>
      </c>
      <c r="P51" s="221" t="str">
        <f t="shared" si="27"/>
        <v>#REF!</v>
      </c>
      <c r="Q51" s="221" t="str">
        <f t="shared" si="28"/>
        <v>#REF!</v>
      </c>
      <c r="R51" s="221" t="str">
        <f t="shared" si="29"/>
        <v>#REF!</v>
      </c>
      <c r="S51" s="221" t="str">
        <f t="shared" si="30"/>
        <v>#REF!</v>
      </c>
      <c r="T51" s="221" t="str">
        <f t="shared" si="31"/>
        <v>#REF!</v>
      </c>
      <c r="U51" s="221" t="str">
        <f t="shared" si="32"/>
        <v>#REF!</v>
      </c>
      <c r="V51" s="221" t="str">
        <f t="shared" si="33"/>
        <v>#REF!</v>
      </c>
      <c r="W51" s="221" t="str">
        <f t="shared" si="34"/>
        <v>#REF!</v>
      </c>
      <c r="X51" s="221" t="str">
        <f t="shared" si="35"/>
        <v>#REF!</v>
      </c>
      <c r="Y51" s="221" t="str">
        <f t="shared" si="36"/>
        <v>#REF!</v>
      </c>
      <c r="Z51" s="221" t="str">
        <f t="shared" si="37"/>
        <v/>
      </c>
      <c r="AA51" s="221" t="str">
        <f t="shared" si="38"/>
        <v/>
      </c>
      <c r="AB51" s="221" t="str">
        <f t="shared" si="39"/>
        <v/>
      </c>
      <c r="AC51" s="221" t="str">
        <f t="shared" si="40"/>
        <v>#REF!</v>
      </c>
      <c r="AD51" s="221" t="str">
        <f t="shared" si="41"/>
        <v>#REF!</v>
      </c>
      <c r="AE51" s="221" t="str">
        <f t="shared" si="42"/>
        <v>#REF!</v>
      </c>
      <c r="AF51" s="221" t="str">
        <f t="shared" si="43"/>
        <v>#REF!</v>
      </c>
      <c r="AG51" s="221" t="str">
        <f t="shared" si="44"/>
        <v>#REF!</v>
      </c>
      <c r="AH51" s="221" t="str">
        <f t="shared" si="45"/>
        <v>#REF!</v>
      </c>
    </row>
    <row r="52">
      <c r="B52" s="218">
        <v>32.0</v>
      </c>
      <c r="C52" s="219" t="str">
        <f t="shared" si="15"/>
        <v>#REF!</v>
      </c>
      <c r="D52" s="221"/>
      <c r="E52" s="221" t="str">
        <f t="shared" si="16"/>
        <v>#REF!</v>
      </c>
      <c r="F52" s="221" t="str">
        <f t="shared" si="17"/>
        <v>#REF!</v>
      </c>
      <c r="G52" s="221" t="str">
        <f t="shared" si="18"/>
        <v>#REF!</v>
      </c>
      <c r="H52" s="221" t="str">
        <f t="shared" si="19"/>
        <v>#REF!</v>
      </c>
      <c r="I52" s="221" t="str">
        <f t="shared" si="20"/>
        <v>#REF!</v>
      </c>
      <c r="J52" s="221" t="str">
        <f t="shared" si="21"/>
        <v>#REF!</v>
      </c>
      <c r="K52" s="221" t="str">
        <f t="shared" si="22"/>
        <v>#REF!</v>
      </c>
      <c r="L52" s="221" t="str">
        <f t="shared" si="23"/>
        <v>#REF!</v>
      </c>
      <c r="M52" s="221" t="str">
        <f t="shared" si="24"/>
        <v>#REF!</v>
      </c>
      <c r="N52" s="221" t="str">
        <f t="shared" si="25"/>
        <v>#REF!</v>
      </c>
      <c r="O52" s="221" t="str">
        <f t="shared" si="26"/>
        <v>#REF!</v>
      </c>
      <c r="P52" s="221" t="str">
        <f t="shared" si="27"/>
        <v>#REF!</v>
      </c>
      <c r="Q52" s="221" t="str">
        <f t="shared" si="28"/>
        <v>#REF!</v>
      </c>
      <c r="R52" s="221" t="str">
        <f t="shared" si="29"/>
        <v>#REF!</v>
      </c>
      <c r="S52" s="221" t="str">
        <f t="shared" si="30"/>
        <v>#REF!</v>
      </c>
      <c r="T52" s="221" t="str">
        <f t="shared" si="31"/>
        <v>#REF!</v>
      </c>
      <c r="U52" s="221" t="str">
        <f t="shared" si="32"/>
        <v>#REF!</v>
      </c>
      <c r="V52" s="221" t="str">
        <f t="shared" si="33"/>
        <v>#REF!</v>
      </c>
      <c r="W52" s="221" t="str">
        <f t="shared" si="34"/>
        <v>#REF!</v>
      </c>
      <c r="X52" s="221" t="str">
        <f t="shared" si="35"/>
        <v>#REF!</v>
      </c>
      <c r="Y52" s="221" t="str">
        <f t="shared" si="36"/>
        <v>#REF!</v>
      </c>
      <c r="Z52" s="221" t="str">
        <f t="shared" si="37"/>
        <v/>
      </c>
      <c r="AA52" s="221" t="str">
        <f t="shared" si="38"/>
        <v/>
      </c>
      <c r="AB52" s="221" t="str">
        <f t="shared" si="39"/>
        <v/>
      </c>
      <c r="AC52" s="221" t="str">
        <f t="shared" si="40"/>
        <v>#REF!</v>
      </c>
      <c r="AD52" s="221" t="str">
        <f t="shared" si="41"/>
        <v>#REF!</v>
      </c>
      <c r="AE52" s="221" t="str">
        <f t="shared" si="42"/>
        <v>#REF!</v>
      </c>
      <c r="AF52" s="221" t="str">
        <f t="shared" si="43"/>
        <v>#REF!</v>
      </c>
      <c r="AG52" s="221" t="str">
        <f t="shared" si="44"/>
        <v>#REF!</v>
      </c>
      <c r="AH52" s="221" t="str">
        <f t="shared" si="45"/>
        <v>#REF!</v>
      </c>
    </row>
    <row r="53">
      <c r="B53" s="218">
        <v>33.0</v>
      </c>
      <c r="C53" s="219" t="str">
        <f t="shared" si="15"/>
        <v>#REF!</v>
      </c>
      <c r="D53" s="221"/>
      <c r="E53" s="221" t="str">
        <f t="shared" si="16"/>
        <v>#REF!</v>
      </c>
      <c r="F53" s="221" t="str">
        <f t="shared" si="17"/>
        <v>#REF!</v>
      </c>
      <c r="G53" s="221" t="str">
        <f t="shared" si="18"/>
        <v>#REF!</v>
      </c>
      <c r="H53" s="221" t="str">
        <f t="shared" si="19"/>
        <v>#REF!</v>
      </c>
      <c r="I53" s="221" t="str">
        <f t="shared" si="20"/>
        <v>#REF!</v>
      </c>
      <c r="J53" s="221" t="str">
        <f t="shared" si="21"/>
        <v>#REF!</v>
      </c>
      <c r="K53" s="221" t="str">
        <f t="shared" si="22"/>
        <v>#REF!</v>
      </c>
      <c r="L53" s="221" t="str">
        <f t="shared" si="23"/>
        <v>#REF!</v>
      </c>
      <c r="M53" s="221" t="str">
        <f t="shared" si="24"/>
        <v>#REF!</v>
      </c>
      <c r="N53" s="221" t="str">
        <f t="shared" si="25"/>
        <v>#REF!</v>
      </c>
      <c r="O53" s="221" t="str">
        <f t="shared" si="26"/>
        <v>#REF!</v>
      </c>
      <c r="P53" s="221" t="str">
        <f t="shared" si="27"/>
        <v>#REF!</v>
      </c>
      <c r="Q53" s="221" t="str">
        <f t="shared" si="28"/>
        <v>#REF!</v>
      </c>
      <c r="R53" s="221" t="str">
        <f t="shared" si="29"/>
        <v>#REF!</v>
      </c>
      <c r="S53" s="221" t="str">
        <f t="shared" si="30"/>
        <v>#REF!</v>
      </c>
      <c r="T53" s="221" t="str">
        <f t="shared" si="31"/>
        <v>#REF!</v>
      </c>
      <c r="U53" s="221" t="str">
        <f t="shared" si="32"/>
        <v>#REF!</v>
      </c>
      <c r="V53" s="221" t="str">
        <f t="shared" si="33"/>
        <v>#REF!</v>
      </c>
      <c r="W53" s="221" t="str">
        <f t="shared" si="34"/>
        <v>#REF!</v>
      </c>
      <c r="X53" s="221" t="str">
        <f t="shared" si="35"/>
        <v>#REF!</v>
      </c>
      <c r="Y53" s="221" t="str">
        <f t="shared" si="36"/>
        <v>#REF!</v>
      </c>
      <c r="Z53" s="221" t="str">
        <f t="shared" si="37"/>
        <v/>
      </c>
      <c r="AA53" s="221" t="str">
        <f t="shared" si="38"/>
        <v/>
      </c>
      <c r="AB53" s="221" t="str">
        <f t="shared" si="39"/>
        <v/>
      </c>
      <c r="AC53" s="221" t="str">
        <f t="shared" si="40"/>
        <v>#REF!</v>
      </c>
      <c r="AD53" s="221" t="str">
        <f t="shared" si="41"/>
        <v>#REF!</v>
      </c>
      <c r="AE53" s="221" t="str">
        <f t="shared" si="42"/>
        <v>#REF!</v>
      </c>
      <c r="AF53" s="221" t="str">
        <f t="shared" si="43"/>
        <v>#REF!</v>
      </c>
      <c r="AG53" s="221" t="str">
        <f t="shared" si="44"/>
        <v>#REF!</v>
      </c>
      <c r="AH53" s="221" t="str">
        <f t="shared" si="45"/>
        <v>#REF!</v>
      </c>
    </row>
    <row r="54">
      <c r="B54" s="218">
        <v>34.0</v>
      </c>
      <c r="C54" s="219" t="str">
        <f t="shared" si="15"/>
        <v>#REF!</v>
      </c>
      <c r="D54" s="221"/>
      <c r="E54" s="221" t="str">
        <f t="shared" si="16"/>
        <v>#REF!</v>
      </c>
      <c r="F54" s="221" t="str">
        <f t="shared" si="17"/>
        <v>#REF!</v>
      </c>
      <c r="G54" s="221" t="str">
        <f t="shared" si="18"/>
        <v>#REF!</v>
      </c>
      <c r="H54" s="221" t="str">
        <f t="shared" si="19"/>
        <v>#REF!</v>
      </c>
      <c r="I54" s="221" t="str">
        <f t="shared" si="20"/>
        <v>#REF!</v>
      </c>
      <c r="J54" s="221" t="str">
        <f t="shared" si="21"/>
        <v>#REF!</v>
      </c>
      <c r="K54" s="221" t="str">
        <f t="shared" si="22"/>
        <v>#REF!</v>
      </c>
      <c r="L54" s="221" t="str">
        <f t="shared" si="23"/>
        <v>#REF!</v>
      </c>
      <c r="M54" s="221" t="str">
        <f t="shared" si="24"/>
        <v>#REF!</v>
      </c>
      <c r="N54" s="221" t="str">
        <f t="shared" si="25"/>
        <v>#REF!</v>
      </c>
      <c r="O54" s="221" t="str">
        <f t="shared" si="26"/>
        <v>#REF!</v>
      </c>
      <c r="P54" s="221" t="str">
        <f t="shared" si="27"/>
        <v>#REF!</v>
      </c>
      <c r="Q54" s="221" t="str">
        <f t="shared" si="28"/>
        <v>#REF!</v>
      </c>
      <c r="R54" s="221" t="str">
        <f t="shared" si="29"/>
        <v>#REF!</v>
      </c>
      <c r="S54" s="221" t="str">
        <f t="shared" si="30"/>
        <v>#REF!</v>
      </c>
      <c r="T54" s="221" t="str">
        <f t="shared" si="31"/>
        <v>#REF!</v>
      </c>
      <c r="U54" s="221" t="str">
        <f t="shared" si="32"/>
        <v>#REF!</v>
      </c>
      <c r="V54" s="221" t="str">
        <f t="shared" si="33"/>
        <v>#REF!</v>
      </c>
      <c r="W54" s="221" t="str">
        <f t="shared" si="34"/>
        <v>#REF!</v>
      </c>
      <c r="X54" s="221" t="str">
        <f t="shared" si="35"/>
        <v>#REF!</v>
      </c>
      <c r="Y54" s="221" t="str">
        <f t="shared" si="36"/>
        <v>#REF!</v>
      </c>
      <c r="Z54" s="221" t="str">
        <f t="shared" si="37"/>
        <v/>
      </c>
      <c r="AA54" s="221" t="str">
        <f t="shared" si="38"/>
        <v/>
      </c>
      <c r="AB54" s="221" t="str">
        <f t="shared" si="39"/>
        <v/>
      </c>
      <c r="AC54" s="221" t="str">
        <f t="shared" si="40"/>
        <v>#REF!</v>
      </c>
      <c r="AD54" s="221" t="str">
        <f t="shared" si="41"/>
        <v>#REF!</v>
      </c>
      <c r="AE54" s="221" t="str">
        <f t="shared" si="42"/>
        <v>#REF!</v>
      </c>
      <c r="AF54" s="221" t="str">
        <f t="shared" si="43"/>
        <v>#REF!</v>
      </c>
      <c r="AG54" s="221" t="str">
        <f t="shared" si="44"/>
        <v>#REF!</v>
      </c>
      <c r="AH54" s="221" t="str">
        <f t="shared" si="45"/>
        <v>#REF!</v>
      </c>
    </row>
    <row r="55">
      <c r="B55" s="218">
        <v>35.0</v>
      </c>
      <c r="C55" s="219" t="str">
        <f t="shared" si="15"/>
        <v>#REF!</v>
      </c>
      <c r="D55" s="221"/>
      <c r="E55" s="221" t="str">
        <f t="shared" si="16"/>
        <v>#REF!</v>
      </c>
      <c r="F55" s="221" t="str">
        <f t="shared" si="17"/>
        <v>#REF!</v>
      </c>
      <c r="G55" s="221" t="str">
        <f t="shared" si="18"/>
        <v>#REF!</v>
      </c>
      <c r="H55" s="221" t="str">
        <f t="shared" si="19"/>
        <v>#REF!</v>
      </c>
      <c r="I55" s="221" t="str">
        <f t="shared" si="20"/>
        <v>#REF!</v>
      </c>
      <c r="J55" s="221" t="str">
        <f t="shared" si="21"/>
        <v>#REF!</v>
      </c>
      <c r="K55" s="221" t="str">
        <f t="shared" si="22"/>
        <v>#REF!</v>
      </c>
      <c r="L55" s="221" t="str">
        <f t="shared" si="23"/>
        <v>#REF!</v>
      </c>
      <c r="M55" s="221" t="str">
        <f t="shared" si="24"/>
        <v>#REF!</v>
      </c>
      <c r="N55" s="221" t="str">
        <f t="shared" si="25"/>
        <v>#REF!</v>
      </c>
      <c r="O55" s="221" t="str">
        <f t="shared" si="26"/>
        <v>#REF!</v>
      </c>
      <c r="P55" s="221" t="str">
        <f t="shared" si="27"/>
        <v>#REF!</v>
      </c>
      <c r="Q55" s="221" t="str">
        <f t="shared" si="28"/>
        <v>#REF!</v>
      </c>
      <c r="R55" s="221" t="str">
        <f t="shared" si="29"/>
        <v>#REF!</v>
      </c>
      <c r="S55" s="221" t="str">
        <f t="shared" si="30"/>
        <v>#REF!</v>
      </c>
      <c r="T55" s="221" t="str">
        <f t="shared" si="31"/>
        <v>#REF!</v>
      </c>
      <c r="U55" s="221" t="str">
        <f t="shared" si="32"/>
        <v>#REF!</v>
      </c>
      <c r="V55" s="221" t="str">
        <f t="shared" si="33"/>
        <v>#REF!</v>
      </c>
      <c r="W55" s="221" t="str">
        <f t="shared" si="34"/>
        <v>#REF!</v>
      </c>
      <c r="X55" s="221" t="str">
        <f t="shared" si="35"/>
        <v>#REF!</v>
      </c>
      <c r="Y55" s="221" t="str">
        <f t="shared" si="36"/>
        <v>#REF!</v>
      </c>
      <c r="Z55" s="221" t="str">
        <f t="shared" si="37"/>
        <v/>
      </c>
      <c r="AA55" s="221" t="str">
        <f t="shared" si="38"/>
        <v/>
      </c>
      <c r="AB55" s="221" t="str">
        <f t="shared" si="39"/>
        <v/>
      </c>
      <c r="AC55" s="221" t="str">
        <f t="shared" si="40"/>
        <v>#REF!</v>
      </c>
      <c r="AD55" s="221" t="str">
        <f t="shared" si="41"/>
        <v>#REF!</v>
      </c>
      <c r="AE55" s="221" t="str">
        <f t="shared" si="42"/>
        <v>#REF!</v>
      </c>
      <c r="AF55" s="221" t="str">
        <f t="shared" si="43"/>
        <v>#REF!</v>
      </c>
      <c r="AG55" s="221" t="str">
        <f t="shared" si="44"/>
        <v>#REF!</v>
      </c>
      <c r="AH55" s="221" t="str">
        <f t="shared" si="45"/>
        <v>#REF!</v>
      </c>
    </row>
    <row r="56">
      <c r="B56" s="218">
        <v>36.0</v>
      </c>
      <c r="C56" s="219" t="str">
        <f t="shared" si="15"/>
        <v>#REF!</v>
      </c>
      <c r="D56" s="221"/>
      <c r="E56" s="221" t="str">
        <f t="shared" si="16"/>
        <v>#REF!</v>
      </c>
      <c r="F56" s="221" t="str">
        <f t="shared" si="17"/>
        <v>#REF!</v>
      </c>
      <c r="G56" s="221" t="str">
        <f t="shared" si="18"/>
        <v>#REF!</v>
      </c>
      <c r="H56" s="221" t="str">
        <f t="shared" si="19"/>
        <v>#REF!</v>
      </c>
      <c r="I56" s="221" t="str">
        <f t="shared" si="20"/>
        <v>#REF!</v>
      </c>
      <c r="J56" s="221" t="str">
        <f t="shared" si="21"/>
        <v>#REF!</v>
      </c>
      <c r="K56" s="221" t="str">
        <f t="shared" si="22"/>
        <v>#REF!</v>
      </c>
      <c r="L56" s="221" t="str">
        <f t="shared" si="23"/>
        <v>#REF!</v>
      </c>
      <c r="M56" s="221" t="str">
        <f t="shared" si="24"/>
        <v>#REF!</v>
      </c>
      <c r="N56" s="221" t="str">
        <f t="shared" si="25"/>
        <v>#REF!</v>
      </c>
      <c r="O56" s="221" t="str">
        <f t="shared" si="26"/>
        <v>#REF!</v>
      </c>
      <c r="P56" s="221" t="str">
        <f t="shared" si="27"/>
        <v>#REF!</v>
      </c>
      <c r="Q56" s="221" t="str">
        <f t="shared" si="28"/>
        <v>#REF!</v>
      </c>
      <c r="R56" s="221" t="str">
        <f t="shared" si="29"/>
        <v>#REF!</v>
      </c>
      <c r="S56" s="221" t="str">
        <f t="shared" si="30"/>
        <v>#REF!</v>
      </c>
      <c r="T56" s="221" t="str">
        <f t="shared" si="31"/>
        <v>#REF!</v>
      </c>
      <c r="U56" s="221" t="str">
        <f t="shared" si="32"/>
        <v>#REF!</v>
      </c>
      <c r="V56" s="221" t="str">
        <f t="shared" si="33"/>
        <v>#REF!</v>
      </c>
      <c r="W56" s="221" t="str">
        <f t="shared" si="34"/>
        <v>#REF!</v>
      </c>
      <c r="X56" s="221" t="str">
        <f t="shared" si="35"/>
        <v>#REF!</v>
      </c>
      <c r="Y56" s="221" t="str">
        <f t="shared" si="36"/>
        <v>#REF!</v>
      </c>
      <c r="Z56" s="221" t="str">
        <f t="shared" si="37"/>
        <v/>
      </c>
      <c r="AA56" s="221" t="str">
        <f t="shared" si="38"/>
        <v/>
      </c>
      <c r="AB56" s="221" t="str">
        <f t="shared" si="39"/>
        <v/>
      </c>
      <c r="AC56" s="221" t="str">
        <f t="shared" si="40"/>
        <v>#REF!</v>
      </c>
      <c r="AD56" s="221" t="str">
        <f t="shared" si="41"/>
        <v>#REF!</v>
      </c>
      <c r="AE56" s="221" t="str">
        <f t="shared" si="42"/>
        <v>#REF!</v>
      </c>
      <c r="AF56" s="221" t="str">
        <f t="shared" si="43"/>
        <v>#REF!</v>
      </c>
      <c r="AG56" s="221" t="str">
        <f t="shared" si="44"/>
        <v>#REF!</v>
      </c>
      <c r="AH56" s="221" t="str">
        <f t="shared" si="45"/>
        <v>#REF!</v>
      </c>
    </row>
    <row r="57">
      <c r="B57" s="218">
        <v>37.0</v>
      </c>
      <c r="C57" s="219" t="str">
        <f t="shared" si="15"/>
        <v>#REF!</v>
      </c>
      <c r="D57" s="221"/>
      <c r="E57" s="221" t="str">
        <f t="shared" si="16"/>
        <v>#REF!</v>
      </c>
      <c r="F57" s="221" t="str">
        <f t="shared" si="17"/>
        <v>#REF!</v>
      </c>
      <c r="G57" s="221" t="str">
        <f t="shared" si="18"/>
        <v>#REF!</v>
      </c>
      <c r="H57" s="221" t="str">
        <f t="shared" si="19"/>
        <v>#REF!</v>
      </c>
      <c r="I57" s="221" t="str">
        <f t="shared" si="20"/>
        <v>#REF!</v>
      </c>
      <c r="J57" s="221" t="str">
        <f t="shared" si="21"/>
        <v>#REF!</v>
      </c>
      <c r="K57" s="221" t="str">
        <f t="shared" si="22"/>
        <v>#REF!</v>
      </c>
      <c r="L57" s="221" t="str">
        <f t="shared" si="23"/>
        <v>#REF!</v>
      </c>
      <c r="M57" s="221" t="str">
        <f t="shared" si="24"/>
        <v>#REF!</v>
      </c>
      <c r="N57" s="221" t="str">
        <f t="shared" si="25"/>
        <v>#REF!</v>
      </c>
      <c r="O57" s="221" t="str">
        <f t="shared" si="26"/>
        <v>#REF!</v>
      </c>
      <c r="P57" s="221" t="str">
        <f t="shared" si="27"/>
        <v>#REF!</v>
      </c>
      <c r="Q57" s="221" t="str">
        <f t="shared" si="28"/>
        <v>#REF!</v>
      </c>
      <c r="R57" s="221" t="str">
        <f t="shared" si="29"/>
        <v>#REF!</v>
      </c>
      <c r="S57" s="221" t="str">
        <f t="shared" si="30"/>
        <v>#REF!</v>
      </c>
      <c r="T57" s="221" t="str">
        <f t="shared" si="31"/>
        <v>#REF!</v>
      </c>
      <c r="U57" s="221" t="str">
        <f t="shared" si="32"/>
        <v>#REF!</v>
      </c>
      <c r="V57" s="221" t="str">
        <f t="shared" si="33"/>
        <v>#REF!</v>
      </c>
      <c r="W57" s="221" t="str">
        <f t="shared" si="34"/>
        <v>#REF!</v>
      </c>
      <c r="X57" s="221" t="str">
        <f t="shared" si="35"/>
        <v>#REF!</v>
      </c>
      <c r="Y57" s="221" t="str">
        <f t="shared" si="36"/>
        <v>#REF!</v>
      </c>
      <c r="Z57" s="221" t="str">
        <f t="shared" si="37"/>
        <v/>
      </c>
      <c r="AA57" s="221" t="str">
        <f t="shared" si="38"/>
        <v/>
      </c>
      <c r="AB57" s="221" t="str">
        <f t="shared" si="39"/>
        <v/>
      </c>
      <c r="AC57" s="221" t="str">
        <f t="shared" si="40"/>
        <v>#REF!</v>
      </c>
      <c r="AD57" s="221" t="str">
        <f t="shared" si="41"/>
        <v>#REF!</v>
      </c>
      <c r="AE57" s="221" t="str">
        <f t="shared" si="42"/>
        <v>#REF!</v>
      </c>
      <c r="AF57" s="221" t="str">
        <f t="shared" si="43"/>
        <v>#REF!</v>
      </c>
      <c r="AG57" s="221" t="str">
        <f t="shared" si="44"/>
        <v>#REF!</v>
      </c>
      <c r="AH57" s="221" t="str">
        <f t="shared" si="45"/>
        <v>#REF!</v>
      </c>
    </row>
    <row r="58">
      <c r="B58" s="218">
        <v>38.0</v>
      </c>
      <c r="C58" s="219" t="str">
        <f t="shared" si="15"/>
        <v>#REF!</v>
      </c>
      <c r="D58" s="221"/>
      <c r="E58" s="221" t="str">
        <f t="shared" si="16"/>
        <v>#REF!</v>
      </c>
      <c r="F58" s="221" t="str">
        <f t="shared" si="17"/>
        <v>#REF!</v>
      </c>
      <c r="G58" s="221" t="str">
        <f t="shared" si="18"/>
        <v>#REF!</v>
      </c>
      <c r="H58" s="221" t="str">
        <f t="shared" si="19"/>
        <v>#REF!</v>
      </c>
      <c r="I58" s="221" t="str">
        <f t="shared" si="20"/>
        <v>#REF!</v>
      </c>
      <c r="J58" s="221" t="str">
        <f t="shared" si="21"/>
        <v>#REF!</v>
      </c>
      <c r="K58" s="221" t="str">
        <f t="shared" si="22"/>
        <v>#REF!</v>
      </c>
      <c r="L58" s="221" t="str">
        <f t="shared" si="23"/>
        <v>#REF!</v>
      </c>
      <c r="M58" s="221" t="str">
        <f t="shared" si="24"/>
        <v>#REF!</v>
      </c>
      <c r="N58" s="221" t="str">
        <f t="shared" si="25"/>
        <v>#REF!</v>
      </c>
      <c r="O58" s="221" t="str">
        <f t="shared" si="26"/>
        <v>#REF!</v>
      </c>
      <c r="P58" s="221" t="str">
        <f t="shared" si="27"/>
        <v>#REF!</v>
      </c>
      <c r="Q58" s="221" t="str">
        <f t="shared" si="28"/>
        <v>#REF!</v>
      </c>
      <c r="R58" s="221" t="str">
        <f t="shared" si="29"/>
        <v>#REF!</v>
      </c>
      <c r="S58" s="221" t="str">
        <f t="shared" si="30"/>
        <v>#REF!</v>
      </c>
      <c r="T58" s="221" t="str">
        <f t="shared" si="31"/>
        <v>#REF!</v>
      </c>
      <c r="U58" s="221" t="str">
        <f t="shared" si="32"/>
        <v>#REF!</v>
      </c>
      <c r="V58" s="221" t="str">
        <f t="shared" si="33"/>
        <v>#REF!</v>
      </c>
      <c r="W58" s="221" t="str">
        <f t="shared" si="34"/>
        <v>#REF!</v>
      </c>
      <c r="X58" s="221" t="str">
        <f t="shared" si="35"/>
        <v>#REF!</v>
      </c>
      <c r="Y58" s="221" t="str">
        <f t="shared" si="36"/>
        <v>#REF!</v>
      </c>
      <c r="Z58" s="221" t="str">
        <f t="shared" si="37"/>
        <v/>
      </c>
      <c r="AA58" s="221" t="str">
        <f t="shared" si="38"/>
        <v/>
      </c>
      <c r="AB58" s="221" t="str">
        <f t="shared" si="39"/>
        <v/>
      </c>
      <c r="AC58" s="221" t="str">
        <f t="shared" si="40"/>
        <v>#REF!</v>
      </c>
      <c r="AD58" s="221" t="str">
        <f t="shared" si="41"/>
        <v>#REF!</v>
      </c>
      <c r="AE58" s="221" t="str">
        <f t="shared" si="42"/>
        <v>#REF!</v>
      </c>
      <c r="AF58" s="221" t="str">
        <f t="shared" si="43"/>
        <v>#REF!</v>
      </c>
      <c r="AG58" s="221" t="str">
        <f t="shared" si="44"/>
        <v>#REF!</v>
      </c>
      <c r="AH58" s="221" t="str">
        <f t="shared" si="45"/>
        <v>#REF!</v>
      </c>
    </row>
    <row r="59">
      <c r="B59" s="218">
        <v>39.0</v>
      </c>
      <c r="C59" s="219" t="str">
        <f t="shared" si="15"/>
        <v>#REF!</v>
      </c>
      <c r="D59" s="221"/>
      <c r="E59" s="221" t="str">
        <f t="shared" si="16"/>
        <v>#REF!</v>
      </c>
      <c r="F59" s="221" t="str">
        <f t="shared" si="17"/>
        <v>#REF!</v>
      </c>
      <c r="G59" s="221" t="str">
        <f t="shared" si="18"/>
        <v>#REF!</v>
      </c>
      <c r="H59" s="221" t="str">
        <f t="shared" si="19"/>
        <v>#REF!</v>
      </c>
      <c r="I59" s="221" t="str">
        <f t="shared" si="20"/>
        <v>#REF!</v>
      </c>
      <c r="J59" s="221" t="str">
        <f t="shared" si="21"/>
        <v>#REF!</v>
      </c>
      <c r="K59" s="221" t="str">
        <f t="shared" si="22"/>
        <v>#REF!</v>
      </c>
      <c r="L59" s="221" t="str">
        <f t="shared" si="23"/>
        <v>#REF!</v>
      </c>
      <c r="M59" s="221" t="str">
        <f t="shared" si="24"/>
        <v>#REF!</v>
      </c>
      <c r="N59" s="221" t="str">
        <f t="shared" si="25"/>
        <v>#REF!</v>
      </c>
      <c r="O59" s="221" t="str">
        <f t="shared" si="26"/>
        <v>#REF!</v>
      </c>
      <c r="P59" s="221" t="str">
        <f t="shared" si="27"/>
        <v>#REF!</v>
      </c>
      <c r="Q59" s="221" t="str">
        <f t="shared" si="28"/>
        <v>#REF!</v>
      </c>
      <c r="R59" s="221" t="str">
        <f t="shared" si="29"/>
        <v>#REF!</v>
      </c>
      <c r="S59" s="221" t="str">
        <f t="shared" si="30"/>
        <v>#REF!</v>
      </c>
      <c r="T59" s="221" t="str">
        <f t="shared" si="31"/>
        <v>#REF!</v>
      </c>
      <c r="U59" s="221" t="str">
        <f t="shared" si="32"/>
        <v>#REF!</v>
      </c>
      <c r="V59" s="221" t="str">
        <f t="shared" si="33"/>
        <v>#REF!</v>
      </c>
      <c r="W59" s="221" t="str">
        <f t="shared" si="34"/>
        <v>#REF!</v>
      </c>
      <c r="X59" s="221" t="str">
        <f t="shared" si="35"/>
        <v>#REF!</v>
      </c>
      <c r="Y59" s="221" t="str">
        <f t="shared" si="36"/>
        <v>#REF!</v>
      </c>
      <c r="Z59" s="221" t="str">
        <f t="shared" si="37"/>
        <v/>
      </c>
      <c r="AA59" s="221" t="str">
        <f t="shared" si="38"/>
        <v/>
      </c>
      <c r="AB59" s="221" t="str">
        <f t="shared" si="39"/>
        <v/>
      </c>
      <c r="AC59" s="221" t="str">
        <f t="shared" si="40"/>
        <v>#REF!</v>
      </c>
      <c r="AD59" s="221" t="str">
        <f t="shared" si="41"/>
        <v>#REF!</v>
      </c>
      <c r="AE59" s="221" t="str">
        <f t="shared" si="42"/>
        <v>#REF!</v>
      </c>
      <c r="AF59" s="221" t="str">
        <f t="shared" si="43"/>
        <v>#REF!</v>
      </c>
      <c r="AG59" s="221" t="str">
        <f t="shared" si="44"/>
        <v>#REF!</v>
      </c>
      <c r="AH59" s="221" t="str">
        <f t="shared" si="45"/>
        <v>#REF!</v>
      </c>
    </row>
    <row r="60">
      <c r="B60" s="218">
        <v>40.0</v>
      </c>
      <c r="C60" s="219" t="str">
        <f t="shared" si="15"/>
        <v>#REF!</v>
      </c>
      <c r="D60" s="221"/>
      <c r="E60" s="221" t="str">
        <f t="shared" si="16"/>
        <v>#REF!</v>
      </c>
      <c r="F60" s="221" t="str">
        <f t="shared" si="17"/>
        <v>#REF!</v>
      </c>
      <c r="G60" s="221" t="str">
        <f t="shared" si="18"/>
        <v>#REF!</v>
      </c>
      <c r="H60" s="221" t="str">
        <f t="shared" si="19"/>
        <v>#REF!</v>
      </c>
      <c r="I60" s="221" t="str">
        <f t="shared" si="20"/>
        <v>#REF!</v>
      </c>
      <c r="J60" s="221" t="str">
        <f t="shared" si="21"/>
        <v>#REF!</v>
      </c>
      <c r="K60" s="221" t="str">
        <f t="shared" si="22"/>
        <v>#REF!</v>
      </c>
      <c r="L60" s="221" t="str">
        <f t="shared" si="23"/>
        <v>#REF!</v>
      </c>
      <c r="M60" s="221" t="str">
        <f t="shared" si="24"/>
        <v>#REF!</v>
      </c>
      <c r="N60" s="221" t="str">
        <f t="shared" si="25"/>
        <v>#REF!</v>
      </c>
      <c r="O60" s="221" t="str">
        <f t="shared" si="26"/>
        <v>#REF!</v>
      </c>
      <c r="P60" s="221" t="str">
        <f t="shared" si="27"/>
        <v>#REF!</v>
      </c>
      <c r="Q60" s="221" t="str">
        <f t="shared" si="28"/>
        <v>#REF!</v>
      </c>
      <c r="R60" s="221" t="str">
        <f t="shared" si="29"/>
        <v>#REF!</v>
      </c>
      <c r="S60" s="221" t="str">
        <f t="shared" si="30"/>
        <v>#REF!</v>
      </c>
      <c r="T60" s="221" t="str">
        <f t="shared" si="31"/>
        <v>#REF!</v>
      </c>
      <c r="U60" s="221" t="str">
        <f t="shared" si="32"/>
        <v>#REF!</v>
      </c>
      <c r="V60" s="221" t="str">
        <f t="shared" si="33"/>
        <v>#REF!</v>
      </c>
      <c r="W60" s="221" t="str">
        <f t="shared" si="34"/>
        <v>#REF!</v>
      </c>
      <c r="X60" s="221" t="str">
        <f t="shared" si="35"/>
        <v>#REF!</v>
      </c>
      <c r="Y60" s="221" t="str">
        <f t="shared" si="36"/>
        <v>#REF!</v>
      </c>
      <c r="Z60" s="221" t="str">
        <f t="shared" si="37"/>
        <v/>
      </c>
      <c r="AA60" s="221" t="str">
        <f t="shared" si="38"/>
        <v/>
      </c>
      <c r="AB60" s="221" t="str">
        <f t="shared" si="39"/>
        <v/>
      </c>
      <c r="AC60" s="221" t="str">
        <f t="shared" si="40"/>
        <v>#REF!</v>
      </c>
      <c r="AD60" s="221" t="str">
        <f t="shared" si="41"/>
        <v>#REF!</v>
      </c>
      <c r="AE60" s="221" t="str">
        <f t="shared" si="42"/>
        <v>#REF!</v>
      </c>
      <c r="AF60" s="221" t="str">
        <f t="shared" si="43"/>
        <v>#REF!</v>
      </c>
      <c r="AG60" s="221" t="str">
        <f t="shared" si="44"/>
        <v>#REF!</v>
      </c>
      <c r="AH60" s="221" t="str">
        <f t="shared" si="45"/>
        <v>#REF!</v>
      </c>
    </row>
    <row r="61">
      <c r="B61" s="218">
        <v>41.0</v>
      </c>
      <c r="C61" s="219" t="str">
        <f t="shared" si="15"/>
        <v>#REF!</v>
      </c>
      <c r="D61" s="221"/>
      <c r="E61" s="221" t="str">
        <f t="shared" si="16"/>
        <v>#REF!</v>
      </c>
      <c r="F61" s="221" t="str">
        <f t="shared" si="17"/>
        <v>#REF!</v>
      </c>
      <c r="G61" s="221" t="str">
        <f t="shared" si="18"/>
        <v>#REF!</v>
      </c>
      <c r="H61" s="221" t="str">
        <f t="shared" si="19"/>
        <v>#REF!</v>
      </c>
      <c r="I61" s="221" t="str">
        <f t="shared" si="20"/>
        <v>#REF!</v>
      </c>
      <c r="J61" s="221" t="str">
        <f t="shared" si="21"/>
        <v>#REF!</v>
      </c>
      <c r="K61" s="221" t="str">
        <f t="shared" si="22"/>
        <v>#REF!</v>
      </c>
      <c r="L61" s="221" t="str">
        <f t="shared" si="23"/>
        <v>#REF!</v>
      </c>
      <c r="M61" s="221" t="str">
        <f t="shared" si="24"/>
        <v>#REF!</v>
      </c>
      <c r="N61" s="221" t="str">
        <f t="shared" si="25"/>
        <v>#REF!</v>
      </c>
      <c r="O61" s="221" t="str">
        <f t="shared" si="26"/>
        <v>#REF!</v>
      </c>
      <c r="P61" s="221" t="str">
        <f t="shared" si="27"/>
        <v>#REF!</v>
      </c>
      <c r="Q61" s="221" t="str">
        <f t="shared" si="28"/>
        <v>#REF!</v>
      </c>
      <c r="R61" s="221" t="str">
        <f t="shared" si="29"/>
        <v>#REF!</v>
      </c>
      <c r="S61" s="221" t="str">
        <f t="shared" si="30"/>
        <v>#REF!</v>
      </c>
      <c r="T61" s="221" t="str">
        <f t="shared" si="31"/>
        <v>#REF!</v>
      </c>
      <c r="U61" s="221" t="str">
        <f t="shared" si="32"/>
        <v>#REF!</v>
      </c>
      <c r="V61" s="221" t="str">
        <f t="shared" si="33"/>
        <v>#REF!</v>
      </c>
      <c r="W61" s="221" t="str">
        <f t="shared" si="34"/>
        <v>#REF!</v>
      </c>
      <c r="X61" s="221" t="str">
        <f t="shared" si="35"/>
        <v>#REF!</v>
      </c>
      <c r="Y61" s="221" t="str">
        <f t="shared" si="36"/>
        <v>#REF!</v>
      </c>
      <c r="Z61" s="221" t="str">
        <f t="shared" si="37"/>
        <v/>
      </c>
      <c r="AA61" s="221" t="str">
        <f t="shared" si="38"/>
        <v/>
      </c>
      <c r="AB61" s="221" t="str">
        <f t="shared" si="39"/>
        <v/>
      </c>
      <c r="AC61" s="221" t="str">
        <f t="shared" si="40"/>
        <v>#REF!</v>
      </c>
      <c r="AD61" s="221" t="str">
        <f t="shared" si="41"/>
        <v>#REF!</v>
      </c>
      <c r="AE61" s="221" t="str">
        <f t="shared" si="42"/>
        <v>#REF!</v>
      </c>
      <c r="AF61" s="221" t="str">
        <f t="shared" si="43"/>
        <v>#REF!</v>
      </c>
      <c r="AG61" s="221" t="str">
        <f t="shared" si="44"/>
        <v>#REF!</v>
      </c>
      <c r="AH61" s="221" t="str">
        <f t="shared" si="45"/>
        <v>#REF!</v>
      </c>
    </row>
    <row r="62">
      <c r="B62" s="218">
        <v>42.0</v>
      </c>
      <c r="C62" s="219" t="str">
        <f t="shared" si="15"/>
        <v>#REF!</v>
      </c>
      <c r="D62" s="221"/>
      <c r="E62" s="221" t="str">
        <f t="shared" si="16"/>
        <v>#REF!</v>
      </c>
      <c r="F62" s="221" t="str">
        <f t="shared" si="17"/>
        <v>#REF!</v>
      </c>
      <c r="G62" s="221" t="str">
        <f t="shared" si="18"/>
        <v>#REF!</v>
      </c>
      <c r="H62" s="221" t="str">
        <f t="shared" si="19"/>
        <v>#REF!</v>
      </c>
      <c r="I62" s="221" t="str">
        <f t="shared" si="20"/>
        <v>#REF!</v>
      </c>
      <c r="J62" s="221" t="str">
        <f t="shared" si="21"/>
        <v>#REF!</v>
      </c>
      <c r="K62" s="221" t="str">
        <f t="shared" si="22"/>
        <v>#REF!</v>
      </c>
      <c r="L62" s="221" t="str">
        <f t="shared" si="23"/>
        <v>#REF!</v>
      </c>
      <c r="M62" s="221" t="str">
        <f t="shared" si="24"/>
        <v>#REF!</v>
      </c>
      <c r="N62" s="221" t="str">
        <f t="shared" si="25"/>
        <v>#REF!</v>
      </c>
      <c r="O62" s="221" t="str">
        <f t="shared" si="26"/>
        <v>#REF!</v>
      </c>
      <c r="P62" s="221" t="str">
        <f t="shared" si="27"/>
        <v>#REF!</v>
      </c>
      <c r="Q62" s="221" t="str">
        <f t="shared" si="28"/>
        <v>#REF!</v>
      </c>
      <c r="R62" s="221" t="str">
        <f t="shared" si="29"/>
        <v>#REF!</v>
      </c>
      <c r="S62" s="221" t="str">
        <f t="shared" si="30"/>
        <v>#REF!</v>
      </c>
      <c r="T62" s="221" t="str">
        <f t="shared" si="31"/>
        <v>#REF!</v>
      </c>
      <c r="U62" s="221" t="str">
        <f t="shared" si="32"/>
        <v>#REF!</v>
      </c>
      <c r="V62" s="221" t="str">
        <f t="shared" si="33"/>
        <v>#REF!</v>
      </c>
      <c r="W62" s="221" t="str">
        <f t="shared" si="34"/>
        <v>#REF!</v>
      </c>
      <c r="X62" s="221" t="str">
        <f t="shared" si="35"/>
        <v>#REF!</v>
      </c>
      <c r="Y62" s="221" t="str">
        <f t="shared" si="36"/>
        <v>#REF!</v>
      </c>
      <c r="Z62" s="221" t="str">
        <f t="shared" si="37"/>
        <v/>
      </c>
      <c r="AA62" s="221" t="str">
        <f t="shared" si="38"/>
        <v/>
      </c>
      <c r="AB62" s="221" t="str">
        <f t="shared" si="39"/>
        <v/>
      </c>
      <c r="AC62" s="221" t="str">
        <f t="shared" si="40"/>
        <v>#REF!</v>
      </c>
      <c r="AD62" s="221" t="str">
        <f t="shared" si="41"/>
        <v>#REF!</v>
      </c>
      <c r="AE62" s="221" t="str">
        <f t="shared" si="42"/>
        <v>#REF!</v>
      </c>
      <c r="AF62" s="221" t="str">
        <f t="shared" si="43"/>
        <v>#REF!</v>
      </c>
      <c r="AG62" s="221" t="str">
        <f t="shared" si="44"/>
        <v>#REF!</v>
      </c>
      <c r="AH62" s="221" t="str">
        <f t="shared" si="45"/>
        <v>#REF!</v>
      </c>
    </row>
    <row r="63">
      <c r="B63" s="218">
        <v>43.0</v>
      </c>
      <c r="C63" s="219" t="str">
        <f t="shared" si="15"/>
        <v>#REF!</v>
      </c>
      <c r="D63" s="221"/>
      <c r="E63" s="221" t="str">
        <f t="shared" si="16"/>
        <v>#REF!</v>
      </c>
      <c r="F63" s="221" t="str">
        <f t="shared" si="17"/>
        <v>#REF!</v>
      </c>
      <c r="G63" s="221" t="str">
        <f t="shared" si="18"/>
        <v>#REF!</v>
      </c>
      <c r="H63" s="221" t="str">
        <f t="shared" si="19"/>
        <v>#REF!</v>
      </c>
      <c r="I63" s="221" t="str">
        <f t="shared" si="20"/>
        <v>#REF!</v>
      </c>
      <c r="J63" s="221" t="str">
        <f t="shared" si="21"/>
        <v>#REF!</v>
      </c>
      <c r="K63" s="221" t="str">
        <f t="shared" si="22"/>
        <v>#REF!</v>
      </c>
      <c r="L63" s="221" t="str">
        <f t="shared" si="23"/>
        <v>#REF!</v>
      </c>
      <c r="M63" s="221" t="str">
        <f t="shared" si="24"/>
        <v>#REF!</v>
      </c>
      <c r="N63" s="221" t="str">
        <f t="shared" si="25"/>
        <v>#REF!</v>
      </c>
      <c r="O63" s="221" t="str">
        <f t="shared" si="26"/>
        <v>#REF!</v>
      </c>
      <c r="P63" s="221" t="str">
        <f t="shared" si="27"/>
        <v>#REF!</v>
      </c>
      <c r="Q63" s="221" t="str">
        <f t="shared" si="28"/>
        <v>#REF!</v>
      </c>
      <c r="R63" s="221" t="str">
        <f t="shared" si="29"/>
        <v>#REF!</v>
      </c>
      <c r="S63" s="221" t="str">
        <f t="shared" si="30"/>
        <v>#REF!</v>
      </c>
      <c r="T63" s="221" t="str">
        <f t="shared" si="31"/>
        <v>#REF!</v>
      </c>
      <c r="U63" s="221" t="str">
        <f t="shared" si="32"/>
        <v>#REF!</v>
      </c>
      <c r="V63" s="221" t="str">
        <f t="shared" si="33"/>
        <v>#REF!</v>
      </c>
      <c r="W63" s="221" t="str">
        <f t="shared" si="34"/>
        <v>#REF!</v>
      </c>
      <c r="X63" s="221" t="str">
        <f t="shared" si="35"/>
        <v>#REF!</v>
      </c>
      <c r="Y63" s="221" t="str">
        <f t="shared" si="36"/>
        <v>#REF!</v>
      </c>
      <c r="Z63" s="221" t="str">
        <f t="shared" si="37"/>
        <v/>
      </c>
      <c r="AA63" s="221" t="str">
        <f t="shared" si="38"/>
        <v/>
      </c>
      <c r="AB63" s="221" t="str">
        <f t="shared" si="39"/>
        <v/>
      </c>
      <c r="AC63" s="221" t="str">
        <f t="shared" si="40"/>
        <v>#REF!</v>
      </c>
      <c r="AD63" s="221" t="str">
        <f t="shared" si="41"/>
        <v>#REF!</v>
      </c>
      <c r="AE63" s="221" t="str">
        <f t="shared" si="42"/>
        <v>#REF!</v>
      </c>
      <c r="AF63" s="221" t="str">
        <f t="shared" si="43"/>
        <v>#REF!</v>
      </c>
      <c r="AG63" s="221" t="str">
        <f t="shared" si="44"/>
        <v>#REF!</v>
      </c>
      <c r="AH63" s="221" t="str">
        <f t="shared" si="45"/>
        <v>#REF!</v>
      </c>
    </row>
    <row r="64">
      <c r="B64" s="218">
        <v>44.0</v>
      </c>
      <c r="C64" s="219" t="str">
        <f t="shared" si="15"/>
        <v>#REF!</v>
      </c>
      <c r="D64" s="221"/>
      <c r="E64" s="221" t="str">
        <f t="shared" si="16"/>
        <v>#REF!</v>
      </c>
      <c r="F64" s="221" t="str">
        <f t="shared" si="17"/>
        <v>#REF!</v>
      </c>
      <c r="G64" s="221" t="str">
        <f t="shared" si="18"/>
        <v>#REF!</v>
      </c>
      <c r="H64" s="221" t="str">
        <f t="shared" si="19"/>
        <v>#REF!</v>
      </c>
      <c r="I64" s="221" t="str">
        <f t="shared" si="20"/>
        <v>#REF!</v>
      </c>
      <c r="J64" s="221" t="str">
        <f t="shared" si="21"/>
        <v>#REF!</v>
      </c>
      <c r="K64" s="221" t="str">
        <f t="shared" si="22"/>
        <v>#REF!</v>
      </c>
      <c r="L64" s="221" t="str">
        <f t="shared" si="23"/>
        <v>#REF!</v>
      </c>
      <c r="M64" s="221" t="str">
        <f t="shared" si="24"/>
        <v>#REF!</v>
      </c>
      <c r="N64" s="221" t="str">
        <f t="shared" si="25"/>
        <v>#REF!</v>
      </c>
      <c r="O64" s="221" t="str">
        <f t="shared" si="26"/>
        <v>#REF!</v>
      </c>
      <c r="P64" s="221" t="str">
        <f t="shared" si="27"/>
        <v>#REF!</v>
      </c>
      <c r="Q64" s="221" t="str">
        <f t="shared" si="28"/>
        <v>#REF!</v>
      </c>
      <c r="R64" s="221" t="str">
        <f t="shared" si="29"/>
        <v>#REF!</v>
      </c>
      <c r="S64" s="221" t="str">
        <f t="shared" si="30"/>
        <v>#REF!</v>
      </c>
      <c r="T64" s="221" t="str">
        <f t="shared" si="31"/>
        <v>#REF!</v>
      </c>
      <c r="U64" s="221" t="str">
        <f t="shared" si="32"/>
        <v>#REF!</v>
      </c>
      <c r="V64" s="221" t="str">
        <f t="shared" si="33"/>
        <v>#REF!</v>
      </c>
      <c r="W64" s="221" t="str">
        <f t="shared" si="34"/>
        <v>#REF!</v>
      </c>
      <c r="X64" s="221" t="str">
        <f t="shared" si="35"/>
        <v>#REF!</v>
      </c>
      <c r="Y64" s="221" t="str">
        <f t="shared" si="36"/>
        <v>#REF!</v>
      </c>
      <c r="Z64" s="221" t="str">
        <f t="shared" si="37"/>
        <v/>
      </c>
      <c r="AA64" s="221" t="str">
        <f t="shared" si="38"/>
        <v/>
      </c>
      <c r="AB64" s="221" t="str">
        <f t="shared" si="39"/>
        <v/>
      </c>
      <c r="AC64" s="221" t="str">
        <f t="shared" si="40"/>
        <v>#REF!</v>
      </c>
      <c r="AD64" s="221" t="str">
        <f t="shared" si="41"/>
        <v>#REF!</v>
      </c>
      <c r="AE64" s="221" t="str">
        <f t="shared" si="42"/>
        <v>#REF!</v>
      </c>
      <c r="AF64" s="221" t="str">
        <f t="shared" si="43"/>
        <v>#REF!</v>
      </c>
      <c r="AG64" s="221" t="str">
        <f t="shared" si="44"/>
        <v>#REF!</v>
      </c>
      <c r="AH64" s="221" t="str">
        <f t="shared" si="45"/>
        <v>#REF!</v>
      </c>
    </row>
    <row r="65">
      <c r="B65" s="218">
        <v>45.0</v>
      </c>
      <c r="C65" s="219" t="str">
        <f t="shared" si="15"/>
        <v>#REF!</v>
      </c>
      <c r="D65" s="221"/>
      <c r="E65" s="221" t="str">
        <f t="shared" si="16"/>
        <v>#REF!</v>
      </c>
      <c r="F65" s="221" t="str">
        <f t="shared" si="17"/>
        <v>#REF!</v>
      </c>
      <c r="G65" s="221" t="str">
        <f t="shared" si="18"/>
        <v>#REF!</v>
      </c>
      <c r="H65" s="221" t="str">
        <f t="shared" si="19"/>
        <v>#REF!</v>
      </c>
      <c r="I65" s="221" t="str">
        <f t="shared" si="20"/>
        <v>#REF!</v>
      </c>
      <c r="J65" s="221" t="str">
        <f t="shared" si="21"/>
        <v>#REF!</v>
      </c>
      <c r="K65" s="221" t="str">
        <f t="shared" si="22"/>
        <v>#REF!</v>
      </c>
      <c r="L65" s="221" t="str">
        <f t="shared" si="23"/>
        <v>#REF!</v>
      </c>
      <c r="M65" s="221" t="str">
        <f t="shared" si="24"/>
        <v>#REF!</v>
      </c>
      <c r="N65" s="221" t="str">
        <f t="shared" si="25"/>
        <v>#REF!</v>
      </c>
      <c r="O65" s="221" t="str">
        <f t="shared" si="26"/>
        <v>#REF!</v>
      </c>
      <c r="P65" s="221" t="str">
        <f t="shared" si="27"/>
        <v>#REF!</v>
      </c>
      <c r="Q65" s="221" t="str">
        <f t="shared" si="28"/>
        <v>#REF!</v>
      </c>
      <c r="R65" s="221" t="str">
        <f t="shared" si="29"/>
        <v>#REF!</v>
      </c>
      <c r="S65" s="221" t="str">
        <f t="shared" si="30"/>
        <v>#REF!</v>
      </c>
      <c r="T65" s="221" t="str">
        <f t="shared" si="31"/>
        <v>#REF!</v>
      </c>
      <c r="U65" s="221" t="str">
        <f t="shared" si="32"/>
        <v>#REF!</v>
      </c>
      <c r="V65" s="221" t="str">
        <f t="shared" si="33"/>
        <v>#REF!</v>
      </c>
      <c r="W65" s="221" t="str">
        <f t="shared" si="34"/>
        <v>#REF!</v>
      </c>
      <c r="X65" s="221" t="str">
        <f t="shared" si="35"/>
        <v>#REF!</v>
      </c>
      <c r="Y65" s="221" t="str">
        <f t="shared" si="36"/>
        <v>#REF!</v>
      </c>
      <c r="Z65" s="221" t="str">
        <f t="shared" si="37"/>
        <v/>
      </c>
      <c r="AA65" s="221" t="str">
        <f t="shared" si="38"/>
        <v/>
      </c>
      <c r="AB65" s="221" t="str">
        <f t="shared" si="39"/>
        <v/>
      </c>
      <c r="AC65" s="221" t="str">
        <f t="shared" si="40"/>
        <v>#REF!</v>
      </c>
      <c r="AD65" s="221" t="str">
        <f t="shared" si="41"/>
        <v>#REF!</v>
      </c>
      <c r="AE65" s="221" t="str">
        <f t="shared" si="42"/>
        <v>#REF!</v>
      </c>
      <c r="AF65" s="221" t="str">
        <f t="shared" si="43"/>
        <v>#REF!</v>
      </c>
      <c r="AG65" s="221" t="str">
        <f t="shared" si="44"/>
        <v>#REF!</v>
      </c>
      <c r="AH65" s="221" t="str">
        <f t="shared" si="45"/>
        <v>#REF!</v>
      </c>
    </row>
    <row r="66">
      <c r="B66" s="218">
        <v>46.0</v>
      </c>
      <c r="C66" s="219" t="str">
        <f t="shared" si="15"/>
        <v>#REF!</v>
      </c>
      <c r="D66" s="221"/>
      <c r="E66" s="221" t="str">
        <f t="shared" si="16"/>
        <v>#REF!</v>
      </c>
      <c r="F66" s="221" t="str">
        <f t="shared" si="17"/>
        <v>#REF!</v>
      </c>
      <c r="G66" s="221" t="str">
        <f t="shared" si="18"/>
        <v>#REF!</v>
      </c>
      <c r="H66" s="221" t="str">
        <f t="shared" si="19"/>
        <v>#REF!</v>
      </c>
      <c r="I66" s="221" t="str">
        <f t="shared" si="20"/>
        <v>#REF!</v>
      </c>
      <c r="J66" s="221" t="str">
        <f t="shared" si="21"/>
        <v>#REF!</v>
      </c>
      <c r="K66" s="221" t="str">
        <f t="shared" si="22"/>
        <v>#REF!</v>
      </c>
      <c r="L66" s="221" t="str">
        <f t="shared" si="23"/>
        <v>#REF!</v>
      </c>
      <c r="M66" s="221" t="str">
        <f t="shared" si="24"/>
        <v>#REF!</v>
      </c>
      <c r="N66" s="221" t="str">
        <f t="shared" si="25"/>
        <v>#REF!</v>
      </c>
      <c r="O66" s="221" t="str">
        <f t="shared" si="26"/>
        <v>#REF!</v>
      </c>
      <c r="P66" s="221" t="str">
        <f t="shared" si="27"/>
        <v>#REF!</v>
      </c>
      <c r="Q66" s="221" t="str">
        <f t="shared" si="28"/>
        <v>#REF!</v>
      </c>
      <c r="R66" s="221" t="str">
        <f t="shared" si="29"/>
        <v>#REF!</v>
      </c>
      <c r="S66" s="221" t="str">
        <f t="shared" si="30"/>
        <v>#REF!</v>
      </c>
      <c r="T66" s="221" t="str">
        <f t="shared" si="31"/>
        <v>#REF!</v>
      </c>
      <c r="U66" s="221" t="str">
        <f t="shared" si="32"/>
        <v>#REF!</v>
      </c>
      <c r="V66" s="221" t="str">
        <f t="shared" si="33"/>
        <v>#REF!</v>
      </c>
      <c r="W66" s="221" t="str">
        <f t="shared" si="34"/>
        <v>#REF!</v>
      </c>
      <c r="X66" s="221" t="str">
        <f t="shared" si="35"/>
        <v>#REF!</v>
      </c>
      <c r="Y66" s="221" t="str">
        <f t="shared" si="36"/>
        <v>#REF!</v>
      </c>
      <c r="Z66" s="221" t="str">
        <f t="shared" si="37"/>
        <v/>
      </c>
      <c r="AA66" s="221" t="str">
        <f t="shared" si="38"/>
        <v/>
      </c>
      <c r="AB66" s="221" t="str">
        <f t="shared" si="39"/>
        <v/>
      </c>
      <c r="AC66" s="221" t="str">
        <f t="shared" si="40"/>
        <v>#REF!</v>
      </c>
      <c r="AD66" s="221" t="str">
        <f t="shared" si="41"/>
        <v>#REF!</v>
      </c>
      <c r="AE66" s="221" t="str">
        <f t="shared" si="42"/>
        <v>#REF!</v>
      </c>
      <c r="AF66" s="221" t="str">
        <f t="shared" si="43"/>
        <v>#REF!</v>
      </c>
      <c r="AG66" s="221" t="str">
        <f t="shared" si="44"/>
        <v>#REF!</v>
      </c>
      <c r="AH66" s="221" t="str">
        <f t="shared" si="45"/>
        <v>#REF!</v>
      </c>
    </row>
    <row r="67">
      <c r="B67" s="218">
        <v>47.0</v>
      </c>
      <c r="C67" s="219" t="str">
        <f t="shared" si="15"/>
        <v>#REF!</v>
      </c>
      <c r="D67" s="221"/>
      <c r="E67" s="221" t="str">
        <f t="shared" si="16"/>
        <v>#REF!</v>
      </c>
      <c r="F67" s="221" t="str">
        <f t="shared" si="17"/>
        <v>#REF!</v>
      </c>
      <c r="G67" s="221" t="str">
        <f t="shared" si="18"/>
        <v>#REF!</v>
      </c>
      <c r="H67" s="221" t="str">
        <f t="shared" si="19"/>
        <v>#REF!</v>
      </c>
      <c r="I67" s="221" t="str">
        <f t="shared" si="20"/>
        <v>#REF!</v>
      </c>
      <c r="J67" s="221" t="str">
        <f t="shared" si="21"/>
        <v>#REF!</v>
      </c>
      <c r="K67" s="221" t="str">
        <f t="shared" si="22"/>
        <v>#REF!</v>
      </c>
      <c r="L67" s="221" t="str">
        <f t="shared" si="23"/>
        <v>#REF!</v>
      </c>
      <c r="M67" s="221" t="str">
        <f t="shared" si="24"/>
        <v>#REF!</v>
      </c>
      <c r="N67" s="221" t="str">
        <f t="shared" si="25"/>
        <v>#REF!</v>
      </c>
      <c r="O67" s="221" t="str">
        <f t="shared" si="26"/>
        <v>#REF!</v>
      </c>
      <c r="P67" s="221" t="str">
        <f t="shared" si="27"/>
        <v>#REF!</v>
      </c>
      <c r="Q67" s="221" t="str">
        <f t="shared" si="28"/>
        <v>#REF!</v>
      </c>
      <c r="R67" s="221" t="str">
        <f t="shared" si="29"/>
        <v>#REF!</v>
      </c>
      <c r="S67" s="221" t="str">
        <f t="shared" si="30"/>
        <v>#REF!</v>
      </c>
      <c r="T67" s="221" t="str">
        <f t="shared" si="31"/>
        <v>#REF!</v>
      </c>
      <c r="U67" s="221" t="str">
        <f t="shared" si="32"/>
        <v>#REF!</v>
      </c>
      <c r="V67" s="221" t="str">
        <f t="shared" si="33"/>
        <v>#REF!</v>
      </c>
      <c r="W67" s="221" t="str">
        <f t="shared" si="34"/>
        <v>#REF!</v>
      </c>
      <c r="X67" s="221" t="str">
        <f t="shared" si="35"/>
        <v>#REF!</v>
      </c>
      <c r="Y67" s="221" t="str">
        <f t="shared" si="36"/>
        <v>#REF!</v>
      </c>
      <c r="Z67" s="221" t="str">
        <f t="shared" si="37"/>
        <v/>
      </c>
      <c r="AA67" s="221" t="str">
        <f t="shared" si="38"/>
        <v/>
      </c>
      <c r="AB67" s="221" t="str">
        <f t="shared" si="39"/>
        <v/>
      </c>
      <c r="AC67" s="221" t="str">
        <f t="shared" si="40"/>
        <v>#REF!</v>
      </c>
      <c r="AD67" s="221" t="str">
        <f t="shared" si="41"/>
        <v>#REF!</v>
      </c>
      <c r="AE67" s="221" t="str">
        <f t="shared" si="42"/>
        <v>#REF!</v>
      </c>
      <c r="AF67" s="221" t="str">
        <f t="shared" si="43"/>
        <v>#REF!</v>
      </c>
      <c r="AG67" s="221" t="str">
        <f t="shared" si="44"/>
        <v>#REF!</v>
      </c>
      <c r="AH67" s="221" t="str">
        <f t="shared" si="45"/>
        <v>#REF!</v>
      </c>
    </row>
    <row r="68">
      <c r="B68" s="218">
        <v>48.0</v>
      </c>
      <c r="C68" s="219" t="str">
        <f t="shared" si="15"/>
        <v>#REF!</v>
      </c>
      <c r="D68" s="221"/>
      <c r="E68" s="221" t="str">
        <f t="shared" si="16"/>
        <v>#REF!</v>
      </c>
      <c r="F68" s="221" t="str">
        <f t="shared" si="17"/>
        <v>#REF!</v>
      </c>
      <c r="G68" s="221" t="str">
        <f t="shared" si="18"/>
        <v>#REF!</v>
      </c>
      <c r="H68" s="221" t="str">
        <f t="shared" si="19"/>
        <v>#REF!</v>
      </c>
      <c r="I68" s="221" t="str">
        <f t="shared" si="20"/>
        <v>#REF!</v>
      </c>
      <c r="J68" s="221" t="str">
        <f t="shared" si="21"/>
        <v>#REF!</v>
      </c>
      <c r="K68" s="221" t="str">
        <f t="shared" si="22"/>
        <v>#REF!</v>
      </c>
      <c r="L68" s="221" t="str">
        <f t="shared" si="23"/>
        <v>#REF!</v>
      </c>
      <c r="M68" s="221" t="str">
        <f t="shared" si="24"/>
        <v>#REF!</v>
      </c>
      <c r="N68" s="221" t="str">
        <f t="shared" si="25"/>
        <v>#REF!</v>
      </c>
      <c r="O68" s="221" t="str">
        <f t="shared" si="26"/>
        <v>#REF!</v>
      </c>
      <c r="P68" s="221" t="str">
        <f t="shared" si="27"/>
        <v>#REF!</v>
      </c>
      <c r="Q68" s="221" t="str">
        <f t="shared" si="28"/>
        <v>#REF!</v>
      </c>
      <c r="R68" s="221" t="str">
        <f t="shared" si="29"/>
        <v>#REF!</v>
      </c>
      <c r="S68" s="221" t="str">
        <f t="shared" si="30"/>
        <v>#REF!</v>
      </c>
      <c r="T68" s="221" t="str">
        <f t="shared" si="31"/>
        <v>#REF!</v>
      </c>
      <c r="U68" s="221" t="str">
        <f t="shared" si="32"/>
        <v>#REF!</v>
      </c>
      <c r="V68" s="221" t="str">
        <f t="shared" si="33"/>
        <v>#REF!</v>
      </c>
      <c r="W68" s="221" t="str">
        <f t="shared" si="34"/>
        <v>#REF!</v>
      </c>
      <c r="X68" s="221" t="str">
        <f t="shared" si="35"/>
        <v>#REF!</v>
      </c>
      <c r="Y68" s="221" t="str">
        <f t="shared" si="36"/>
        <v>#REF!</v>
      </c>
      <c r="Z68" s="221" t="str">
        <f t="shared" si="37"/>
        <v/>
      </c>
      <c r="AA68" s="221" t="str">
        <f t="shared" si="38"/>
        <v/>
      </c>
      <c r="AB68" s="221" t="str">
        <f t="shared" si="39"/>
        <v/>
      </c>
      <c r="AC68" s="221" t="str">
        <f t="shared" si="40"/>
        <v>#REF!</v>
      </c>
      <c r="AD68" s="221" t="str">
        <f t="shared" si="41"/>
        <v>#REF!</v>
      </c>
      <c r="AE68" s="221" t="str">
        <f t="shared" si="42"/>
        <v>#REF!</v>
      </c>
      <c r="AF68" s="221" t="str">
        <f t="shared" si="43"/>
        <v>#REF!</v>
      </c>
      <c r="AG68" s="221" t="str">
        <f t="shared" si="44"/>
        <v>#REF!</v>
      </c>
      <c r="AH68" s="221" t="str">
        <f t="shared" si="45"/>
        <v>#REF!</v>
      </c>
    </row>
    <row r="69">
      <c r="B69" s="218">
        <v>49.0</v>
      </c>
      <c r="C69" s="219" t="str">
        <f t="shared" si="15"/>
        <v>#REF!</v>
      </c>
      <c r="D69" s="221"/>
      <c r="E69" s="221" t="str">
        <f t="shared" si="16"/>
        <v>#REF!</v>
      </c>
      <c r="F69" s="221" t="str">
        <f t="shared" si="17"/>
        <v>#REF!</v>
      </c>
      <c r="G69" s="221" t="str">
        <f t="shared" si="18"/>
        <v>#REF!</v>
      </c>
      <c r="H69" s="221" t="str">
        <f t="shared" si="19"/>
        <v>#REF!</v>
      </c>
      <c r="I69" s="221" t="str">
        <f t="shared" si="20"/>
        <v>#REF!</v>
      </c>
      <c r="J69" s="221" t="str">
        <f t="shared" si="21"/>
        <v>#REF!</v>
      </c>
      <c r="K69" s="221" t="str">
        <f t="shared" si="22"/>
        <v>#REF!</v>
      </c>
      <c r="L69" s="221" t="str">
        <f t="shared" si="23"/>
        <v>#REF!</v>
      </c>
      <c r="M69" s="221" t="str">
        <f t="shared" si="24"/>
        <v>#REF!</v>
      </c>
      <c r="N69" s="221" t="str">
        <f t="shared" si="25"/>
        <v>#REF!</v>
      </c>
      <c r="O69" s="221" t="str">
        <f t="shared" si="26"/>
        <v>#REF!</v>
      </c>
      <c r="P69" s="221" t="str">
        <f t="shared" si="27"/>
        <v>#REF!</v>
      </c>
      <c r="Q69" s="221" t="str">
        <f t="shared" si="28"/>
        <v>#REF!</v>
      </c>
      <c r="R69" s="221" t="str">
        <f t="shared" si="29"/>
        <v>#REF!</v>
      </c>
      <c r="S69" s="221" t="str">
        <f t="shared" si="30"/>
        <v>#REF!</v>
      </c>
      <c r="T69" s="221" t="str">
        <f t="shared" si="31"/>
        <v>#REF!</v>
      </c>
      <c r="U69" s="221" t="str">
        <f t="shared" si="32"/>
        <v>#REF!</v>
      </c>
      <c r="V69" s="221" t="str">
        <f t="shared" si="33"/>
        <v>#REF!</v>
      </c>
      <c r="W69" s="221" t="str">
        <f t="shared" si="34"/>
        <v>#REF!</v>
      </c>
      <c r="X69" s="221" t="str">
        <f t="shared" si="35"/>
        <v>#REF!</v>
      </c>
      <c r="Y69" s="221" t="str">
        <f t="shared" si="36"/>
        <v>#REF!</v>
      </c>
      <c r="Z69" s="221" t="str">
        <f t="shared" si="37"/>
        <v/>
      </c>
      <c r="AA69" s="221" t="str">
        <f t="shared" si="38"/>
        <v/>
      </c>
      <c r="AB69" s="221" t="str">
        <f t="shared" si="39"/>
        <v/>
      </c>
      <c r="AC69" s="221" t="str">
        <f t="shared" si="40"/>
        <v>#REF!</v>
      </c>
      <c r="AD69" s="221" t="str">
        <f t="shared" si="41"/>
        <v>#REF!</v>
      </c>
      <c r="AE69" s="221" t="str">
        <f t="shared" si="42"/>
        <v>#REF!</v>
      </c>
      <c r="AF69" s="221" t="str">
        <f t="shared" si="43"/>
        <v>#REF!</v>
      </c>
      <c r="AG69" s="221" t="str">
        <f t="shared" si="44"/>
        <v>#REF!</v>
      </c>
      <c r="AH69" s="221" t="str">
        <f t="shared" si="45"/>
        <v>#REF!</v>
      </c>
    </row>
    <row r="70">
      <c r="B70" s="218">
        <v>50.0</v>
      </c>
      <c r="C70" s="219" t="str">
        <f t="shared" si="15"/>
        <v>#REF!</v>
      </c>
      <c r="D70" s="221"/>
      <c r="E70" s="221" t="str">
        <f t="shared" si="16"/>
        <v>#REF!</v>
      </c>
      <c r="F70" s="221" t="str">
        <f t="shared" si="17"/>
        <v>#REF!</v>
      </c>
      <c r="G70" s="221" t="str">
        <f t="shared" si="18"/>
        <v>#REF!</v>
      </c>
      <c r="H70" s="221" t="str">
        <f t="shared" si="19"/>
        <v>#REF!</v>
      </c>
      <c r="I70" s="221" t="str">
        <f t="shared" si="20"/>
        <v>#REF!</v>
      </c>
      <c r="J70" s="221" t="str">
        <f t="shared" si="21"/>
        <v>#REF!</v>
      </c>
      <c r="K70" s="221" t="str">
        <f t="shared" si="22"/>
        <v>#REF!</v>
      </c>
      <c r="L70" s="221" t="str">
        <f t="shared" si="23"/>
        <v>#REF!</v>
      </c>
      <c r="M70" s="221" t="str">
        <f t="shared" si="24"/>
        <v>#REF!</v>
      </c>
      <c r="N70" s="221" t="str">
        <f t="shared" si="25"/>
        <v>#REF!</v>
      </c>
      <c r="O70" s="221" t="str">
        <f t="shared" si="26"/>
        <v>#REF!</v>
      </c>
      <c r="P70" s="221" t="str">
        <f t="shared" si="27"/>
        <v>#REF!</v>
      </c>
      <c r="Q70" s="221" t="str">
        <f t="shared" si="28"/>
        <v>#REF!</v>
      </c>
      <c r="R70" s="221" t="str">
        <f t="shared" si="29"/>
        <v>#REF!</v>
      </c>
      <c r="S70" s="221" t="str">
        <f t="shared" si="30"/>
        <v>#REF!</v>
      </c>
      <c r="T70" s="221" t="str">
        <f t="shared" si="31"/>
        <v>#REF!</v>
      </c>
      <c r="U70" s="221" t="str">
        <f t="shared" si="32"/>
        <v>#REF!</v>
      </c>
      <c r="V70" s="221" t="str">
        <f t="shared" si="33"/>
        <v>#REF!</v>
      </c>
      <c r="W70" s="221" t="str">
        <f t="shared" si="34"/>
        <v>#REF!</v>
      </c>
      <c r="X70" s="221" t="str">
        <f t="shared" si="35"/>
        <v>#REF!</v>
      </c>
      <c r="Y70" s="221" t="str">
        <f t="shared" si="36"/>
        <v>#REF!</v>
      </c>
      <c r="Z70" s="221" t="str">
        <f t="shared" si="37"/>
        <v/>
      </c>
      <c r="AA70" s="221" t="str">
        <f t="shared" si="38"/>
        <v/>
      </c>
      <c r="AB70" s="221" t="str">
        <f t="shared" si="39"/>
        <v/>
      </c>
      <c r="AC70" s="221" t="str">
        <f t="shared" si="40"/>
        <v>#REF!</v>
      </c>
      <c r="AD70" s="221" t="str">
        <f t="shared" si="41"/>
        <v>#REF!</v>
      </c>
      <c r="AE70" s="221" t="str">
        <f t="shared" si="42"/>
        <v>#REF!</v>
      </c>
      <c r="AF70" s="221" t="str">
        <f t="shared" si="43"/>
        <v>#REF!</v>
      </c>
      <c r="AG70" s="221" t="str">
        <f t="shared" si="44"/>
        <v>#REF!</v>
      </c>
      <c r="AH70" s="221" t="str">
        <f t="shared" si="45"/>
        <v>#REF!</v>
      </c>
    </row>
    <row r="71">
      <c r="B71" s="218">
        <v>51.0</v>
      </c>
      <c r="C71" s="219" t="str">
        <f t="shared" si="15"/>
        <v>#REF!</v>
      </c>
      <c r="D71" s="221"/>
      <c r="E71" s="221" t="str">
        <f t="shared" si="16"/>
        <v>#REF!</v>
      </c>
      <c r="F71" s="221" t="str">
        <f t="shared" si="17"/>
        <v>#REF!</v>
      </c>
      <c r="G71" s="221" t="str">
        <f t="shared" si="18"/>
        <v>#REF!</v>
      </c>
      <c r="H71" s="221" t="str">
        <f t="shared" si="19"/>
        <v>#REF!</v>
      </c>
      <c r="I71" s="221" t="str">
        <f t="shared" si="20"/>
        <v>#REF!</v>
      </c>
      <c r="J71" s="221" t="str">
        <f t="shared" si="21"/>
        <v>#REF!</v>
      </c>
      <c r="K71" s="221" t="str">
        <f t="shared" si="22"/>
        <v>#REF!</v>
      </c>
      <c r="L71" s="221" t="str">
        <f t="shared" si="23"/>
        <v>#REF!</v>
      </c>
      <c r="M71" s="221" t="str">
        <f t="shared" si="24"/>
        <v>#REF!</v>
      </c>
      <c r="N71" s="221" t="str">
        <f t="shared" si="25"/>
        <v>#REF!</v>
      </c>
      <c r="O71" s="221" t="str">
        <f t="shared" si="26"/>
        <v>#REF!</v>
      </c>
      <c r="P71" s="221" t="str">
        <f t="shared" si="27"/>
        <v>#REF!</v>
      </c>
      <c r="Q71" s="221" t="str">
        <f t="shared" si="28"/>
        <v>#REF!</v>
      </c>
      <c r="R71" s="221" t="str">
        <f t="shared" si="29"/>
        <v>#REF!</v>
      </c>
      <c r="S71" s="221" t="str">
        <f t="shared" si="30"/>
        <v>#REF!</v>
      </c>
      <c r="T71" s="221" t="str">
        <f t="shared" si="31"/>
        <v>#REF!</v>
      </c>
      <c r="U71" s="221" t="str">
        <f t="shared" si="32"/>
        <v>#REF!</v>
      </c>
      <c r="V71" s="221" t="str">
        <f t="shared" si="33"/>
        <v>#REF!</v>
      </c>
      <c r="W71" s="221" t="str">
        <f t="shared" si="34"/>
        <v>#REF!</v>
      </c>
      <c r="X71" s="221" t="str">
        <f t="shared" si="35"/>
        <v>#REF!</v>
      </c>
      <c r="Y71" s="221" t="str">
        <f t="shared" si="36"/>
        <v>#REF!</v>
      </c>
      <c r="Z71" s="221" t="str">
        <f t="shared" si="37"/>
        <v/>
      </c>
      <c r="AA71" s="221" t="str">
        <f t="shared" si="38"/>
        <v/>
      </c>
      <c r="AB71" s="221" t="str">
        <f t="shared" si="39"/>
        <v/>
      </c>
      <c r="AC71" s="221" t="str">
        <f t="shared" si="40"/>
        <v>#REF!</v>
      </c>
      <c r="AD71" s="221" t="str">
        <f t="shared" si="41"/>
        <v>#REF!</v>
      </c>
      <c r="AE71" s="221" t="str">
        <f t="shared" si="42"/>
        <v>#REF!</v>
      </c>
      <c r="AF71" s="221" t="str">
        <f t="shared" si="43"/>
        <v>#REF!</v>
      </c>
      <c r="AG71" s="221" t="str">
        <f t="shared" si="44"/>
        <v>#REF!</v>
      </c>
      <c r="AH71" s="221" t="str">
        <f t="shared" si="45"/>
        <v>#REF!</v>
      </c>
    </row>
    <row r="72">
      <c r="B72" s="218">
        <v>52.0</v>
      </c>
      <c r="C72" s="219" t="str">
        <f t="shared" si="15"/>
        <v>#REF!</v>
      </c>
      <c r="D72" s="221"/>
      <c r="E72" s="221" t="str">
        <f t="shared" si="16"/>
        <v>#REF!</v>
      </c>
      <c r="F72" s="221" t="str">
        <f t="shared" si="17"/>
        <v>#REF!</v>
      </c>
      <c r="G72" s="221" t="str">
        <f t="shared" si="18"/>
        <v>#REF!</v>
      </c>
      <c r="H72" s="221" t="str">
        <f t="shared" si="19"/>
        <v>#REF!</v>
      </c>
      <c r="I72" s="221" t="str">
        <f t="shared" si="20"/>
        <v>#REF!</v>
      </c>
      <c r="J72" s="221" t="str">
        <f t="shared" si="21"/>
        <v>#REF!</v>
      </c>
      <c r="K72" s="221" t="str">
        <f t="shared" si="22"/>
        <v>#REF!</v>
      </c>
      <c r="L72" s="221" t="str">
        <f t="shared" si="23"/>
        <v>#REF!</v>
      </c>
      <c r="M72" s="221" t="str">
        <f t="shared" si="24"/>
        <v>#REF!</v>
      </c>
      <c r="N72" s="221" t="str">
        <f t="shared" si="25"/>
        <v>#REF!</v>
      </c>
      <c r="O72" s="221" t="str">
        <f t="shared" si="26"/>
        <v>#REF!</v>
      </c>
      <c r="P72" s="221" t="str">
        <f t="shared" si="27"/>
        <v>#REF!</v>
      </c>
      <c r="Q72" s="221" t="str">
        <f t="shared" si="28"/>
        <v>#REF!</v>
      </c>
      <c r="R72" s="221" t="str">
        <f t="shared" si="29"/>
        <v>#REF!</v>
      </c>
      <c r="S72" s="221" t="str">
        <f t="shared" si="30"/>
        <v>#REF!</v>
      </c>
      <c r="T72" s="221" t="str">
        <f t="shared" si="31"/>
        <v>#REF!</v>
      </c>
      <c r="U72" s="221" t="str">
        <f t="shared" si="32"/>
        <v>#REF!</v>
      </c>
      <c r="V72" s="221" t="str">
        <f t="shared" si="33"/>
        <v>#REF!</v>
      </c>
      <c r="W72" s="221" t="str">
        <f t="shared" si="34"/>
        <v>#REF!</v>
      </c>
      <c r="X72" s="221" t="str">
        <f t="shared" si="35"/>
        <v>#REF!</v>
      </c>
      <c r="Y72" s="221" t="str">
        <f t="shared" si="36"/>
        <v>#REF!</v>
      </c>
      <c r="Z72" s="221" t="str">
        <f t="shared" si="37"/>
        <v/>
      </c>
      <c r="AA72" s="221" t="str">
        <f t="shared" si="38"/>
        <v/>
      </c>
      <c r="AB72" s="221" t="str">
        <f t="shared" si="39"/>
        <v/>
      </c>
      <c r="AC72" s="221" t="str">
        <f t="shared" si="40"/>
        <v>#REF!</v>
      </c>
      <c r="AD72" s="221" t="str">
        <f t="shared" si="41"/>
        <v>#REF!</v>
      </c>
      <c r="AE72" s="221" t="str">
        <f t="shared" si="42"/>
        <v>#REF!</v>
      </c>
      <c r="AF72" s="221" t="str">
        <f t="shared" si="43"/>
        <v>#REF!</v>
      </c>
      <c r="AG72" s="221" t="str">
        <f t="shared" si="44"/>
        <v>#REF!</v>
      </c>
      <c r="AH72" s="221" t="str">
        <f t="shared" si="45"/>
        <v>#REF!</v>
      </c>
    </row>
    <row r="73">
      <c r="B73" s="218">
        <v>53.0</v>
      </c>
      <c r="C73" s="219" t="str">
        <f t="shared" si="15"/>
        <v>#REF!</v>
      </c>
      <c r="D73" s="221"/>
      <c r="E73" s="221" t="str">
        <f t="shared" si="16"/>
        <v>#REF!</v>
      </c>
      <c r="F73" s="221" t="str">
        <f t="shared" si="17"/>
        <v>#REF!</v>
      </c>
      <c r="G73" s="221" t="str">
        <f t="shared" si="18"/>
        <v>#REF!</v>
      </c>
      <c r="H73" s="221" t="str">
        <f t="shared" si="19"/>
        <v>#REF!</v>
      </c>
      <c r="I73" s="221" t="str">
        <f t="shared" si="20"/>
        <v>#REF!</v>
      </c>
      <c r="J73" s="221" t="str">
        <f t="shared" si="21"/>
        <v>#REF!</v>
      </c>
      <c r="K73" s="221" t="str">
        <f t="shared" si="22"/>
        <v>#REF!</v>
      </c>
      <c r="L73" s="221" t="str">
        <f t="shared" si="23"/>
        <v>#REF!</v>
      </c>
      <c r="M73" s="221" t="str">
        <f t="shared" si="24"/>
        <v>#REF!</v>
      </c>
      <c r="N73" s="221" t="str">
        <f t="shared" si="25"/>
        <v>#REF!</v>
      </c>
      <c r="O73" s="221" t="str">
        <f t="shared" si="26"/>
        <v>#REF!</v>
      </c>
      <c r="P73" s="221" t="str">
        <f t="shared" si="27"/>
        <v>#REF!</v>
      </c>
      <c r="Q73" s="221" t="str">
        <f t="shared" si="28"/>
        <v>#REF!</v>
      </c>
      <c r="R73" s="221" t="str">
        <f t="shared" si="29"/>
        <v>#REF!</v>
      </c>
      <c r="S73" s="221" t="str">
        <f t="shared" si="30"/>
        <v>#REF!</v>
      </c>
      <c r="T73" s="221" t="str">
        <f t="shared" si="31"/>
        <v>#REF!</v>
      </c>
      <c r="U73" s="221" t="str">
        <f t="shared" si="32"/>
        <v>#REF!</v>
      </c>
      <c r="V73" s="221" t="str">
        <f t="shared" si="33"/>
        <v>#REF!</v>
      </c>
      <c r="W73" s="221" t="str">
        <f t="shared" si="34"/>
        <v>#REF!</v>
      </c>
      <c r="X73" s="221" t="str">
        <f t="shared" si="35"/>
        <v>#REF!</v>
      </c>
      <c r="Y73" s="221" t="str">
        <f t="shared" si="36"/>
        <v>#REF!</v>
      </c>
      <c r="Z73" s="221" t="str">
        <f t="shared" si="37"/>
        <v/>
      </c>
      <c r="AA73" s="221" t="str">
        <f t="shared" si="38"/>
        <v/>
      </c>
      <c r="AB73" s="221" t="str">
        <f t="shared" si="39"/>
        <v/>
      </c>
      <c r="AC73" s="221" t="str">
        <f t="shared" si="40"/>
        <v>#REF!</v>
      </c>
      <c r="AD73" s="221" t="str">
        <f t="shared" si="41"/>
        <v>#REF!</v>
      </c>
      <c r="AE73" s="221" t="str">
        <f t="shared" si="42"/>
        <v>#REF!</v>
      </c>
      <c r="AF73" s="221" t="str">
        <f t="shared" si="43"/>
        <v>#REF!</v>
      </c>
      <c r="AG73" s="221" t="str">
        <f t="shared" si="44"/>
        <v>#REF!</v>
      </c>
      <c r="AH73" s="221" t="str">
        <f t="shared" si="45"/>
        <v>#REF!</v>
      </c>
    </row>
    <row r="74">
      <c r="B74" s="218">
        <v>54.0</v>
      </c>
      <c r="C74" s="219" t="str">
        <f t="shared" si="15"/>
        <v>#REF!</v>
      </c>
      <c r="D74" s="221"/>
      <c r="E74" s="221" t="str">
        <f t="shared" si="16"/>
        <v>#REF!</v>
      </c>
      <c r="F74" s="221" t="str">
        <f t="shared" si="17"/>
        <v>#REF!</v>
      </c>
      <c r="G74" s="221" t="str">
        <f t="shared" si="18"/>
        <v>#REF!</v>
      </c>
      <c r="H74" s="221" t="str">
        <f t="shared" si="19"/>
        <v>#REF!</v>
      </c>
      <c r="I74" s="221" t="str">
        <f t="shared" si="20"/>
        <v>#REF!</v>
      </c>
      <c r="J74" s="221" t="str">
        <f t="shared" si="21"/>
        <v>#REF!</v>
      </c>
      <c r="K74" s="221" t="str">
        <f t="shared" si="22"/>
        <v>#REF!</v>
      </c>
      <c r="L74" s="221" t="str">
        <f t="shared" si="23"/>
        <v>#REF!</v>
      </c>
      <c r="M74" s="221" t="str">
        <f t="shared" si="24"/>
        <v>#REF!</v>
      </c>
      <c r="N74" s="221" t="str">
        <f t="shared" si="25"/>
        <v>#REF!</v>
      </c>
      <c r="O74" s="221" t="str">
        <f t="shared" si="26"/>
        <v>#REF!</v>
      </c>
      <c r="P74" s="221" t="str">
        <f t="shared" si="27"/>
        <v>#REF!</v>
      </c>
      <c r="Q74" s="221" t="str">
        <f t="shared" si="28"/>
        <v>#REF!</v>
      </c>
      <c r="R74" s="221" t="str">
        <f t="shared" si="29"/>
        <v>#REF!</v>
      </c>
      <c r="S74" s="221" t="str">
        <f t="shared" si="30"/>
        <v>#REF!</v>
      </c>
      <c r="T74" s="221" t="str">
        <f t="shared" si="31"/>
        <v>#REF!</v>
      </c>
      <c r="U74" s="221" t="str">
        <f t="shared" si="32"/>
        <v>#REF!</v>
      </c>
      <c r="V74" s="221" t="str">
        <f t="shared" si="33"/>
        <v>#REF!</v>
      </c>
      <c r="W74" s="221" t="str">
        <f t="shared" si="34"/>
        <v>#REF!</v>
      </c>
      <c r="X74" s="221" t="str">
        <f t="shared" si="35"/>
        <v>#REF!</v>
      </c>
      <c r="Y74" s="221" t="str">
        <f t="shared" si="36"/>
        <v>#REF!</v>
      </c>
      <c r="Z74" s="221" t="str">
        <f t="shared" si="37"/>
        <v/>
      </c>
      <c r="AA74" s="221" t="str">
        <f t="shared" si="38"/>
        <v/>
      </c>
      <c r="AB74" s="221" t="str">
        <f t="shared" si="39"/>
        <v/>
      </c>
      <c r="AC74" s="221" t="str">
        <f t="shared" si="40"/>
        <v>#REF!</v>
      </c>
      <c r="AD74" s="221" t="str">
        <f t="shared" si="41"/>
        <v>#REF!</v>
      </c>
      <c r="AE74" s="221" t="str">
        <f t="shared" si="42"/>
        <v>#REF!</v>
      </c>
      <c r="AF74" s="221" t="str">
        <f t="shared" si="43"/>
        <v>#REF!</v>
      </c>
      <c r="AG74" s="221" t="str">
        <f t="shared" si="44"/>
        <v>#REF!</v>
      </c>
      <c r="AH74" s="221" t="str">
        <f t="shared" si="45"/>
        <v>#REF!</v>
      </c>
    </row>
    <row r="75">
      <c r="B75" s="218">
        <v>55.0</v>
      </c>
      <c r="C75" s="219" t="str">
        <f t="shared" si="15"/>
        <v>#REF!</v>
      </c>
      <c r="D75" s="221"/>
      <c r="E75" s="221" t="str">
        <f t="shared" si="16"/>
        <v>#REF!</v>
      </c>
      <c r="F75" s="221" t="str">
        <f t="shared" si="17"/>
        <v>#REF!</v>
      </c>
      <c r="G75" s="221" t="str">
        <f t="shared" si="18"/>
        <v>#REF!</v>
      </c>
      <c r="H75" s="221" t="str">
        <f t="shared" si="19"/>
        <v>#REF!</v>
      </c>
      <c r="I75" s="221" t="str">
        <f t="shared" si="20"/>
        <v>#REF!</v>
      </c>
      <c r="J75" s="221" t="str">
        <f t="shared" si="21"/>
        <v>#REF!</v>
      </c>
      <c r="K75" s="221" t="str">
        <f t="shared" si="22"/>
        <v>#REF!</v>
      </c>
      <c r="L75" s="221" t="str">
        <f t="shared" si="23"/>
        <v>#REF!</v>
      </c>
      <c r="M75" s="221" t="str">
        <f t="shared" si="24"/>
        <v>#REF!</v>
      </c>
      <c r="N75" s="221" t="str">
        <f t="shared" si="25"/>
        <v>#REF!</v>
      </c>
      <c r="O75" s="221" t="str">
        <f t="shared" si="26"/>
        <v>#REF!</v>
      </c>
      <c r="P75" s="221" t="str">
        <f t="shared" si="27"/>
        <v>#REF!</v>
      </c>
      <c r="Q75" s="221" t="str">
        <f t="shared" si="28"/>
        <v>#REF!</v>
      </c>
      <c r="R75" s="221" t="str">
        <f t="shared" si="29"/>
        <v>#REF!</v>
      </c>
      <c r="S75" s="221" t="str">
        <f t="shared" si="30"/>
        <v>#REF!</v>
      </c>
      <c r="T75" s="221" t="str">
        <f t="shared" si="31"/>
        <v>#REF!</v>
      </c>
      <c r="U75" s="221" t="str">
        <f t="shared" si="32"/>
        <v>#REF!</v>
      </c>
      <c r="V75" s="221" t="str">
        <f t="shared" si="33"/>
        <v>#REF!</v>
      </c>
      <c r="W75" s="221" t="str">
        <f t="shared" si="34"/>
        <v>#REF!</v>
      </c>
      <c r="X75" s="221" t="str">
        <f t="shared" si="35"/>
        <v>#REF!</v>
      </c>
      <c r="Y75" s="221" t="str">
        <f t="shared" si="36"/>
        <v>#REF!</v>
      </c>
      <c r="Z75" s="221" t="str">
        <f t="shared" si="37"/>
        <v/>
      </c>
      <c r="AA75" s="221" t="str">
        <f t="shared" si="38"/>
        <v/>
      </c>
      <c r="AB75" s="221" t="str">
        <f t="shared" si="39"/>
        <v/>
      </c>
      <c r="AC75" s="221" t="str">
        <f t="shared" si="40"/>
        <v>#REF!</v>
      </c>
      <c r="AD75" s="221" t="str">
        <f t="shared" si="41"/>
        <v>#REF!</v>
      </c>
      <c r="AE75" s="221" t="str">
        <f t="shared" si="42"/>
        <v>#REF!</v>
      </c>
      <c r="AF75" s="221" t="str">
        <f t="shared" si="43"/>
        <v>#REF!</v>
      </c>
      <c r="AG75" s="221" t="str">
        <f t="shared" si="44"/>
        <v>#REF!</v>
      </c>
      <c r="AH75" s="221" t="str">
        <f t="shared" si="45"/>
        <v>#REF!</v>
      </c>
    </row>
    <row r="76">
      <c r="B76" s="218">
        <v>56.0</v>
      </c>
      <c r="C76" s="219" t="str">
        <f t="shared" si="15"/>
        <v>#REF!</v>
      </c>
      <c r="D76" s="221"/>
      <c r="E76" s="221" t="str">
        <f t="shared" si="16"/>
        <v>#REF!</v>
      </c>
      <c r="F76" s="221" t="str">
        <f t="shared" si="17"/>
        <v>#REF!</v>
      </c>
      <c r="G76" s="221" t="str">
        <f t="shared" si="18"/>
        <v>#REF!</v>
      </c>
      <c r="H76" s="221" t="str">
        <f t="shared" si="19"/>
        <v>#REF!</v>
      </c>
      <c r="I76" s="221" t="str">
        <f t="shared" si="20"/>
        <v>#REF!</v>
      </c>
      <c r="J76" s="221" t="str">
        <f t="shared" si="21"/>
        <v>#REF!</v>
      </c>
      <c r="K76" s="221" t="str">
        <f t="shared" si="22"/>
        <v>#REF!</v>
      </c>
      <c r="L76" s="221" t="str">
        <f t="shared" si="23"/>
        <v>#REF!</v>
      </c>
      <c r="M76" s="221" t="str">
        <f t="shared" si="24"/>
        <v>#REF!</v>
      </c>
      <c r="N76" s="221" t="str">
        <f t="shared" si="25"/>
        <v>#REF!</v>
      </c>
      <c r="O76" s="221" t="str">
        <f t="shared" si="26"/>
        <v>#REF!</v>
      </c>
      <c r="P76" s="221" t="str">
        <f t="shared" si="27"/>
        <v>#REF!</v>
      </c>
      <c r="Q76" s="221" t="str">
        <f t="shared" si="28"/>
        <v>#REF!</v>
      </c>
      <c r="R76" s="221" t="str">
        <f t="shared" si="29"/>
        <v>#REF!</v>
      </c>
      <c r="S76" s="221" t="str">
        <f t="shared" si="30"/>
        <v>#REF!</v>
      </c>
      <c r="T76" s="221" t="str">
        <f t="shared" si="31"/>
        <v>#REF!</v>
      </c>
      <c r="U76" s="221" t="str">
        <f t="shared" si="32"/>
        <v>#REF!</v>
      </c>
      <c r="V76" s="221" t="str">
        <f t="shared" si="33"/>
        <v>#REF!</v>
      </c>
      <c r="W76" s="221" t="str">
        <f t="shared" si="34"/>
        <v>#REF!</v>
      </c>
      <c r="X76" s="221" t="str">
        <f t="shared" si="35"/>
        <v>#REF!</v>
      </c>
      <c r="Y76" s="221" t="str">
        <f t="shared" si="36"/>
        <v>#REF!</v>
      </c>
      <c r="Z76" s="221" t="str">
        <f t="shared" si="37"/>
        <v/>
      </c>
      <c r="AA76" s="221" t="str">
        <f t="shared" si="38"/>
        <v/>
      </c>
      <c r="AB76" s="221" t="str">
        <f t="shared" si="39"/>
        <v/>
      </c>
      <c r="AC76" s="221" t="str">
        <f t="shared" si="40"/>
        <v>#REF!</v>
      </c>
      <c r="AD76" s="221" t="str">
        <f t="shared" si="41"/>
        <v>#REF!</v>
      </c>
      <c r="AE76" s="221" t="str">
        <f t="shared" si="42"/>
        <v>#REF!</v>
      </c>
      <c r="AF76" s="221" t="str">
        <f t="shared" si="43"/>
        <v>#REF!</v>
      </c>
      <c r="AG76" s="221" t="str">
        <f t="shared" si="44"/>
        <v>#REF!</v>
      </c>
      <c r="AH76" s="221" t="str">
        <f t="shared" si="45"/>
        <v>#REF!</v>
      </c>
    </row>
    <row r="77">
      <c r="B77" s="218">
        <v>57.0</v>
      </c>
      <c r="C77" s="219" t="str">
        <f t="shared" si="15"/>
        <v>#REF!</v>
      </c>
      <c r="D77" s="221"/>
      <c r="E77" s="221" t="str">
        <f t="shared" si="16"/>
        <v>#REF!</v>
      </c>
      <c r="F77" s="221" t="str">
        <f t="shared" si="17"/>
        <v>#REF!</v>
      </c>
      <c r="G77" s="221" t="str">
        <f t="shared" si="18"/>
        <v>#REF!</v>
      </c>
      <c r="H77" s="221" t="str">
        <f t="shared" si="19"/>
        <v>#REF!</v>
      </c>
      <c r="I77" s="221" t="str">
        <f t="shared" si="20"/>
        <v>#REF!</v>
      </c>
      <c r="J77" s="221" t="str">
        <f t="shared" si="21"/>
        <v>#REF!</v>
      </c>
      <c r="K77" s="221" t="str">
        <f t="shared" si="22"/>
        <v>#REF!</v>
      </c>
      <c r="L77" s="221" t="str">
        <f t="shared" si="23"/>
        <v>#REF!</v>
      </c>
      <c r="M77" s="221" t="str">
        <f t="shared" si="24"/>
        <v>#REF!</v>
      </c>
      <c r="N77" s="221" t="str">
        <f t="shared" si="25"/>
        <v>#REF!</v>
      </c>
      <c r="O77" s="221" t="str">
        <f t="shared" si="26"/>
        <v>#REF!</v>
      </c>
      <c r="P77" s="221" t="str">
        <f t="shared" si="27"/>
        <v>#REF!</v>
      </c>
      <c r="Q77" s="221" t="str">
        <f t="shared" si="28"/>
        <v>#REF!</v>
      </c>
      <c r="R77" s="221" t="str">
        <f t="shared" si="29"/>
        <v>#REF!</v>
      </c>
      <c r="S77" s="221" t="str">
        <f t="shared" si="30"/>
        <v>#REF!</v>
      </c>
      <c r="T77" s="221" t="str">
        <f t="shared" si="31"/>
        <v>#REF!</v>
      </c>
      <c r="U77" s="221" t="str">
        <f t="shared" si="32"/>
        <v>#REF!</v>
      </c>
      <c r="V77" s="221" t="str">
        <f t="shared" si="33"/>
        <v>#REF!</v>
      </c>
      <c r="W77" s="221" t="str">
        <f t="shared" si="34"/>
        <v>#REF!</v>
      </c>
      <c r="X77" s="221" t="str">
        <f t="shared" si="35"/>
        <v>#REF!</v>
      </c>
      <c r="Y77" s="221" t="str">
        <f t="shared" si="36"/>
        <v>#REF!</v>
      </c>
      <c r="Z77" s="221" t="str">
        <f t="shared" si="37"/>
        <v/>
      </c>
      <c r="AA77" s="221" t="str">
        <f t="shared" si="38"/>
        <v/>
      </c>
      <c r="AB77" s="221" t="str">
        <f t="shared" si="39"/>
        <v/>
      </c>
      <c r="AC77" s="221" t="str">
        <f t="shared" si="40"/>
        <v>#REF!</v>
      </c>
      <c r="AD77" s="221" t="str">
        <f t="shared" si="41"/>
        <v>#REF!</v>
      </c>
      <c r="AE77" s="221" t="str">
        <f t="shared" si="42"/>
        <v>#REF!</v>
      </c>
      <c r="AF77" s="221" t="str">
        <f t="shared" si="43"/>
        <v>#REF!</v>
      </c>
      <c r="AG77" s="221" t="str">
        <f t="shared" si="44"/>
        <v>#REF!</v>
      </c>
      <c r="AH77" s="221" t="str">
        <f t="shared" si="45"/>
        <v>#REF!</v>
      </c>
    </row>
    <row r="78">
      <c r="B78" s="218">
        <v>58.0</v>
      </c>
      <c r="C78" s="219" t="str">
        <f t="shared" si="15"/>
        <v>#REF!</v>
      </c>
      <c r="D78" s="221"/>
      <c r="E78" s="221" t="str">
        <f t="shared" si="16"/>
        <v>#REF!</v>
      </c>
      <c r="F78" s="221" t="str">
        <f t="shared" si="17"/>
        <v>#REF!</v>
      </c>
      <c r="G78" s="221" t="str">
        <f t="shared" si="18"/>
        <v>#REF!</v>
      </c>
      <c r="H78" s="221" t="str">
        <f t="shared" si="19"/>
        <v>#REF!</v>
      </c>
      <c r="I78" s="221" t="str">
        <f t="shared" si="20"/>
        <v>#REF!</v>
      </c>
      <c r="J78" s="221" t="str">
        <f t="shared" si="21"/>
        <v>#REF!</v>
      </c>
      <c r="K78" s="221" t="str">
        <f t="shared" si="22"/>
        <v>#REF!</v>
      </c>
      <c r="L78" s="221" t="str">
        <f t="shared" si="23"/>
        <v>#REF!</v>
      </c>
      <c r="M78" s="221" t="str">
        <f t="shared" si="24"/>
        <v>#REF!</v>
      </c>
      <c r="N78" s="221" t="str">
        <f t="shared" si="25"/>
        <v>#REF!</v>
      </c>
      <c r="O78" s="221" t="str">
        <f t="shared" si="26"/>
        <v>#REF!</v>
      </c>
      <c r="P78" s="221" t="str">
        <f t="shared" si="27"/>
        <v>#REF!</v>
      </c>
      <c r="Q78" s="221" t="str">
        <f t="shared" si="28"/>
        <v>#REF!</v>
      </c>
      <c r="R78" s="221" t="str">
        <f t="shared" si="29"/>
        <v>#REF!</v>
      </c>
      <c r="S78" s="221" t="str">
        <f t="shared" si="30"/>
        <v>#REF!</v>
      </c>
      <c r="T78" s="221" t="str">
        <f t="shared" si="31"/>
        <v>#REF!</v>
      </c>
      <c r="U78" s="221" t="str">
        <f t="shared" si="32"/>
        <v>#REF!</v>
      </c>
      <c r="V78" s="221" t="str">
        <f t="shared" si="33"/>
        <v>#REF!</v>
      </c>
      <c r="W78" s="221" t="str">
        <f t="shared" si="34"/>
        <v>#REF!</v>
      </c>
      <c r="X78" s="221" t="str">
        <f t="shared" si="35"/>
        <v>#REF!</v>
      </c>
      <c r="Y78" s="221" t="str">
        <f t="shared" si="36"/>
        <v>#REF!</v>
      </c>
      <c r="Z78" s="221" t="str">
        <f t="shared" si="37"/>
        <v/>
      </c>
      <c r="AA78" s="221" t="str">
        <f t="shared" si="38"/>
        <v/>
      </c>
      <c r="AB78" s="221" t="str">
        <f t="shared" si="39"/>
        <v/>
      </c>
      <c r="AC78" s="221" t="str">
        <f t="shared" si="40"/>
        <v>#REF!</v>
      </c>
      <c r="AD78" s="221" t="str">
        <f t="shared" si="41"/>
        <v>#REF!</v>
      </c>
      <c r="AE78" s="221" t="str">
        <f t="shared" si="42"/>
        <v>#REF!</v>
      </c>
      <c r="AF78" s="221" t="str">
        <f t="shared" si="43"/>
        <v>#REF!</v>
      </c>
      <c r="AG78" s="221" t="str">
        <f t="shared" si="44"/>
        <v>#REF!</v>
      </c>
      <c r="AH78" s="221" t="str">
        <f t="shared" si="45"/>
        <v>#REF!</v>
      </c>
    </row>
    <row r="79">
      <c r="B79" s="218">
        <v>59.0</v>
      </c>
      <c r="C79" s="219" t="str">
        <f t="shared" si="15"/>
        <v>#REF!</v>
      </c>
      <c r="D79" s="221"/>
      <c r="E79" s="221" t="str">
        <f t="shared" si="16"/>
        <v>#REF!</v>
      </c>
      <c r="F79" s="221" t="str">
        <f t="shared" si="17"/>
        <v>#REF!</v>
      </c>
      <c r="G79" s="221" t="str">
        <f t="shared" si="18"/>
        <v>#REF!</v>
      </c>
      <c r="H79" s="221" t="str">
        <f t="shared" si="19"/>
        <v>#REF!</v>
      </c>
      <c r="I79" s="221" t="str">
        <f t="shared" si="20"/>
        <v>#REF!</v>
      </c>
      <c r="J79" s="221" t="str">
        <f t="shared" si="21"/>
        <v>#REF!</v>
      </c>
      <c r="K79" s="221" t="str">
        <f t="shared" si="22"/>
        <v>#REF!</v>
      </c>
      <c r="L79" s="221" t="str">
        <f t="shared" si="23"/>
        <v>#REF!</v>
      </c>
      <c r="M79" s="221" t="str">
        <f t="shared" si="24"/>
        <v>#REF!</v>
      </c>
      <c r="N79" s="221" t="str">
        <f t="shared" si="25"/>
        <v>#REF!</v>
      </c>
      <c r="O79" s="221" t="str">
        <f t="shared" si="26"/>
        <v>#REF!</v>
      </c>
      <c r="P79" s="221" t="str">
        <f t="shared" si="27"/>
        <v>#REF!</v>
      </c>
      <c r="Q79" s="221" t="str">
        <f t="shared" si="28"/>
        <v>#REF!</v>
      </c>
      <c r="R79" s="221" t="str">
        <f t="shared" si="29"/>
        <v>#REF!</v>
      </c>
      <c r="S79" s="221" t="str">
        <f t="shared" si="30"/>
        <v>#REF!</v>
      </c>
      <c r="T79" s="221" t="str">
        <f t="shared" si="31"/>
        <v>#REF!</v>
      </c>
      <c r="U79" s="221" t="str">
        <f t="shared" si="32"/>
        <v>#REF!</v>
      </c>
      <c r="V79" s="221" t="str">
        <f t="shared" si="33"/>
        <v>#REF!</v>
      </c>
      <c r="W79" s="221" t="str">
        <f t="shared" si="34"/>
        <v>#REF!</v>
      </c>
      <c r="X79" s="221" t="str">
        <f t="shared" si="35"/>
        <v>#REF!</v>
      </c>
      <c r="Y79" s="221" t="str">
        <f t="shared" si="36"/>
        <v>#REF!</v>
      </c>
      <c r="Z79" s="221" t="str">
        <f t="shared" si="37"/>
        <v/>
      </c>
      <c r="AA79" s="221" t="str">
        <f t="shared" si="38"/>
        <v/>
      </c>
      <c r="AB79" s="221" t="str">
        <f t="shared" si="39"/>
        <v/>
      </c>
      <c r="AC79" s="221" t="str">
        <f t="shared" si="40"/>
        <v>#REF!</v>
      </c>
      <c r="AD79" s="221" t="str">
        <f t="shared" si="41"/>
        <v>#REF!</v>
      </c>
      <c r="AE79" s="221" t="str">
        <f t="shared" si="42"/>
        <v>#REF!</v>
      </c>
      <c r="AF79" s="221" t="str">
        <f t="shared" si="43"/>
        <v>#REF!</v>
      </c>
      <c r="AG79" s="221" t="str">
        <f t="shared" si="44"/>
        <v>#REF!</v>
      </c>
      <c r="AH79" s="221" t="str">
        <f t="shared" si="45"/>
        <v>#REF!</v>
      </c>
    </row>
    <row r="80">
      <c r="B80" s="218">
        <v>60.0</v>
      </c>
      <c r="C80" s="219" t="str">
        <f t="shared" si="15"/>
        <v>#REF!</v>
      </c>
      <c r="D80" s="221"/>
      <c r="E80" s="221" t="str">
        <f t="shared" si="16"/>
        <v>#REF!</v>
      </c>
      <c r="F80" s="221" t="str">
        <f t="shared" si="17"/>
        <v>#REF!</v>
      </c>
      <c r="G80" s="221" t="str">
        <f t="shared" si="18"/>
        <v>#REF!</v>
      </c>
      <c r="H80" s="221" t="str">
        <f t="shared" si="19"/>
        <v>#REF!</v>
      </c>
      <c r="I80" s="221" t="str">
        <f t="shared" si="20"/>
        <v>#REF!</v>
      </c>
      <c r="J80" s="221" t="str">
        <f t="shared" si="21"/>
        <v>#REF!</v>
      </c>
      <c r="K80" s="221" t="str">
        <f t="shared" si="22"/>
        <v>#REF!</v>
      </c>
      <c r="L80" s="221" t="str">
        <f t="shared" si="23"/>
        <v>#REF!</v>
      </c>
      <c r="M80" s="221" t="str">
        <f t="shared" si="24"/>
        <v>#REF!</v>
      </c>
      <c r="N80" s="221" t="str">
        <f t="shared" si="25"/>
        <v>#REF!</v>
      </c>
      <c r="O80" s="221" t="str">
        <f t="shared" si="26"/>
        <v>#REF!</v>
      </c>
      <c r="P80" s="221" t="str">
        <f t="shared" si="27"/>
        <v>#REF!</v>
      </c>
      <c r="Q80" s="221" t="str">
        <f t="shared" si="28"/>
        <v>#REF!</v>
      </c>
      <c r="R80" s="221" t="str">
        <f t="shared" si="29"/>
        <v>#REF!</v>
      </c>
      <c r="S80" s="221" t="str">
        <f t="shared" si="30"/>
        <v>#REF!</v>
      </c>
      <c r="T80" s="221" t="str">
        <f t="shared" si="31"/>
        <v>#REF!</v>
      </c>
      <c r="U80" s="221" t="str">
        <f t="shared" si="32"/>
        <v>#REF!</v>
      </c>
      <c r="V80" s="221" t="str">
        <f t="shared" si="33"/>
        <v>#REF!</v>
      </c>
      <c r="W80" s="221" t="str">
        <f t="shared" si="34"/>
        <v>#REF!</v>
      </c>
      <c r="X80" s="221" t="str">
        <f t="shared" si="35"/>
        <v>#REF!</v>
      </c>
      <c r="Y80" s="221" t="str">
        <f t="shared" si="36"/>
        <v>#REF!</v>
      </c>
      <c r="Z80" s="221" t="str">
        <f t="shared" si="37"/>
        <v/>
      </c>
      <c r="AA80" s="221" t="str">
        <f t="shared" si="38"/>
        <v/>
      </c>
      <c r="AB80" s="221" t="str">
        <f t="shared" si="39"/>
        <v/>
      </c>
      <c r="AC80" s="221" t="str">
        <f t="shared" si="40"/>
        <v>#REF!</v>
      </c>
      <c r="AD80" s="221" t="str">
        <f t="shared" si="41"/>
        <v>#REF!</v>
      </c>
      <c r="AE80" s="221" t="str">
        <f t="shared" si="42"/>
        <v>#REF!</v>
      </c>
      <c r="AF80" s="221" t="str">
        <f t="shared" si="43"/>
        <v>#REF!</v>
      </c>
      <c r="AG80" s="221" t="str">
        <f t="shared" si="44"/>
        <v>#REF!</v>
      </c>
      <c r="AH80" s="221" t="str">
        <f t="shared" si="45"/>
        <v>#REF!</v>
      </c>
    </row>
    <row r="81">
      <c r="B81" s="218">
        <v>61.0</v>
      </c>
      <c r="C81" s="219" t="str">
        <f t="shared" si="15"/>
        <v>#REF!</v>
      </c>
      <c r="D81" s="221"/>
      <c r="E81" s="221" t="str">
        <f t="shared" si="16"/>
        <v>#REF!</v>
      </c>
      <c r="F81" s="221" t="str">
        <f t="shared" si="17"/>
        <v>#REF!</v>
      </c>
      <c r="G81" s="221" t="str">
        <f t="shared" si="18"/>
        <v>#REF!</v>
      </c>
      <c r="H81" s="221" t="str">
        <f t="shared" si="19"/>
        <v>#REF!</v>
      </c>
      <c r="I81" s="221" t="str">
        <f t="shared" si="20"/>
        <v>#REF!</v>
      </c>
      <c r="J81" s="221" t="str">
        <f t="shared" si="21"/>
        <v>#REF!</v>
      </c>
      <c r="K81" s="221" t="str">
        <f t="shared" si="22"/>
        <v>#REF!</v>
      </c>
      <c r="L81" s="221" t="str">
        <f t="shared" si="23"/>
        <v>#REF!</v>
      </c>
      <c r="M81" s="221" t="str">
        <f t="shared" si="24"/>
        <v>#REF!</v>
      </c>
      <c r="N81" s="221" t="str">
        <f t="shared" si="25"/>
        <v>#REF!</v>
      </c>
      <c r="O81" s="221" t="str">
        <f t="shared" si="26"/>
        <v>#REF!</v>
      </c>
      <c r="P81" s="221" t="str">
        <f t="shared" si="27"/>
        <v>#REF!</v>
      </c>
      <c r="Q81" s="221" t="str">
        <f t="shared" si="28"/>
        <v>#REF!</v>
      </c>
      <c r="R81" s="221" t="str">
        <f t="shared" si="29"/>
        <v>#REF!</v>
      </c>
      <c r="S81" s="221" t="str">
        <f t="shared" si="30"/>
        <v>#REF!</v>
      </c>
      <c r="T81" s="221" t="str">
        <f t="shared" si="31"/>
        <v>#REF!</v>
      </c>
      <c r="U81" s="221" t="str">
        <f t="shared" si="32"/>
        <v>#REF!</v>
      </c>
      <c r="V81" s="221" t="str">
        <f t="shared" si="33"/>
        <v>#REF!</v>
      </c>
      <c r="W81" s="221" t="str">
        <f t="shared" si="34"/>
        <v>#REF!</v>
      </c>
      <c r="X81" s="221" t="str">
        <f t="shared" si="35"/>
        <v>#REF!</v>
      </c>
      <c r="Y81" s="221" t="str">
        <f t="shared" si="36"/>
        <v>#REF!</v>
      </c>
      <c r="Z81" s="221" t="str">
        <f t="shared" si="37"/>
        <v/>
      </c>
      <c r="AA81" s="221" t="str">
        <f t="shared" si="38"/>
        <v/>
      </c>
      <c r="AB81" s="221" t="str">
        <f t="shared" si="39"/>
        <v/>
      </c>
      <c r="AC81" s="221" t="str">
        <f t="shared" si="40"/>
        <v>#REF!</v>
      </c>
      <c r="AD81" s="221" t="str">
        <f t="shared" si="41"/>
        <v>#REF!</v>
      </c>
      <c r="AE81" s="221" t="str">
        <f t="shared" si="42"/>
        <v>#REF!</v>
      </c>
      <c r="AF81" s="221" t="str">
        <f t="shared" si="43"/>
        <v>#REF!</v>
      </c>
      <c r="AG81" s="221" t="str">
        <f t="shared" si="44"/>
        <v>#REF!</v>
      </c>
      <c r="AH81" s="221" t="str">
        <f t="shared" si="45"/>
        <v>#REF!</v>
      </c>
    </row>
    <row r="82">
      <c r="B82" s="218">
        <v>62.0</v>
      </c>
      <c r="C82" s="219" t="str">
        <f t="shared" si="15"/>
        <v>#REF!</v>
      </c>
      <c r="D82" s="221"/>
      <c r="E82" s="221" t="str">
        <f t="shared" si="16"/>
        <v>#REF!</v>
      </c>
      <c r="F82" s="221" t="str">
        <f t="shared" si="17"/>
        <v>#REF!</v>
      </c>
      <c r="G82" s="221" t="str">
        <f t="shared" si="18"/>
        <v>#REF!</v>
      </c>
      <c r="H82" s="221" t="str">
        <f t="shared" si="19"/>
        <v>#REF!</v>
      </c>
      <c r="I82" s="221" t="str">
        <f t="shared" si="20"/>
        <v>#REF!</v>
      </c>
      <c r="J82" s="221" t="str">
        <f t="shared" si="21"/>
        <v>#REF!</v>
      </c>
      <c r="K82" s="221" t="str">
        <f t="shared" si="22"/>
        <v>#REF!</v>
      </c>
      <c r="L82" s="221" t="str">
        <f t="shared" si="23"/>
        <v>#REF!</v>
      </c>
      <c r="M82" s="221" t="str">
        <f t="shared" si="24"/>
        <v>#REF!</v>
      </c>
      <c r="N82" s="221" t="str">
        <f t="shared" si="25"/>
        <v>#REF!</v>
      </c>
      <c r="O82" s="221" t="str">
        <f t="shared" si="26"/>
        <v>#REF!</v>
      </c>
      <c r="P82" s="221" t="str">
        <f t="shared" si="27"/>
        <v>#REF!</v>
      </c>
      <c r="Q82" s="221" t="str">
        <f t="shared" si="28"/>
        <v>#REF!</v>
      </c>
      <c r="R82" s="221" t="str">
        <f t="shared" si="29"/>
        <v>#REF!</v>
      </c>
      <c r="S82" s="221" t="str">
        <f t="shared" si="30"/>
        <v>#REF!</v>
      </c>
      <c r="T82" s="221" t="str">
        <f t="shared" si="31"/>
        <v>#REF!</v>
      </c>
      <c r="U82" s="221" t="str">
        <f t="shared" si="32"/>
        <v>#REF!</v>
      </c>
      <c r="V82" s="221" t="str">
        <f t="shared" si="33"/>
        <v>#REF!</v>
      </c>
      <c r="W82" s="221" t="str">
        <f t="shared" si="34"/>
        <v>#REF!</v>
      </c>
      <c r="X82" s="221" t="str">
        <f t="shared" si="35"/>
        <v>#REF!</v>
      </c>
      <c r="Y82" s="221" t="str">
        <f t="shared" si="36"/>
        <v>#REF!</v>
      </c>
      <c r="Z82" s="221" t="str">
        <f t="shared" si="37"/>
        <v/>
      </c>
      <c r="AA82" s="221" t="str">
        <f t="shared" si="38"/>
        <v/>
      </c>
      <c r="AB82" s="221" t="str">
        <f t="shared" si="39"/>
        <v/>
      </c>
      <c r="AC82" s="221" t="str">
        <f t="shared" si="40"/>
        <v>#REF!</v>
      </c>
      <c r="AD82" s="221" t="str">
        <f t="shared" si="41"/>
        <v>#REF!</v>
      </c>
      <c r="AE82" s="221" t="str">
        <f t="shared" si="42"/>
        <v>#REF!</v>
      </c>
      <c r="AF82" s="221" t="str">
        <f t="shared" si="43"/>
        <v>#REF!</v>
      </c>
      <c r="AG82" s="221" t="str">
        <f t="shared" si="44"/>
        <v>#REF!</v>
      </c>
      <c r="AH82" s="221" t="str">
        <f t="shared" si="45"/>
        <v>#REF!</v>
      </c>
    </row>
    <row r="83">
      <c r="B83" s="218">
        <v>63.0</v>
      </c>
      <c r="C83" s="219" t="str">
        <f t="shared" si="15"/>
        <v>#REF!</v>
      </c>
      <c r="D83" s="221"/>
      <c r="E83" s="221" t="str">
        <f t="shared" si="16"/>
        <v>#REF!</v>
      </c>
      <c r="F83" s="221" t="str">
        <f t="shared" si="17"/>
        <v>#REF!</v>
      </c>
      <c r="G83" s="221" t="str">
        <f t="shared" si="18"/>
        <v>#REF!</v>
      </c>
      <c r="H83" s="221" t="str">
        <f t="shared" si="19"/>
        <v>#REF!</v>
      </c>
      <c r="I83" s="221" t="str">
        <f t="shared" si="20"/>
        <v>#REF!</v>
      </c>
      <c r="J83" s="221" t="str">
        <f t="shared" si="21"/>
        <v>#REF!</v>
      </c>
      <c r="K83" s="221" t="str">
        <f t="shared" si="22"/>
        <v>#REF!</v>
      </c>
      <c r="L83" s="221" t="str">
        <f t="shared" si="23"/>
        <v>#REF!</v>
      </c>
      <c r="M83" s="221" t="str">
        <f t="shared" si="24"/>
        <v>#REF!</v>
      </c>
      <c r="N83" s="221" t="str">
        <f t="shared" si="25"/>
        <v>#REF!</v>
      </c>
      <c r="O83" s="221" t="str">
        <f t="shared" si="26"/>
        <v>#REF!</v>
      </c>
      <c r="P83" s="221" t="str">
        <f t="shared" si="27"/>
        <v>#REF!</v>
      </c>
      <c r="Q83" s="221" t="str">
        <f t="shared" si="28"/>
        <v>#REF!</v>
      </c>
      <c r="R83" s="221" t="str">
        <f t="shared" si="29"/>
        <v>#REF!</v>
      </c>
      <c r="S83" s="221" t="str">
        <f t="shared" si="30"/>
        <v>#REF!</v>
      </c>
      <c r="T83" s="221" t="str">
        <f t="shared" si="31"/>
        <v>#REF!</v>
      </c>
      <c r="U83" s="221" t="str">
        <f t="shared" si="32"/>
        <v>#REF!</v>
      </c>
      <c r="V83" s="221" t="str">
        <f t="shared" si="33"/>
        <v>#REF!</v>
      </c>
      <c r="W83" s="221" t="str">
        <f t="shared" si="34"/>
        <v>#REF!</v>
      </c>
      <c r="X83" s="221" t="str">
        <f t="shared" si="35"/>
        <v>#REF!</v>
      </c>
      <c r="Y83" s="221" t="str">
        <f t="shared" si="36"/>
        <v>#REF!</v>
      </c>
      <c r="Z83" s="221" t="str">
        <f t="shared" si="37"/>
        <v/>
      </c>
      <c r="AA83" s="221" t="str">
        <f t="shared" si="38"/>
        <v/>
      </c>
      <c r="AB83" s="221" t="str">
        <f t="shared" si="39"/>
        <v/>
      </c>
      <c r="AC83" s="221" t="str">
        <f t="shared" si="40"/>
        <v>#REF!</v>
      </c>
      <c r="AD83" s="221" t="str">
        <f t="shared" si="41"/>
        <v>#REF!</v>
      </c>
      <c r="AE83" s="221" t="str">
        <f t="shared" si="42"/>
        <v>#REF!</v>
      </c>
      <c r="AF83" s="221" t="str">
        <f t="shared" si="43"/>
        <v>#REF!</v>
      </c>
      <c r="AG83" s="221" t="str">
        <f t="shared" si="44"/>
        <v>#REF!</v>
      </c>
      <c r="AH83" s="221" t="str">
        <f t="shared" si="45"/>
        <v>#REF!</v>
      </c>
    </row>
    <row r="84">
      <c r="B84" s="218">
        <v>64.0</v>
      </c>
      <c r="C84" s="219" t="str">
        <f t="shared" si="15"/>
        <v>#REF!</v>
      </c>
      <c r="D84" s="221"/>
      <c r="E84" s="221" t="str">
        <f t="shared" si="16"/>
        <v>#REF!</v>
      </c>
      <c r="F84" s="221" t="str">
        <f t="shared" si="17"/>
        <v>#REF!</v>
      </c>
      <c r="G84" s="221" t="str">
        <f t="shared" si="18"/>
        <v>#REF!</v>
      </c>
      <c r="H84" s="221" t="str">
        <f t="shared" si="19"/>
        <v>#REF!</v>
      </c>
      <c r="I84" s="221" t="str">
        <f t="shared" si="20"/>
        <v>#REF!</v>
      </c>
      <c r="J84" s="221" t="str">
        <f t="shared" si="21"/>
        <v>#REF!</v>
      </c>
      <c r="K84" s="221" t="str">
        <f t="shared" si="22"/>
        <v>#REF!</v>
      </c>
      <c r="L84" s="221" t="str">
        <f t="shared" si="23"/>
        <v>#REF!</v>
      </c>
      <c r="M84" s="221" t="str">
        <f t="shared" si="24"/>
        <v>#REF!</v>
      </c>
      <c r="N84" s="221" t="str">
        <f t="shared" si="25"/>
        <v>#REF!</v>
      </c>
      <c r="O84" s="221" t="str">
        <f t="shared" si="26"/>
        <v>#REF!</v>
      </c>
      <c r="P84" s="221" t="str">
        <f t="shared" si="27"/>
        <v>#REF!</v>
      </c>
      <c r="Q84" s="221" t="str">
        <f t="shared" si="28"/>
        <v>#REF!</v>
      </c>
      <c r="R84" s="221" t="str">
        <f t="shared" si="29"/>
        <v>#REF!</v>
      </c>
      <c r="S84" s="221" t="str">
        <f t="shared" si="30"/>
        <v>#REF!</v>
      </c>
      <c r="T84" s="221" t="str">
        <f t="shared" si="31"/>
        <v>#REF!</v>
      </c>
      <c r="U84" s="221" t="str">
        <f t="shared" si="32"/>
        <v>#REF!</v>
      </c>
      <c r="V84" s="221" t="str">
        <f t="shared" si="33"/>
        <v>#REF!</v>
      </c>
      <c r="W84" s="221" t="str">
        <f t="shared" si="34"/>
        <v>#REF!</v>
      </c>
      <c r="X84" s="221" t="str">
        <f t="shared" si="35"/>
        <v>#REF!</v>
      </c>
      <c r="Y84" s="221" t="str">
        <f t="shared" si="36"/>
        <v>#REF!</v>
      </c>
      <c r="Z84" s="221" t="str">
        <f t="shared" si="37"/>
        <v/>
      </c>
      <c r="AA84" s="221" t="str">
        <f t="shared" si="38"/>
        <v/>
      </c>
      <c r="AB84" s="221" t="str">
        <f t="shared" si="39"/>
        <v/>
      </c>
      <c r="AC84" s="221" t="str">
        <f t="shared" si="40"/>
        <v>#REF!</v>
      </c>
      <c r="AD84" s="221" t="str">
        <f t="shared" si="41"/>
        <v>#REF!</v>
      </c>
      <c r="AE84" s="221" t="str">
        <f t="shared" si="42"/>
        <v>#REF!</v>
      </c>
      <c r="AF84" s="221" t="str">
        <f t="shared" si="43"/>
        <v>#REF!</v>
      </c>
      <c r="AG84" s="221" t="str">
        <f t="shared" si="44"/>
        <v>#REF!</v>
      </c>
      <c r="AH84" s="221" t="str">
        <f t="shared" si="45"/>
        <v>#REF!</v>
      </c>
    </row>
    <row r="85">
      <c r="B85" s="218">
        <v>65.0</v>
      </c>
      <c r="C85" s="219" t="str">
        <f t="shared" si="15"/>
        <v>#REF!</v>
      </c>
      <c r="D85" s="221"/>
      <c r="E85" s="221" t="str">
        <f t="shared" si="16"/>
        <v>#REF!</v>
      </c>
      <c r="F85" s="221" t="str">
        <f t="shared" si="17"/>
        <v>#REF!</v>
      </c>
      <c r="G85" s="221" t="str">
        <f t="shared" si="18"/>
        <v>#REF!</v>
      </c>
      <c r="H85" s="221" t="str">
        <f t="shared" si="19"/>
        <v>#REF!</v>
      </c>
      <c r="I85" s="221" t="str">
        <f t="shared" si="20"/>
        <v>#REF!</v>
      </c>
      <c r="J85" s="221" t="str">
        <f t="shared" si="21"/>
        <v>#REF!</v>
      </c>
      <c r="K85" s="221" t="str">
        <f t="shared" si="22"/>
        <v>#REF!</v>
      </c>
      <c r="L85" s="221" t="str">
        <f t="shared" si="23"/>
        <v>#REF!</v>
      </c>
      <c r="M85" s="221" t="str">
        <f t="shared" si="24"/>
        <v>#REF!</v>
      </c>
      <c r="N85" s="221" t="str">
        <f t="shared" si="25"/>
        <v>#REF!</v>
      </c>
      <c r="O85" s="221" t="str">
        <f t="shared" si="26"/>
        <v>#REF!</v>
      </c>
      <c r="P85" s="221" t="str">
        <f t="shared" si="27"/>
        <v>#REF!</v>
      </c>
      <c r="Q85" s="221" t="str">
        <f t="shared" si="28"/>
        <v>#REF!</v>
      </c>
      <c r="R85" s="221" t="str">
        <f t="shared" si="29"/>
        <v>#REF!</v>
      </c>
      <c r="S85" s="221" t="str">
        <f t="shared" si="30"/>
        <v>#REF!</v>
      </c>
      <c r="T85" s="221" t="str">
        <f t="shared" si="31"/>
        <v>#REF!</v>
      </c>
      <c r="U85" s="221" t="str">
        <f t="shared" si="32"/>
        <v>#REF!</v>
      </c>
      <c r="V85" s="221" t="str">
        <f t="shared" si="33"/>
        <v>#REF!</v>
      </c>
      <c r="W85" s="221" t="str">
        <f t="shared" si="34"/>
        <v>#REF!</v>
      </c>
      <c r="X85" s="221" t="str">
        <f t="shared" si="35"/>
        <v>#REF!</v>
      </c>
      <c r="Y85" s="221" t="str">
        <f t="shared" si="36"/>
        <v>#REF!</v>
      </c>
      <c r="Z85" s="221" t="str">
        <f t="shared" si="37"/>
        <v/>
      </c>
      <c r="AA85" s="221" t="str">
        <f t="shared" si="38"/>
        <v/>
      </c>
      <c r="AB85" s="221" t="str">
        <f t="shared" si="39"/>
        <v/>
      </c>
      <c r="AC85" s="221" t="str">
        <f t="shared" si="40"/>
        <v>#REF!</v>
      </c>
      <c r="AD85" s="221" t="str">
        <f t="shared" si="41"/>
        <v>#REF!</v>
      </c>
      <c r="AE85" s="221" t="str">
        <f t="shared" si="42"/>
        <v>#REF!</v>
      </c>
      <c r="AF85" s="221" t="str">
        <f t="shared" si="43"/>
        <v>#REF!</v>
      </c>
      <c r="AG85" s="221" t="str">
        <f t="shared" si="44"/>
        <v>#REF!</v>
      </c>
      <c r="AH85" s="221" t="str">
        <f t="shared" si="45"/>
        <v>#REF!</v>
      </c>
    </row>
    <row r="86">
      <c r="B86" s="218">
        <v>66.0</v>
      </c>
      <c r="C86" s="219" t="str">
        <f t="shared" si="15"/>
        <v>#REF!</v>
      </c>
      <c r="D86" s="221"/>
      <c r="E86" s="221" t="str">
        <f t="shared" si="16"/>
        <v>#REF!</v>
      </c>
      <c r="F86" s="221" t="str">
        <f t="shared" si="17"/>
        <v>#REF!</v>
      </c>
      <c r="G86" s="221" t="str">
        <f t="shared" si="18"/>
        <v>#REF!</v>
      </c>
      <c r="H86" s="221" t="str">
        <f t="shared" si="19"/>
        <v>#REF!</v>
      </c>
      <c r="I86" s="221" t="str">
        <f t="shared" si="20"/>
        <v>#REF!</v>
      </c>
      <c r="J86" s="221" t="str">
        <f t="shared" si="21"/>
        <v>#REF!</v>
      </c>
      <c r="K86" s="221" t="str">
        <f t="shared" si="22"/>
        <v>#REF!</v>
      </c>
      <c r="L86" s="221" t="str">
        <f t="shared" si="23"/>
        <v>#REF!</v>
      </c>
      <c r="M86" s="221" t="str">
        <f t="shared" si="24"/>
        <v>#REF!</v>
      </c>
      <c r="N86" s="221" t="str">
        <f t="shared" si="25"/>
        <v>#REF!</v>
      </c>
      <c r="O86" s="221" t="str">
        <f t="shared" si="26"/>
        <v>#REF!</v>
      </c>
      <c r="P86" s="221" t="str">
        <f t="shared" si="27"/>
        <v>#REF!</v>
      </c>
      <c r="Q86" s="221" t="str">
        <f t="shared" si="28"/>
        <v>#REF!</v>
      </c>
      <c r="R86" s="221" t="str">
        <f t="shared" si="29"/>
        <v>#REF!</v>
      </c>
      <c r="S86" s="221" t="str">
        <f t="shared" si="30"/>
        <v>#REF!</v>
      </c>
      <c r="T86" s="221" t="str">
        <f t="shared" si="31"/>
        <v>#REF!</v>
      </c>
      <c r="U86" s="221" t="str">
        <f t="shared" si="32"/>
        <v>#REF!</v>
      </c>
      <c r="V86" s="221" t="str">
        <f t="shared" si="33"/>
        <v>#REF!</v>
      </c>
      <c r="W86" s="221" t="str">
        <f t="shared" si="34"/>
        <v>#REF!</v>
      </c>
      <c r="X86" s="221" t="str">
        <f t="shared" si="35"/>
        <v>#REF!</v>
      </c>
      <c r="Y86" s="221" t="str">
        <f t="shared" si="36"/>
        <v>#REF!</v>
      </c>
      <c r="Z86" s="221" t="str">
        <f t="shared" si="37"/>
        <v/>
      </c>
      <c r="AA86" s="221" t="str">
        <f t="shared" si="38"/>
        <v/>
      </c>
      <c r="AB86" s="221" t="str">
        <f t="shared" si="39"/>
        <v/>
      </c>
      <c r="AC86" s="221" t="str">
        <f t="shared" si="40"/>
        <v>#REF!</v>
      </c>
      <c r="AD86" s="221" t="str">
        <f t="shared" si="41"/>
        <v>#REF!</v>
      </c>
      <c r="AE86" s="221" t="str">
        <f t="shared" si="42"/>
        <v>#REF!</v>
      </c>
      <c r="AF86" s="221" t="str">
        <f t="shared" si="43"/>
        <v>#REF!</v>
      </c>
      <c r="AG86" s="221" t="str">
        <f t="shared" si="44"/>
        <v>#REF!</v>
      </c>
      <c r="AH86" s="221" t="str">
        <f t="shared" si="45"/>
        <v>#REF!</v>
      </c>
    </row>
    <row r="87">
      <c r="B87" s="218">
        <v>67.0</v>
      </c>
      <c r="C87" s="219" t="str">
        <f t="shared" si="15"/>
        <v>#REF!</v>
      </c>
      <c r="D87" s="221"/>
      <c r="E87" s="221" t="str">
        <f t="shared" si="16"/>
        <v>#REF!</v>
      </c>
      <c r="F87" s="221" t="str">
        <f t="shared" si="17"/>
        <v>#REF!</v>
      </c>
      <c r="G87" s="221" t="str">
        <f t="shared" si="18"/>
        <v>#REF!</v>
      </c>
      <c r="H87" s="221" t="str">
        <f t="shared" si="19"/>
        <v>#REF!</v>
      </c>
      <c r="I87" s="221" t="str">
        <f t="shared" si="20"/>
        <v>#REF!</v>
      </c>
      <c r="J87" s="221" t="str">
        <f t="shared" si="21"/>
        <v>#REF!</v>
      </c>
      <c r="K87" s="221" t="str">
        <f t="shared" si="22"/>
        <v>#REF!</v>
      </c>
      <c r="L87" s="221" t="str">
        <f t="shared" si="23"/>
        <v>#REF!</v>
      </c>
      <c r="M87" s="221" t="str">
        <f t="shared" si="24"/>
        <v>#REF!</v>
      </c>
      <c r="N87" s="221" t="str">
        <f t="shared" si="25"/>
        <v>#REF!</v>
      </c>
      <c r="O87" s="221" t="str">
        <f t="shared" si="26"/>
        <v>#REF!</v>
      </c>
      <c r="P87" s="221" t="str">
        <f t="shared" si="27"/>
        <v>#REF!</v>
      </c>
      <c r="Q87" s="221" t="str">
        <f t="shared" si="28"/>
        <v>#REF!</v>
      </c>
      <c r="R87" s="221" t="str">
        <f t="shared" si="29"/>
        <v>#REF!</v>
      </c>
      <c r="S87" s="221" t="str">
        <f t="shared" si="30"/>
        <v>#REF!</v>
      </c>
      <c r="T87" s="221" t="str">
        <f t="shared" si="31"/>
        <v>#REF!</v>
      </c>
      <c r="U87" s="221" t="str">
        <f t="shared" si="32"/>
        <v>#REF!</v>
      </c>
      <c r="V87" s="221" t="str">
        <f t="shared" si="33"/>
        <v>#REF!</v>
      </c>
      <c r="W87" s="221" t="str">
        <f t="shared" si="34"/>
        <v>#REF!</v>
      </c>
      <c r="X87" s="221" t="str">
        <f t="shared" si="35"/>
        <v>#REF!</v>
      </c>
      <c r="Y87" s="221" t="str">
        <f t="shared" si="36"/>
        <v>#REF!</v>
      </c>
      <c r="Z87" s="221" t="str">
        <f t="shared" si="37"/>
        <v/>
      </c>
      <c r="AA87" s="221" t="str">
        <f t="shared" si="38"/>
        <v/>
      </c>
      <c r="AB87" s="221" t="str">
        <f t="shared" si="39"/>
        <v/>
      </c>
      <c r="AC87" s="221" t="str">
        <f t="shared" si="40"/>
        <v>#REF!</v>
      </c>
      <c r="AD87" s="221" t="str">
        <f t="shared" si="41"/>
        <v>#REF!</v>
      </c>
      <c r="AE87" s="221" t="str">
        <f t="shared" si="42"/>
        <v>#REF!</v>
      </c>
      <c r="AF87" s="221" t="str">
        <f t="shared" si="43"/>
        <v>#REF!</v>
      </c>
      <c r="AG87" s="221" t="str">
        <f t="shared" si="44"/>
        <v>#REF!</v>
      </c>
      <c r="AH87" s="221" t="str">
        <f t="shared" si="45"/>
        <v>#REF!</v>
      </c>
    </row>
    <row r="88">
      <c r="B88" s="218">
        <v>68.0</v>
      </c>
      <c r="C88" s="219" t="str">
        <f t="shared" si="15"/>
        <v>#REF!</v>
      </c>
      <c r="D88" s="221"/>
      <c r="E88" s="221" t="str">
        <f t="shared" si="16"/>
        <v>#REF!</v>
      </c>
      <c r="F88" s="221" t="str">
        <f t="shared" si="17"/>
        <v>#REF!</v>
      </c>
      <c r="G88" s="221" t="str">
        <f t="shared" si="18"/>
        <v>#REF!</v>
      </c>
      <c r="H88" s="221" t="str">
        <f t="shared" si="19"/>
        <v>#REF!</v>
      </c>
      <c r="I88" s="221" t="str">
        <f t="shared" si="20"/>
        <v>#REF!</v>
      </c>
      <c r="J88" s="221" t="str">
        <f t="shared" si="21"/>
        <v>#REF!</v>
      </c>
      <c r="K88" s="221" t="str">
        <f t="shared" si="22"/>
        <v>#REF!</v>
      </c>
      <c r="L88" s="221" t="str">
        <f t="shared" si="23"/>
        <v>#REF!</v>
      </c>
      <c r="M88" s="221" t="str">
        <f t="shared" si="24"/>
        <v>#REF!</v>
      </c>
      <c r="N88" s="221" t="str">
        <f t="shared" si="25"/>
        <v>#REF!</v>
      </c>
      <c r="O88" s="221" t="str">
        <f t="shared" si="26"/>
        <v>#REF!</v>
      </c>
      <c r="P88" s="221" t="str">
        <f t="shared" si="27"/>
        <v>#REF!</v>
      </c>
      <c r="Q88" s="221" t="str">
        <f t="shared" si="28"/>
        <v>#REF!</v>
      </c>
      <c r="R88" s="221" t="str">
        <f t="shared" si="29"/>
        <v>#REF!</v>
      </c>
      <c r="S88" s="221" t="str">
        <f t="shared" si="30"/>
        <v>#REF!</v>
      </c>
      <c r="T88" s="221" t="str">
        <f t="shared" si="31"/>
        <v>#REF!</v>
      </c>
      <c r="U88" s="221" t="str">
        <f t="shared" si="32"/>
        <v>#REF!</v>
      </c>
      <c r="V88" s="221" t="str">
        <f t="shared" si="33"/>
        <v>#REF!</v>
      </c>
      <c r="W88" s="221" t="str">
        <f t="shared" si="34"/>
        <v>#REF!</v>
      </c>
      <c r="X88" s="221" t="str">
        <f t="shared" si="35"/>
        <v>#REF!</v>
      </c>
      <c r="Y88" s="221" t="str">
        <f t="shared" si="36"/>
        <v>#REF!</v>
      </c>
      <c r="Z88" s="221" t="str">
        <f t="shared" si="37"/>
        <v/>
      </c>
      <c r="AA88" s="221" t="str">
        <f t="shared" si="38"/>
        <v/>
      </c>
      <c r="AB88" s="221" t="str">
        <f t="shared" si="39"/>
        <v/>
      </c>
      <c r="AC88" s="221" t="str">
        <f t="shared" si="40"/>
        <v>#REF!</v>
      </c>
      <c r="AD88" s="221" t="str">
        <f t="shared" si="41"/>
        <v>#REF!</v>
      </c>
      <c r="AE88" s="221" t="str">
        <f t="shared" si="42"/>
        <v>#REF!</v>
      </c>
      <c r="AF88" s="221" t="str">
        <f t="shared" si="43"/>
        <v>#REF!</v>
      </c>
      <c r="AG88" s="221" t="str">
        <f t="shared" si="44"/>
        <v>#REF!</v>
      </c>
      <c r="AH88" s="221" t="str">
        <f t="shared" si="45"/>
        <v>#REF!</v>
      </c>
    </row>
    <row r="89">
      <c r="B89" s="218">
        <v>69.0</v>
      </c>
      <c r="C89" s="219" t="str">
        <f t="shared" si="15"/>
        <v>#REF!</v>
      </c>
      <c r="D89" s="221"/>
      <c r="E89" s="221" t="str">
        <f t="shared" si="16"/>
        <v>#REF!</v>
      </c>
      <c r="F89" s="221" t="str">
        <f t="shared" si="17"/>
        <v>#REF!</v>
      </c>
      <c r="G89" s="221" t="str">
        <f t="shared" si="18"/>
        <v>#REF!</v>
      </c>
      <c r="H89" s="221" t="str">
        <f t="shared" si="19"/>
        <v>#REF!</v>
      </c>
      <c r="I89" s="221" t="str">
        <f t="shared" si="20"/>
        <v>#REF!</v>
      </c>
      <c r="J89" s="221" t="str">
        <f t="shared" si="21"/>
        <v>#REF!</v>
      </c>
      <c r="K89" s="221" t="str">
        <f t="shared" si="22"/>
        <v>#REF!</v>
      </c>
      <c r="L89" s="221" t="str">
        <f t="shared" si="23"/>
        <v>#REF!</v>
      </c>
      <c r="M89" s="221" t="str">
        <f t="shared" si="24"/>
        <v>#REF!</v>
      </c>
      <c r="N89" s="221" t="str">
        <f t="shared" si="25"/>
        <v>#REF!</v>
      </c>
      <c r="O89" s="221" t="str">
        <f t="shared" si="26"/>
        <v>#REF!</v>
      </c>
      <c r="P89" s="221" t="str">
        <f t="shared" si="27"/>
        <v>#REF!</v>
      </c>
      <c r="Q89" s="221" t="str">
        <f t="shared" si="28"/>
        <v>#REF!</v>
      </c>
      <c r="R89" s="221" t="str">
        <f t="shared" si="29"/>
        <v>#REF!</v>
      </c>
      <c r="S89" s="221" t="str">
        <f t="shared" si="30"/>
        <v>#REF!</v>
      </c>
      <c r="T89" s="221" t="str">
        <f t="shared" si="31"/>
        <v>#REF!</v>
      </c>
      <c r="U89" s="221" t="str">
        <f t="shared" si="32"/>
        <v>#REF!</v>
      </c>
      <c r="V89" s="221" t="str">
        <f t="shared" si="33"/>
        <v>#REF!</v>
      </c>
      <c r="W89" s="221" t="str">
        <f t="shared" si="34"/>
        <v>#REF!</v>
      </c>
      <c r="X89" s="221" t="str">
        <f t="shared" si="35"/>
        <v>#REF!</v>
      </c>
      <c r="Y89" s="221" t="str">
        <f t="shared" si="36"/>
        <v>#REF!</v>
      </c>
      <c r="Z89" s="221" t="str">
        <f t="shared" si="37"/>
        <v/>
      </c>
      <c r="AA89" s="221" t="str">
        <f t="shared" si="38"/>
        <v/>
      </c>
      <c r="AB89" s="221" t="str">
        <f t="shared" si="39"/>
        <v/>
      </c>
      <c r="AC89" s="221" t="str">
        <f t="shared" si="40"/>
        <v>#REF!</v>
      </c>
      <c r="AD89" s="221" t="str">
        <f t="shared" si="41"/>
        <v>#REF!</v>
      </c>
      <c r="AE89" s="221" t="str">
        <f t="shared" si="42"/>
        <v>#REF!</v>
      </c>
      <c r="AF89" s="221" t="str">
        <f t="shared" si="43"/>
        <v>#REF!</v>
      </c>
      <c r="AG89" s="221" t="str">
        <f t="shared" si="44"/>
        <v>#REF!</v>
      </c>
      <c r="AH89" s="221" t="str">
        <f t="shared" si="45"/>
        <v>#REF!</v>
      </c>
    </row>
    <row r="90">
      <c r="B90" s="218">
        <v>70.0</v>
      </c>
      <c r="C90" s="219" t="str">
        <f t="shared" si="15"/>
        <v>#REF!</v>
      </c>
      <c r="D90" s="221"/>
      <c r="E90" s="221" t="str">
        <f t="shared" si="16"/>
        <v>#REF!</v>
      </c>
      <c r="F90" s="221" t="str">
        <f t="shared" si="17"/>
        <v>#REF!</v>
      </c>
      <c r="G90" s="221" t="str">
        <f t="shared" si="18"/>
        <v>#REF!</v>
      </c>
      <c r="H90" s="221" t="str">
        <f t="shared" si="19"/>
        <v>#REF!</v>
      </c>
      <c r="I90" s="221" t="str">
        <f t="shared" si="20"/>
        <v>#REF!</v>
      </c>
      <c r="J90" s="221" t="str">
        <f t="shared" si="21"/>
        <v>#REF!</v>
      </c>
      <c r="K90" s="221" t="str">
        <f t="shared" si="22"/>
        <v>#REF!</v>
      </c>
      <c r="L90" s="221" t="str">
        <f t="shared" si="23"/>
        <v>#REF!</v>
      </c>
      <c r="M90" s="221" t="str">
        <f t="shared" si="24"/>
        <v>#REF!</v>
      </c>
      <c r="N90" s="221" t="str">
        <f t="shared" si="25"/>
        <v>#REF!</v>
      </c>
      <c r="O90" s="221" t="str">
        <f t="shared" si="26"/>
        <v>#REF!</v>
      </c>
      <c r="P90" s="221" t="str">
        <f t="shared" si="27"/>
        <v>#REF!</v>
      </c>
      <c r="Q90" s="221" t="str">
        <f t="shared" si="28"/>
        <v>#REF!</v>
      </c>
      <c r="R90" s="221" t="str">
        <f t="shared" si="29"/>
        <v>#REF!</v>
      </c>
      <c r="S90" s="221" t="str">
        <f t="shared" si="30"/>
        <v>#REF!</v>
      </c>
      <c r="T90" s="221" t="str">
        <f t="shared" si="31"/>
        <v>#REF!</v>
      </c>
      <c r="U90" s="221" t="str">
        <f t="shared" si="32"/>
        <v>#REF!</v>
      </c>
      <c r="V90" s="221" t="str">
        <f t="shared" si="33"/>
        <v>#REF!</v>
      </c>
      <c r="W90" s="221" t="str">
        <f t="shared" si="34"/>
        <v>#REF!</v>
      </c>
      <c r="X90" s="221" t="str">
        <f t="shared" si="35"/>
        <v>#REF!</v>
      </c>
      <c r="Y90" s="221" t="str">
        <f t="shared" si="36"/>
        <v>#REF!</v>
      </c>
      <c r="Z90" s="221" t="str">
        <f t="shared" si="37"/>
        <v/>
      </c>
      <c r="AA90" s="221" t="str">
        <f t="shared" si="38"/>
        <v/>
      </c>
      <c r="AB90" s="221" t="str">
        <f t="shared" si="39"/>
        <v/>
      </c>
      <c r="AC90" s="221" t="str">
        <f t="shared" si="40"/>
        <v>#REF!</v>
      </c>
      <c r="AD90" s="221" t="str">
        <f t="shared" si="41"/>
        <v>#REF!</v>
      </c>
      <c r="AE90" s="221" t="str">
        <f t="shared" si="42"/>
        <v>#REF!</v>
      </c>
      <c r="AF90" s="221" t="str">
        <f t="shared" si="43"/>
        <v>#REF!</v>
      </c>
      <c r="AG90" s="221" t="str">
        <f t="shared" si="44"/>
        <v>#REF!</v>
      </c>
      <c r="AH90" s="221" t="str">
        <f t="shared" si="45"/>
        <v>#REF!</v>
      </c>
    </row>
    <row r="91">
      <c r="B91" s="218">
        <v>71.0</v>
      </c>
      <c r="C91" s="219" t="str">
        <f t="shared" si="15"/>
        <v>#REF!</v>
      </c>
      <c r="D91" s="221"/>
      <c r="E91" s="221" t="str">
        <f t="shared" si="16"/>
        <v>#REF!</v>
      </c>
      <c r="F91" s="221" t="str">
        <f t="shared" si="17"/>
        <v>#REF!</v>
      </c>
      <c r="G91" s="221" t="str">
        <f t="shared" si="18"/>
        <v>#REF!</v>
      </c>
      <c r="H91" s="221" t="str">
        <f t="shared" si="19"/>
        <v>#REF!</v>
      </c>
      <c r="I91" s="221" t="str">
        <f t="shared" si="20"/>
        <v>#REF!</v>
      </c>
      <c r="J91" s="221" t="str">
        <f t="shared" si="21"/>
        <v>#REF!</v>
      </c>
      <c r="K91" s="221" t="str">
        <f t="shared" si="22"/>
        <v>#REF!</v>
      </c>
      <c r="L91" s="221" t="str">
        <f t="shared" si="23"/>
        <v>#REF!</v>
      </c>
      <c r="M91" s="221" t="str">
        <f t="shared" si="24"/>
        <v>#REF!</v>
      </c>
      <c r="N91" s="221" t="str">
        <f t="shared" si="25"/>
        <v>#REF!</v>
      </c>
      <c r="O91" s="221" t="str">
        <f t="shared" si="26"/>
        <v>#REF!</v>
      </c>
      <c r="P91" s="221" t="str">
        <f t="shared" si="27"/>
        <v>#REF!</v>
      </c>
      <c r="Q91" s="221" t="str">
        <f t="shared" si="28"/>
        <v>#REF!</v>
      </c>
      <c r="R91" s="221" t="str">
        <f t="shared" si="29"/>
        <v>#REF!</v>
      </c>
      <c r="S91" s="221" t="str">
        <f t="shared" si="30"/>
        <v>#REF!</v>
      </c>
      <c r="T91" s="221" t="str">
        <f t="shared" si="31"/>
        <v>#REF!</v>
      </c>
      <c r="U91" s="221" t="str">
        <f t="shared" si="32"/>
        <v>#REF!</v>
      </c>
      <c r="V91" s="221" t="str">
        <f t="shared" si="33"/>
        <v>#REF!</v>
      </c>
      <c r="W91" s="221" t="str">
        <f t="shared" si="34"/>
        <v>#REF!</v>
      </c>
      <c r="X91" s="221" t="str">
        <f t="shared" si="35"/>
        <v>#REF!</v>
      </c>
      <c r="Y91" s="221" t="str">
        <f t="shared" si="36"/>
        <v>#REF!</v>
      </c>
      <c r="Z91" s="221" t="str">
        <f t="shared" si="37"/>
        <v/>
      </c>
      <c r="AA91" s="221" t="str">
        <f t="shared" si="38"/>
        <v/>
      </c>
      <c r="AB91" s="221" t="str">
        <f t="shared" si="39"/>
        <v/>
      </c>
      <c r="AC91" s="221" t="str">
        <f t="shared" si="40"/>
        <v>#REF!</v>
      </c>
      <c r="AD91" s="221" t="str">
        <f t="shared" si="41"/>
        <v>#REF!</v>
      </c>
      <c r="AE91" s="221" t="str">
        <f t="shared" si="42"/>
        <v>#REF!</v>
      </c>
      <c r="AF91" s="221" t="str">
        <f t="shared" si="43"/>
        <v>#REF!</v>
      </c>
      <c r="AG91" s="221" t="str">
        <f t="shared" si="44"/>
        <v>#REF!</v>
      </c>
      <c r="AH91" s="221" t="str">
        <f t="shared" si="45"/>
        <v>#REF!</v>
      </c>
    </row>
    <row r="92">
      <c r="B92" s="218">
        <v>72.0</v>
      </c>
      <c r="C92" s="219" t="str">
        <f t="shared" si="15"/>
        <v>#REF!</v>
      </c>
      <c r="D92" s="221"/>
      <c r="E92" s="221" t="str">
        <f t="shared" si="16"/>
        <v>#REF!</v>
      </c>
      <c r="F92" s="221" t="str">
        <f t="shared" si="17"/>
        <v>#REF!</v>
      </c>
      <c r="G92" s="221" t="str">
        <f t="shared" si="18"/>
        <v>#REF!</v>
      </c>
      <c r="H92" s="221" t="str">
        <f t="shared" si="19"/>
        <v>#REF!</v>
      </c>
      <c r="I92" s="221" t="str">
        <f t="shared" si="20"/>
        <v>#REF!</v>
      </c>
      <c r="J92" s="221" t="str">
        <f t="shared" si="21"/>
        <v>#REF!</v>
      </c>
      <c r="K92" s="221" t="str">
        <f t="shared" si="22"/>
        <v>#REF!</v>
      </c>
      <c r="L92" s="221" t="str">
        <f t="shared" si="23"/>
        <v>#REF!</v>
      </c>
      <c r="M92" s="221" t="str">
        <f t="shared" si="24"/>
        <v>#REF!</v>
      </c>
      <c r="N92" s="221" t="str">
        <f t="shared" si="25"/>
        <v>#REF!</v>
      </c>
      <c r="O92" s="221" t="str">
        <f t="shared" si="26"/>
        <v>#REF!</v>
      </c>
      <c r="P92" s="221" t="str">
        <f t="shared" si="27"/>
        <v>#REF!</v>
      </c>
      <c r="Q92" s="221" t="str">
        <f t="shared" si="28"/>
        <v>#REF!</v>
      </c>
      <c r="R92" s="221" t="str">
        <f t="shared" si="29"/>
        <v>#REF!</v>
      </c>
      <c r="S92" s="221" t="str">
        <f t="shared" si="30"/>
        <v>#REF!</v>
      </c>
      <c r="T92" s="221" t="str">
        <f t="shared" si="31"/>
        <v>#REF!</v>
      </c>
      <c r="U92" s="221" t="str">
        <f t="shared" si="32"/>
        <v>#REF!</v>
      </c>
      <c r="V92" s="221" t="str">
        <f t="shared" si="33"/>
        <v>#REF!</v>
      </c>
      <c r="W92" s="221" t="str">
        <f t="shared" si="34"/>
        <v>#REF!</v>
      </c>
      <c r="X92" s="221" t="str">
        <f t="shared" si="35"/>
        <v>#REF!</v>
      </c>
      <c r="Y92" s="221" t="str">
        <f t="shared" si="36"/>
        <v>#REF!</v>
      </c>
      <c r="Z92" s="221" t="str">
        <f t="shared" si="37"/>
        <v/>
      </c>
      <c r="AA92" s="221" t="str">
        <f t="shared" si="38"/>
        <v/>
      </c>
      <c r="AB92" s="221" t="str">
        <f t="shared" si="39"/>
        <v/>
      </c>
      <c r="AC92" s="221" t="str">
        <f t="shared" si="40"/>
        <v>#REF!</v>
      </c>
      <c r="AD92" s="221" t="str">
        <f t="shared" si="41"/>
        <v>#REF!</v>
      </c>
      <c r="AE92" s="221" t="str">
        <f t="shared" si="42"/>
        <v>#REF!</v>
      </c>
      <c r="AF92" s="221" t="str">
        <f t="shared" si="43"/>
        <v>#REF!</v>
      </c>
      <c r="AG92" s="221" t="str">
        <f t="shared" si="44"/>
        <v>#REF!</v>
      </c>
      <c r="AH92" s="221" t="str">
        <f t="shared" si="45"/>
        <v>#REF!</v>
      </c>
    </row>
    <row r="93">
      <c r="B93" s="218">
        <v>73.0</v>
      </c>
      <c r="C93" s="219" t="str">
        <f t="shared" si="15"/>
        <v>#REF!</v>
      </c>
      <c r="D93" s="221"/>
      <c r="E93" s="221" t="str">
        <f t="shared" si="16"/>
        <v>#REF!</v>
      </c>
      <c r="F93" s="221" t="str">
        <f t="shared" si="17"/>
        <v>#REF!</v>
      </c>
      <c r="G93" s="221" t="str">
        <f t="shared" si="18"/>
        <v>#REF!</v>
      </c>
      <c r="H93" s="221" t="str">
        <f t="shared" si="19"/>
        <v>#REF!</v>
      </c>
      <c r="I93" s="221" t="str">
        <f t="shared" si="20"/>
        <v>#REF!</v>
      </c>
      <c r="J93" s="221" t="str">
        <f t="shared" si="21"/>
        <v>#REF!</v>
      </c>
      <c r="K93" s="221" t="str">
        <f t="shared" si="22"/>
        <v>#REF!</v>
      </c>
      <c r="L93" s="221" t="str">
        <f t="shared" si="23"/>
        <v>#REF!</v>
      </c>
      <c r="M93" s="221" t="str">
        <f t="shared" si="24"/>
        <v>#REF!</v>
      </c>
      <c r="N93" s="221" t="str">
        <f t="shared" si="25"/>
        <v>#REF!</v>
      </c>
      <c r="O93" s="221" t="str">
        <f t="shared" si="26"/>
        <v>#REF!</v>
      </c>
      <c r="P93" s="221" t="str">
        <f t="shared" si="27"/>
        <v>#REF!</v>
      </c>
      <c r="Q93" s="221" t="str">
        <f t="shared" si="28"/>
        <v>#REF!</v>
      </c>
      <c r="R93" s="221" t="str">
        <f t="shared" si="29"/>
        <v>#REF!</v>
      </c>
      <c r="S93" s="221" t="str">
        <f t="shared" si="30"/>
        <v>#REF!</v>
      </c>
      <c r="T93" s="221" t="str">
        <f t="shared" si="31"/>
        <v>#REF!</v>
      </c>
      <c r="U93" s="221" t="str">
        <f t="shared" si="32"/>
        <v>#REF!</v>
      </c>
      <c r="V93" s="221" t="str">
        <f t="shared" si="33"/>
        <v>#REF!</v>
      </c>
      <c r="W93" s="221" t="str">
        <f t="shared" si="34"/>
        <v>#REF!</v>
      </c>
      <c r="X93" s="221" t="str">
        <f t="shared" si="35"/>
        <v>#REF!</v>
      </c>
      <c r="Y93" s="221" t="str">
        <f t="shared" si="36"/>
        <v>#REF!</v>
      </c>
      <c r="Z93" s="221" t="str">
        <f t="shared" si="37"/>
        <v/>
      </c>
      <c r="AA93" s="221" t="str">
        <f t="shared" si="38"/>
        <v/>
      </c>
      <c r="AB93" s="221" t="str">
        <f t="shared" si="39"/>
        <v/>
      </c>
      <c r="AC93" s="221" t="str">
        <f t="shared" si="40"/>
        <v>#REF!</v>
      </c>
      <c r="AD93" s="221" t="str">
        <f t="shared" si="41"/>
        <v>#REF!</v>
      </c>
      <c r="AE93" s="221" t="str">
        <f t="shared" si="42"/>
        <v>#REF!</v>
      </c>
      <c r="AF93" s="221" t="str">
        <f t="shared" si="43"/>
        <v>#REF!</v>
      </c>
      <c r="AG93" s="221" t="str">
        <f t="shared" si="44"/>
        <v>#REF!</v>
      </c>
      <c r="AH93" s="221" t="str">
        <f t="shared" si="45"/>
        <v>#REF!</v>
      </c>
    </row>
    <row r="94">
      <c r="B94" s="218">
        <v>74.0</v>
      </c>
      <c r="C94" s="219" t="str">
        <f t="shared" si="15"/>
        <v>#REF!</v>
      </c>
      <c r="D94" s="221"/>
      <c r="E94" s="221" t="str">
        <f t="shared" si="16"/>
        <v>#REF!</v>
      </c>
      <c r="F94" s="221" t="str">
        <f t="shared" si="17"/>
        <v>#REF!</v>
      </c>
      <c r="G94" s="221" t="str">
        <f t="shared" si="18"/>
        <v>#REF!</v>
      </c>
      <c r="H94" s="221" t="str">
        <f t="shared" si="19"/>
        <v>#REF!</v>
      </c>
      <c r="I94" s="221" t="str">
        <f t="shared" si="20"/>
        <v>#REF!</v>
      </c>
      <c r="J94" s="221" t="str">
        <f t="shared" si="21"/>
        <v>#REF!</v>
      </c>
      <c r="K94" s="221" t="str">
        <f t="shared" si="22"/>
        <v>#REF!</v>
      </c>
      <c r="L94" s="221" t="str">
        <f t="shared" si="23"/>
        <v>#REF!</v>
      </c>
      <c r="M94" s="221" t="str">
        <f t="shared" si="24"/>
        <v>#REF!</v>
      </c>
      <c r="N94" s="221" t="str">
        <f t="shared" si="25"/>
        <v>#REF!</v>
      </c>
      <c r="O94" s="221" t="str">
        <f t="shared" si="26"/>
        <v>#REF!</v>
      </c>
      <c r="P94" s="221" t="str">
        <f t="shared" si="27"/>
        <v>#REF!</v>
      </c>
      <c r="Q94" s="221" t="str">
        <f t="shared" si="28"/>
        <v>#REF!</v>
      </c>
      <c r="R94" s="221" t="str">
        <f t="shared" si="29"/>
        <v>#REF!</v>
      </c>
      <c r="S94" s="221" t="str">
        <f t="shared" si="30"/>
        <v>#REF!</v>
      </c>
      <c r="T94" s="221" t="str">
        <f t="shared" si="31"/>
        <v>#REF!</v>
      </c>
      <c r="U94" s="221" t="str">
        <f t="shared" si="32"/>
        <v>#REF!</v>
      </c>
      <c r="V94" s="221" t="str">
        <f t="shared" si="33"/>
        <v>#REF!</v>
      </c>
      <c r="W94" s="221" t="str">
        <f t="shared" si="34"/>
        <v>#REF!</v>
      </c>
      <c r="X94" s="221" t="str">
        <f t="shared" si="35"/>
        <v>#REF!</v>
      </c>
      <c r="Y94" s="221" t="str">
        <f t="shared" si="36"/>
        <v>#REF!</v>
      </c>
      <c r="Z94" s="221" t="str">
        <f t="shared" si="37"/>
        <v/>
      </c>
      <c r="AA94" s="221" t="str">
        <f t="shared" si="38"/>
        <v/>
      </c>
      <c r="AB94" s="221" t="str">
        <f t="shared" si="39"/>
        <v/>
      </c>
      <c r="AC94" s="221" t="str">
        <f t="shared" si="40"/>
        <v>#REF!</v>
      </c>
      <c r="AD94" s="221" t="str">
        <f t="shared" si="41"/>
        <v>#REF!</v>
      </c>
      <c r="AE94" s="221" t="str">
        <f t="shared" si="42"/>
        <v>#REF!</v>
      </c>
      <c r="AF94" s="221" t="str">
        <f t="shared" si="43"/>
        <v>#REF!</v>
      </c>
      <c r="AG94" s="221" t="str">
        <f t="shared" si="44"/>
        <v>#REF!</v>
      </c>
      <c r="AH94" s="221" t="str">
        <f t="shared" si="45"/>
        <v>#REF!</v>
      </c>
    </row>
    <row r="95">
      <c r="B95" s="218">
        <v>75.0</v>
      </c>
      <c r="C95" s="219" t="str">
        <f t="shared" si="15"/>
        <v>#REF!</v>
      </c>
      <c r="D95" s="221"/>
      <c r="E95" s="221" t="str">
        <f t="shared" si="16"/>
        <v>#REF!</v>
      </c>
      <c r="F95" s="221" t="str">
        <f t="shared" si="17"/>
        <v>#REF!</v>
      </c>
      <c r="G95" s="221" t="str">
        <f t="shared" si="18"/>
        <v>#REF!</v>
      </c>
      <c r="H95" s="221" t="str">
        <f t="shared" si="19"/>
        <v>#REF!</v>
      </c>
      <c r="I95" s="221" t="str">
        <f t="shared" si="20"/>
        <v>#REF!</v>
      </c>
      <c r="J95" s="221" t="str">
        <f t="shared" si="21"/>
        <v>#REF!</v>
      </c>
      <c r="K95" s="221" t="str">
        <f t="shared" si="22"/>
        <v>#REF!</v>
      </c>
      <c r="L95" s="221" t="str">
        <f t="shared" si="23"/>
        <v>#REF!</v>
      </c>
      <c r="M95" s="221" t="str">
        <f t="shared" si="24"/>
        <v>#REF!</v>
      </c>
      <c r="N95" s="221" t="str">
        <f t="shared" si="25"/>
        <v>#REF!</v>
      </c>
      <c r="O95" s="221" t="str">
        <f t="shared" si="26"/>
        <v>#REF!</v>
      </c>
      <c r="P95" s="221" t="str">
        <f t="shared" si="27"/>
        <v>#REF!</v>
      </c>
      <c r="Q95" s="221" t="str">
        <f t="shared" si="28"/>
        <v>#REF!</v>
      </c>
      <c r="R95" s="221" t="str">
        <f t="shared" si="29"/>
        <v>#REF!</v>
      </c>
      <c r="S95" s="221" t="str">
        <f t="shared" si="30"/>
        <v>#REF!</v>
      </c>
      <c r="T95" s="221" t="str">
        <f t="shared" si="31"/>
        <v>#REF!</v>
      </c>
      <c r="U95" s="221" t="str">
        <f t="shared" si="32"/>
        <v>#REF!</v>
      </c>
      <c r="V95" s="221" t="str">
        <f t="shared" si="33"/>
        <v>#REF!</v>
      </c>
      <c r="W95" s="221" t="str">
        <f t="shared" si="34"/>
        <v>#REF!</v>
      </c>
      <c r="X95" s="221" t="str">
        <f t="shared" si="35"/>
        <v>#REF!</v>
      </c>
      <c r="Y95" s="221" t="str">
        <f t="shared" si="36"/>
        <v>#REF!</v>
      </c>
      <c r="Z95" s="221" t="str">
        <f t="shared" si="37"/>
        <v/>
      </c>
      <c r="AA95" s="221" t="str">
        <f t="shared" si="38"/>
        <v/>
      </c>
      <c r="AB95" s="221" t="str">
        <f t="shared" si="39"/>
        <v/>
      </c>
      <c r="AC95" s="221" t="str">
        <f t="shared" si="40"/>
        <v>#REF!</v>
      </c>
      <c r="AD95" s="221" t="str">
        <f t="shared" si="41"/>
        <v>#REF!</v>
      </c>
      <c r="AE95" s="221" t="str">
        <f t="shared" si="42"/>
        <v>#REF!</v>
      </c>
      <c r="AF95" s="221" t="str">
        <f t="shared" si="43"/>
        <v>#REF!</v>
      </c>
      <c r="AG95" s="221" t="str">
        <f t="shared" si="44"/>
        <v>#REF!</v>
      </c>
      <c r="AH95" s="221" t="str">
        <f t="shared" si="45"/>
        <v>#REF!</v>
      </c>
    </row>
    <row r="96">
      <c r="B96" s="218">
        <v>76.0</v>
      </c>
      <c r="C96" s="219" t="str">
        <f t="shared" si="15"/>
        <v>#REF!</v>
      </c>
      <c r="D96" s="221"/>
      <c r="E96" s="221" t="str">
        <f t="shared" si="16"/>
        <v>#REF!</v>
      </c>
      <c r="F96" s="221" t="str">
        <f t="shared" si="17"/>
        <v>#REF!</v>
      </c>
      <c r="G96" s="221" t="str">
        <f t="shared" si="18"/>
        <v>#REF!</v>
      </c>
      <c r="H96" s="221" t="str">
        <f t="shared" si="19"/>
        <v>#REF!</v>
      </c>
      <c r="I96" s="221" t="str">
        <f t="shared" si="20"/>
        <v>#REF!</v>
      </c>
      <c r="J96" s="221" t="str">
        <f t="shared" si="21"/>
        <v>#REF!</v>
      </c>
      <c r="K96" s="221" t="str">
        <f t="shared" si="22"/>
        <v>#REF!</v>
      </c>
      <c r="L96" s="221" t="str">
        <f t="shared" si="23"/>
        <v>#REF!</v>
      </c>
      <c r="M96" s="221" t="str">
        <f t="shared" si="24"/>
        <v>#REF!</v>
      </c>
      <c r="N96" s="221" t="str">
        <f t="shared" si="25"/>
        <v>#REF!</v>
      </c>
      <c r="O96" s="221" t="str">
        <f t="shared" si="26"/>
        <v>#REF!</v>
      </c>
      <c r="P96" s="221" t="str">
        <f t="shared" si="27"/>
        <v>#REF!</v>
      </c>
      <c r="Q96" s="221" t="str">
        <f t="shared" si="28"/>
        <v>#REF!</v>
      </c>
      <c r="R96" s="221" t="str">
        <f t="shared" si="29"/>
        <v>#REF!</v>
      </c>
      <c r="S96" s="221" t="str">
        <f t="shared" si="30"/>
        <v>#REF!</v>
      </c>
      <c r="T96" s="221" t="str">
        <f t="shared" si="31"/>
        <v>#REF!</v>
      </c>
      <c r="U96" s="221" t="str">
        <f t="shared" si="32"/>
        <v>#REF!</v>
      </c>
      <c r="V96" s="221" t="str">
        <f t="shared" si="33"/>
        <v>#REF!</v>
      </c>
      <c r="W96" s="221" t="str">
        <f t="shared" si="34"/>
        <v>#REF!</v>
      </c>
      <c r="X96" s="221" t="str">
        <f t="shared" si="35"/>
        <v>#REF!</v>
      </c>
      <c r="Y96" s="221" t="str">
        <f t="shared" si="36"/>
        <v>#REF!</v>
      </c>
      <c r="Z96" s="221" t="str">
        <f t="shared" si="37"/>
        <v/>
      </c>
      <c r="AA96" s="221" t="str">
        <f t="shared" si="38"/>
        <v/>
      </c>
      <c r="AB96" s="221" t="str">
        <f t="shared" si="39"/>
        <v/>
      </c>
      <c r="AC96" s="221" t="str">
        <f t="shared" si="40"/>
        <v>#REF!</v>
      </c>
      <c r="AD96" s="221" t="str">
        <f t="shared" si="41"/>
        <v>#REF!</v>
      </c>
      <c r="AE96" s="221" t="str">
        <f t="shared" si="42"/>
        <v>#REF!</v>
      </c>
      <c r="AF96" s="221" t="str">
        <f t="shared" si="43"/>
        <v>#REF!</v>
      </c>
      <c r="AG96" s="221" t="str">
        <f t="shared" si="44"/>
        <v>#REF!</v>
      </c>
      <c r="AH96" s="221" t="str">
        <f t="shared" si="45"/>
        <v>#REF!</v>
      </c>
    </row>
    <row r="97">
      <c r="B97" s="218">
        <v>77.0</v>
      </c>
      <c r="C97" s="219" t="str">
        <f t="shared" si="15"/>
        <v>#REF!</v>
      </c>
      <c r="D97" s="221"/>
      <c r="E97" s="221" t="str">
        <f t="shared" si="16"/>
        <v>#REF!</v>
      </c>
      <c r="F97" s="221" t="str">
        <f t="shared" si="17"/>
        <v>#REF!</v>
      </c>
      <c r="G97" s="221" t="str">
        <f t="shared" si="18"/>
        <v>#REF!</v>
      </c>
      <c r="H97" s="221" t="str">
        <f t="shared" si="19"/>
        <v>#REF!</v>
      </c>
      <c r="I97" s="221" t="str">
        <f t="shared" si="20"/>
        <v>#REF!</v>
      </c>
      <c r="J97" s="221" t="str">
        <f t="shared" si="21"/>
        <v>#REF!</v>
      </c>
      <c r="K97" s="221" t="str">
        <f t="shared" si="22"/>
        <v>#REF!</v>
      </c>
      <c r="L97" s="221" t="str">
        <f t="shared" si="23"/>
        <v>#REF!</v>
      </c>
      <c r="M97" s="221" t="str">
        <f t="shared" si="24"/>
        <v>#REF!</v>
      </c>
      <c r="N97" s="221" t="str">
        <f t="shared" si="25"/>
        <v>#REF!</v>
      </c>
      <c r="O97" s="221" t="str">
        <f t="shared" si="26"/>
        <v>#REF!</v>
      </c>
      <c r="P97" s="221" t="str">
        <f t="shared" si="27"/>
        <v>#REF!</v>
      </c>
      <c r="Q97" s="221" t="str">
        <f t="shared" si="28"/>
        <v>#REF!</v>
      </c>
      <c r="R97" s="221" t="str">
        <f t="shared" si="29"/>
        <v>#REF!</v>
      </c>
      <c r="S97" s="221" t="str">
        <f t="shared" si="30"/>
        <v>#REF!</v>
      </c>
      <c r="T97" s="221" t="str">
        <f t="shared" si="31"/>
        <v>#REF!</v>
      </c>
      <c r="U97" s="221" t="str">
        <f t="shared" si="32"/>
        <v>#REF!</v>
      </c>
      <c r="V97" s="221" t="str">
        <f t="shared" si="33"/>
        <v>#REF!</v>
      </c>
      <c r="W97" s="221" t="str">
        <f t="shared" si="34"/>
        <v>#REF!</v>
      </c>
      <c r="X97" s="221" t="str">
        <f t="shared" si="35"/>
        <v>#REF!</v>
      </c>
      <c r="Y97" s="221" t="str">
        <f t="shared" si="36"/>
        <v>#REF!</v>
      </c>
      <c r="Z97" s="221" t="str">
        <f t="shared" si="37"/>
        <v/>
      </c>
      <c r="AA97" s="221" t="str">
        <f t="shared" si="38"/>
        <v/>
      </c>
      <c r="AB97" s="221" t="str">
        <f t="shared" si="39"/>
        <v/>
      </c>
      <c r="AC97" s="221" t="str">
        <f t="shared" si="40"/>
        <v>#REF!</v>
      </c>
      <c r="AD97" s="221" t="str">
        <f t="shared" si="41"/>
        <v>#REF!</v>
      </c>
      <c r="AE97" s="221" t="str">
        <f t="shared" si="42"/>
        <v>#REF!</v>
      </c>
      <c r="AF97" s="221" t="str">
        <f t="shared" si="43"/>
        <v>#REF!</v>
      </c>
      <c r="AG97" s="221" t="str">
        <f t="shared" si="44"/>
        <v>#REF!</v>
      </c>
      <c r="AH97" s="221" t="str">
        <f t="shared" si="45"/>
        <v>#REF!</v>
      </c>
    </row>
    <row r="98">
      <c r="B98" s="218">
        <v>78.0</v>
      </c>
      <c r="C98" s="219" t="str">
        <f t="shared" si="15"/>
        <v>#REF!</v>
      </c>
      <c r="D98" s="221"/>
      <c r="E98" s="221" t="str">
        <f t="shared" si="16"/>
        <v>#REF!</v>
      </c>
      <c r="F98" s="221" t="str">
        <f t="shared" si="17"/>
        <v>#REF!</v>
      </c>
      <c r="G98" s="221" t="str">
        <f t="shared" si="18"/>
        <v>#REF!</v>
      </c>
      <c r="H98" s="221" t="str">
        <f t="shared" si="19"/>
        <v>#REF!</v>
      </c>
      <c r="I98" s="221" t="str">
        <f t="shared" si="20"/>
        <v>#REF!</v>
      </c>
      <c r="J98" s="221" t="str">
        <f t="shared" si="21"/>
        <v>#REF!</v>
      </c>
      <c r="K98" s="221" t="str">
        <f t="shared" si="22"/>
        <v>#REF!</v>
      </c>
      <c r="L98" s="221" t="str">
        <f t="shared" si="23"/>
        <v>#REF!</v>
      </c>
      <c r="M98" s="221" t="str">
        <f t="shared" si="24"/>
        <v>#REF!</v>
      </c>
      <c r="N98" s="221" t="str">
        <f t="shared" si="25"/>
        <v>#REF!</v>
      </c>
      <c r="O98" s="221" t="str">
        <f t="shared" si="26"/>
        <v>#REF!</v>
      </c>
      <c r="P98" s="221" t="str">
        <f t="shared" si="27"/>
        <v>#REF!</v>
      </c>
      <c r="Q98" s="221" t="str">
        <f t="shared" si="28"/>
        <v>#REF!</v>
      </c>
      <c r="R98" s="221" t="str">
        <f t="shared" si="29"/>
        <v>#REF!</v>
      </c>
      <c r="S98" s="221" t="str">
        <f t="shared" si="30"/>
        <v>#REF!</v>
      </c>
      <c r="T98" s="221" t="str">
        <f t="shared" si="31"/>
        <v>#REF!</v>
      </c>
      <c r="U98" s="221" t="str">
        <f t="shared" si="32"/>
        <v>#REF!</v>
      </c>
      <c r="V98" s="221" t="str">
        <f t="shared" si="33"/>
        <v>#REF!</v>
      </c>
      <c r="W98" s="221" t="str">
        <f t="shared" si="34"/>
        <v>#REF!</v>
      </c>
      <c r="X98" s="221" t="str">
        <f t="shared" si="35"/>
        <v>#REF!</v>
      </c>
      <c r="Y98" s="221" t="str">
        <f t="shared" si="36"/>
        <v>#REF!</v>
      </c>
      <c r="Z98" s="221" t="str">
        <f t="shared" si="37"/>
        <v/>
      </c>
      <c r="AA98" s="221" t="str">
        <f t="shared" si="38"/>
        <v/>
      </c>
      <c r="AB98" s="221" t="str">
        <f t="shared" si="39"/>
        <v/>
      </c>
      <c r="AC98" s="221" t="str">
        <f t="shared" si="40"/>
        <v>#REF!</v>
      </c>
      <c r="AD98" s="221" t="str">
        <f t="shared" si="41"/>
        <v>#REF!</v>
      </c>
      <c r="AE98" s="221" t="str">
        <f t="shared" si="42"/>
        <v>#REF!</v>
      </c>
      <c r="AF98" s="221" t="str">
        <f t="shared" si="43"/>
        <v>#REF!</v>
      </c>
      <c r="AG98" s="221" t="str">
        <f t="shared" si="44"/>
        <v>#REF!</v>
      </c>
      <c r="AH98" s="221" t="str">
        <f t="shared" si="45"/>
        <v>#REF!</v>
      </c>
    </row>
    <row r="99">
      <c r="B99" s="218">
        <v>79.0</v>
      </c>
      <c r="C99" s="219" t="str">
        <f t="shared" si="15"/>
        <v>#REF!</v>
      </c>
      <c r="D99" s="221"/>
      <c r="E99" s="221" t="str">
        <f t="shared" si="16"/>
        <v>#REF!</v>
      </c>
      <c r="F99" s="221" t="str">
        <f t="shared" si="17"/>
        <v>#REF!</v>
      </c>
      <c r="G99" s="221" t="str">
        <f t="shared" si="18"/>
        <v>#REF!</v>
      </c>
      <c r="H99" s="221" t="str">
        <f t="shared" si="19"/>
        <v>#REF!</v>
      </c>
      <c r="I99" s="221" t="str">
        <f t="shared" si="20"/>
        <v>#REF!</v>
      </c>
      <c r="J99" s="221" t="str">
        <f t="shared" si="21"/>
        <v>#REF!</v>
      </c>
      <c r="K99" s="221" t="str">
        <f t="shared" si="22"/>
        <v>#REF!</v>
      </c>
      <c r="L99" s="221" t="str">
        <f t="shared" si="23"/>
        <v>#REF!</v>
      </c>
      <c r="M99" s="221" t="str">
        <f t="shared" si="24"/>
        <v>#REF!</v>
      </c>
      <c r="N99" s="221" t="str">
        <f t="shared" si="25"/>
        <v>#REF!</v>
      </c>
      <c r="O99" s="221" t="str">
        <f t="shared" si="26"/>
        <v>#REF!</v>
      </c>
      <c r="P99" s="221" t="str">
        <f t="shared" si="27"/>
        <v>#REF!</v>
      </c>
      <c r="Q99" s="221" t="str">
        <f t="shared" si="28"/>
        <v>#REF!</v>
      </c>
      <c r="R99" s="221" t="str">
        <f t="shared" si="29"/>
        <v>#REF!</v>
      </c>
      <c r="S99" s="221" t="str">
        <f t="shared" si="30"/>
        <v>#REF!</v>
      </c>
      <c r="T99" s="221" t="str">
        <f t="shared" si="31"/>
        <v>#REF!</v>
      </c>
      <c r="U99" s="221" t="str">
        <f t="shared" si="32"/>
        <v>#REF!</v>
      </c>
      <c r="V99" s="221" t="str">
        <f t="shared" si="33"/>
        <v>#REF!</v>
      </c>
      <c r="W99" s="221" t="str">
        <f t="shared" si="34"/>
        <v>#REF!</v>
      </c>
      <c r="X99" s="221" t="str">
        <f t="shared" si="35"/>
        <v>#REF!</v>
      </c>
      <c r="Y99" s="221" t="str">
        <f t="shared" si="36"/>
        <v>#REF!</v>
      </c>
      <c r="Z99" s="221" t="str">
        <f t="shared" si="37"/>
        <v/>
      </c>
      <c r="AA99" s="221" t="str">
        <f t="shared" si="38"/>
        <v/>
      </c>
      <c r="AB99" s="221" t="str">
        <f t="shared" si="39"/>
        <v/>
      </c>
      <c r="AC99" s="221" t="str">
        <f t="shared" si="40"/>
        <v>#REF!</v>
      </c>
      <c r="AD99" s="221" t="str">
        <f t="shared" si="41"/>
        <v>#REF!</v>
      </c>
      <c r="AE99" s="221" t="str">
        <f t="shared" si="42"/>
        <v>#REF!</v>
      </c>
      <c r="AF99" s="221" t="str">
        <f t="shared" si="43"/>
        <v>#REF!</v>
      </c>
      <c r="AG99" s="221" t="str">
        <f t="shared" si="44"/>
        <v>#REF!</v>
      </c>
      <c r="AH99" s="221" t="str">
        <f t="shared" si="45"/>
        <v>#REF!</v>
      </c>
    </row>
    <row r="100">
      <c r="B100" s="218">
        <v>80.0</v>
      </c>
      <c r="C100" s="219" t="str">
        <f t="shared" si="15"/>
        <v>#REF!</v>
      </c>
      <c r="D100" s="221"/>
      <c r="E100" s="221" t="str">
        <f t="shared" si="16"/>
        <v>#REF!</v>
      </c>
      <c r="F100" s="221" t="str">
        <f t="shared" si="17"/>
        <v>#REF!</v>
      </c>
      <c r="G100" s="221" t="str">
        <f t="shared" si="18"/>
        <v>#REF!</v>
      </c>
      <c r="H100" s="221" t="str">
        <f t="shared" si="19"/>
        <v>#REF!</v>
      </c>
      <c r="I100" s="221" t="str">
        <f t="shared" si="20"/>
        <v>#REF!</v>
      </c>
      <c r="J100" s="221" t="str">
        <f t="shared" si="21"/>
        <v>#REF!</v>
      </c>
      <c r="K100" s="221" t="str">
        <f t="shared" si="22"/>
        <v>#REF!</v>
      </c>
      <c r="L100" s="221" t="str">
        <f t="shared" si="23"/>
        <v>#REF!</v>
      </c>
      <c r="M100" s="221" t="str">
        <f t="shared" si="24"/>
        <v>#REF!</v>
      </c>
      <c r="N100" s="221" t="str">
        <f t="shared" si="25"/>
        <v>#REF!</v>
      </c>
      <c r="O100" s="221" t="str">
        <f t="shared" si="26"/>
        <v>#REF!</v>
      </c>
      <c r="P100" s="221" t="str">
        <f t="shared" si="27"/>
        <v>#REF!</v>
      </c>
      <c r="Q100" s="221" t="str">
        <f t="shared" si="28"/>
        <v>#REF!</v>
      </c>
      <c r="R100" s="221" t="str">
        <f t="shared" si="29"/>
        <v>#REF!</v>
      </c>
      <c r="S100" s="221" t="str">
        <f t="shared" si="30"/>
        <v>#REF!</v>
      </c>
      <c r="T100" s="221" t="str">
        <f t="shared" si="31"/>
        <v>#REF!</v>
      </c>
      <c r="U100" s="221" t="str">
        <f t="shared" si="32"/>
        <v>#REF!</v>
      </c>
      <c r="V100" s="221" t="str">
        <f t="shared" si="33"/>
        <v>#REF!</v>
      </c>
      <c r="W100" s="221" t="str">
        <f t="shared" si="34"/>
        <v>#REF!</v>
      </c>
      <c r="X100" s="221" t="str">
        <f t="shared" si="35"/>
        <v>#REF!</v>
      </c>
      <c r="Y100" s="221" t="str">
        <f t="shared" si="36"/>
        <v>#REF!</v>
      </c>
      <c r="Z100" s="221" t="str">
        <f t="shared" si="37"/>
        <v/>
      </c>
      <c r="AA100" s="221" t="str">
        <f t="shared" si="38"/>
        <v/>
      </c>
      <c r="AB100" s="221" t="str">
        <f t="shared" si="39"/>
        <v/>
      </c>
      <c r="AC100" s="221" t="str">
        <f t="shared" si="40"/>
        <v>#REF!</v>
      </c>
      <c r="AD100" s="221" t="str">
        <f t="shared" si="41"/>
        <v>#REF!</v>
      </c>
      <c r="AE100" s="221" t="str">
        <f t="shared" si="42"/>
        <v>#REF!</v>
      </c>
      <c r="AF100" s="221" t="str">
        <f t="shared" si="43"/>
        <v>#REF!</v>
      </c>
      <c r="AG100" s="221" t="str">
        <f t="shared" si="44"/>
        <v>#REF!</v>
      </c>
      <c r="AH100" s="221" t="str">
        <f t="shared" si="45"/>
        <v>#REF!</v>
      </c>
    </row>
    <row r="101">
      <c r="B101" s="218">
        <v>81.0</v>
      </c>
      <c r="C101" s="219" t="str">
        <f t="shared" si="15"/>
        <v>#REF!</v>
      </c>
      <c r="D101" s="221"/>
      <c r="E101" s="221" t="str">
        <f t="shared" si="16"/>
        <v>#REF!</v>
      </c>
      <c r="F101" s="221" t="str">
        <f t="shared" si="17"/>
        <v>#REF!</v>
      </c>
      <c r="G101" s="221" t="str">
        <f t="shared" si="18"/>
        <v>#REF!</v>
      </c>
      <c r="H101" s="221" t="str">
        <f t="shared" si="19"/>
        <v>#REF!</v>
      </c>
      <c r="I101" s="221" t="str">
        <f t="shared" si="20"/>
        <v>#REF!</v>
      </c>
      <c r="J101" s="221" t="str">
        <f t="shared" si="21"/>
        <v>#REF!</v>
      </c>
      <c r="K101" s="221" t="str">
        <f t="shared" si="22"/>
        <v>#REF!</v>
      </c>
      <c r="L101" s="221" t="str">
        <f t="shared" si="23"/>
        <v>#REF!</v>
      </c>
      <c r="M101" s="221" t="str">
        <f t="shared" si="24"/>
        <v>#REF!</v>
      </c>
      <c r="N101" s="221" t="str">
        <f t="shared" si="25"/>
        <v>#REF!</v>
      </c>
      <c r="O101" s="221" t="str">
        <f t="shared" si="26"/>
        <v>#REF!</v>
      </c>
      <c r="P101" s="221" t="str">
        <f t="shared" si="27"/>
        <v>#REF!</v>
      </c>
      <c r="Q101" s="221" t="str">
        <f t="shared" si="28"/>
        <v>#REF!</v>
      </c>
      <c r="R101" s="221" t="str">
        <f t="shared" si="29"/>
        <v>#REF!</v>
      </c>
      <c r="S101" s="221" t="str">
        <f t="shared" si="30"/>
        <v>#REF!</v>
      </c>
      <c r="T101" s="221" t="str">
        <f t="shared" si="31"/>
        <v>#REF!</v>
      </c>
      <c r="U101" s="221" t="str">
        <f t="shared" si="32"/>
        <v>#REF!</v>
      </c>
      <c r="V101" s="221" t="str">
        <f t="shared" si="33"/>
        <v>#REF!</v>
      </c>
      <c r="W101" s="221" t="str">
        <f t="shared" si="34"/>
        <v>#REF!</v>
      </c>
      <c r="X101" s="221" t="str">
        <f t="shared" si="35"/>
        <v>#REF!</v>
      </c>
      <c r="Y101" s="221" t="str">
        <f t="shared" si="36"/>
        <v>#REF!</v>
      </c>
      <c r="Z101" s="221" t="str">
        <f t="shared" si="37"/>
        <v/>
      </c>
      <c r="AA101" s="221" t="str">
        <f t="shared" si="38"/>
        <v/>
      </c>
      <c r="AB101" s="221" t="str">
        <f t="shared" si="39"/>
        <v/>
      </c>
      <c r="AC101" s="221" t="str">
        <f t="shared" si="40"/>
        <v>#REF!</v>
      </c>
      <c r="AD101" s="221" t="str">
        <f t="shared" si="41"/>
        <v>#REF!</v>
      </c>
      <c r="AE101" s="221" t="str">
        <f t="shared" si="42"/>
        <v>#REF!</v>
      </c>
      <c r="AF101" s="221" t="str">
        <f t="shared" si="43"/>
        <v>#REF!</v>
      </c>
      <c r="AG101" s="221" t="str">
        <f t="shared" si="44"/>
        <v>#REF!</v>
      </c>
      <c r="AH101" s="221" t="str">
        <f t="shared" si="45"/>
        <v>#REF!</v>
      </c>
    </row>
    <row r="102">
      <c r="B102" s="218">
        <v>82.0</v>
      </c>
      <c r="C102" s="219" t="str">
        <f t="shared" si="15"/>
        <v>#REF!</v>
      </c>
      <c r="D102" s="221"/>
      <c r="E102" s="221" t="str">
        <f t="shared" si="16"/>
        <v>#REF!</v>
      </c>
      <c r="F102" s="221" t="str">
        <f t="shared" si="17"/>
        <v>#REF!</v>
      </c>
      <c r="G102" s="221" t="str">
        <f t="shared" si="18"/>
        <v>#REF!</v>
      </c>
      <c r="H102" s="221" t="str">
        <f t="shared" si="19"/>
        <v>#REF!</v>
      </c>
      <c r="I102" s="221" t="str">
        <f t="shared" si="20"/>
        <v>#REF!</v>
      </c>
      <c r="J102" s="221" t="str">
        <f t="shared" si="21"/>
        <v>#REF!</v>
      </c>
      <c r="K102" s="221" t="str">
        <f t="shared" si="22"/>
        <v>#REF!</v>
      </c>
      <c r="L102" s="221" t="str">
        <f t="shared" si="23"/>
        <v>#REF!</v>
      </c>
      <c r="M102" s="221" t="str">
        <f t="shared" si="24"/>
        <v>#REF!</v>
      </c>
      <c r="N102" s="221" t="str">
        <f t="shared" si="25"/>
        <v>#REF!</v>
      </c>
      <c r="O102" s="221" t="str">
        <f t="shared" si="26"/>
        <v>#REF!</v>
      </c>
      <c r="P102" s="221" t="str">
        <f t="shared" si="27"/>
        <v>#REF!</v>
      </c>
      <c r="Q102" s="221" t="str">
        <f t="shared" si="28"/>
        <v>#REF!</v>
      </c>
      <c r="R102" s="221" t="str">
        <f t="shared" si="29"/>
        <v>#REF!</v>
      </c>
      <c r="S102" s="221" t="str">
        <f t="shared" si="30"/>
        <v>#REF!</v>
      </c>
      <c r="T102" s="221" t="str">
        <f t="shared" si="31"/>
        <v>#REF!</v>
      </c>
      <c r="U102" s="221" t="str">
        <f t="shared" si="32"/>
        <v>#REF!</v>
      </c>
      <c r="V102" s="221" t="str">
        <f t="shared" si="33"/>
        <v>#REF!</v>
      </c>
      <c r="W102" s="221" t="str">
        <f t="shared" si="34"/>
        <v>#REF!</v>
      </c>
      <c r="X102" s="221" t="str">
        <f t="shared" si="35"/>
        <v>#REF!</v>
      </c>
      <c r="Y102" s="221" t="str">
        <f t="shared" si="36"/>
        <v>#REF!</v>
      </c>
      <c r="Z102" s="221" t="str">
        <f t="shared" si="37"/>
        <v/>
      </c>
      <c r="AA102" s="221" t="str">
        <f t="shared" si="38"/>
        <v/>
      </c>
      <c r="AB102" s="221" t="str">
        <f t="shared" si="39"/>
        <v/>
      </c>
      <c r="AC102" s="221" t="str">
        <f t="shared" si="40"/>
        <v>#REF!</v>
      </c>
      <c r="AD102" s="221" t="str">
        <f t="shared" si="41"/>
        <v>#REF!</v>
      </c>
      <c r="AE102" s="221" t="str">
        <f t="shared" si="42"/>
        <v>#REF!</v>
      </c>
      <c r="AF102" s="221" t="str">
        <f t="shared" si="43"/>
        <v>#REF!</v>
      </c>
      <c r="AG102" s="221" t="str">
        <f t="shared" si="44"/>
        <v>#REF!</v>
      </c>
      <c r="AH102" s="221" t="str">
        <f t="shared" si="45"/>
        <v>#REF!</v>
      </c>
    </row>
    <row r="103">
      <c r="B103" s="218">
        <v>83.0</v>
      </c>
      <c r="C103" s="219" t="str">
        <f t="shared" si="15"/>
        <v>#REF!</v>
      </c>
      <c r="D103" s="221"/>
      <c r="E103" s="221" t="str">
        <f t="shared" si="16"/>
        <v>#REF!</v>
      </c>
      <c r="F103" s="221" t="str">
        <f t="shared" si="17"/>
        <v>#REF!</v>
      </c>
      <c r="G103" s="221" t="str">
        <f t="shared" si="18"/>
        <v>#REF!</v>
      </c>
      <c r="H103" s="221" t="str">
        <f t="shared" si="19"/>
        <v>#REF!</v>
      </c>
      <c r="I103" s="221" t="str">
        <f t="shared" si="20"/>
        <v>#REF!</v>
      </c>
      <c r="J103" s="221" t="str">
        <f t="shared" si="21"/>
        <v>#REF!</v>
      </c>
      <c r="K103" s="221" t="str">
        <f t="shared" si="22"/>
        <v>#REF!</v>
      </c>
      <c r="L103" s="221" t="str">
        <f t="shared" si="23"/>
        <v>#REF!</v>
      </c>
      <c r="M103" s="221" t="str">
        <f t="shared" si="24"/>
        <v>#REF!</v>
      </c>
      <c r="N103" s="221" t="str">
        <f t="shared" si="25"/>
        <v>#REF!</v>
      </c>
      <c r="O103" s="221" t="str">
        <f t="shared" si="26"/>
        <v>#REF!</v>
      </c>
      <c r="P103" s="221" t="str">
        <f t="shared" si="27"/>
        <v>#REF!</v>
      </c>
      <c r="Q103" s="221" t="str">
        <f t="shared" si="28"/>
        <v>#REF!</v>
      </c>
      <c r="R103" s="221" t="str">
        <f t="shared" si="29"/>
        <v>#REF!</v>
      </c>
      <c r="S103" s="221" t="str">
        <f t="shared" si="30"/>
        <v>#REF!</v>
      </c>
      <c r="T103" s="221" t="str">
        <f t="shared" si="31"/>
        <v>#REF!</v>
      </c>
      <c r="U103" s="221" t="str">
        <f t="shared" si="32"/>
        <v>#REF!</v>
      </c>
      <c r="V103" s="221" t="str">
        <f t="shared" si="33"/>
        <v>#REF!</v>
      </c>
      <c r="W103" s="221" t="str">
        <f t="shared" si="34"/>
        <v>#REF!</v>
      </c>
      <c r="X103" s="221" t="str">
        <f t="shared" si="35"/>
        <v>#REF!</v>
      </c>
      <c r="Y103" s="221" t="str">
        <f t="shared" si="36"/>
        <v>#REF!</v>
      </c>
      <c r="Z103" s="221" t="str">
        <f t="shared" si="37"/>
        <v/>
      </c>
      <c r="AA103" s="221" t="str">
        <f t="shared" si="38"/>
        <v/>
      </c>
      <c r="AB103" s="221" t="str">
        <f t="shared" si="39"/>
        <v/>
      </c>
      <c r="AC103" s="221" t="str">
        <f t="shared" si="40"/>
        <v>#REF!</v>
      </c>
      <c r="AD103" s="221" t="str">
        <f t="shared" si="41"/>
        <v>#REF!</v>
      </c>
      <c r="AE103" s="221" t="str">
        <f t="shared" si="42"/>
        <v>#REF!</v>
      </c>
      <c r="AF103" s="221" t="str">
        <f t="shared" si="43"/>
        <v>#REF!</v>
      </c>
      <c r="AG103" s="221" t="str">
        <f t="shared" si="44"/>
        <v>#REF!</v>
      </c>
      <c r="AH103" s="221" t="str">
        <f t="shared" si="45"/>
        <v>#REF!</v>
      </c>
    </row>
    <row r="104">
      <c r="B104" s="218">
        <v>84.0</v>
      </c>
      <c r="C104" s="219" t="str">
        <f t="shared" si="15"/>
        <v>#REF!</v>
      </c>
      <c r="D104" s="221"/>
      <c r="E104" s="221" t="str">
        <f t="shared" si="16"/>
        <v>#REF!</v>
      </c>
      <c r="F104" s="221" t="str">
        <f t="shared" si="17"/>
        <v>#REF!</v>
      </c>
      <c r="G104" s="221" t="str">
        <f t="shared" si="18"/>
        <v>#REF!</v>
      </c>
      <c r="H104" s="221" t="str">
        <f t="shared" si="19"/>
        <v>#REF!</v>
      </c>
      <c r="I104" s="221" t="str">
        <f t="shared" si="20"/>
        <v>#REF!</v>
      </c>
      <c r="J104" s="221" t="str">
        <f t="shared" si="21"/>
        <v>#REF!</v>
      </c>
      <c r="K104" s="221" t="str">
        <f t="shared" si="22"/>
        <v>#REF!</v>
      </c>
      <c r="L104" s="221" t="str">
        <f t="shared" si="23"/>
        <v>#REF!</v>
      </c>
      <c r="M104" s="221" t="str">
        <f t="shared" si="24"/>
        <v>#REF!</v>
      </c>
      <c r="N104" s="221" t="str">
        <f t="shared" si="25"/>
        <v>#REF!</v>
      </c>
      <c r="O104" s="221" t="str">
        <f t="shared" si="26"/>
        <v>#REF!</v>
      </c>
      <c r="P104" s="221" t="str">
        <f t="shared" si="27"/>
        <v>#REF!</v>
      </c>
      <c r="Q104" s="221" t="str">
        <f t="shared" si="28"/>
        <v>#REF!</v>
      </c>
      <c r="R104" s="221" t="str">
        <f t="shared" si="29"/>
        <v>#REF!</v>
      </c>
      <c r="S104" s="221" t="str">
        <f t="shared" si="30"/>
        <v>#REF!</v>
      </c>
      <c r="T104" s="221" t="str">
        <f t="shared" si="31"/>
        <v>#REF!</v>
      </c>
      <c r="U104" s="221" t="str">
        <f t="shared" si="32"/>
        <v>#REF!</v>
      </c>
      <c r="V104" s="221" t="str">
        <f t="shared" si="33"/>
        <v>#REF!</v>
      </c>
      <c r="W104" s="221" t="str">
        <f t="shared" si="34"/>
        <v>#REF!</v>
      </c>
      <c r="X104" s="221" t="str">
        <f t="shared" si="35"/>
        <v>#REF!</v>
      </c>
      <c r="Y104" s="221" t="str">
        <f t="shared" si="36"/>
        <v>#REF!</v>
      </c>
      <c r="Z104" s="221" t="str">
        <f t="shared" si="37"/>
        <v/>
      </c>
      <c r="AA104" s="221" t="str">
        <f t="shared" si="38"/>
        <v/>
      </c>
      <c r="AB104" s="221" t="str">
        <f t="shared" si="39"/>
        <v/>
      </c>
      <c r="AC104" s="221" t="str">
        <f t="shared" si="40"/>
        <v>#REF!</v>
      </c>
      <c r="AD104" s="221" t="str">
        <f t="shared" si="41"/>
        <v>#REF!</v>
      </c>
      <c r="AE104" s="221" t="str">
        <f t="shared" si="42"/>
        <v>#REF!</v>
      </c>
      <c r="AF104" s="221" t="str">
        <f t="shared" si="43"/>
        <v>#REF!</v>
      </c>
      <c r="AG104" s="221" t="str">
        <f t="shared" si="44"/>
        <v>#REF!</v>
      </c>
      <c r="AH104" s="221" t="str">
        <f t="shared" si="45"/>
        <v>#REF!</v>
      </c>
    </row>
    <row r="105">
      <c r="B105" s="218">
        <v>85.0</v>
      </c>
      <c r="C105" s="219" t="str">
        <f t="shared" si="15"/>
        <v>#REF!</v>
      </c>
      <c r="D105" s="221"/>
      <c r="E105" s="221" t="str">
        <f t="shared" si="16"/>
        <v>#REF!</v>
      </c>
      <c r="F105" s="221" t="str">
        <f t="shared" si="17"/>
        <v>#REF!</v>
      </c>
      <c r="G105" s="221" t="str">
        <f t="shared" si="18"/>
        <v>#REF!</v>
      </c>
      <c r="H105" s="221" t="str">
        <f t="shared" si="19"/>
        <v>#REF!</v>
      </c>
      <c r="I105" s="221" t="str">
        <f t="shared" si="20"/>
        <v>#REF!</v>
      </c>
      <c r="J105" s="221" t="str">
        <f t="shared" si="21"/>
        <v>#REF!</v>
      </c>
      <c r="K105" s="221" t="str">
        <f t="shared" si="22"/>
        <v>#REF!</v>
      </c>
      <c r="L105" s="221" t="str">
        <f t="shared" si="23"/>
        <v>#REF!</v>
      </c>
      <c r="M105" s="221" t="str">
        <f t="shared" si="24"/>
        <v>#REF!</v>
      </c>
      <c r="N105" s="221" t="str">
        <f t="shared" si="25"/>
        <v>#REF!</v>
      </c>
      <c r="O105" s="221" t="str">
        <f t="shared" si="26"/>
        <v>#REF!</v>
      </c>
      <c r="P105" s="221" t="str">
        <f t="shared" si="27"/>
        <v>#REF!</v>
      </c>
      <c r="Q105" s="221" t="str">
        <f t="shared" si="28"/>
        <v>#REF!</v>
      </c>
      <c r="R105" s="221" t="str">
        <f t="shared" si="29"/>
        <v>#REF!</v>
      </c>
      <c r="S105" s="221" t="str">
        <f t="shared" si="30"/>
        <v>#REF!</v>
      </c>
      <c r="T105" s="221" t="str">
        <f t="shared" si="31"/>
        <v>#REF!</v>
      </c>
      <c r="U105" s="221" t="str">
        <f t="shared" si="32"/>
        <v>#REF!</v>
      </c>
      <c r="V105" s="221" t="str">
        <f t="shared" si="33"/>
        <v>#REF!</v>
      </c>
      <c r="W105" s="221" t="str">
        <f t="shared" si="34"/>
        <v>#REF!</v>
      </c>
      <c r="X105" s="221" t="str">
        <f t="shared" si="35"/>
        <v>#REF!</v>
      </c>
      <c r="Y105" s="221" t="str">
        <f t="shared" si="36"/>
        <v>#REF!</v>
      </c>
      <c r="Z105" s="221" t="str">
        <f t="shared" si="37"/>
        <v/>
      </c>
      <c r="AA105" s="221" t="str">
        <f t="shared" si="38"/>
        <v/>
      </c>
      <c r="AB105" s="221" t="str">
        <f t="shared" si="39"/>
        <v/>
      </c>
      <c r="AC105" s="221" t="str">
        <f t="shared" si="40"/>
        <v>#REF!</v>
      </c>
      <c r="AD105" s="221" t="str">
        <f t="shared" si="41"/>
        <v>#REF!</v>
      </c>
      <c r="AE105" s="221" t="str">
        <f t="shared" si="42"/>
        <v>#REF!</v>
      </c>
      <c r="AF105" s="221" t="str">
        <f t="shared" si="43"/>
        <v>#REF!</v>
      </c>
      <c r="AG105" s="221" t="str">
        <f t="shared" si="44"/>
        <v>#REF!</v>
      </c>
      <c r="AH105" s="221" t="str">
        <f t="shared" si="45"/>
        <v>#REF!</v>
      </c>
    </row>
    <row r="106">
      <c r="B106" s="218">
        <v>86.0</v>
      </c>
      <c r="C106" s="219" t="str">
        <f t="shared" si="15"/>
        <v>#REF!</v>
      </c>
      <c r="D106" s="221"/>
      <c r="E106" s="221" t="str">
        <f t="shared" si="16"/>
        <v>#REF!</v>
      </c>
      <c r="F106" s="221" t="str">
        <f t="shared" si="17"/>
        <v>#REF!</v>
      </c>
      <c r="G106" s="221" t="str">
        <f t="shared" si="18"/>
        <v>#REF!</v>
      </c>
      <c r="H106" s="221" t="str">
        <f t="shared" si="19"/>
        <v>#REF!</v>
      </c>
      <c r="I106" s="221" t="str">
        <f t="shared" si="20"/>
        <v>#REF!</v>
      </c>
      <c r="J106" s="221" t="str">
        <f t="shared" si="21"/>
        <v>#REF!</v>
      </c>
      <c r="K106" s="221" t="str">
        <f t="shared" si="22"/>
        <v>#REF!</v>
      </c>
      <c r="L106" s="221" t="str">
        <f t="shared" si="23"/>
        <v>#REF!</v>
      </c>
      <c r="M106" s="221" t="str">
        <f t="shared" si="24"/>
        <v>#REF!</v>
      </c>
      <c r="N106" s="221" t="str">
        <f t="shared" si="25"/>
        <v>#REF!</v>
      </c>
      <c r="O106" s="221" t="str">
        <f t="shared" si="26"/>
        <v>#REF!</v>
      </c>
      <c r="P106" s="221" t="str">
        <f t="shared" si="27"/>
        <v>#REF!</v>
      </c>
      <c r="Q106" s="221" t="str">
        <f t="shared" si="28"/>
        <v>#REF!</v>
      </c>
      <c r="R106" s="221" t="str">
        <f t="shared" si="29"/>
        <v>#REF!</v>
      </c>
      <c r="S106" s="221" t="str">
        <f t="shared" si="30"/>
        <v>#REF!</v>
      </c>
      <c r="T106" s="221" t="str">
        <f t="shared" si="31"/>
        <v>#REF!</v>
      </c>
      <c r="U106" s="221" t="str">
        <f t="shared" si="32"/>
        <v>#REF!</v>
      </c>
      <c r="V106" s="221" t="str">
        <f t="shared" si="33"/>
        <v>#REF!</v>
      </c>
      <c r="W106" s="221" t="str">
        <f t="shared" si="34"/>
        <v>#REF!</v>
      </c>
      <c r="X106" s="221" t="str">
        <f t="shared" si="35"/>
        <v>#REF!</v>
      </c>
      <c r="Y106" s="221" t="str">
        <f t="shared" si="36"/>
        <v>#REF!</v>
      </c>
      <c r="Z106" s="221" t="str">
        <f t="shared" si="37"/>
        <v/>
      </c>
      <c r="AA106" s="221" t="str">
        <f t="shared" si="38"/>
        <v/>
      </c>
      <c r="AB106" s="221" t="str">
        <f t="shared" si="39"/>
        <v/>
      </c>
      <c r="AC106" s="221" t="str">
        <f t="shared" si="40"/>
        <v>#REF!</v>
      </c>
      <c r="AD106" s="221" t="str">
        <f t="shared" si="41"/>
        <v>#REF!</v>
      </c>
      <c r="AE106" s="221" t="str">
        <f t="shared" si="42"/>
        <v>#REF!</v>
      </c>
      <c r="AF106" s="221" t="str">
        <f t="shared" si="43"/>
        <v>#REF!</v>
      </c>
      <c r="AG106" s="221" t="str">
        <f t="shared" si="44"/>
        <v>#REF!</v>
      </c>
      <c r="AH106" s="221" t="str">
        <f t="shared" si="45"/>
        <v>#REF!</v>
      </c>
    </row>
    <row r="107">
      <c r="B107" s="218">
        <v>87.0</v>
      </c>
      <c r="C107" s="219" t="str">
        <f t="shared" si="15"/>
        <v>#REF!</v>
      </c>
      <c r="D107" s="221"/>
      <c r="E107" s="221" t="str">
        <f t="shared" si="16"/>
        <v>#REF!</v>
      </c>
      <c r="F107" s="221" t="str">
        <f t="shared" si="17"/>
        <v>#REF!</v>
      </c>
      <c r="G107" s="221" t="str">
        <f t="shared" si="18"/>
        <v>#REF!</v>
      </c>
      <c r="H107" s="221" t="str">
        <f t="shared" si="19"/>
        <v>#REF!</v>
      </c>
      <c r="I107" s="221" t="str">
        <f t="shared" si="20"/>
        <v>#REF!</v>
      </c>
      <c r="J107" s="221" t="str">
        <f t="shared" si="21"/>
        <v>#REF!</v>
      </c>
      <c r="K107" s="221" t="str">
        <f t="shared" si="22"/>
        <v>#REF!</v>
      </c>
      <c r="L107" s="221" t="str">
        <f t="shared" si="23"/>
        <v>#REF!</v>
      </c>
      <c r="M107" s="221" t="str">
        <f t="shared" si="24"/>
        <v>#REF!</v>
      </c>
      <c r="N107" s="221" t="str">
        <f t="shared" si="25"/>
        <v>#REF!</v>
      </c>
      <c r="O107" s="221" t="str">
        <f t="shared" si="26"/>
        <v>#REF!</v>
      </c>
      <c r="P107" s="221" t="str">
        <f t="shared" si="27"/>
        <v>#REF!</v>
      </c>
      <c r="Q107" s="221" t="str">
        <f t="shared" si="28"/>
        <v>#REF!</v>
      </c>
      <c r="R107" s="221" t="str">
        <f t="shared" si="29"/>
        <v>#REF!</v>
      </c>
      <c r="S107" s="221" t="str">
        <f t="shared" si="30"/>
        <v>#REF!</v>
      </c>
      <c r="T107" s="221" t="str">
        <f t="shared" si="31"/>
        <v>#REF!</v>
      </c>
      <c r="U107" s="221" t="str">
        <f t="shared" si="32"/>
        <v>#REF!</v>
      </c>
      <c r="V107" s="221" t="str">
        <f t="shared" si="33"/>
        <v>#REF!</v>
      </c>
      <c r="W107" s="221" t="str">
        <f t="shared" si="34"/>
        <v>#REF!</v>
      </c>
      <c r="X107" s="221" t="str">
        <f t="shared" si="35"/>
        <v>#REF!</v>
      </c>
      <c r="Y107" s="221" t="str">
        <f t="shared" si="36"/>
        <v>#REF!</v>
      </c>
      <c r="Z107" s="221" t="str">
        <f t="shared" si="37"/>
        <v/>
      </c>
      <c r="AA107" s="221" t="str">
        <f t="shared" si="38"/>
        <v/>
      </c>
      <c r="AB107" s="221" t="str">
        <f t="shared" si="39"/>
        <v/>
      </c>
      <c r="AC107" s="221" t="str">
        <f t="shared" si="40"/>
        <v>#REF!</v>
      </c>
      <c r="AD107" s="221" t="str">
        <f t="shared" si="41"/>
        <v>#REF!</v>
      </c>
      <c r="AE107" s="221" t="str">
        <f t="shared" si="42"/>
        <v>#REF!</v>
      </c>
      <c r="AF107" s="221" t="str">
        <f t="shared" si="43"/>
        <v>#REF!</v>
      </c>
      <c r="AG107" s="221" t="str">
        <f t="shared" si="44"/>
        <v>#REF!</v>
      </c>
      <c r="AH107" s="221" t="str">
        <f t="shared" si="45"/>
        <v>#REF!</v>
      </c>
    </row>
    <row r="108">
      <c r="B108" s="218">
        <v>88.0</v>
      </c>
      <c r="C108" s="219" t="str">
        <f t="shared" si="15"/>
        <v>#REF!</v>
      </c>
      <c r="D108" s="221"/>
      <c r="E108" s="221" t="str">
        <f t="shared" si="16"/>
        <v>#REF!</v>
      </c>
      <c r="F108" s="221" t="str">
        <f t="shared" si="17"/>
        <v>#REF!</v>
      </c>
      <c r="G108" s="221" t="str">
        <f t="shared" si="18"/>
        <v>#REF!</v>
      </c>
      <c r="H108" s="221" t="str">
        <f t="shared" si="19"/>
        <v>#REF!</v>
      </c>
      <c r="I108" s="221" t="str">
        <f t="shared" si="20"/>
        <v>#REF!</v>
      </c>
      <c r="J108" s="221" t="str">
        <f t="shared" si="21"/>
        <v>#REF!</v>
      </c>
      <c r="K108" s="221" t="str">
        <f t="shared" si="22"/>
        <v>#REF!</v>
      </c>
      <c r="L108" s="221" t="str">
        <f t="shared" si="23"/>
        <v>#REF!</v>
      </c>
      <c r="M108" s="221" t="str">
        <f t="shared" si="24"/>
        <v>#REF!</v>
      </c>
      <c r="N108" s="221" t="str">
        <f t="shared" si="25"/>
        <v>#REF!</v>
      </c>
      <c r="O108" s="221" t="str">
        <f t="shared" si="26"/>
        <v>#REF!</v>
      </c>
      <c r="P108" s="221" t="str">
        <f t="shared" si="27"/>
        <v>#REF!</v>
      </c>
      <c r="Q108" s="221" t="str">
        <f t="shared" si="28"/>
        <v>#REF!</v>
      </c>
      <c r="R108" s="221" t="str">
        <f t="shared" si="29"/>
        <v>#REF!</v>
      </c>
      <c r="S108" s="221" t="str">
        <f t="shared" si="30"/>
        <v>#REF!</v>
      </c>
      <c r="T108" s="221" t="str">
        <f t="shared" si="31"/>
        <v>#REF!</v>
      </c>
      <c r="U108" s="221" t="str">
        <f t="shared" si="32"/>
        <v>#REF!</v>
      </c>
      <c r="V108" s="221" t="str">
        <f t="shared" si="33"/>
        <v>#REF!</v>
      </c>
      <c r="W108" s="221" t="str">
        <f t="shared" si="34"/>
        <v>#REF!</v>
      </c>
      <c r="X108" s="221" t="str">
        <f t="shared" si="35"/>
        <v>#REF!</v>
      </c>
      <c r="Y108" s="221" t="str">
        <f t="shared" si="36"/>
        <v>#REF!</v>
      </c>
      <c r="Z108" s="221" t="str">
        <f t="shared" si="37"/>
        <v/>
      </c>
      <c r="AA108" s="221" t="str">
        <f t="shared" si="38"/>
        <v/>
      </c>
      <c r="AB108" s="221" t="str">
        <f t="shared" si="39"/>
        <v/>
      </c>
      <c r="AC108" s="221" t="str">
        <f t="shared" si="40"/>
        <v>#REF!</v>
      </c>
      <c r="AD108" s="221" t="str">
        <f t="shared" si="41"/>
        <v>#REF!</v>
      </c>
      <c r="AE108" s="221" t="str">
        <f t="shared" si="42"/>
        <v>#REF!</v>
      </c>
      <c r="AF108" s="221" t="str">
        <f t="shared" si="43"/>
        <v>#REF!</v>
      </c>
      <c r="AG108" s="221" t="str">
        <f t="shared" si="44"/>
        <v>#REF!</v>
      </c>
      <c r="AH108" s="221" t="str">
        <f t="shared" si="45"/>
        <v>#REF!</v>
      </c>
    </row>
    <row r="109">
      <c r="B109" s="218">
        <v>89.0</v>
      </c>
      <c r="C109" s="219" t="str">
        <f t="shared" si="15"/>
        <v>#REF!</v>
      </c>
      <c r="D109" s="221"/>
      <c r="E109" s="221" t="str">
        <f t="shared" si="16"/>
        <v>#REF!</v>
      </c>
      <c r="F109" s="221" t="str">
        <f t="shared" si="17"/>
        <v>#REF!</v>
      </c>
      <c r="G109" s="221" t="str">
        <f t="shared" si="18"/>
        <v>#REF!</v>
      </c>
      <c r="H109" s="221" t="str">
        <f t="shared" si="19"/>
        <v>#REF!</v>
      </c>
      <c r="I109" s="221" t="str">
        <f t="shared" si="20"/>
        <v>#REF!</v>
      </c>
      <c r="J109" s="221" t="str">
        <f t="shared" si="21"/>
        <v>#REF!</v>
      </c>
      <c r="K109" s="221" t="str">
        <f t="shared" si="22"/>
        <v>#REF!</v>
      </c>
      <c r="L109" s="221" t="str">
        <f t="shared" si="23"/>
        <v>#REF!</v>
      </c>
      <c r="M109" s="221" t="str">
        <f t="shared" si="24"/>
        <v>#REF!</v>
      </c>
      <c r="N109" s="221" t="str">
        <f t="shared" si="25"/>
        <v>#REF!</v>
      </c>
      <c r="O109" s="221" t="str">
        <f t="shared" si="26"/>
        <v>#REF!</v>
      </c>
      <c r="P109" s="221" t="str">
        <f t="shared" si="27"/>
        <v>#REF!</v>
      </c>
      <c r="Q109" s="221" t="str">
        <f t="shared" si="28"/>
        <v>#REF!</v>
      </c>
      <c r="R109" s="221" t="str">
        <f t="shared" si="29"/>
        <v>#REF!</v>
      </c>
      <c r="S109" s="221" t="str">
        <f t="shared" si="30"/>
        <v>#REF!</v>
      </c>
      <c r="T109" s="221" t="str">
        <f t="shared" si="31"/>
        <v>#REF!</v>
      </c>
      <c r="U109" s="221" t="str">
        <f t="shared" si="32"/>
        <v>#REF!</v>
      </c>
      <c r="V109" s="221" t="str">
        <f t="shared" si="33"/>
        <v>#REF!</v>
      </c>
      <c r="W109" s="221" t="str">
        <f t="shared" si="34"/>
        <v>#REF!</v>
      </c>
      <c r="X109" s="221" t="str">
        <f t="shared" si="35"/>
        <v>#REF!</v>
      </c>
      <c r="Y109" s="221" t="str">
        <f t="shared" si="36"/>
        <v>#REF!</v>
      </c>
      <c r="Z109" s="221" t="str">
        <f t="shared" si="37"/>
        <v/>
      </c>
      <c r="AA109" s="221" t="str">
        <f t="shared" si="38"/>
        <v/>
      </c>
      <c r="AB109" s="221" t="str">
        <f t="shared" si="39"/>
        <v/>
      </c>
      <c r="AC109" s="221" t="str">
        <f t="shared" si="40"/>
        <v>#REF!</v>
      </c>
      <c r="AD109" s="221" t="str">
        <f t="shared" si="41"/>
        <v>#REF!</v>
      </c>
      <c r="AE109" s="221" t="str">
        <f t="shared" si="42"/>
        <v>#REF!</v>
      </c>
      <c r="AF109" s="221" t="str">
        <f t="shared" si="43"/>
        <v>#REF!</v>
      </c>
      <c r="AG109" s="221" t="str">
        <f t="shared" si="44"/>
        <v>#REF!</v>
      </c>
      <c r="AH109" s="221" t="str">
        <f t="shared" si="45"/>
        <v>#REF!</v>
      </c>
    </row>
    <row r="110">
      <c r="B110" s="218">
        <v>90.0</v>
      </c>
      <c r="C110" s="219" t="str">
        <f t="shared" si="15"/>
        <v>#REF!</v>
      </c>
      <c r="D110" s="221"/>
      <c r="E110" s="221" t="str">
        <f t="shared" si="16"/>
        <v>#REF!</v>
      </c>
      <c r="F110" s="221" t="str">
        <f t="shared" si="17"/>
        <v>#REF!</v>
      </c>
      <c r="G110" s="221" t="str">
        <f t="shared" si="18"/>
        <v>#REF!</v>
      </c>
      <c r="H110" s="221" t="str">
        <f t="shared" si="19"/>
        <v>#REF!</v>
      </c>
      <c r="I110" s="221" t="str">
        <f t="shared" si="20"/>
        <v>#REF!</v>
      </c>
      <c r="J110" s="221" t="str">
        <f t="shared" si="21"/>
        <v>#REF!</v>
      </c>
      <c r="K110" s="221" t="str">
        <f t="shared" si="22"/>
        <v>#REF!</v>
      </c>
      <c r="L110" s="221" t="str">
        <f t="shared" si="23"/>
        <v>#REF!</v>
      </c>
      <c r="M110" s="221" t="str">
        <f t="shared" si="24"/>
        <v>#REF!</v>
      </c>
      <c r="N110" s="221" t="str">
        <f t="shared" si="25"/>
        <v>#REF!</v>
      </c>
      <c r="O110" s="221" t="str">
        <f t="shared" si="26"/>
        <v>#REF!</v>
      </c>
      <c r="P110" s="221" t="str">
        <f t="shared" si="27"/>
        <v>#REF!</v>
      </c>
      <c r="Q110" s="221" t="str">
        <f t="shared" si="28"/>
        <v>#REF!</v>
      </c>
      <c r="R110" s="221" t="str">
        <f t="shared" si="29"/>
        <v>#REF!</v>
      </c>
      <c r="S110" s="221" t="str">
        <f t="shared" si="30"/>
        <v>#REF!</v>
      </c>
      <c r="T110" s="221" t="str">
        <f t="shared" si="31"/>
        <v>#REF!</v>
      </c>
      <c r="U110" s="221" t="str">
        <f t="shared" si="32"/>
        <v>#REF!</v>
      </c>
      <c r="V110" s="221" t="str">
        <f t="shared" si="33"/>
        <v>#REF!</v>
      </c>
      <c r="W110" s="221" t="str">
        <f t="shared" si="34"/>
        <v>#REF!</v>
      </c>
      <c r="X110" s="221" t="str">
        <f t="shared" si="35"/>
        <v>#REF!</v>
      </c>
      <c r="Y110" s="221" t="str">
        <f t="shared" si="36"/>
        <v>#REF!</v>
      </c>
      <c r="Z110" s="221" t="str">
        <f t="shared" si="37"/>
        <v/>
      </c>
      <c r="AA110" s="221" t="str">
        <f t="shared" si="38"/>
        <v/>
      </c>
      <c r="AB110" s="221" t="str">
        <f t="shared" si="39"/>
        <v/>
      </c>
      <c r="AC110" s="221" t="str">
        <f t="shared" si="40"/>
        <v>#REF!</v>
      </c>
      <c r="AD110" s="221" t="str">
        <f t="shared" si="41"/>
        <v>#REF!</v>
      </c>
      <c r="AE110" s="221" t="str">
        <f t="shared" si="42"/>
        <v>#REF!</v>
      </c>
      <c r="AF110" s="221" t="str">
        <f t="shared" si="43"/>
        <v>#REF!</v>
      </c>
      <c r="AG110" s="221" t="str">
        <f t="shared" si="44"/>
        <v>#REF!</v>
      </c>
      <c r="AH110" s="221" t="str">
        <f t="shared" si="45"/>
        <v>#REF!</v>
      </c>
    </row>
    <row r="111">
      <c r="B111" s="218">
        <v>91.0</v>
      </c>
      <c r="C111" s="219" t="str">
        <f t="shared" si="15"/>
        <v>#REF!</v>
      </c>
      <c r="D111" s="221"/>
      <c r="E111" s="221" t="str">
        <f t="shared" si="16"/>
        <v>#REF!</v>
      </c>
      <c r="F111" s="221" t="str">
        <f t="shared" si="17"/>
        <v>#REF!</v>
      </c>
      <c r="G111" s="221" t="str">
        <f t="shared" si="18"/>
        <v>#REF!</v>
      </c>
      <c r="H111" s="221" t="str">
        <f t="shared" si="19"/>
        <v>#REF!</v>
      </c>
      <c r="I111" s="221" t="str">
        <f t="shared" si="20"/>
        <v>#REF!</v>
      </c>
      <c r="J111" s="221" t="str">
        <f t="shared" si="21"/>
        <v>#REF!</v>
      </c>
      <c r="K111" s="221" t="str">
        <f t="shared" si="22"/>
        <v>#REF!</v>
      </c>
      <c r="L111" s="221" t="str">
        <f t="shared" si="23"/>
        <v>#REF!</v>
      </c>
      <c r="M111" s="221" t="str">
        <f t="shared" si="24"/>
        <v>#REF!</v>
      </c>
      <c r="N111" s="221" t="str">
        <f t="shared" si="25"/>
        <v>#REF!</v>
      </c>
      <c r="O111" s="221" t="str">
        <f t="shared" si="26"/>
        <v>#REF!</v>
      </c>
      <c r="P111" s="221" t="str">
        <f t="shared" si="27"/>
        <v>#REF!</v>
      </c>
      <c r="Q111" s="221" t="str">
        <f t="shared" si="28"/>
        <v>#REF!</v>
      </c>
      <c r="R111" s="221" t="str">
        <f t="shared" si="29"/>
        <v>#REF!</v>
      </c>
      <c r="S111" s="221" t="str">
        <f t="shared" si="30"/>
        <v>#REF!</v>
      </c>
      <c r="T111" s="221" t="str">
        <f t="shared" si="31"/>
        <v>#REF!</v>
      </c>
      <c r="U111" s="221" t="str">
        <f t="shared" si="32"/>
        <v>#REF!</v>
      </c>
      <c r="V111" s="221" t="str">
        <f t="shared" si="33"/>
        <v>#REF!</v>
      </c>
      <c r="W111" s="221" t="str">
        <f t="shared" si="34"/>
        <v>#REF!</v>
      </c>
      <c r="X111" s="221" t="str">
        <f t="shared" si="35"/>
        <v>#REF!</v>
      </c>
      <c r="Y111" s="221" t="str">
        <f t="shared" si="36"/>
        <v>#REF!</v>
      </c>
      <c r="Z111" s="221" t="str">
        <f t="shared" si="37"/>
        <v/>
      </c>
      <c r="AA111" s="221" t="str">
        <f t="shared" si="38"/>
        <v/>
      </c>
      <c r="AB111" s="221" t="str">
        <f t="shared" si="39"/>
        <v/>
      </c>
      <c r="AC111" s="221" t="str">
        <f t="shared" si="40"/>
        <v>#REF!</v>
      </c>
      <c r="AD111" s="221" t="str">
        <f t="shared" si="41"/>
        <v>#REF!</v>
      </c>
      <c r="AE111" s="221" t="str">
        <f t="shared" si="42"/>
        <v>#REF!</v>
      </c>
      <c r="AF111" s="221" t="str">
        <f t="shared" si="43"/>
        <v>#REF!</v>
      </c>
      <c r="AG111" s="221" t="str">
        <f t="shared" si="44"/>
        <v>#REF!</v>
      </c>
      <c r="AH111" s="221" t="str">
        <f t="shared" si="45"/>
        <v>#REF!</v>
      </c>
    </row>
    <row r="112">
      <c r="B112" s="218">
        <v>92.0</v>
      </c>
      <c r="C112" s="219" t="str">
        <f t="shared" si="15"/>
        <v>#REF!</v>
      </c>
      <c r="D112" s="221"/>
      <c r="E112" s="221" t="str">
        <f t="shared" si="16"/>
        <v>#REF!</v>
      </c>
      <c r="F112" s="221" t="str">
        <f t="shared" si="17"/>
        <v>#REF!</v>
      </c>
      <c r="G112" s="221" t="str">
        <f t="shared" si="18"/>
        <v>#REF!</v>
      </c>
      <c r="H112" s="221" t="str">
        <f t="shared" si="19"/>
        <v>#REF!</v>
      </c>
      <c r="I112" s="221" t="str">
        <f t="shared" si="20"/>
        <v>#REF!</v>
      </c>
      <c r="J112" s="221" t="str">
        <f t="shared" si="21"/>
        <v>#REF!</v>
      </c>
      <c r="K112" s="221" t="str">
        <f t="shared" si="22"/>
        <v>#REF!</v>
      </c>
      <c r="L112" s="221" t="str">
        <f t="shared" si="23"/>
        <v>#REF!</v>
      </c>
      <c r="M112" s="221" t="str">
        <f t="shared" si="24"/>
        <v>#REF!</v>
      </c>
      <c r="N112" s="221" t="str">
        <f t="shared" si="25"/>
        <v>#REF!</v>
      </c>
      <c r="O112" s="221" t="str">
        <f t="shared" si="26"/>
        <v>#REF!</v>
      </c>
      <c r="P112" s="221" t="str">
        <f t="shared" si="27"/>
        <v>#REF!</v>
      </c>
      <c r="Q112" s="221" t="str">
        <f t="shared" si="28"/>
        <v>#REF!</v>
      </c>
      <c r="R112" s="221" t="str">
        <f t="shared" si="29"/>
        <v>#REF!</v>
      </c>
      <c r="S112" s="221" t="str">
        <f t="shared" si="30"/>
        <v>#REF!</v>
      </c>
      <c r="T112" s="221" t="str">
        <f t="shared" si="31"/>
        <v>#REF!</v>
      </c>
      <c r="U112" s="221" t="str">
        <f t="shared" si="32"/>
        <v>#REF!</v>
      </c>
      <c r="V112" s="221" t="str">
        <f t="shared" si="33"/>
        <v>#REF!</v>
      </c>
      <c r="W112" s="221" t="str">
        <f t="shared" si="34"/>
        <v>#REF!</v>
      </c>
      <c r="X112" s="221" t="str">
        <f t="shared" si="35"/>
        <v>#REF!</v>
      </c>
      <c r="Y112" s="221" t="str">
        <f t="shared" si="36"/>
        <v>#REF!</v>
      </c>
      <c r="Z112" s="221" t="str">
        <f t="shared" si="37"/>
        <v/>
      </c>
      <c r="AA112" s="221" t="str">
        <f t="shared" si="38"/>
        <v/>
      </c>
      <c r="AB112" s="221" t="str">
        <f t="shared" si="39"/>
        <v/>
      </c>
      <c r="AC112" s="221" t="str">
        <f t="shared" si="40"/>
        <v>#REF!</v>
      </c>
      <c r="AD112" s="221" t="str">
        <f t="shared" si="41"/>
        <v>#REF!</v>
      </c>
      <c r="AE112" s="221" t="str">
        <f t="shared" si="42"/>
        <v>#REF!</v>
      </c>
      <c r="AF112" s="221" t="str">
        <f t="shared" si="43"/>
        <v>#REF!</v>
      </c>
      <c r="AG112" s="221" t="str">
        <f t="shared" si="44"/>
        <v>#REF!</v>
      </c>
      <c r="AH112" s="221" t="str">
        <f t="shared" si="45"/>
        <v>#REF!</v>
      </c>
    </row>
    <row r="113">
      <c r="B113" s="218">
        <v>93.0</v>
      </c>
      <c r="C113" s="219" t="str">
        <f t="shared" si="15"/>
        <v>#REF!</v>
      </c>
      <c r="D113" s="221"/>
      <c r="E113" s="221" t="str">
        <f t="shared" si="16"/>
        <v>#REF!</v>
      </c>
      <c r="F113" s="221" t="str">
        <f t="shared" si="17"/>
        <v>#REF!</v>
      </c>
      <c r="G113" s="221" t="str">
        <f t="shared" si="18"/>
        <v>#REF!</v>
      </c>
      <c r="H113" s="221" t="str">
        <f t="shared" si="19"/>
        <v>#REF!</v>
      </c>
      <c r="I113" s="221" t="str">
        <f t="shared" si="20"/>
        <v>#REF!</v>
      </c>
      <c r="J113" s="221" t="str">
        <f t="shared" si="21"/>
        <v>#REF!</v>
      </c>
      <c r="K113" s="221" t="str">
        <f t="shared" si="22"/>
        <v>#REF!</v>
      </c>
      <c r="L113" s="221" t="str">
        <f t="shared" si="23"/>
        <v>#REF!</v>
      </c>
      <c r="M113" s="221" t="str">
        <f t="shared" si="24"/>
        <v>#REF!</v>
      </c>
      <c r="N113" s="221" t="str">
        <f t="shared" si="25"/>
        <v>#REF!</v>
      </c>
      <c r="O113" s="221" t="str">
        <f t="shared" si="26"/>
        <v>#REF!</v>
      </c>
      <c r="P113" s="221" t="str">
        <f t="shared" si="27"/>
        <v>#REF!</v>
      </c>
      <c r="Q113" s="221" t="str">
        <f t="shared" si="28"/>
        <v>#REF!</v>
      </c>
      <c r="R113" s="221" t="str">
        <f t="shared" si="29"/>
        <v>#REF!</v>
      </c>
      <c r="S113" s="221" t="str">
        <f t="shared" si="30"/>
        <v>#REF!</v>
      </c>
      <c r="T113" s="221" t="str">
        <f t="shared" si="31"/>
        <v>#REF!</v>
      </c>
      <c r="U113" s="221" t="str">
        <f t="shared" si="32"/>
        <v>#REF!</v>
      </c>
      <c r="V113" s="221" t="str">
        <f t="shared" si="33"/>
        <v>#REF!</v>
      </c>
      <c r="W113" s="221" t="str">
        <f t="shared" si="34"/>
        <v>#REF!</v>
      </c>
      <c r="X113" s="221" t="str">
        <f t="shared" si="35"/>
        <v>#REF!</v>
      </c>
      <c r="Y113" s="221" t="str">
        <f t="shared" si="36"/>
        <v>#REF!</v>
      </c>
      <c r="Z113" s="221" t="str">
        <f t="shared" si="37"/>
        <v/>
      </c>
      <c r="AA113" s="221" t="str">
        <f t="shared" si="38"/>
        <v/>
      </c>
      <c r="AB113" s="221" t="str">
        <f t="shared" si="39"/>
        <v/>
      </c>
      <c r="AC113" s="221" t="str">
        <f t="shared" si="40"/>
        <v>#REF!</v>
      </c>
      <c r="AD113" s="221" t="str">
        <f t="shared" si="41"/>
        <v>#REF!</v>
      </c>
      <c r="AE113" s="221" t="str">
        <f t="shared" si="42"/>
        <v>#REF!</v>
      </c>
      <c r="AF113" s="221" t="str">
        <f t="shared" si="43"/>
        <v>#REF!</v>
      </c>
      <c r="AG113" s="221" t="str">
        <f t="shared" si="44"/>
        <v>#REF!</v>
      </c>
      <c r="AH113" s="221" t="str">
        <f t="shared" si="45"/>
        <v>#REF!</v>
      </c>
    </row>
    <row r="114">
      <c r="B114" s="218">
        <v>94.0</v>
      </c>
      <c r="C114" s="219" t="str">
        <f t="shared" si="15"/>
        <v>#REF!</v>
      </c>
      <c r="D114" s="221"/>
      <c r="E114" s="221" t="str">
        <f t="shared" si="16"/>
        <v>#REF!</v>
      </c>
      <c r="F114" s="221" t="str">
        <f t="shared" si="17"/>
        <v>#REF!</v>
      </c>
      <c r="G114" s="221" t="str">
        <f t="shared" si="18"/>
        <v>#REF!</v>
      </c>
      <c r="H114" s="221" t="str">
        <f t="shared" si="19"/>
        <v>#REF!</v>
      </c>
      <c r="I114" s="221" t="str">
        <f t="shared" si="20"/>
        <v>#REF!</v>
      </c>
      <c r="J114" s="221" t="str">
        <f t="shared" si="21"/>
        <v>#REF!</v>
      </c>
      <c r="K114" s="221" t="str">
        <f t="shared" si="22"/>
        <v>#REF!</v>
      </c>
      <c r="L114" s="221" t="str">
        <f t="shared" si="23"/>
        <v>#REF!</v>
      </c>
      <c r="M114" s="221" t="str">
        <f t="shared" si="24"/>
        <v>#REF!</v>
      </c>
      <c r="N114" s="221" t="str">
        <f t="shared" si="25"/>
        <v>#REF!</v>
      </c>
      <c r="O114" s="221" t="str">
        <f t="shared" si="26"/>
        <v>#REF!</v>
      </c>
      <c r="P114" s="221" t="str">
        <f t="shared" si="27"/>
        <v>#REF!</v>
      </c>
      <c r="Q114" s="221" t="str">
        <f t="shared" si="28"/>
        <v>#REF!</v>
      </c>
      <c r="R114" s="221" t="str">
        <f t="shared" si="29"/>
        <v>#REF!</v>
      </c>
      <c r="S114" s="221" t="str">
        <f t="shared" si="30"/>
        <v>#REF!</v>
      </c>
      <c r="T114" s="221" t="str">
        <f t="shared" si="31"/>
        <v>#REF!</v>
      </c>
      <c r="U114" s="221" t="str">
        <f t="shared" si="32"/>
        <v>#REF!</v>
      </c>
      <c r="V114" s="221" t="str">
        <f t="shared" si="33"/>
        <v>#REF!</v>
      </c>
      <c r="W114" s="221" t="str">
        <f t="shared" si="34"/>
        <v>#REF!</v>
      </c>
      <c r="X114" s="221" t="str">
        <f t="shared" si="35"/>
        <v>#REF!</v>
      </c>
      <c r="Y114" s="221" t="str">
        <f t="shared" si="36"/>
        <v>#REF!</v>
      </c>
      <c r="Z114" s="221" t="str">
        <f t="shared" si="37"/>
        <v/>
      </c>
      <c r="AA114" s="221" t="str">
        <f t="shared" si="38"/>
        <v/>
      </c>
      <c r="AB114" s="221" t="str">
        <f t="shared" si="39"/>
        <v/>
      </c>
      <c r="AC114" s="221" t="str">
        <f t="shared" si="40"/>
        <v>#REF!</v>
      </c>
      <c r="AD114" s="221" t="str">
        <f t="shared" si="41"/>
        <v>#REF!</v>
      </c>
      <c r="AE114" s="221" t="str">
        <f t="shared" si="42"/>
        <v>#REF!</v>
      </c>
      <c r="AF114" s="221" t="str">
        <f t="shared" si="43"/>
        <v>#REF!</v>
      </c>
      <c r="AG114" s="221" t="str">
        <f t="shared" si="44"/>
        <v>#REF!</v>
      </c>
      <c r="AH114" s="221" t="str">
        <f t="shared" si="45"/>
        <v>#REF!</v>
      </c>
    </row>
    <row r="115">
      <c r="B115" s="218">
        <v>95.0</v>
      </c>
      <c r="C115" s="219" t="str">
        <f t="shared" si="15"/>
        <v>#REF!</v>
      </c>
      <c r="D115" s="221"/>
      <c r="E115" s="221" t="str">
        <f t="shared" si="16"/>
        <v>#REF!</v>
      </c>
      <c r="F115" s="221" t="str">
        <f t="shared" si="17"/>
        <v>#REF!</v>
      </c>
      <c r="G115" s="221" t="str">
        <f t="shared" si="18"/>
        <v>#REF!</v>
      </c>
      <c r="H115" s="221" t="str">
        <f t="shared" si="19"/>
        <v>#REF!</v>
      </c>
      <c r="I115" s="221" t="str">
        <f t="shared" si="20"/>
        <v>#REF!</v>
      </c>
      <c r="J115" s="221" t="str">
        <f t="shared" si="21"/>
        <v>#REF!</v>
      </c>
      <c r="K115" s="221" t="str">
        <f t="shared" si="22"/>
        <v>#REF!</v>
      </c>
      <c r="L115" s="221" t="str">
        <f t="shared" si="23"/>
        <v>#REF!</v>
      </c>
      <c r="M115" s="221" t="str">
        <f t="shared" si="24"/>
        <v>#REF!</v>
      </c>
      <c r="N115" s="221" t="str">
        <f t="shared" si="25"/>
        <v>#REF!</v>
      </c>
      <c r="O115" s="221" t="str">
        <f t="shared" si="26"/>
        <v>#REF!</v>
      </c>
      <c r="P115" s="221" t="str">
        <f t="shared" si="27"/>
        <v>#REF!</v>
      </c>
      <c r="Q115" s="221" t="str">
        <f t="shared" si="28"/>
        <v>#REF!</v>
      </c>
      <c r="R115" s="221" t="str">
        <f t="shared" si="29"/>
        <v>#REF!</v>
      </c>
      <c r="S115" s="221" t="str">
        <f t="shared" si="30"/>
        <v>#REF!</v>
      </c>
      <c r="T115" s="221" t="str">
        <f t="shared" si="31"/>
        <v>#REF!</v>
      </c>
      <c r="U115" s="221" t="str">
        <f t="shared" si="32"/>
        <v>#REF!</v>
      </c>
      <c r="V115" s="221" t="str">
        <f t="shared" si="33"/>
        <v>#REF!</v>
      </c>
      <c r="W115" s="221" t="str">
        <f t="shared" si="34"/>
        <v>#REF!</v>
      </c>
      <c r="X115" s="221" t="str">
        <f t="shared" si="35"/>
        <v>#REF!</v>
      </c>
      <c r="Y115" s="221" t="str">
        <f t="shared" si="36"/>
        <v>#REF!</v>
      </c>
      <c r="Z115" s="221" t="str">
        <f t="shared" si="37"/>
        <v/>
      </c>
      <c r="AA115" s="221" t="str">
        <f t="shared" si="38"/>
        <v/>
      </c>
      <c r="AB115" s="221" t="str">
        <f t="shared" si="39"/>
        <v/>
      </c>
      <c r="AC115" s="221" t="str">
        <f t="shared" si="40"/>
        <v>#REF!</v>
      </c>
      <c r="AD115" s="221" t="str">
        <f t="shared" si="41"/>
        <v>#REF!</v>
      </c>
      <c r="AE115" s="221" t="str">
        <f t="shared" si="42"/>
        <v>#REF!</v>
      </c>
      <c r="AF115" s="221" t="str">
        <f t="shared" si="43"/>
        <v>#REF!</v>
      </c>
      <c r="AG115" s="221" t="str">
        <f t="shared" si="44"/>
        <v>#REF!</v>
      </c>
      <c r="AH115" s="221" t="str">
        <f t="shared" si="45"/>
        <v>#REF!</v>
      </c>
    </row>
    <row r="116">
      <c r="B116" s="218">
        <v>96.0</v>
      </c>
      <c r="C116" s="219" t="str">
        <f t="shared" si="15"/>
        <v>#REF!</v>
      </c>
      <c r="D116" s="221"/>
      <c r="E116" s="221" t="str">
        <f t="shared" si="16"/>
        <v>#REF!</v>
      </c>
      <c r="F116" s="221" t="str">
        <f t="shared" si="17"/>
        <v>#REF!</v>
      </c>
      <c r="G116" s="221" t="str">
        <f t="shared" si="18"/>
        <v>#REF!</v>
      </c>
      <c r="H116" s="221" t="str">
        <f t="shared" si="19"/>
        <v>#REF!</v>
      </c>
      <c r="I116" s="221" t="str">
        <f t="shared" si="20"/>
        <v>#REF!</v>
      </c>
      <c r="J116" s="221" t="str">
        <f t="shared" si="21"/>
        <v>#REF!</v>
      </c>
      <c r="K116" s="221" t="str">
        <f t="shared" si="22"/>
        <v>#REF!</v>
      </c>
      <c r="L116" s="221" t="str">
        <f t="shared" si="23"/>
        <v>#REF!</v>
      </c>
      <c r="M116" s="221" t="str">
        <f t="shared" si="24"/>
        <v>#REF!</v>
      </c>
      <c r="N116" s="221" t="str">
        <f t="shared" si="25"/>
        <v>#REF!</v>
      </c>
      <c r="O116" s="221" t="str">
        <f t="shared" si="26"/>
        <v>#REF!</v>
      </c>
      <c r="P116" s="221" t="str">
        <f t="shared" si="27"/>
        <v>#REF!</v>
      </c>
      <c r="Q116" s="221" t="str">
        <f t="shared" si="28"/>
        <v>#REF!</v>
      </c>
      <c r="R116" s="221" t="str">
        <f t="shared" si="29"/>
        <v>#REF!</v>
      </c>
      <c r="S116" s="221" t="str">
        <f t="shared" si="30"/>
        <v>#REF!</v>
      </c>
      <c r="T116" s="221" t="str">
        <f t="shared" si="31"/>
        <v>#REF!</v>
      </c>
      <c r="U116" s="221" t="str">
        <f t="shared" si="32"/>
        <v>#REF!</v>
      </c>
      <c r="V116" s="221" t="str">
        <f t="shared" si="33"/>
        <v>#REF!</v>
      </c>
      <c r="W116" s="221" t="str">
        <f t="shared" si="34"/>
        <v>#REF!</v>
      </c>
      <c r="X116" s="221" t="str">
        <f t="shared" si="35"/>
        <v>#REF!</v>
      </c>
      <c r="Y116" s="221" t="str">
        <f t="shared" si="36"/>
        <v>#REF!</v>
      </c>
      <c r="Z116" s="221" t="str">
        <f t="shared" si="37"/>
        <v/>
      </c>
      <c r="AA116" s="221" t="str">
        <f t="shared" si="38"/>
        <v/>
      </c>
      <c r="AB116" s="221" t="str">
        <f t="shared" si="39"/>
        <v/>
      </c>
      <c r="AC116" s="221" t="str">
        <f t="shared" si="40"/>
        <v>#REF!</v>
      </c>
      <c r="AD116" s="221" t="str">
        <f t="shared" si="41"/>
        <v>#REF!</v>
      </c>
      <c r="AE116" s="221" t="str">
        <f t="shared" si="42"/>
        <v>#REF!</v>
      </c>
      <c r="AF116" s="221" t="str">
        <f t="shared" si="43"/>
        <v>#REF!</v>
      </c>
      <c r="AG116" s="221" t="str">
        <f t="shared" si="44"/>
        <v>#REF!</v>
      </c>
      <c r="AH116" s="221" t="str">
        <f t="shared" si="45"/>
        <v>#REF!</v>
      </c>
    </row>
    <row r="117">
      <c r="B117" s="218">
        <v>97.0</v>
      </c>
      <c r="C117" s="219" t="str">
        <f t="shared" si="15"/>
        <v>#REF!</v>
      </c>
      <c r="D117" s="221"/>
      <c r="E117" s="221" t="str">
        <f t="shared" si="16"/>
        <v>#REF!</v>
      </c>
      <c r="F117" s="221" t="str">
        <f t="shared" si="17"/>
        <v>#REF!</v>
      </c>
      <c r="G117" s="221" t="str">
        <f t="shared" si="18"/>
        <v>#REF!</v>
      </c>
      <c r="H117" s="221" t="str">
        <f t="shared" si="19"/>
        <v>#REF!</v>
      </c>
      <c r="I117" s="221" t="str">
        <f t="shared" si="20"/>
        <v>#REF!</v>
      </c>
      <c r="J117" s="221" t="str">
        <f t="shared" si="21"/>
        <v>#REF!</v>
      </c>
      <c r="K117" s="221" t="str">
        <f t="shared" si="22"/>
        <v>#REF!</v>
      </c>
      <c r="L117" s="221" t="str">
        <f t="shared" si="23"/>
        <v>#REF!</v>
      </c>
      <c r="M117" s="221" t="str">
        <f t="shared" si="24"/>
        <v>#REF!</v>
      </c>
      <c r="N117" s="221" t="str">
        <f t="shared" si="25"/>
        <v>#REF!</v>
      </c>
      <c r="O117" s="221" t="str">
        <f t="shared" si="26"/>
        <v>#REF!</v>
      </c>
      <c r="P117" s="221" t="str">
        <f t="shared" si="27"/>
        <v>#REF!</v>
      </c>
      <c r="Q117" s="221" t="str">
        <f t="shared" si="28"/>
        <v>#REF!</v>
      </c>
      <c r="R117" s="221" t="str">
        <f t="shared" si="29"/>
        <v>#REF!</v>
      </c>
      <c r="S117" s="221" t="str">
        <f t="shared" si="30"/>
        <v>#REF!</v>
      </c>
      <c r="T117" s="221" t="str">
        <f t="shared" si="31"/>
        <v>#REF!</v>
      </c>
      <c r="U117" s="221" t="str">
        <f t="shared" si="32"/>
        <v>#REF!</v>
      </c>
      <c r="V117" s="221" t="str">
        <f t="shared" si="33"/>
        <v>#REF!</v>
      </c>
      <c r="W117" s="221" t="str">
        <f t="shared" si="34"/>
        <v>#REF!</v>
      </c>
      <c r="X117" s="221" t="str">
        <f t="shared" si="35"/>
        <v>#REF!</v>
      </c>
      <c r="Y117" s="221" t="str">
        <f t="shared" si="36"/>
        <v>#REF!</v>
      </c>
      <c r="Z117" s="221" t="str">
        <f t="shared" si="37"/>
        <v/>
      </c>
      <c r="AA117" s="221" t="str">
        <f t="shared" si="38"/>
        <v/>
      </c>
      <c r="AB117" s="221" t="str">
        <f t="shared" si="39"/>
        <v/>
      </c>
      <c r="AC117" s="221" t="str">
        <f t="shared" si="40"/>
        <v>#REF!</v>
      </c>
      <c r="AD117" s="221" t="str">
        <f t="shared" si="41"/>
        <v>#REF!</v>
      </c>
      <c r="AE117" s="221" t="str">
        <f t="shared" si="42"/>
        <v>#REF!</v>
      </c>
      <c r="AF117" s="221" t="str">
        <f t="shared" si="43"/>
        <v>#REF!</v>
      </c>
      <c r="AG117" s="221" t="str">
        <f t="shared" si="44"/>
        <v>#REF!</v>
      </c>
      <c r="AH117" s="221" t="str">
        <f t="shared" si="45"/>
        <v>#REF!</v>
      </c>
    </row>
    <row r="118">
      <c r="B118" s="218">
        <v>98.0</v>
      </c>
      <c r="C118" s="219" t="str">
        <f t="shared" si="15"/>
        <v>#REF!</v>
      </c>
      <c r="D118" s="221"/>
      <c r="E118" s="221" t="str">
        <f t="shared" si="16"/>
        <v>#REF!</v>
      </c>
      <c r="F118" s="221" t="str">
        <f t="shared" si="17"/>
        <v>#REF!</v>
      </c>
      <c r="G118" s="221" t="str">
        <f t="shared" si="18"/>
        <v>#REF!</v>
      </c>
      <c r="H118" s="221" t="str">
        <f t="shared" si="19"/>
        <v>#REF!</v>
      </c>
      <c r="I118" s="221" t="str">
        <f t="shared" si="20"/>
        <v>#REF!</v>
      </c>
      <c r="J118" s="221" t="str">
        <f t="shared" si="21"/>
        <v>#REF!</v>
      </c>
      <c r="K118" s="221" t="str">
        <f t="shared" si="22"/>
        <v>#REF!</v>
      </c>
      <c r="L118" s="221" t="str">
        <f t="shared" si="23"/>
        <v>#REF!</v>
      </c>
      <c r="M118" s="221" t="str">
        <f t="shared" si="24"/>
        <v>#REF!</v>
      </c>
      <c r="N118" s="221" t="str">
        <f t="shared" si="25"/>
        <v>#REF!</v>
      </c>
      <c r="O118" s="221" t="str">
        <f t="shared" si="26"/>
        <v>#REF!</v>
      </c>
      <c r="P118" s="221" t="str">
        <f t="shared" si="27"/>
        <v>#REF!</v>
      </c>
      <c r="Q118" s="221" t="str">
        <f t="shared" si="28"/>
        <v>#REF!</v>
      </c>
      <c r="R118" s="221" t="str">
        <f t="shared" si="29"/>
        <v>#REF!</v>
      </c>
      <c r="S118" s="221" t="str">
        <f t="shared" si="30"/>
        <v>#REF!</v>
      </c>
      <c r="T118" s="221" t="str">
        <f t="shared" si="31"/>
        <v>#REF!</v>
      </c>
      <c r="U118" s="221" t="str">
        <f t="shared" si="32"/>
        <v>#REF!</v>
      </c>
      <c r="V118" s="221" t="str">
        <f t="shared" si="33"/>
        <v>#REF!</v>
      </c>
      <c r="W118" s="221" t="str">
        <f t="shared" si="34"/>
        <v>#REF!</v>
      </c>
      <c r="X118" s="221" t="str">
        <f t="shared" si="35"/>
        <v>#REF!</v>
      </c>
      <c r="Y118" s="221" t="str">
        <f t="shared" si="36"/>
        <v>#REF!</v>
      </c>
      <c r="Z118" s="221" t="str">
        <f t="shared" si="37"/>
        <v/>
      </c>
      <c r="AA118" s="221" t="str">
        <f t="shared" si="38"/>
        <v/>
      </c>
      <c r="AB118" s="221" t="str">
        <f t="shared" si="39"/>
        <v/>
      </c>
      <c r="AC118" s="221" t="str">
        <f t="shared" si="40"/>
        <v>#REF!</v>
      </c>
      <c r="AD118" s="221" t="str">
        <f t="shared" si="41"/>
        <v>#REF!</v>
      </c>
      <c r="AE118" s="221" t="str">
        <f t="shared" si="42"/>
        <v>#REF!</v>
      </c>
      <c r="AF118" s="221" t="str">
        <f t="shared" si="43"/>
        <v>#REF!</v>
      </c>
      <c r="AG118" s="221" t="str">
        <f t="shared" si="44"/>
        <v>#REF!</v>
      </c>
      <c r="AH118" s="221" t="str">
        <f t="shared" si="45"/>
        <v>#REF!</v>
      </c>
    </row>
    <row r="119">
      <c r="B119" s="218">
        <v>99.0</v>
      </c>
      <c r="C119" s="219" t="str">
        <f t="shared" si="15"/>
        <v>#REF!</v>
      </c>
      <c r="D119" s="221"/>
      <c r="E119" s="221" t="str">
        <f t="shared" si="16"/>
        <v>#REF!</v>
      </c>
      <c r="F119" s="221" t="str">
        <f t="shared" si="17"/>
        <v>#REF!</v>
      </c>
      <c r="G119" s="221" t="str">
        <f t="shared" si="18"/>
        <v>#REF!</v>
      </c>
      <c r="H119" s="221" t="str">
        <f t="shared" si="19"/>
        <v>#REF!</v>
      </c>
      <c r="I119" s="221" t="str">
        <f t="shared" si="20"/>
        <v>#REF!</v>
      </c>
      <c r="J119" s="221" t="str">
        <f t="shared" si="21"/>
        <v>#REF!</v>
      </c>
      <c r="K119" s="221" t="str">
        <f t="shared" si="22"/>
        <v>#REF!</v>
      </c>
      <c r="L119" s="221" t="str">
        <f t="shared" si="23"/>
        <v>#REF!</v>
      </c>
      <c r="M119" s="221" t="str">
        <f t="shared" si="24"/>
        <v>#REF!</v>
      </c>
      <c r="N119" s="221" t="str">
        <f t="shared" si="25"/>
        <v>#REF!</v>
      </c>
      <c r="O119" s="221" t="str">
        <f t="shared" si="26"/>
        <v>#REF!</v>
      </c>
      <c r="P119" s="221" t="str">
        <f t="shared" si="27"/>
        <v>#REF!</v>
      </c>
      <c r="Q119" s="221" t="str">
        <f t="shared" si="28"/>
        <v>#REF!</v>
      </c>
      <c r="R119" s="221" t="str">
        <f t="shared" si="29"/>
        <v>#REF!</v>
      </c>
      <c r="S119" s="221" t="str">
        <f t="shared" si="30"/>
        <v>#REF!</v>
      </c>
      <c r="T119" s="221" t="str">
        <f t="shared" si="31"/>
        <v>#REF!</v>
      </c>
      <c r="U119" s="221" t="str">
        <f t="shared" si="32"/>
        <v>#REF!</v>
      </c>
      <c r="V119" s="221" t="str">
        <f t="shared" si="33"/>
        <v>#REF!</v>
      </c>
      <c r="W119" s="221" t="str">
        <f t="shared" si="34"/>
        <v>#REF!</v>
      </c>
      <c r="X119" s="221" t="str">
        <f t="shared" si="35"/>
        <v>#REF!</v>
      </c>
      <c r="Y119" s="221" t="str">
        <f t="shared" si="36"/>
        <v>#REF!</v>
      </c>
      <c r="Z119" s="221" t="str">
        <f t="shared" si="37"/>
        <v/>
      </c>
      <c r="AA119" s="221" t="str">
        <f t="shared" si="38"/>
        <v/>
      </c>
      <c r="AB119" s="221" t="str">
        <f t="shared" si="39"/>
        <v/>
      </c>
      <c r="AC119" s="221" t="str">
        <f t="shared" si="40"/>
        <v>#REF!</v>
      </c>
      <c r="AD119" s="221" t="str">
        <f t="shared" si="41"/>
        <v>#REF!</v>
      </c>
      <c r="AE119" s="221" t="str">
        <f t="shared" si="42"/>
        <v>#REF!</v>
      </c>
      <c r="AF119" s="221" t="str">
        <f t="shared" si="43"/>
        <v>#REF!</v>
      </c>
      <c r="AG119" s="221" t="str">
        <f t="shared" si="44"/>
        <v>#REF!</v>
      </c>
      <c r="AH119" s="221" t="str">
        <f t="shared" si="45"/>
        <v>#REF!</v>
      </c>
    </row>
    <row r="120">
      <c r="B120" s="218">
        <v>100.0</v>
      </c>
      <c r="C120" s="219" t="str">
        <f t="shared" si="15"/>
        <v>#REF!</v>
      </c>
      <c r="D120" s="221"/>
      <c r="E120" s="221" t="str">
        <f t="shared" si="16"/>
        <v>#REF!</v>
      </c>
      <c r="F120" s="221" t="str">
        <f t="shared" si="17"/>
        <v>#REF!</v>
      </c>
      <c r="G120" s="221" t="str">
        <f t="shared" si="18"/>
        <v>#REF!</v>
      </c>
      <c r="H120" s="221" t="str">
        <f t="shared" si="19"/>
        <v>#REF!</v>
      </c>
      <c r="I120" s="221" t="str">
        <f t="shared" si="20"/>
        <v>#REF!</v>
      </c>
      <c r="J120" s="221" t="str">
        <f t="shared" si="21"/>
        <v>#REF!</v>
      </c>
      <c r="K120" s="221" t="str">
        <f t="shared" si="22"/>
        <v>#REF!</v>
      </c>
      <c r="L120" s="221" t="str">
        <f t="shared" si="23"/>
        <v>#REF!</v>
      </c>
      <c r="M120" s="221" t="str">
        <f t="shared" si="24"/>
        <v>#REF!</v>
      </c>
      <c r="N120" s="221" t="str">
        <f t="shared" si="25"/>
        <v>#REF!</v>
      </c>
      <c r="O120" s="221" t="str">
        <f t="shared" si="26"/>
        <v>#REF!</v>
      </c>
      <c r="P120" s="221" t="str">
        <f t="shared" si="27"/>
        <v>#REF!</v>
      </c>
      <c r="Q120" s="221" t="str">
        <f t="shared" si="28"/>
        <v>#REF!</v>
      </c>
      <c r="R120" s="221" t="str">
        <f t="shared" si="29"/>
        <v>#REF!</v>
      </c>
      <c r="S120" s="221" t="str">
        <f t="shared" si="30"/>
        <v>#REF!</v>
      </c>
      <c r="T120" s="221" t="str">
        <f t="shared" si="31"/>
        <v>#REF!</v>
      </c>
      <c r="U120" s="221" t="str">
        <f t="shared" si="32"/>
        <v>#REF!</v>
      </c>
      <c r="V120" s="221" t="str">
        <f t="shared" si="33"/>
        <v>#REF!</v>
      </c>
      <c r="W120" s="221" t="str">
        <f t="shared" si="34"/>
        <v>#REF!</v>
      </c>
      <c r="X120" s="221" t="str">
        <f t="shared" si="35"/>
        <v>#REF!</v>
      </c>
      <c r="Y120" s="221" t="str">
        <f t="shared" si="36"/>
        <v>#REF!</v>
      </c>
      <c r="Z120" s="221" t="str">
        <f t="shared" si="37"/>
        <v/>
      </c>
      <c r="AA120" s="221" t="str">
        <f t="shared" si="38"/>
        <v/>
      </c>
      <c r="AB120" s="221" t="str">
        <f t="shared" si="39"/>
        <v/>
      </c>
      <c r="AC120" s="221" t="str">
        <f t="shared" si="40"/>
        <v>#REF!</v>
      </c>
      <c r="AD120" s="221" t="str">
        <f t="shared" si="41"/>
        <v>#REF!</v>
      </c>
      <c r="AE120" s="221" t="str">
        <f t="shared" si="42"/>
        <v>#REF!</v>
      </c>
      <c r="AF120" s="221" t="str">
        <f t="shared" si="43"/>
        <v>#REF!</v>
      </c>
      <c r="AG120" s="221" t="str">
        <f t="shared" si="44"/>
        <v>#REF!</v>
      </c>
      <c r="AH120" s="221" t="str">
        <f t="shared" si="45"/>
        <v>#REF!</v>
      </c>
    </row>
    <row r="121">
      <c r="B121" s="218">
        <v>101.0</v>
      </c>
      <c r="C121" s="219" t="str">
        <f t="shared" si="15"/>
        <v>#REF!</v>
      </c>
      <c r="D121" s="221"/>
      <c r="E121" s="221" t="str">
        <f t="shared" si="16"/>
        <v>#REF!</v>
      </c>
      <c r="F121" s="221" t="str">
        <f t="shared" si="17"/>
        <v>#REF!</v>
      </c>
      <c r="G121" s="221" t="str">
        <f t="shared" si="18"/>
        <v>#REF!</v>
      </c>
      <c r="H121" s="221" t="str">
        <f t="shared" si="19"/>
        <v>#REF!</v>
      </c>
      <c r="I121" s="221" t="str">
        <f t="shared" si="20"/>
        <v>#REF!</v>
      </c>
      <c r="J121" s="221" t="str">
        <f t="shared" si="21"/>
        <v>#REF!</v>
      </c>
      <c r="K121" s="221" t="str">
        <f t="shared" si="22"/>
        <v>#REF!</v>
      </c>
      <c r="L121" s="221" t="str">
        <f t="shared" si="23"/>
        <v>#REF!</v>
      </c>
      <c r="M121" s="221" t="str">
        <f t="shared" si="24"/>
        <v>#REF!</v>
      </c>
      <c r="N121" s="221" t="str">
        <f t="shared" si="25"/>
        <v>#REF!</v>
      </c>
      <c r="O121" s="221" t="str">
        <f t="shared" si="26"/>
        <v>#REF!</v>
      </c>
      <c r="P121" s="221" t="str">
        <f t="shared" si="27"/>
        <v>#REF!</v>
      </c>
      <c r="Q121" s="221" t="str">
        <f t="shared" si="28"/>
        <v>#REF!</v>
      </c>
      <c r="R121" s="221" t="str">
        <f t="shared" si="29"/>
        <v>#REF!</v>
      </c>
      <c r="S121" s="221" t="str">
        <f t="shared" si="30"/>
        <v>#REF!</v>
      </c>
      <c r="T121" s="221" t="str">
        <f t="shared" si="31"/>
        <v>#REF!</v>
      </c>
      <c r="U121" s="221" t="str">
        <f t="shared" si="32"/>
        <v>#REF!</v>
      </c>
      <c r="V121" s="221" t="str">
        <f t="shared" si="33"/>
        <v>#REF!</v>
      </c>
      <c r="W121" s="221" t="str">
        <f t="shared" si="34"/>
        <v>#REF!</v>
      </c>
      <c r="X121" s="221" t="str">
        <f t="shared" si="35"/>
        <v>#REF!</v>
      </c>
      <c r="Y121" s="221" t="str">
        <f t="shared" si="36"/>
        <v>#REF!</v>
      </c>
      <c r="Z121" s="221" t="str">
        <f t="shared" si="37"/>
        <v/>
      </c>
      <c r="AA121" s="221" t="str">
        <f t="shared" si="38"/>
        <v/>
      </c>
      <c r="AB121" s="221" t="str">
        <f t="shared" si="39"/>
        <v/>
      </c>
      <c r="AC121" s="221" t="str">
        <f t="shared" si="40"/>
        <v>#REF!</v>
      </c>
      <c r="AD121" s="221" t="str">
        <f t="shared" si="41"/>
        <v>#REF!</v>
      </c>
      <c r="AE121" s="221" t="str">
        <f t="shared" si="42"/>
        <v>#REF!</v>
      </c>
      <c r="AF121" s="221" t="str">
        <f t="shared" si="43"/>
        <v>#REF!</v>
      </c>
      <c r="AG121" s="221" t="str">
        <f t="shared" si="44"/>
        <v>#REF!</v>
      </c>
      <c r="AH121" s="221" t="str">
        <f t="shared" si="45"/>
        <v>#REF!</v>
      </c>
    </row>
    <row r="122">
      <c r="B122" s="218">
        <v>102.0</v>
      </c>
      <c r="C122" s="219" t="str">
        <f t="shared" si="15"/>
        <v>#REF!</v>
      </c>
      <c r="D122" s="221"/>
      <c r="E122" s="221" t="str">
        <f t="shared" si="16"/>
        <v>#REF!</v>
      </c>
      <c r="F122" s="221" t="str">
        <f t="shared" si="17"/>
        <v>#REF!</v>
      </c>
      <c r="G122" s="221" t="str">
        <f t="shared" si="18"/>
        <v>#REF!</v>
      </c>
      <c r="H122" s="221" t="str">
        <f t="shared" si="19"/>
        <v>#REF!</v>
      </c>
      <c r="I122" s="221" t="str">
        <f t="shared" si="20"/>
        <v>#REF!</v>
      </c>
      <c r="J122" s="221" t="str">
        <f t="shared" si="21"/>
        <v>#REF!</v>
      </c>
      <c r="K122" s="221" t="str">
        <f t="shared" si="22"/>
        <v>#REF!</v>
      </c>
      <c r="L122" s="221" t="str">
        <f t="shared" si="23"/>
        <v>#REF!</v>
      </c>
      <c r="M122" s="221" t="str">
        <f t="shared" si="24"/>
        <v>#REF!</v>
      </c>
      <c r="N122" s="221" t="str">
        <f t="shared" si="25"/>
        <v>#REF!</v>
      </c>
      <c r="O122" s="221" t="str">
        <f t="shared" si="26"/>
        <v>#REF!</v>
      </c>
      <c r="P122" s="221" t="str">
        <f t="shared" si="27"/>
        <v>#REF!</v>
      </c>
      <c r="Q122" s="221" t="str">
        <f t="shared" si="28"/>
        <v>#REF!</v>
      </c>
      <c r="R122" s="221" t="str">
        <f t="shared" si="29"/>
        <v>#REF!</v>
      </c>
      <c r="S122" s="221" t="str">
        <f t="shared" si="30"/>
        <v>#REF!</v>
      </c>
      <c r="T122" s="221" t="str">
        <f t="shared" si="31"/>
        <v>#REF!</v>
      </c>
      <c r="U122" s="221" t="str">
        <f t="shared" si="32"/>
        <v>#REF!</v>
      </c>
      <c r="V122" s="221" t="str">
        <f t="shared" si="33"/>
        <v>#REF!</v>
      </c>
      <c r="W122" s="221" t="str">
        <f t="shared" si="34"/>
        <v>#REF!</v>
      </c>
      <c r="X122" s="221" t="str">
        <f t="shared" si="35"/>
        <v>#REF!</v>
      </c>
      <c r="Y122" s="221" t="str">
        <f t="shared" si="36"/>
        <v>#REF!</v>
      </c>
      <c r="Z122" s="221" t="str">
        <f t="shared" si="37"/>
        <v/>
      </c>
      <c r="AA122" s="221" t="str">
        <f t="shared" si="38"/>
        <v/>
      </c>
      <c r="AB122" s="221" t="str">
        <f t="shared" si="39"/>
        <v/>
      </c>
      <c r="AC122" s="221" t="str">
        <f t="shared" si="40"/>
        <v>#REF!</v>
      </c>
      <c r="AD122" s="221" t="str">
        <f t="shared" si="41"/>
        <v>#REF!</v>
      </c>
      <c r="AE122" s="221" t="str">
        <f t="shared" si="42"/>
        <v>#REF!</v>
      </c>
      <c r="AF122" s="221" t="str">
        <f t="shared" si="43"/>
        <v>#REF!</v>
      </c>
      <c r="AG122" s="221" t="str">
        <f t="shared" si="44"/>
        <v>#REF!</v>
      </c>
      <c r="AH122" s="221" t="str">
        <f t="shared" si="45"/>
        <v>#REF!</v>
      </c>
    </row>
    <row r="123">
      <c r="B123" s="218">
        <v>103.0</v>
      </c>
      <c r="C123" s="219" t="str">
        <f t="shared" si="15"/>
        <v>#REF!</v>
      </c>
      <c r="D123" s="221"/>
      <c r="E123" s="221" t="str">
        <f t="shared" si="16"/>
        <v>#REF!</v>
      </c>
      <c r="F123" s="221" t="str">
        <f t="shared" si="17"/>
        <v>#REF!</v>
      </c>
      <c r="G123" s="221" t="str">
        <f t="shared" si="18"/>
        <v>#REF!</v>
      </c>
      <c r="H123" s="221" t="str">
        <f t="shared" si="19"/>
        <v>#REF!</v>
      </c>
      <c r="I123" s="221" t="str">
        <f t="shared" si="20"/>
        <v>#REF!</v>
      </c>
      <c r="J123" s="221" t="str">
        <f t="shared" si="21"/>
        <v>#REF!</v>
      </c>
      <c r="K123" s="221" t="str">
        <f t="shared" si="22"/>
        <v>#REF!</v>
      </c>
      <c r="L123" s="221" t="str">
        <f t="shared" si="23"/>
        <v>#REF!</v>
      </c>
      <c r="M123" s="221" t="str">
        <f t="shared" si="24"/>
        <v>#REF!</v>
      </c>
      <c r="N123" s="221" t="str">
        <f t="shared" si="25"/>
        <v>#REF!</v>
      </c>
      <c r="O123" s="221" t="str">
        <f t="shared" si="26"/>
        <v>#REF!</v>
      </c>
      <c r="P123" s="221" t="str">
        <f t="shared" si="27"/>
        <v>#REF!</v>
      </c>
      <c r="Q123" s="221" t="str">
        <f t="shared" si="28"/>
        <v>#REF!</v>
      </c>
      <c r="R123" s="221" t="str">
        <f t="shared" si="29"/>
        <v>#REF!</v>
      </c>
      <c r="S123" s="221" t="str">
        <f t="shared" si="30"/>
        <v>#REF!</v>
      </c>
      <c r="T123" s="221" t="str">
        <f t="shared" si="31"/>
        <v>#REF!</v>
      </c>
      <c r="U123" s="221" t="str">
        <f t="shared" si="32"/>
        <v>#REF!</v>
      </c>
      <c r="V123" s="221" t="str">
        <f t="shared" si="33"/>
        <v>#REF!</v>
      </c>
      <c r="W123" s="221" t="str">
        <f t="shared" si="34"/>
        <v>#REF!</v>
      </c>
      <c r="X123" s="221" t="str">
        <f t="shared" si="35"/>
        <v>#REF!</v>
      </c>
      <c r="Y123" s="221" t="str">
        <f t="shared" si="36"/>
        <v>#REF!</v>
      </c>
      <c r="Z123" s="221" t="str">
        <f t="shared" si="37"/>
        <v/>
      </c>
      <c r="AA123" s="221" t="str">
        <f t="shared" si="38"/>
        <v/>
      </c>
      <c r="AB123" s="221" t="str">
        <f t="shared" si="39"/>
        <v/>
      </c>
      <c r="AC123" s="221" t="str">
        <f t="shared" si="40"/>
        <v>#REF!</v>
      </c>
      <c r="AD123" s="221" t="str">
        <f t="shared" si="41"/>
        <v>#REF!</v>
      </c>
      <c r="AE123" s="221" t="str">
        <f t="shared" si="42"/>
        <v>#REF!</v>
      </c>
      <c r="AF123" s="221" t="str">
        <f t="shared" si="43"/>
        <v>#REF!</v>
      </c>
      <c r="AG123" s="221" t="str">
        <f t="shared" si="44"/>
        <v>#REF!</v>
      </c>
      <c r="AH123" s="221" t="str">
        <f t="shared" si="45"/>
        <v>#REF!</v>
      </c>
    </row>
    <row r="124">
      <c r="B124" s="218">
        <v>104.0</v>
      </c>
      <c r="C124" s="219" t="str">
        <f t="shared" si="15"/>
        <v>#REF!</v>
      </c>
      <c r="D124" s="221"/>
      <c r="E124" s="221" t="str">
        <f t="shared" si="16"/>
        <v>#REF!</v>
      </c>
      <c r="F124" s="221" t="str">
        <f t="shared" si="17"/>
        <v>#REF!</v>
      </c>
      <c r="G124" s="221" t="str">
        <f t="shared" si="18"/>
        <v>#REF!</v>
      </c>
      <c r="H124" s="221" t="str">
        <f t="shared" si="19"/>
        <v>#REF!</v>
      </c>
      <c r="I124" s="221" t="str">
        <f t="shared" si="20"/>
        <v>#REF!</v>
      </c>
      <c r="J124" s="221" t="str">
        <f t="shared" si="21"/>
        <v>#REF!</v>
      </c>
      <c r="K124" s="221" t="str">
        <f t="shared" si="22"/>
        <v>#REF!</v>
      </c>
      <c r="L124" s="221" t="str">
        <f t="shared" si="23"/>
        <v>#REF!</v>
      </c>
      <c r="M124" s="221" t="str">
        <f t="shared" si="24"/>
        <v>#REF!</v>
      </c>
      <c r="N124" s="221" t="str">
        <f t="shared" si="25"/>
        <v>#REF!</v>
      </c>
      <c r="O124" s="221" t="str">
        <f t="shared" si="26"/>
        <v>#REF!</v>
      </c>
      <c r="P124" s="221" t="str">
        <f t="shared" si="27"/>
        <v>#REF!</v>
      </c>
      <c r="Q124" s="221" t="str">
        <f t="shared" si="28"/>
        <v>#REF!</v>
      </c>
      <c r="R124" s="221" t="str">
        <f t="shared" si="29"/>
        <v>#REF!</v>
      </c>
      <c r="S124" s="221" t="str">
        <f t="shared" si="30"/>
        <v>#REF!</v>
      </c>
      <c r="T124" s="221" t="str">
        <f t="shared" si="31"/>
        <v>#REF!</v>
      </c>
      <c r="U124" s="221" t="str">
        <f t="shared" si="32"/>
        <v>#REF!</v>
      </c>
      <c r="V124" s="221" t="str">
        <f t="shared" si="33"/>
        <v>#REF!</v>
      </c>
      <c r="W124" s="221" t="str">
        <f t="shared" si="34"/>
        <v>#REF!</v>
      </c>
      <c r="X124" s="221" t="str">
        <f t="shared" si="35"/>
        <v>#REF!</v>
      </c>
      <c r="Y124" s="221" t="str">
        <f t="shared" si="36"/>
        <v>#REF!</v>
      </c>
      <c r="Z124" s="221" t="str">
        <f t="shared" si="37"/>
        <v/>
      </c>
      <c r="AA124" s="221" t="str">
        <f t="shared" si="38"/>
        <v/>
      </c>
      <c r="AB124" s="221" t="str">
        <f t="shared" si="39"/>
        <v/>
      </c>
      <c r="AC124" s="221" t="str">
        <f t="shared" si="40"/>
        <v>#REF!</v>
      </c>
      <c r="AD124" s="221" t="str">
        <f t="shared" si="41"/>
        <v>#REF!</v>
      </c>
      <c r="AE124" s="221" t="str">
        <f t="shared" si="42"/>
        <v>#REF!</v>
      </c>
      <c r="AF124" s="221" t="str">
        <f t="shared" si="43"/>
        <v>#REF!</v>
      </c>
      <c r="AG124" s="221" t="str">
        <f t="shared" si="44"/>
        <v>#REF!</v>
      </c>
      <c r="AH124" s="221" t="str">
        <f t="shared" si="45"/>
        <v>#REF!</v>
      </c>
    </row>
    <row r="125">
      <c r="B125" s="218">
        <v>105.0</v>
      </c>
      <c r="C125" s="219" t="str">
        <f t="shared" si="15"/>
        <v>#REF!</v>
      </c>
      <c r="D125" s="221"/>
      <c r="E125" s="221" t="str">
        <f t="shared" si="16"/>
        <v>#REF!</v>
      </c>
      <c r="F125" s="221" t="str">
        <f t="shared" si="17"/>
        <v>#REF!</v>
      </c>
      <c r="G125" s="221" t="str">
        <f t="shared" si="18"/>
        <v>#REF!</v>
      </c>
      <c r="H125" s="221" t="str">
        <f t="shared" si="19"/>
        <v>#REF!</v>
      </c>
      <c r="I125" s="221" t="str">
        <f t="shared" si="20"/>
        <v>#REF!</v>
      </c>
      <c r="J125" s="221" t="str">
        <f t="shared" si="21"/>
        <v>#REF!</v>
      </c>
      <c r="K125" s="221" t="str">
        <f t="shared" si="22"/>
        <v>#REF!</v>
      </c>
      <c r="L125" s="221" t="str">
        <f t="shared" si="23"/>
        <v>#REF!</v>
      </c>
      <c r="M125" s="221" t="str">
        <f t="shared" si="24"/>
        <v>#REF!</v>
      </c>
      <c r="N125" s="221" t="str">
        <f t="shared" si="25"/>
        <v>#REF!</v>
      </c>
      <c r="O125" s="221" t="str">
        <f t="shared" si="26"/>
        <v>#REF!</v>
      </c>
      <c r="P125" s="221" t="str">
        <f t="shared" si="27"/>
        <v>#REF!</v>
      </c>
      <c r="Q125" s="221" t="str">
        <f t="shared" si="28"/>
        <v>#REF!</v>
      </c>
      <c r="R125" s="221" t="str">
        <f t="shared" si="29"/>
        <v>#REF!</v>
      </c>
      <c r="S125" s="221" t="str">
        <f t="shared" si="30"/>
        <v>#REF!</v>
      </c>
      <c r="T125" s="221" t="str">
        <f t="shared" si="31"/>
        <v>#REF!</v>
      </c>
      <c r="U125" s="221" t="str">
        <f t="shared" si="32"/>
        <v>#REF!</v>
      </c>
      <c r="V125" s="221" t="str">
        <f t="shared" si="33"/>
        <v>#REF!</v>
      </c>
      <c r="W125" s="221" t="str">
        <f t="shared" si="34"/>
        <v>#REF!</v>
      </c>
      <c r="X125" s="221" t="str">
        <f t="shared" si="35"/>
        <v>#REF!</v>
      </c>
      <c r="Y125" s="221" t="str">
        <f t="shared" si="36"/>
        <v>#REF!</v>
      </c>
      <c r="Z125" s="221" t="str">
        <f t="shared" si="37"/>
        <v/>
      </c>
      <c r="AA125" s="221" t="str">
        <f t="shared" si="38"/>
        <v/>
      </c>
      <c r="AB125" s="221" t="str">
        <f t="shared" si="39"/>
        <v/>
      </c>
      <c r="AC125" s="221" t="str">
        <f t="shared" si="40"/>
        <v>#REF!</v>
      </c>
      <c r="AD125" s="221" t="str">
        <f t="shared" si="41"/>
        <v>#REF!</v>
      </c>
      <c r="AE125" s="221" t="str">
        <f t="shared" si="42"/>
        <v>#REF!</v>
      </c>
      <c r="AF125" s="221" t="str">
        <f t="shared" si="43"/>
        <v>#REF!</v>
      </c>
      <c r="AG125" s="221" t="str">
        <f t="shared" si="44"/>
        <v>#REF!</v>
      </c>
      <c r="AH125" s="221" t="str">
        <f t="shared" si="45"/>
        <v>#REF!</v>
      </c>
    </row>
    <row r="126">
      <c r="B126" s="218">
        <v>106.0</v>
      </c>
      <c r="C126" s="219" t="str">
        <f t="shared" si="15"/>
        <v>#REF!</v>
      </c>
      <c r="D126" s="221"/>
      <c r="E126" s="221" t="str">
        <f t="shared" si="16"/>
        <v>#REF!</v>
      </c>
      <c r="F126" s="221" t="str">
        <f t="shared" si="17"/>
        <v>#REF!</v>
      </c>
      <c r="G126" s="221" t="str">
        <f t="shared" si="18"/>
        <v>#REF!</v>
      </c>
      <c r="H126" s="221" t="str">
        <f t="shared" si="19"/>
        <v>#REF!</v>
      </c>
      <c r="I126" s="221" t="str">
        <f t="shared" si="20"/>
        <v>#REF!</v>
      </c>
      <c r="J126" s="221" t="str">
        <f t="shared" si="21"/>
        <v>#REF!</v>
      </c>
      <c r="K126" s="221" t="str">
        <f t="shared" si="22"/>
        <v>#REF!</v>
      </c>
      <c r="L126" s="221" t="str">
        <f t="shared" si="23"/>
        <v>#REF!</v>
      </c>
      <c r="M126" s="221" t="str">
        <f t="shared" si="24"/>
        <v>#REF!</v>
      </c>
      <c r="N126" s="221" t="str">
        <f t="shared" si="25"/>
        <v>#REF!</v>
      </c>
      <c r="O126" s="221" t="str">
        <f t="shared" si="26"/>
        <v>#REF!</v>
      </c>
      <c r="P126" s="221" t="str">
        <f t="shared" si="27"/>
        <v>#REF!</v>
      </c>
      <c r="Q126" s="221" t="str">
        <f t="shared" si="28"/>
        <v>#REF!</v>
      </c>
      <c r="R126" s="221" t="str">
        <f t="shared" si="29"/>
        <v>#REF!</v>
      </c>
      <c r="S126" s="221" t="str">
        <f t="shared" si="30"/>
        <v>#REF!</v>
      </c>
      <c r="T126" s="221" t="str">
        <f t="shared" si="31"/>
        <v>#REF!</v>
      </c>
      <c r="U126" s="221" t="str">
        <f t="shared" si="32"/>
        <v>#REF!</v>
      </c>
      <c r="V126" s="221" t="str">
        <f t="shared" si="33"/>
        <v>#REF!</v>
      </c>
      <c r="W126" s="221" t="str">
        <f t="shared" si="34"/>
        <v>#REF!</v>
      </c>
      <c r="X126" s="221" t="str">
        <f t="shared" si="35"/>
        <v>#REF!</v>
      </c>
      <c r="Y126" s="221" t="str">
        <f t="shared" si="36"/>
        <v>#REF!</v>
      </c>
      <c r="Z126" s="221" t="str">
        <f t="shared" si="37"/>
        <v/>
      </c>
      <c r="AA126" s="221" t="str">
        <f t="shared" si="38"/>
        <v/>
      </c>
      <c r="AB126" s="221" t="str">
        <f t="shared" si="39"/>
        <v/>
      </c>
      <c r="AC126" s="221" t="str">
        <f t="shared" si="40"/>
        <v>#REF!</v>
      </c>
      <c r="AD126" s="221" t="str">
        <f t="shared" si="41"/>
        <v>#REF!</v>
      </c>
      <c r="AE126" s="221" t="str">
        <f t="shared" si="42"/>
        <v>#REF!</v>
      </c>
      <c r="AF126" s="221" t="str">
        <f t="shared" si="43"/>
        <v>#REF!</v>
      </c>
      <c r="AG126" s="221" t="str">
        <f t="shared" si="44"/>
        <v>#REF!</v>
      </c>
      <c r="AH126" s="221" t="str">
        <f t="shared" si="45"/>
        <v>#REF!</v>
      </c>
    </row>
    <row r="127">
      <c r="B127" s="218">
        <v>107.0</v>
      </c>
      <c r="C127" s="219" t="str">
        <f t="shared" si="15"/>
        <v>#REF!</v>
      </c>
      <c r="D127" s="221"/>
      <c r="E127" s="221" t="str">
        <f t="shared" si="16"/>
        <v>#REF!</v>
      </c>
      <c r="F127" s="221" t="str">
        <f t="shared" si="17"/>
        <v>#REF!</v>
      </c>
      <c r="G127" s="221" t="str">
        <f t="shared" si="18"/>
        <v>#REF!</v>
      </c>
      <c r="H127" s="221" t="str">
        <f t="shared" si="19"/>
        <v>#REF!</v>
      </c>
      <c r="I127" s="221" t="str">
        <f t="shared" si="20"/>
        <v>#REF!</v>
      </c>
      <c r="J127" s="221" t="str">
        <f t="shared" si="21"/>
        <v>#REF!</v>
      </c>
      <c r="K127" s="221" t="str">
        <f t="shared" si="22"/>
        <v>#REF!</v>
      </c>
      <c r="L127" s="221" t="str">
        <f t="shared" si="23"/>
        <v>#REF!</v>
      </c>
      <c r="M127" s="221" t="str">
        <f t="shared" si="24"/>
        <v>#REF!</v>
      </c>
      <c r="N127" s="221" t="str">
        <f t="shared" si="25"/>
        <v>#REF!</v>
      </c>
      <c r="O127" s="221" t="str">
        <f t="shared" si="26"/>
        <v>#REF!</v>
      </c>
      <c r="P127" s="221" t="str">
        <f t="shared" si="27"/>
        <v>#REF!</v>
      </c>
      <c r="Q127" s="221" t="str">
        <f t="shared" si="28"/>
        <v>#REF!</v>
      </c>
      <c r="R127" s="221" t="str">
        <f t="shared" si="29"/>
        <v>#REF!</v>
      </c>
      <c r="S127" s="221" t="str">
        <f t="shared" si="30"/>
        <v>#REF!</v>
      </c>
      <c r="T127" s="221" t="str">
        <f t="shared" si="31"/>
        <v>#REF!</v>
      </c>
      <c r="U127" s="221" t="str">
        <f t="shared" si="32"/>
        <v>#REF!</v>
      </c>
      <c r="V127" s="221" t="str">
        <f t="shared" si="33"/>
        <v>#REF!</v>
      </c>
      <c r="W127" s="221" t="str">
        <f t="shared" si="34"/>
        <v>#REF!</v>
      </c>
      <c r="X127" s="221" t="str">
        <f t="shared" si="35"/>
        <v>#REF!</v>
      </c>
      <c r="Y127" s="221" t="str">
        <f t="shared" si="36"/>
        <v>#REF!</v>
      </c>
      <c r="Z127" s="221" t="str">
        <f t="shared" si="37"/>
        <v/>
      </c>
      <c r="AA127" s="221" t="str">
        <f t="shared" si="38"/>
        <v/>
      </c>
      <c r="AB127" s="221" t="str">
        <f t="shared" si="39"/>
        <v/>
      </c>
      <c r="AC127" s="221" t="str">
        <f t="shared" si="40"/>
        <v>#REF!</v>
      </c>
      <c r="AD127" s="221" t="str">
        <f t="shared" si="41"/>
        <v>#REF!</v>
      </c>
      <c r="AE127" s="221" t="str">
        <f t="shared" si="42"/>
        <v>#REF!</v>
      </c>
      <c r="AF127" s="221" t="str">
        <f t="shared" si="43"/>
        <v>#REF!</v>
      </c>
      <c r="AG127" s="221" t="str">
        <f t="shared" si="44"/>
        <v>#REF!</v>
      </c>
      <c r="AH127" s="221" t="str">
        <f t="shared" si="45"/>
        <v>#REF!</v>
      </c>
    </row>
    <row r="128">
      <c r="B128" s="218">
        <v>108.0</v>
      </c>
      <c r="C128" s="219" t="str">
        <f t="shared" si="15"/>
        <v>#REF!</v>
      </c>
      <c r="D128" s="221"/>
      <c r="E128" s="221" t="str">
        <f t="shared" si="16"/>
        <v>#REF!</v>
      </c>
      <c r="F128" s="221" t="str">
        <f t="shared" si="17"/>
        <v>#REF!</v>
      </c>
      <c r="G128" s="221" t="str">
        <f t="shared" si="18"/>
        <v>#REF!</v>
      </c>
      <c r="H128" s="221" t="str">
        <f t="shared" si="19"/>
        <v>#REF!</v>
      </c>
      <c r="I128" s="221" t="str">
        <f t="shared" si="20"/>
        <v>#REF!</v>
      </c>
      <c r="J128" s="221" t="str">
        <f t="shared" si="21"/>
        <v>#REF!</v>
      </c>
      <c r="K128" s="221" t="str">
        <f t="shared" si="22"/>
        <v>#REF!</v>
      </c>
      <c r="L128" s="221" t="str">
        <f t="shared" si="23"/>
        <v>#REF!</v>
      </c>
      <c r="M128" s="221" t="str">
        <f t="shared" si="24"/>
        <v>#REF!</v>
      </c>
      <c r="N128" s="221" t="str">
        <f t="shared" si="25"/>
        <v>#REF!</v>
      </c>
      <c r="O128" s="221" t="str">
        <f t="shared" si="26"/>
        <v>#REF!</v>
      </c>
      <c r="P128" s="221" t="str">
        <f t="shared" si="27"/>
        <v>#REF!</v>
      </c>
      <c r="Q128" s="221" t="str">
        <f t="shared" si="28"/>
        <v>#REF!</v>
      </c>
      <c r="R128" s="221" t="str">
        <f t="shared" si="29"/>
        <v>#REF!</v>
      </c>
      <c r="S128" s="221" t="str">
        <f t="shared" si="30"/>
        <v>#REF!</v>
      </c>
      <c r="T128" s="221" t="str">
        <f t="shared" si="31"/>
        <v>#REF!</v>
      </c>
      <c r="U128" s="221" t="str">
        <f t="shared" si="32"/>
        <v>#REF!</v>
      </c>
      <c r="V128" s="221" t="str">
        <f t="shared" si="33"/>
        <v>#REF!</v>
      </c>
      <c r="W128" s="221" t="str">
        <f t="shared" si="34"/>
        <v>#REF!</v>
      </c>
      <c r="X128" s="221" t="str">
        <f t="shared" si="35"/>
        <v>#REF!</v>
      </c>
      <c r="Y128" s="221" t="str">
        <f t="shared" si="36"/>
        <v>#REF!</v>
      </c>
      <c r="Z128" s="221" t="str">
        <f t="shared" si="37"/>
        <v/>
      </c>
      <c r="AA128" s="221" t="str">
        <f t="shared" si="38"/>
        <v/>
      </c>
      <c r="AB128" s="221" t="str">
        <f t="shared" si="39"/>
        <v/>
      </c>
      <c r="AC128" s="221" t="str">
        <f t="shared" si="40"/>
        <v>#REF!</v>
      </c>
      <c r="AD128" s="221" t="str">
        <f t="shared" si="41"/>
        <v>#REF!</v>
      </c>
      <c r="AE128" s="221" t="str">
        <f t="shared" si="42"/>
        <v>#REF!</v>
      </c>
      <c r="AF128" s="221" t="str">
        <f t="shared" si="43"/>
        <v>#REF!</v>
      </c>
      <c r="AG128" s="221" t="str">
        <f t="shared" si="44"/>
        <v>#REF!</v>
      </c>
      <c r="AH128" s="221" t="str">
        <f t="shared" si="45"/>
        <v>#REF!</v>
      </c>
    </row>
    <row r="129">
      <c r="B129" s="218">
        <v>109.0</v>
      </c>
      <c r="C129" s="219" t="str">
        <f t="shared" si="15"/>
        <v>#REF!</v>
      </c>
      <c r="D129" s="221"/>
      <c r="E129" s="221" t="str">
        <f t="shared" si="16"/>
        <v>#REF!</v>
      </c>
      <c r="F129" s="221" t="str">
        <f t="shared" si="17"/>
        <v>#REF!</v>
      </c>
      <c r="G129" s="221" t="str">
        <f t="shared" si="18"/>
        <v>#REF!</v>
      </c>
      <c r="H129" s="221" t="str">
        <f t="shared" si="19"/>
        <v>#REF!</v>
      </c>
      <c r="I129" s="221" t="str">
        <f t="shared" si="20"/>
        <v>#REF!</v>
      </c>
      <c r="J129" s="221" t="str">
        <f t="shared" si="21"/>
        <v>#REF!</v>
      </c>
      <c r="K129" s="221" t="str">
        <f t="shared" si="22"/>
        <v>#REF!</v>
      </c>
      <c r="L129" s="221" t="str">
        <f t="shared" si="23"/>
        <v>#REF!</v>
      </c>
      <c r="M129" s="221" t="str">
        <f t="shared" si="24"/>
        <v>#REF!</v>
      </c>
      <c r="N129" s="221" t="str">
        <f t="shared" si="25"/>
        <v>#REF!</v>
      </c>
      <c r="O129" s="221" t="str">
        <f t="shared" si="26"/>
        <v>#REF!</v>
      </c>
      <c r="P129" s="221" t="str">
        <f t="shared" si="27"/>
        <v>#REF!</v>
      </c>
      <c r="Q129" s="221" t="str">
        <f t="shared" si="28"/>
        <v>#REF!</v>
      </c>
      <c r="R129" s="221" t="str">
        <f t="shared" si="29"/>
        <v>#REF!</v>
      </c>
      <c r="S129" s="221" t="str">
        <f t="shared" si="30"/>
        <v>#REF!</v>
      </c>
      <c r="T129" s="221" t="str">
        <f t="shared" si="31"/>
        <v>#REF!</v>
      </c>
      <c r="U129" s="221" t="str">
        <f t="shared" si="32"/>
        <v>#REF!</v>
      </c>
      <c r="V129" s="221" t="str">
        <f t="shared" si="33"/>
        <v>#REF!</v>
      </c>
      <c r="W129" s="221" t="str">
        <f t="shared" si="34"/>
        <v>#REF!</v>
      </c>
      <c r="X129" s="221" t="str">
        <f t="shared" si="35"/>
        <v>#REF!</v>
      </c>
      <c r="Y129" s="221" t="str">
        <f t="shared" si="36"/>
        <v>#REF!</v>
      </c>
      <c r="Z129" s="221" t="str">
        <f t="shared" si="37"/>
        <v/>
      </c>
      <c r="AA129" s="221" t="str">
        <f t="shared" si="38"/>
        <v/>
      </c>
      <c r="AB129" s="221" t="str">
        <f t="shared" si="39"/>
        <v/>
      </c>
      <c r="AC129" s="221" t="str">
        <f t="shared" si="40"/>
        <v>#REF!</v>
      </c>
      <c r="AD129" s="221" t="str">
        <f t="shared" si="41"/>
        <v>#REF!</v>
      </c>
      <c r="AE129" s="221" t="str">
        <f t="shared" si="42"/>
        <v>#REF!</v>
      </c>
      <c r="AF129" s="221" t="str">
        <f t="shared" si="43"/>
        <v>#REF!</v>
      </c>
      <c r="AG129" s="221" t="str">
        <f t="shared" si="44"/>
        <v>#REF!</v>
      </c>
      <c r="AH129" s="221" t="str">
        <f t="shared" si="45"/>
        <v>#REF!</v>
      </c>
    </row>
    <row r="130">
      <c r="B130" s="218">
        <v>110.0</v>
      </c>
      <c r="C130" s="219" t="str">
        <f t="shared" si="15"/>
        <v>#REF!</v>
      </c>
      <c r="D130" s="221"/>
      <c r="E130" s="221" t="str">
        <f t="shared" si="16"/>
        <v>#REF!</v>
      </c>
      <c r="F130" s="221" t="str">
        <f t="shared" si="17"/>
        <v>#REF!</v>
      </c>
      <c r="G130" s="221" t="str">
        <f t="shared" si="18"/>
        <v>#REF!</v>
      </c>
      <c r="H130" s="221" t="str">
        <f t="shared" si="19"/>
        <v>#REF!</v>
      </c>
      <c r="I130" s="221" t="str">
        <f t="shared" si="20"/>
        <v>#REF!</v>
      </c>
      <c r="J130" s="221" t="str">
        <f t="shared" si="21"/>
        <v>#REF!</v>
      </c>
      <c r="K130" s="221" t="str">
        <f t="shared" si="22"/>
        <v>#REF!</v>
      </c>
      <c r="L130" s="221" t="str">
        <f t="shared" si="23"/>
        <v>#REF!</v>
      </c>
      <c r="M130" s="221" t="str">
        <f t="shared" si="24"/>
        <v>#REF!</v>
      </c>
      <c r="N130" s="221" t="str">
        <f t="shared" si="25"/>
        <v>#REF!</v>
      </c>
      <c r="O130" s="221" t="str">
        <f t="shared" si="26"/>
        <v>#REF!</v>
      </c>
      <c r="P130" s="221" t="str">
        <f t="shared" si="27"/>
        <v>#REF!</v>
      </c>
      <c r="Q130" s="221" t="str">
        <f t="shared" si="28"/>
        <v>#REF!</v>
      </c>
      <c r="R130" s="221" t="str">
        <f t="shared" si="29"/>
        <v>#REF!</v>
      </c>
      <c r="S130" s="221" t="str">
        <f t="shared" si="30"/>
        <v>#REF!</v>
      </c>
      <c r="T130" s="221" t="str">
        <f t="shared" si="31"/>
        <v>#REF!</v>
      </c>
      <c r="U130" s="221" t="str">
        <f t="shared" si="32"/>
        <v>#REF!</v>
      </c>
      <c r="V130" s="221" t="str">
        <f t="shared" si="33"/>
        <v>#REF!</v>
      </c>
      <c r="W130" s="221" t="str">
        <f t="shared" si="34"/>
        <v>#REF!</v>
      </c>
      <c r="X130" s="221" t="str">
        <f t="shared" si="35"/>
        <v>#REF!</v>
      </c>
      <c r="Y130" s="221" t="str">
        <f t="shared" si="36"/>
        <v>#REF!</v>
      </c>
      <c r="Z130" s="221" t="str">
        <f t="shared" si="37"/>
        <v/>
      </c>
      <c r="AA130" s="221" t="str">
        <f t="shared" si="38"/>
        <v/>
      </c>
      <c r="AB130" s="221" t="str">
        <f t="shared" si="39"/>
        <v/>
      </c>
      <c r="AC130" s="221" t="str">
        <f t="shared" si="40"/>
        <v>#REF!</v>
      </c>
      <c r="AD130" s="221" t="str">
        <f t="shared" si="41"/>
        <v>#REF!</v>
      </c>
      <c r="AE130" s="221" t="str">
        <f t="shared" si="42"/>
        <v>#REF!</v>
      </c>
      <c r="AF130" s="221" t="str">
        <f t="shared" si="43"/>
        <v>#REF!</v>
      </c>
      <c r="AG130" s="221" t="str">
        <f t="shared" si="44"/>
        <v>#REF!</v>
      </c>
      <c r="AH130" s="221" t="str">
        <f t="shared" si="45"/>
        <v>#REF!</v>
      </c>
    </row>
    <row r="131">
      <c r="B131" s="218">
        <v>111.0</v>
      </c>
      <c r="C131" s="219" t="str">
        <f t="shared" si="15"/>
        <v>#REF!</v>
      </c>
      <c r="D131" s="221"/>
      <c r="E131" s="221" t="str">
        <f t="shared" si="16"/>
        <v>#REF!</v>
      </c>
      <c r="F131" s="221" t="str">
        <f t="shared" si="17"/>
        <v>#REF!</v>
      </c>
      <c r="G131" s="221" t="str">
        <f t="shared" si="18"/>
        <v>#REF!</v>
      </c>
      <c r="H131" s="221" t="str">
        <f t="shared" si="19"/>
        <v>#REF!</v>
      </c>
      <c r="I131" s="221" t="str">
        <f t="shared" si="20"/>
        <v>#REF!</v>
      </c>
      <c r="J131" s="221" t="str">
        <f t="shared" si="21"/>
        <v>#REF!</v>
      </c>
      <c r="K131" s="221" t="str">
        <f t="shared" si="22"/>
        <v>#REF!</v>
      </c>
      <c r="L131" s="221" t="str">
        <f t="shared" si="23"/>
        <v>#REF!</v>
      </c>
      <c r="M131" s="221" t="str">
        <f t="shared" si="24"/>
        <v>#REF!</v>
      </c>
      <c r="N131" s="221" t="str">
        <f t="shared" si="25"/>
        <v>#REF!</v>
      </c>
      <c r="O131" s="221" t="str">
        <f t="shared" si="26"/>
        <v>#REF!</v>
      </c>
      <c r="P131" s="221" t="str">
        <f t="shared" si="27"/>
        <v>#REF!</v>
      </c>
      <c r="Q131" s="221" t="str">
        <f t="shared" si="28"/>
        <v>#REF!</v>
      </c>
      <c r="R131" s="221" t="str">
        <f t="shared" si="29"/>
        <v>#REF!</v>
      </c>
      <c r="S131" s="221" t="str">
        <f t="shared" si="30"/>
        <v>#REF!</v>
      </c>
      <c r="T131" s="221" t="str">
        <f t="shared" si="31"/>
        <v>#REF!</v>
      </c>
      <c r="U131" s="221" t="str">
        <f t="shared" si="32"/>
        <v>#REF!</v>
      </c>
      <c r="V131" s="221" t="str">
        <f t="shared" si="33"/>
        <v>#REF!</v>
      </c>
      <c r="W131" s="221" t="str">
        <f t="shared" si="34"/>
        <v>#REF!</v>
      </c>
      <c r="X131" s="221" t="str">
        <f t="shared" si="35"/>
        <v>#REF!</v>
      </c>
      <c r="Y131" s="221" t="str">
        <f t="shared" si="36"/>
        <v>#REF!</v>
      </c>
      <c r="Z131" s="221" t="str">
        <f t="shared" si="37"/>
        <v/>
      </c>
      <c r="AA131" s="221" t="str">
        <f t="shared" si="38"/>
        <v/>
      </c>
      <c r="AB131" s="221" t="str">
        <f t="shared" si="39"/>
        <v/>
      </c>
      <c r="AC131" s="221" t="str">
        <f t="shared" si="40"/>
        <v>#REF!</v>
      </c>
      <c r="AD131" s="221" t="str">
        <f t="shared" si="41"/>
        <v>#REF!</v>
      </c>
      <c r="AE131" s="221" t="str">
        <f t="shared" si="42"/>
        <v>#REF!</v>
      </c>
      <c r="AF131" s="221" t="str">
        <f t="shared" si="43"/>
        <v>#REF!</v>
      </c>
      <c r="AG131" s="221" t="str">
        <f t="shared" si="44"/>
        <v>#REF!</v>
      </c>
      <c r="AH131" s="221" t="str">
        <f t="shared" si="45"/>
        <v>#REF!</v>
      </c>
    </row>
    <row r="132">
      <c r="B132" s="218">
        <v>112.0</v>
      </c>
      <c r="C132" s="219" t="str">
        <f t="shared" si="15"/>
        <v>#REF!</v>
      </c>
      <c r="D132" s="221"/>
      <c r="E132" s="221" t="str">
        <f t="shared" si="16"/>
        <v>#REF!</v>
      </c>
      <c r="F132" s="221" t="str">
        <f t="shared" si="17"/>
        <v>#REF!</v>
      </c>
      <c r="G132" s="221" t="str">
        <f t="shared" si="18"/>
        <v>#REF!</v>
      </c>
      <c r="H132" s="221" t="str">
        <f t="shared" si="19"/>
        <v>#REF!</v>
      </c>
      <c r="I132" s="221" t="str">
        <f t="shared" si="20"/>
        <v>#REF!</v>
      </c>
      <c r="J132" s="221" t="str">
        <f t="shared" si="21"/>
        <v>#REF!</v>
      </c>
      <c r="K132" s="221" t="str">
        <f t="shared" si="22"/>
        <v>#REF!</v>
      </c>
      <c r="L132" s="221" t="str">
        <f t="shared" si="23"/>
        <v>#REF!</v>
      </c>
      <c r="M132" s="221" t="str">
        <f t="shared" si="24"/>
        <v>#REF!</v>
      </c>
      <c r="N132" s="221" t="str">
        <f t="shared" si="25"/>
        <v>#REF!</v>
      </c>
      <c r="O132" s="221" t="str">
        <f t="shared" si="26"/>
        <v>#REF!</v>
      </c>
      <c r="P132" s="221" t="str">
        <f t="shared" si="27"/>
        <v>#REF!</v>
      </c>
      <c r="Q132" s="221" t="str">
        <f t="shared" si="28"/>
        <v>#REF!</v>
      </c>
      <c r="R132" s="221" t="str">
        <f t="shared" si="29"/>
        <v>#REF!</v>
      </c>
      <c r="S132" s="221" t="str">
        <f t="shared" si="30"/>
        <v>#REF!</v>
      </c>
      <c r="T132" s="221" t="str">
        <f t="shared" si="31"/>
        <v>#REF!</v>
      </c>
      <c r="U132" s="221" t="str">
        <f t="shared" si="32"/>
        <v>#REF!</v>
      </c>
      <c r="V132" s="221" t="str">
        <f t="shared" si="33"/>
        <v>#REF!</v>
      </c>
      <c r="W132" s="221" t="str">
        <f t="shared" si="34"/>
        <v>#REF!</v>
      </c>
      <c r="X132" s="221" t="str">
        <f t="shared" si="35"/>
        <v>#REF!</v>
      </c>
      <c r="Y132" s="221" t="str">
        <f t="shared" si="36"/>
        <v>#REF!</v>
      </c>
      <c r="Z132" s="221" t="str">
        <f t="shared" si="37"/>
        <v/>
      </c>
      <c r="AA132" s="221" t="str">
        <f t="shared" si="38"/>
        <v/>
      </c>
      <c r="AB132" s="221" t="str">
        <f t="shared" si="39"/>
        <v/>
      </c>
      <c r="AC132" s="221" t="str">
        <f t="shared" si="40"/>
        <v>#REF!</v>
      </c>
      <c r="AD132" s="221" t="str">
        <f t="shared" si="41"/>
        <v>#REF!</v>
      </c>
      <c r="AE132" s="221" t="str">
        <f t="shared" si="42"/>
        <v>#REF!</v>
      </c>
      <c r="AF132" s="221" t="str">
        <f t="shared" si="43"/>
        <v>#REF!</v>
      </c>
      <c r="AG132" s="221" t="str">
        <f t="shared" si="44"/>
        <v>#REF!</v>
      </c>
      <c r="AH132" s="221" t="str">
        <f t="shared" si="45"/>
        <v>#REF!</v>
      </c>
    </row>
    <row r="133">
      <c r="B133" s="218">
        <v>113.0</v>
      </c>
      <c r="C133" s="219" t="str">
        <f t="shared" si="15"/>
        <v>#REF!</v>
      </c>
      <c r="D133" s="221"/>
      <c r="E133" s="221" t="str">
        <f t="shared" si="16"/>
        <v>#REF!</v>
      </c>
      <c r="F133" s="221" t="str">
        <f t="shared" si="17"/>
        <v>#REF!</v>
      </c>
      <c r="G133" s="221" t="str">
        <f t="shared" si="18"/>
        <v>#REF!</v>
      </c>
      <c r="H133" s="221" t="str">
        <f t="shared" si="19"/>
        <v>#REF!</v>
      </c>
      <c r="I133" s="221" t="str">
        <f t="shared" si="20"/>
        <v>#REF!</v>
      </c>
      <c r="J133" s="221" t="str">
        <f t="shared" si="21"/>
        <v>#REF!</v>
      </c>
      <c r="K133" s="221" t="str">
        <f t="shared" si="22"/>
        <v>#REF!</v>
      </c>
      <c r="L133" s="221" t="str">
        <f t="shared" si="23"/>
        <v>#REF!</v>
      </c>
      <c r="M133" s="221" t="str">
        <f t="shared" si="24"/>
        <v>#REF!</v>
      </c>
      <c r="N133" s="221" t="str">
        <f t="shared" si="25"/>
        <v>#REF!</v>
      </c>
      <c r="O133" s="221" t="str">
        <f t="shared" si="26"/>
        <v>#REF!</v>
      </c>
      <c r="P133" s="221" t="str">
        <f t="shared" si="27"/>
        <v>#REF!</v>
      </c>
      <c r="Q133" s="221" t="str">
        <f t="shared" si="28"/>
        <v>#REF!</v>
      </c>
      <c r="R133" s="221" t="str">
        <f t="shared" si="29"/>
        <v>#REF!</v>
      </c>
      <c r="S133" s="221" t="str">
        <f t="shared" si="30"/>
        <v>#REF!</v>
      </c>
      <c r="T133" s="221" t="str">
        <f t="shared" si="31"/>
        <v>#REF!</v>
      </c>
      <c r="U133" s="221" t="str">
        <f t="shared" si="32"/>
        <v>#REF!</v>
      </c>
      <c r="V133" s="221" t="str">
        <f t="shared" si="33"/>
        <v>#REF!</v>
      </c>
      <c r="W133" s="221" t="str">
        <f t="shared" si="34"/>
        <v>#REF!</v>
      </c>
      <c r="X133" s="221" t="str">
        <f t="shared" si="35"/>
        <v>#REF!</v>
      </c>
      <c r="Y133" s="221" t="str">
        <f t="shared" si="36"/>
        <v>#REF!</v>
      </c>
      <c r="Z133" s="221" t="str">
        <f t="shared" si="37"/>
        <v/>
      </c>
      <c r="AA133" s="221" t="str">
        <f t="shared" si="38"/>
        <v/>
      </c>
      <c r="AB133" s="221" t="str">
        <f t="shared" si="39"/>
        <v/>
      </c>
      <c r="AC133" s="221" t="str">
        <f t="shared" si="40"/>
        <v>#REF!</v>
      </c>
      <c r="AD133" s="221" t="str">
        <f t="shared" si="41"/>
        <v>#REF!</v>
      </c>
      <c r="AE133" s="221" t="str">
        <f t="shared" si="42"/>
        <v>#REF!</v>
      </c>
      <c r="AF133" s="221" t="str">
        <f t="shared" si="43"/>
        <v>#REF!</v>
      </c>
      <c r="AG133" s="221" t="str">
        <f t="shared" si="44"/>
        <v>#REF!</v>
      </c>
      <c r="AH133" s="221" t="str">
        <f t="shared" si="45"/>
        <v>#REF!</v>
      </c>
    </row>
    <row r="134">
      <c r="B134" s="218">
        <v>114.0</v>
      </c>
      <c r="C134" s="219" t="str">
        <f t="shared" si="15"/>
        <v>#REF!</v>
      </c>
      <c r="D134" s="221"/>
      <c r="E134" s="221" t="str">
        <f t="shared" si="16"/>
        <v>#REF!</v>
      </c>
      <c r="F134" s="221" t="str">
        <f t="shared" si="17"/>
        <v>#REF!</v>
      </c>
      <c r="G134" s="221" t="str">
        <f t="shared" si="18"/>
        <v>#REF!</v>
      </c>
      <c r="H134" s="221" t="str">
        <f t="shared" si="19"/>
        <v>#REF!</v>
      </c>
      <c r="I134" s="221" t="str">
        <f t="shared" si="20"/>
        <v>#REF!</v>
      </c>
      <c r="J134" s="221" t="str">
        <f t="shared" si="21"/>
        <v>#REF!</v>
      </c>
      <c r="K134" s="221" t="str">
        <f t="shared" si="22"/>
        <v>#REF!</v>
      </c>
      <c r="L134" s="221" t="str">
        <f t="shared" si="23"/>
        <v>#REF!</v>
      </c>
      <c r="M134" s="221" t="str">
        <f t="shared" si="24"/>
        <v>#REF!</v>
      </c>
      <c r="N134" s="221" t="str">
        <f t="shared" si="25"/>
        <v>#REF!</v>
      </c>
      <c r="O134" s="221" t="str">
        <f t="shared" si="26"/>
        <v>#REF!</v>
      </c>
      <c r="P134" s="221" t="str">
        <f t="shared" si="27"/>
        <v>#REF!</v>
      </c>
      <c r="Q134" s="221" t="str">
        <f t="shared" si="28"/>
        <v>#REF!</v>
      </c>
      <c r="R134" s="221" t="str">
        <f t="shared" si="29"/>
        <v>#REF!</v>
      </c>
      <c r="S134" s="221" t="str">
        <f t="shared" si="30"/>
        <v>#REF!</v>
      </c>
      <c r="T134" s="221" t="str">
        <f t="shared" si="31"/>
        <v>#REF!</v>
      </c>
      <c r="U134" s="221" t="str">
        <f t="shared" si="32"/>
        <v>#REF!</v>
      </c>
      <c r="V134" s="221" t="str">
        <f t="shared" si="33"/>
        <v>#REF!</v>
      </c>
      <c r="W134" s="221" t="str">
        <f t="shared" si="34"/>
        <v>#REF!</v>
      </c>
      <c r="X134" s="221" t="str">
        <f t="shared" si="35"/>
        <v>#REF!</v>
      </c>
      <c r="Y134" s="221" t="str">
        <f t="shared" si="36"/>
        <v>#REF!</v>
      </c>
      <c r="Z134" s="221" t="str">
        <f t="shared" si="37"/>
        <v/>
      </c>
      <c r="AA134" s="221" t="str">
        <f t="shared" si="38"/>
        <v/>
      </c>
      <c r="AB134" s="221" t="str">
        <f t="shared" si="39"/>
        <v/>
      </c>
      <c r="AC134" s="221" t="str">
        <f t="shared" si="40"/>
        <v>#REF!</v>
      </c>
      <c r="AD134" s="221" t="str">
        <f t="shared" si="41"/>
        <v>#REF!</v>
      </c>
      <c r="AE134" s="221" t="str">
        <f t="shared" si="42"/>
        <v>#REF!</v>
      </c>
      <c r="AF134" s="221" t="str">
        <f t="shared" si="43"/>
        <v>#REF!</v>
      </c>
      <c r="AG134" s="221" t="str">
        <f t="shared" si="44"/>
        <v>#REF!</v>
      </c>
      <c r="AH134" s="221" t="str">
        <f t="shared" si="45"/>
        <v>#REF!</v>
      </c>
    </row>
    <row r="135">
      <c r="B135" s="218">
        <v>115.0</v>
      </c>
      <c r="C135" s="219" t="str">
        <f t="shared" si="15"/>
        <v>#REF!</v>
      </c>
      <c r="D135" s="221"/>
      <c r="E135" s="221" t="str">
        <f t="shared" si="16"/>
        <v>#REF!</v>
      </c>
      <c r="F135" s="221" t="str">
        <f t="shared" si="17"/>
        <v>#REF!</v>
      </c>
      <c r="G135" s="221" t="str">
        <f t="shared" si="18"/>
        <v>#REF!</v>
      </c>
      <c r="H135" s="221" t="str">
        <f t="shared" si="19"/>
        <v>#REF!</v>
      </c>
      <c r="I135" s="221" t="str">
        <f t="shared" si="20"/>
        <v>#REF!</v>
      </c>
      <c r="J135" s="221" t="str">
        <f t="shared" si="21"/>
        <v>#REF!</v>
      </c>
      <c r="K135" s="221" t="str">
        <f t="shared" si="22"/>
        <v>#REF!</v>
      </c>
      <c r="L135" s="221" t="str">
        <f t="shared" si="23"/>
        <v>#REF!</v>
      </c>
      <c r="M135" s="221" t="str">
        <f t="shared" si="24"/>
        <v>#REF!</v>
      </c>
      <c r="N135" s="221" t="str">
        <f t="shared" si="25"/>
        <v>#REF!</v>
      </c>
      <c r="O135" s="221" t="str">
        <f t="shared" si="26"/>
        <v>#REF!</v>
      </c>
      <c r="P135" s="221" t="str">
        <f t="shared" si="27"/>
        <v>#REF!</v>
      </c>
      <c r="Q135" s="221" t="str">
        <f t="shared" si="28"/>
        <v>#REF!</v>
      </c>
      <c r="R135" s="221" t="str">
        <f t="shared" si="29"/>
        <v>#REF!</v>
      </c>
      <c r="S135" s="221" t="str">
        <f t="shared" si="30"/>
        <v>#REF!</v>
      </c>
      <c r="T135" s="221" t="str">
        <f t="shared" si="31"/>
        <v>#REF!</v>
      </c>
      <c r="U135" s="221" t="str">
        <f t="shared" si="32"/>
        <v>#REF!</v>
      </c>
      <c r="V135" s="221" t="str">
        <f t="shared" si="33"/>
        <v>#REF!</v>
      </c>
      <c r="W135" s="221" t="str">
        <f t="shared" si="34"/>
        <v>#REF!</v>
      </c>
      <c r="X135" s="221" t="str">
        <f t="shared" si="35"/>
        <v>#REF!</v>
      </c>
      <c r="Y135" s="221" t="str">
        <f t="shared" si="36"/>
        <v>#REF!</v>
      </c>
      <c r="Z135" s="221" t="str">
        <f t="shared" si="37"/>
        <v/>
      </c>
      <c r="AA135" s="221" t="str">
        <f t="shared" si="38"/>
        <v/>
      </c>
      <c r="AB135" s="221" t="str">
        <f t="shared" si="39"/>
        <v/>
      </c>
      <c r="AC135" s="221" t="str">
        <f t="shared" si="40"/>
        <v>#REF!</v>
      </c>
      <c r="AD135" s="221" t="str">
        <f t="shared" si="41"/>
        <v>#REF!</v>
      </c>
      <c r="AE135" s="221" t="str">
        <f t="shared" si="42"/>
        <v>#REF!</v>
      </c>
      <c r="AF135" s="221" t="str">
        <f t="shared" si="43"/>
        <v>#REF!</v>
      </c>
      <c r="AG135" s="221" t="str">
        <f t="shared" si="44"/>
        <v>#REF!</v>
      </c>
      <c r="AH135" s="221" t="str">
        <f t="shared" si="45"/>
        <v>#REF!</v>
      </c>
    </row>
    <row r="136">
      <c r="B136" s="218">
        <v>116.0</v>
      </c>
      <c r="C136" s="219" t="str">
        <f t="shared" si="15"/>
        <v>#REF!</v>
      </c>
      <c r="D136" s="221"/>
      <c r="E136" s="221" t="str">
        <f t="shared" si="16"/>
        <v>#REF!</v>
      </c>
      <c r="F136" s="221" t="str">
        <f t="shared" si="17"/>
        <v>#REF!</v>
      </c>
      <c r="G136" s="221" t="str">
        <f t="shared" si="18"/>
        <v>#REF!</v>
      </c>
      <c r="H136" s="221" t="str">
        <f t="shared" si="19"/>
        <v>#REF!</v>
      </c>
      <c r="I136" s="221" t="str">
        <f t="shared" si="20"/>
        <v>#REF!</v>
      </c>
      <c r="J136" s="221" t="str">
        <f t="shared" si="21"/>
        <v>#REF!</v>
      </c>
      <c r="K136" s="221" t="str">
        <f t="shared" si="22"/>
        <v>#REF!</v>
      </c>
      <c r="L136" s="221" t="str">
        <f t="shared" si="23"/>
        <v>#REF!</v>
      </c>
      <c r="M136" s="221" t="str">
        <f t="shared" si="24"/>
        <v>#REF!</v>
      </c>
      <c r="N136" s="221" t="str">
        <f t="shared" si="25"/>
        <v>#REF!</v>
      </c>
      <c r="O136" s="221" t="str">
        <f t="shared" si="26"/>
        <v>#REF!</v>
      </c>
      <c r="P136" s="221" t="str">
        <f t="shared" si="27"/>
        <v>#REF!</v>
      </c>
      <c r="Q136" s="221" t="str">
        <f t="shared" si="28"/>
        <v>#REF!</v>
      </c>
      <c r="R136" s="221" t="str">
        <f t="shared" si="29"/>
        <v>#REF!</v>
      </c>
      <c r="S136" s="221" t="str">
        <f t="shared" si="30"/>
        <v>#REF!</v>
      </c>
      <c r="T136" s="221" t="str">
        <f t="shared" si="31"/>
        <v>#REF!</v>
      </c>
      <c r="U136" s="221" t="str">
        <f t="shared" si="32"/>
        <v>#REF!</v>
      </c>
      <c r="V136" s="221" t="str">
        <f t="shared" si="33"/>
        <v>#REF!</v>
      </c>
      <c r="W136" s="221" t="str">
        <f t="shared" si="34"/>
        <v>#REF!</v>
      </c>
      <c r="X136" s="221" t="str">
        <f t="shared" si="35"/>
        <v>#REF!</v>
      </c>
      <c r="Y136" s="221" t="str">
        <f t="shared" si="36"/>
        <v>#REF!</v>
      </c>
      <c r="Z136" s="221" t="str">
        <f t="shared" si="37"/>
        <v/>
      </c>
      <c r="AA136" s="221" t="str">
        <f t="shared" si="38"/>
        <v/>
      </c>
      <c r="AB136" s="221" t="str">
        <f t="shared" si="39"/>
        <v/>
      </c>
      <c r="AC136" s="221" t="str">
        <f t="shared" si="40"/>
        <v>#REF!</v>
      </c>
      <c r="AD136" s="221" t="str">
        <f t="shared" si="41"/>
        <v>#REF!</v>
      </c>
      <c r="AE136" s="221" t="str">
        <f t="shared" si="42"/>
        <v>#REF!</v>
      </c>
      <c r="AF136" s="221" t="str">
        <f t="shared" si="43"/>
        <v>#REF!</v>
      </c>
      <c r="AG136" s="221" t="str">
        <f t="shared" si="44"/>
        <v>#REF!</v>
      </c>
      <c r="AH136" s="221" t="str">
        <f t="shared" si="45"/>
        <v>#REF!</v>
      </c>
    </row>
    <row r="137">
      <c r="B137" s="218">
        <v>117.0</v>
      </c>
      <c r="C137" s="219" t="str">
        <f t="shared" si="15"/>
        <v>#REF!</v>
      </c>
      <c r="D137" s="221"/>
      <c r="E137" s="221" t="str">
        <f t="shared" si="16"/>
        <v>#REF!</v>
      </c>
      <c r="F137" s="221" t="str">
        <f t="shared" si="17"/>
        <v>#REF!</v>
      </c>
      <c r="G137" s="221" t="str">
        <f t="shared" si="18"/>
        <v>#REF!</v>
      </c>
      <c r="H137" s="221" t="str">
        <f t="shared" si="19"/>
        <v>#REF!</v>
      </c>
      <c r="I137" s="221" t="str">
        <f t="shared" si="20"/>
        <v>#REF!</v>
      </c>
      <c r="J137" s="221" t="str">
        <f t="shared" si="21"/>
        <v>#REF!</v>
      </c>
      <c r="K137" s="221" t="str">
        <f t="shared" si="22"/>
        <v>#REF!</v>
      </c>
      <c r="L137" s="221" t="str">
        <f t="shared" si="23"/>
        <v>#REF!</v>
      </c>
      <c r="M137" s="221" t="str">
        <f t="shared" si="24"/>
        <v>#REF!</v>
      </c>
      <c r="N137" s="221" t="str">
        <f t="shared" si="25"/>
        <v>#REF!</v>
      </c>
      <c r="O137" s="221" t="str">
        <f t="shared" si="26"/>
        <v>#REF!</v>
      </c>
      <c r="P137" s="221" t="str">
        <f t="shared" si="27"/>
        <v>#REF!</v>
      </c>
      <c r="Q137" s="221" t="str">
        <f t="shared" si="28"/>
        <v>#REF!</v>
      </c>
      <c r="R137" s="221" t="str">
        <f t="shared" si="29"/>
        <v>#REF!</v>
      </c>
      <c r="S137" s="221" t="str">
        <f t="shared" si="30"/>
        <v>#REF!</v>
      </c>
      <c r="T137" s="221" t="str">
        <f t="shared" si="31"/>
        <v>#REF!</v>
      </c>
      <c r="U137" s="221" t="str">
        <f t="shared" si="32"/>
        <v>#REF!</v>
      </c>
      <c r="V137" s="221" t="str">
        <f t="shared" si="33"/>
        <v>#REF!</v>
      </c>
      <c r="W137" s="221" t="str">
        <f t="shared" si="34"/>
        <v>#REF!</v>
      </c>
      <c r="X137" s="221" t="str">
        <f t="shared" si="35"/>
        <v>#REF!</v>
      </c>
      <c r="Y137" s="221" t="str">
        <f t="shared" si="36"/>
        <v>#REF!</v>
      </c>
      <c r="Z137" s="221" t="str">
        <f t="shared" si="37"/>
        <v/>
      </c>
      <c r="AA137" s="221" t="str">
        <f t="shared" si="38"/>
        <v/>
      </c>
      <c r="AB137" s="221" t="str">
        <f t="shared" si="39"/>
        <v/>
      </c>
      <c r="AC137" s="221" t="str">
        <f t="shared" si="40"/>
        <v>#REF!</v>
      </c>
      <c r="AD137" s="221" t="str">
        <f t="shared" si="41"/>
        <v>#REF!</v>
      </c>
      <c r="AE137" s="221" t="str">
        <f t="shared" si="42"/>
        <v>#REF!</v>
      </c>
      <c r="AF137" s="221" t="str">
        <f t="shared" si="43"/>
        <v>#REF!</v>
      </c>
      <c r="AG137" s="221" t="str">
        <f t="shared" si="44"/>
        <v>#REF!</v>
      </c>
      <c r="AH137" s="221" t="str">
        <f t="shared" si="45"/>
        <v>#REF!</v>
      </c>
    </row>
    <row r="138">
      <c r="B138" s="218">
        <v>118.0</v>
      </c>
      <c r="C138" s="219" t="str">
        <f t="shared" si="15"/>
        <v>#REF!</v>
      </c>
      <c r="D138" s="221"/>
      <c r="E138" s="221" t="str">
        <f t="shared" si="16"/>
        <v>#REF!</v>
      </c>
      <c r="F138" s="221" t="str">
        <f t="shared" si="17"/>
        <v>#REF!</v>
      </c>
      <c r="G138" s="221" t="str">
        <f t="shared" si="18"/>
        <v>#REF!</v>
      </c>
      <c r="H138" s="221" t="str">
        <f t="shared" si="19"/>
        <v>#REF!</v>
      </c>
      <c r="I138" s="221" t="str">
        <f t="shared" si="20"/>
        <v>#REF!</v>
      </c>
      <c r="J138" s="221" t="str">
        <f t="shared" si="21"/>
        <v>#REF!</v>
      </c>
      <c r="K138" s="221" t="str">
        <f t="shared" si="22"/>
        <v>#REF!</v>
      </c>
      <c r="L138" s="221" t="str">
        <f t="shared" si="23"/>
        <v>#REF!</v>
      </c>
      <c r="M138" s="221" t="str">
        <f t="shared" si="24"/>
        <v>#REF!</v>
      </c>
      <c r="N138" s="221" t="str">
        <f t="shared" si="25"/>
        <v>#REF!</v>
      </c>
      <c r="O138" s="221" t="str">
        <f t="shared" si="26"/>
        <v>#REF!</v>
      </c>
      <c r="P138" s="221" t="str">
        <f t="shared" si="27"/>
        <v>#REF!</v>
      </c>
      <c r="Q138" s="221" t="str">
        <f t="shared" si="28"/>
        <v>#REF!</v>
      </c>
      <c r="R138" s="221" t="str">
        <f t="shared" si="29"/>
        <v>#REF!</v>
      </c>
      <c r="S138" s="221" t="str">
        <f t="shared" si="30"/>
        <v>#REF!</v>
      </c>
      <c r="T138" s="221" t="str">
        <f t="shared" si="31"/>
        <v>#REF!</v>
      </c>
      <c r="U138" s="221" t="str">
        <f t="shared" si="32"/>
        <v>#REF!</v>
      </c>
      <c r="V138" s="221" t="str">
        <f t="shared" si="33"/>
        <v>#REF!</v>
      </c>
      <c r="W138" s="221" t="str">
        <f t="shared" si="34"/>
        <v>#REF!</v>
      </c>
      <c r="X138" s="221" t="str">
        <f t="shared" si="35"/>
        <v>#REF!</v>
      </c>
      <c r="Y138" s="221" t="str">
        <f t="shared" si="36"/>
        <v>#REF!</v>
      </c>
      <c r="Z138" s="221" t="str">
        <f t="shared" si="37"/>
        <v/>
      </c>
      <c r="AA138" s="221" t="str">
        <f t="shared" si="38"/>
        <v/>
      </c>
      <c r="AB138" s="221" t="str">
        <f t="shared" si="39"/>
        <v/>
      </c>
      <c r="AC138" s="221" t="str">
        <f t="shared" si="40"/>
        <v>#REF!</v>
      </c>
      <c r="AD138" s="221" t="str">
        <f t="shared" si="41"/>
        <v>#REF!</v>
      </c>
      <c r="AE138" s="221" t="str">
        <f t="shared" si="42"/>
        <v>#REF!</v>
      </c>
      <c r="AF138" s="221" t="str">
        <f t="shared" si="43"/>
        <v>#REF!</v>
      </c>
      <c r="AG138" s="221" t="str">
        <f t="shared" si="44"/>
        <v>#REF!</v>
      </c>
      <c r="AH138" s="221" t="str">
        <f t="shared" si="45"/>
        <v>#REF!</v>
      </c>
    </row>
    <row r="139">
      <c r="B139" s="218">
        <v>119.0</v>
      </c>
      <c r="C139" s="219" t="str">
        <f t="shared" si="15"/>
        <v>#REF!</v>
      </c>
      <c r="D139" s="221"/>
      <c r="E139" s="221" t="str">
        <f t="shared" si="16"/>
        <v>#REF!</v>
      </c>
      <c r="F139" s="221" t="str">
        <f t="shared" si="17"/>
        <v>#REF!</v>
      </c>
      <c r="G139" s="221" t="str">
        <f t="shared" si="18"/>
        <v>#REF!</v>
      </c>
      <c r="H139" s="221" t="str">
        <f t="shared" si="19"/>
        <v>#REF!</v>
      </c>
      <c r="I139" s="221" t="str">
        <f t="shared" si="20"/>
        <v>#REF!</v>
      </c>
      <c r="J139" s="221" t="str">
        <f t="shared" si="21"/>
        <v>#REF!</v>
      </c>
      <c r="K139" s="221" t="str">
        <f t="shared" si="22"/>
        <v>#REF!</v>
      </c>
      <c r="L139" s="221" t="str">
        <f t="shared" si="23"/>
        <v>#REF!</v>
      </c>
      <c r="M139" s="221" t="str">
        <f t="shared" si="24"/>
        <v>#REF!</v>
      </c>
      <c r="N139" s="221" t="str">
        <f t="shared" si="25"/>
        <v>#REF!</v>
      </c>
      <c r="O139" s="221" t="str">
        <f t="shared" si="26"/>
        <v>#REF!</v>
      </c>
      <c r="P139" s="221" t="str">
        <f t="shared" si="27"/>
        <v>#REF!</v>
      </c>
      <c r="Q139" s="221" t="str">
        <f t="shared" si="28"/>
        <v>#REF!</v>
      </c>
      <c r="R139" s="221" t="str">
        <f t="shared" si="29"/>
        <v>#REF!</v>
      </c>
      <c r="S139" s="221" t="str">
        <f t="shared" si="30"/>
        <v>#REF!</v>
      </c>
      <c r="T139" s="221" t="str">
        <f t="shared" si="31"/>
        <v>#REF!</v>
      </c>
      <c r="U139" s="221" t="str">
        <f t="shared" si="32"/>
        <v>#REF!</v>
      </c>
      <c r="V139" s="221" t="str">
        <f t="shared" si="33"/>
        <v>#REF!</v>
      </c>
      <c r="W139" s="221" t="str">
        <f t="shared" si="34"/>
        <v>#REF!</v>
      </c>
      <c r="X139" s="221" t="str">
        <f t="shared" si="35"/>
        <v>#REF!</v>
      </c>
      <c r="Y139" s="221" t="str">
        <f t="shared" si="36"/>
        <v>#REF!</v>
      </c>
      <c r="Z139" s="221" t="str">
        <f t="shared" si="37"/>
        <v/>
      </c>
      <c r="AA139" s="221" t="str">
        <f t="shared" si="38"/>
        <v/>
      </c>
      <c r="AB139" s="221" t="str">
        <f t="shared" si="39"/>
        <v/>
      </c>
      <c r="AC139" s="221" t="str">
        <f t="shared" si="40"/>
        <v>#REF!</v>
      </c>
      <c r="AD139" s="221" t="str">
        <f t="shared" si="41"/>
        <v>#REF!</v>
      </c>
      <c r="AE139" s="221" t="str">
        <f t="shared" si="42"/>
        <v>#REF!</v>
      </c>
      <c r="AF139" s="221" t="str">
        <f t="shared" si="43"/>
        <v>#REF!</v>
      </c>
      <c r="AG139" s="221" t="str">
        <f t="shared" si="44"/>
        <v>#REF!</v>
      </c>
      <c r="AH139" s="221" t="str">
        <f t="shared" si="45"/>
        <v>#REF!</v>
      </c>
    </row>
    <row r="140">
      <c r="B140" s="218">
        <v>120.0</v>
      </c>
      <c r="C140" s="219" t="str">
        <f t="shared" si="15"/>
        <v>#REF!</v>
      </c>
      <c r="D140" s="221"/>
      <c r="E140" s="221" t="str">
        <f t="shared" si="16"/>
        <v>#REF!</v>
      </c>
      <c r="F140" s="221" t="str">
        <f t="shared" si="17"/>
        <v>#REF!</v>
      </c>
      <c r="G140" s="221" t="str">
        <f t="shared" si="18"/>
        <v>#REF!</v>
      </c>
      <c r="H140" s="221" t="str">
        <f t="shared" si="19"/>
        <v>#REF!</v>
      </c>
      <c r="I140" s="221" t="str">
        <f t="shared" si="20"/>
        <v>#REF!</v>
      </c>
      <c r="J140" s="221" t="str">
        <f t="shared" si="21"/>
        <v>#REF!</v>
      </c>
      <c r="K140" s="221" t="str">
        <f t="shared" si="22"/>
        <v>#REF!</v>
      </c>
      <c r="L140" s="221" t="str">
        <f t="shared" si="23"/>
        <v>#REF!</v>
      </c>
      <c r="M140" s="221" t="str">
        <f t="shared" si="24"/>
        <v>#REF!</v>
      </c>
      <c r="N140" s="221" t="str">
        <f t="shared" si="25"/>
        <v>#REF!</v>
      </c>
      <c r="O140" s="221" t="str">
        <f t="shared" si="26"/>
        <v>#REF!</v>
      </c>
      <c r="P140" s="221" t="str">
        <f t="shared" si="27"/>
        <v>#REF!</v>
      </c>
      <c r="Q140" s="221" t="str">
        <f t="shared" si="28"/>
        <v>#REF!</v>
      </c>
      <c r="R140" s="221" t="str">
        <f t="shared" si="29"/>
        <v>#REF!</v>
      </c>
      <c r="S140" s="221" t="str">
        <f t="shared" si="30"/>
        <v>#REF!</v>
      </c>
      <c r="T140" s="221" t="str">
        <f t="shared" si="31"/>
        <v>#REF!</v>
      </c>
      <c r="U140" s="221" t="str">
        <f t="shared" si="32"/>
        <v>#REF!</v>
      </c>
      <c r="V140" s="221" t="str">
        <f t="shared" si="33"/>
        <v>#REF!</v>
      </c>
      <c r="W140" s="221" t="str">
        <f t="shared" si="34"/>
        <v>#REF!</v>
      </c>
      <c r="X140" s="221" t="str">
        <f t="shared" si="35"/>
        <v>#REF!</v>
      </c>
      <c r="Y140" s="221" t="str">
        <f t="shared" si="36"/>
        <v>#REF!</v>
      </c>
      <c r="Z140" s="221" t="str">
        <f t="shared" si="37"/>
        <v/>
      </c>
      <c r="AA140" s="221" t="str">
        <f t="shared" si="38"/>
        <v/>
      </c>
      <c r="AB140" s="221" t="str">
        <f t="shared" si="39"/>
        <v/>
      </c>
      <c r="AC140" s="221" t="str">
        <f t="shared" si="40"/>
        <v>#REF!</v>
      </c>
      <c r="AD140" s="221" t="str">
        <f t="shared" si="41"/>
        <v>#REF!</v>
      </c>
      <c r="AE140" s="221" t="str">
        <f t="shared" si="42"/>
        <v>#REF!</v>
      </c>
      <c r="AF140" s="221" t="str">
        <f t="shared" si="43"/>
        <v>#REF!</v>
      </c>
      <c r="AG140" s="221" t="str">
        <f t="shared" si="44"/>
        <v>#REF!</v>
      </c>
      <c r="AH140" s="221" t="str">
        <f t="shared" si="45"/>
        <v>#REF!</v>
      </c>
    </row>
    <row r="141">
      <c r="B141" s="218">
        <v>121.0</v>
      </c>
      <c r="C141" s="219" t="str">
        <f t="shared" si="15"/>
        <v>#REF!</v>
      </c>
      <c r="D141" s="221"/>
      <c r="E141" s="221" t="str">
        <f t="shared" si="16"/>
        <v>#REF!</v>
      </c>
      <c r="F141" s="221" t="str">
        <f t="shared" si="17"/>
        <v>#REF!</v>
      </c>
      <c r="G141" s="221" t="str">
        <f t="shared" si="18"/>
        <v>#REF!</v>
      </c>
      <c r="H141" s="221" t="str">
        <f t="shared" si="19"/>
        <v>#REF!</v>
      </c>
      <c r="I141" s="221" t="str">
        <f t="shared" si="20"/>
        <v>#REF!</v>
      </c>
      <c r="J141" s="221" t="str">
        <f t="shared" si="21"/>
        <v>#REF!</v>
      </c>
      <c r="K141" s="221" t="str">
        <f t="shared" si="22"/>
        <v>#REF!</v>
      </c>
      <c r="L141" s="221" t="str">
        <f t="shared" si="23"/>
        <v>#REF!</v>
      </c>
      <c r="M141" s="221" t="str">
        <f t="shared" si="24"/>
        <v>#REF!</v>
      </c>
      <c r="N141" s="221" t="str">
        <f t="shared" si="25"/>
        <v>#REF!</v>
      </c>
      <c r="O141" s="221" t="str">
        <f t="shared" si="26"/>
        <v>#REF!</v>
      </c>
      <c r="P141" s="221" t="str">
        <f t="shared" si="27"/>
        <v>#REF!</v>
      </c>
      <c r="Q141" s="221" t="str">
        <f t="shared" si="28"/>
        <v>#REF!</v>
      </c>
      <c r="R141" s="221" t="str">
        <f t="shared" si="29"/>
        <v>#REF!</v>
      </c>
      <c r="S141" s="221" t="str">
        <f t="shared" si="30"/>
        <v>#REF!</v>
      </c>
      <c r="T141" s="221" t="str">
        <f t="shared" si="31"/>
        <v>#REF!</v>
      </c>
      <c r="U141" s="221" t="str">
        <f t="shared" si="32"/>
        <v>#REF!</v>
      </c>
      <c r="V141" s="221" t="str">
        <f t="shared" si="33"/>
        <v>#REF!</v>
      </c>
      <c r="W141" s="221" t="str">
        <f t="shared" si="34"/>
        <v>#REF!</v>
      </c>
      <c r="X141" s="221" t="str">
        <f t="shared" si="35"/>
        <v>#REF!</v>
      </c>
      <c r="Y141" s="221" t="str">
        <f t="shared" si="36"/>
        <v>#REF!</v>
      </c>
      <c r="Z141" s="221" t="str">
        <f t="shared" si="37"/>
        <v/>
      </c>
      <c r="AA141" s="221" t="str">
        <f t="shared" si="38"/>
        <v/>
      </c>
      <c r="AB141" s="221" t="str">
        <f t="shared" si="39"/>
        <v/>
      </c>
      <c r="AC141" s="221" t="str">
        <f t="shared" si="40"/>
        <v>#REF!</v>
      </c>
      <c r="AD141" s="221" t="str">
        <f t="shared" si="41"/>
        <v>#REF!</v>
      </c>
      <c r="AE141" s="221" t="str">
        <f t="shared" si="42"/>
        <v>#REF!</v>
      </c>
      <c r="AF141" s="221" t="str">
        <f t="shared" si="43"/>
        <v>#REF!</v>
      </c>
      <c r="AG141" s="221" t="str">
        <f t="shared" si="44"/>
        <v>#REF!</v>
      </c>
      <c r="AH141" s="221" t="str">
        <f t="shared" si="45"/>
        <v>#REF!</v>
      </c>
    </row>
    <row r="142">
      <c r="B142" s="218">
        <v>122.0</v>
      </c>
      <c r="C142" s="219" t="str">
        <f t="shared" si="15"/>
        <v>#REF!</v>
      </c>
      <c r="D142" s="221"/>
      <c r="E142" s="221" t="str">
        <f t="shared" si="16"/>
        <v>#REF!</v>
      </c>
      <c r="F142" s="221" t="str">
        <f t="shared" si="17"/>
        <v>#REF!</v>
      </c>
      <c r="G142" s="221" t="str">
        <f t="shared" si="18"/>
        <v>#REF!</v>
      </c>
      <c r="H142" s="221" t="str">
        <f t="shared" si="19"/>
        <v>#REF!</v>
      </c>
      <c r="I142" s="221" t="str">
        <f t="shared" si="20"/>
        <v>#REF!</v>
      </c>
      <c r="J142" s="221" t="str">
        <f t="shared" si="21"/>
        <v>#REF!</v>
      </c>
      <c r="K142" s="221" t="str">
        <f t="shared" si="22"/>
        <v>#REF!</v>
      </c>
      <c r="L142" s="221" t="str">
        <f t="shared" si="23"/>
        <v>#REF!</v>
      </c>
      <c r="M142" s="221" t="str">
        <f t="shared" si="24"/>
        <v>#REF!</v>
      </c>
      <c r="N142" s="221" t="str">
        <f t="shared" si="25"/>
        <v>#REF!</v>
      </c>
      <c r="O142" s="221" t="str">
        <f t="shared" si="26"/>
        <v>#REF!</v>
      </c>
      <c r="P142" s="221" t="str">
        <f t="shared" si="27"/>
        <v>#REF!</v>
      </c>
      <c r="Q142" s="221" t="str">
        <f t="shared" si="28"/>
        <v>#REF!</v>
      </c>
      <c r="R142" s="221" t="str">
        <f t="shared" si="29"/>
        <v>#REF!</v>
      </c>
      <c r="S142" s="221" t="str">
        <f t="shared" si="30"/>
        <v>#REF!</v>
      </c>
      <c r="T142" s="221" t="str">
        <f t="shared" si="31"/>
        <v>#REF!</v>
      </c>
      <c r="U142" s="221" t="str">
        <f t="shared" si="32"/>
        <v>#REF!</v>
      </c>
      <c r="V142" s="221" t="str">
        <f t="shared" si="33"/>
        <v>#REF!</v>
      </c>
      <c r="W142" s="221" t="str">
        <f t="shared" si="34"/>
        <v>#REF!</v>
      </c>
      <c r="X142" s="221" t="str">
        <f t="shared" si="35"/>
        <v>#REF!</v>
      </c>
      <c r="Y142" s="221" t="str">
        <f t="shared" si="36"/>
        <v>#REF!</v>
      </c>
      <c r="Z142" s="221" t="str">
        <f t="shared" si="37"/>
        <v/>
      </c>
      <c r="AA142" s="221" t="str">
        <f t="shared" si="38"/>
        <v/>
      </c>
      <c r="AB142" s="221" t="str">
        <f t="shared" si="39"/>
        <v/>
      </c>
      <c r="AC142" s="221" t="str">
        <f t="shared" si="40"/>
        <v>#REF!</v>
      </c>
      <c r="AD142" s="221" t="str">
        <f t="shared" si="41"/>
        <v>#REF!</v>
      </c>
      <c r="AE142" s="221" t="str">
        <f t="shared" si="42"/>
        <v>#REF!</v>
      </c>
      <c r="AF142" s="221" t="str">
        <f t="shared" si="43"/>
        <v>#REF!</v>
      </c>
      <c r="AG142" s="221" t="str">
        <f t="shared" si="44"/>
        <v>#REF!</v>
      </c>
      <c r="AH142" s="221" t="str">
        <f t="shared" si="45"/>
        <v>#REF!</v>
      </c>
    </row>
    <row r="143">
      <c r="B143" s="218">
        <v>123.0</v>
      </c>
      <c r="C143" s="219" t="str">
        <f t="shared" si="15"/>
        <v>#REF!</v>
      </c>
      <c r="D143" s="221"/>
      <c r="E143" s="221" t="str">
        <f t="shared" si="16"/>
        <v>#REF!</v>
      </c>
      <c r="F143" s="221" t="str">
        <f t="shared" si="17"/>
        <v>#REF!</v>
      </c>
      <c r="G143" s="221" t="str">
        <f t="shared" si="18"/>
        <v>#REF!</v>
      </c>
      <c r="H143" s="221" t="str">
        <f t="shared" si="19"/>
        <v>#REF!</v>
      </c>
      <c r="I143" s="221" t="str">
        <f t="shared" si="20"/>
        <v>#REF!</v>
      </c>
      <c r="J143" s="221" t="str">
        <f t="shared" si="21"/>
        <v>#REF!</v>
      </c>
      <c r="K143" s="221" t="str">
        <f t="shared" si="22"/>
        <v>#REF!</v>
      </c>
      <c r="L143" s="221" t="str">
        <f t="shared" si="23"/>
        <v>#REF!</v>
      </c>
      <c r="M143" s="221" t="str">
        <f t="shared" si="24"/>
        <v>#REF!</v>
      </c>
      <c r="N143" s="221" t="str">
        <f t="shared" si="25"/>
        <v>#REF!</v>
      </c>
      <c r="O143" s="221" t="str">
        <f t="shared" si="26"/>
        <v>#REF!</v>
      </c>
      <c r="P143" s="221" t="str">
        <f t="shared" si="27"/>
        <v>#REF!</v>
      </c>
      <c r="Q143" s="221" t="str">
        <f t="shared" si="28"/>
        <v>#REF!</v>
      </c>
      <c r="R143" s="221" t="str">
        <f t="shared" si="29"/>
        <v>#REF!</v>
      </c>
      <c r="S143" s="221" t="str">
        <f t="shared" si="30"/>
        <v>#REF!</v>
      </c>
      <c r="T143" s="221" t="str">
        <f t="shared" si="31"/>
        <v>#REF!</v>
      </c>
      <c r="U143" s="221" t="str">
        <f t="shared" si="32"/>
        <v>#REF!</v>
      </c>
      <c r="V143" s="221" t="str">
        <f t="shared" si="33"/>
        <v>#REF!</v>
      </c>
      <c r="W143" s="221" t="str">
        <f t="shared" si="34"/>
        <v>#REF!</v>
      </c>
      <c r="X143" s="221" t="str">
        <f t="shared" si="35"/>
        <v>#REF!</v>
      </c>
      <c r="Y143" s="221" t="str">
        <f t="shared" si="36"/>
        <v>#REF!</v>
      </c>
      <c r="Z143" s="221" t="str">
        <f t="shared" si="37"/>
        <v/>
      </c>
      <c r="AA143" s="221" t="str">
        <f t="shared" si="38"/>
        <v/>
      </c>
      <c r="AB143" s="221" t="str">
        <f t="shared" si="39"/>
        <v/>
      </c>
      <c r="AC143" s="221" t="str">
        <f t="shared" si="40"/>
        <v>#REF!</v>
      </c>
      <c r="AD143" s="221" t="str">
        <f t="shared" si="41"/>
        <v>#REF!</v>
      </c>
      <c r="AE143" s="221" t="str">
        <f t="shared" si="42"/>
        <v>#REF!</v>
      </c>
      <c r="AF143" s="221" t="str">
        <f t="shared" si="43"/>
        <v>#REF!</v>
      </c>
      <c r="AG143" s="221" t="str">
        <f t="shared" si="44"/>
        <v>#REF!</v>
      </c>
      <c r="AH143" s="221" t="str">
        <f t="shared" si="45"/>
        <v>#REF!</v>
      </c>
    </row>
    <row r="144">
      <c r="B144" s="218">
        <v>124.0</v>
      </c>
      <c r="C144" s="219" t="str">
        <f t="shared" si="15"/>
        <v>#REF!</v>
      </c>
      <c r="D144" s="221"/>
      <c r="E144" s="221" t="str">
        <f t="shared" si="16"/>
        <v>#REF!</v>
      </c>
      <c r="F144" s="221" t="str">
        <f t="shared" si="17"/>
        <v>#REF!</v>
      </c>
      <c r="G144" s="221" t="str">
        <f t="shared" si="18"/>
        <v>#REF!</v>
      </c>
      <c r="H144" s="221" t="str">
        <f t="shared" si="19"/>
        <v>#REF!</v>
      </c>
      <c r="I144" s="221" t="str">
        <f t="shared" si="20"/>
        <v>#REF!</v>
      </c>
      <c r="J144" s="221" t="str">
        <f t="shared" si="21"/>
        <v>#REF!</v>
      </c>
      <c r="K144" s="221" t="str">
        <f t="shared" si="22"/>
        <v>#REF!</v>
      </c>
      <c r="L144" s="221" t="str">
        <f t="shared" si="23"/>
        <v>#REF!</v>
      </c>
      <c r="M144" s="221" t="str">
        <f t="shared" si="24"/>
        <v>#REF!</v>
      </c>
      <c r="N144" s="221" t="str">
        <f t="shared" si="25"/>
        <v>#REF!</v>
      </c>
      <c r="O144" s="221" t="str">
        <f t="shared" si="26"/>
        <v>#REF!</v>
      </c>
      <c r="P144" s="221" t="str">
        <f t="shared" si="27"/>
        <v>#REF!</v>
      </c>
      <c r="Q144" s="221" t="str">
        <f t="shared" si="28"/>
        <v>#REF!</v>
      </c>
      <c r="R144" s="221" t="str">
        <f t="shared" si="29"/>
        <v>#REF!</v>
      </c>
      <c r="S144" s="221" t="str">
        <f t="shared" si="30"/>
        <v>#REF!</v>
      </c>
      <c r="T144" s="221" t="str">
        <f t="shared" si="31"/>
        <v>#REF!</v>
      </c>
      <c r="U144" s="221" t="str">
        <f t="shared" si="32"/>
        <v>#REF!</v>
      </c>
      <c r="V144" s="221" t="str">
        <f t="shared" si="33"/>
        <v>#REF!</v>
      </c>
      <c r="W144" s="221" t="str">
        <f t="shared" si="34"/>
        <v>#REF!</v>
      </c>
      <c r="X144" s="221" t="str">
        <f t="shared" si="35"/>
        <v>#REF!</v>
      </c>
      <c r="Y144" s="221" t="str">
        <f t="shared" si="36"/>
        <v>#REF!</v>
      </c>
      <c r="Z144" s="221" t="str">
        <f t="shared" si="37"/>
        <v/>
      </c>
      <c r="AA144" s="221" t="str">
        <f t="shared" si="38"/>
        <v/>
      </c>
      <c r="AB144" s="221" t="str">
        <f t="shared" si="39"/>
        <v/>
      </c>
      <c r="AC144" s="221" t="str">
        <f t="shared" si="40"/>
        <v>#REF!</v>
      </c>
      <c r="AD144" s="221" t="str">
        <f t="shared" si="41"/>
        <v>#REF!</v>
      </c>
      <c r="AE144" s="221" t="str">
        <f t="shared" si="42"/>
        <v>#REF!</v>
      </c>
      <c r="AF144" s="221" t="str">
        <f t="shared" si="43"/>
        <v>#REF!</v>
      </c>
      <c r="AG144" s="221" t="str">
        <f t="shared" si="44"/>
        <v>#REF!</v>
      </c>
      <c r="AH144" s="221" t="str">
        <f t="shared" si="45"/>
        <v>#REF!</v>
      </c>
    </row>
    <row r="145">
      <c r="B145" s="218">
        <v>125.0</v>
      </c>
      <c r="C145" s="219" t="str">
        <f t="shared" si="15"/>
        <v>#REF!</v>
      </c>
      <c r="D145" s="221"/>
      <c r="E145" s="221" t="str">
        <f t="shared" si="16"/>
        <v>#REF!</v>
      </c>
      <c r="F145" s="221" t="str">
        <f t="shared" si="17"/>
        <v>#REF!</v>
      </c>
      <c r="G145" s="221" t="str">
        <f t="shared" si="18"/>
        <v>#REF!</v>
      </c>
      <c r="H145" s="221" t="str">
        <f t="shared" si="19"/>
        <v>#REF!</v>
      </c>
      <c r="I145" s="221" t="str">
        <f t="shared" si="20"/>
        <v>#REF!</v>
      </c>
      <c r="J145" s="221" t="str">
        <f t="shared" si="21"/>
        <v>#REF!</v>
      </c>
      <c r="K145" s="221" t="str">
        <f t="shared" si="22"/>
        <v>#REF!</v>
      </c>
      <c r="L145" s="221" t="str">
        <f t="shared" si="23"/>
        <v>#REF!</v>
      </c>
      <c r="M145" s="221" t="str">
        <f t="shared" si="24"/>
        <v>#REF!</v>
      </c>
      <c r="N145" s="221" t="str">
        <f t="shared" si="25"/>
        <v>#REF!</v>
      </c>
      <c r="O145" s="221" t="str">
        <f t="shared" si="26"/>
        <v>#REF!</v>
      </c>
      <c r="P145" s="221" t="str">
        <f t="shared" si="27"/>
        <v>#REF!</v>
      </c>
      <c r="Q145" s="221" t="str">
        <f t="shared" si="28"/>
        <v>#REF!</v>
      </c>
      <c r="R145" s="221" t="str">
        <f t="shared" si="29"/>
        <v>#REF!</v>
      </c>
      <c r="S145" s="221" t="str">
        <f t="shared" si="30"/>
        <v>#REF!</v>
      </c>
      <c r="T145" s="221" t="str">
        <f t="shared" si="31"/>
        <v>#REF!</v>
      </c>
      <c r="U145" s="221" t="str">
        <f t="shared" si="32"/>
        <v>#REF!</v>
      </c>
      <c r="V145" s="221" t="str">
        <f t="shared" si="33"/>
        <v>#REF!</v>
      </c>
      <c r="W145" s="221" t="str">
        <f t="shared" si="34"/>
        <v>#REF!</v>
      </c>
      <c r="X145" s="221" t="str">
        <f t="shared" si="35"/>
        <v>#REF!</v>
      </c>
      <c r="Y145" s="221" t="str">
        <f t="shared" si="36"/>
        <v>#REF!</v>
      </c>
      <c r="Z145" s="221" t="str">
        <f t="shared" si="37"/>
        <v/>
      </c>
      <c r="AA145" s="221" t="str">
        <f t="shared" si="38"/>
        <v/>
      </c>
      <c r="AB145" s="221" t="str">
        <f t="shared" si="39"/>
        <v/>
      </c>
      <c r="AC145" s="221" t="str">
        <f t="shared" si="40"/>
        <v>#REF!</v>
      </c>
      <c r="AD145" s="221" t="str">
        <f t="shared" si="41"/>
        <v>#REF!</v>
      </c>
      <c r="AE145" s="221" t="str">
        <f t="shared" si="42"/>
        <v>#REF!</v>
      </c>
      <c r="AF145" s="221" t="str">
        <f t="shared" si="43"/>
        <v>#REF!</v>
      </c>
      <c r="AG145" s="221" t="str">
        <f t="shared" si="44"/>
        <v>#REF!</v>
      </c>
      <c r="AH145" s="221" t="str">
        <f t="shared" si="45"/>
        <v>#REF!</v>
      </c>
    </row>
    <row r="146">
      <c r="B146" s="218">
        <v>126.0</v>
      </c>
      <c r="C146" s="219" t="str">
        <f t="shared" si="15"/>
        <v>#REF!</v>
      </c>
      <c r="D146" s="221"/>
      <c r="E146" s="221" t="str">
        <f t="shared" si="16"/>
        <v>#REF!</v>
      </c>
      <c r="F146" s="221" t="str">
        <f t="shared" si="17"/>
        <v>#REF!</v>
      </c>
      <c r="G146" s="221" t="str">
        <f t="shared" si="18"/>
        <v>#REF!</v>
      </c>
      <c r="H146" s="221" t="str">
        <f t="shared" si="19"/>
        <v>#REF!</v>
      </c>
      <c r="I146" s="221" t="str">
        <f t="shared" si="20"/>
        <v>#REF!</v>
      </c>
      <c r="J146" s="221" t="str">
        <f t="shared" si="21"/>
        <v>#REF!</v>
      </c>
      <c r="K146" s="221" t="str">
        <f t="shared" si="22"/>
        <v>#REF!</v>
      </c>
      <c r="L146" s="221" t="str">
        <f t="shared" si="23"/>
        <v>#REF!</v>
      </c>
      <c r="M146" s="221" t="str">
        <f t="shared" si="24"/>
        <v>#REF!</v>
      </c>
      <c r="N146" s="221" t="str">
        <f t="shared" si="25"/>
        <v>#REF!</v>
      </c>
      <c r="O146" s="221" t="str">
        <f t="shared" si="26"/>
        <v>#REF!</v>
      </c>
      <c r="P146" s="221" t="str">
        <f t="shared" si="27"/>
        <v>#REF!</v>
      </c>
      <c r="Q146" s="221" t="str">
        <f t="shared" si="28"/>
        <v>#REF!</v>
      </c>
      <c r="R146" s="221" t="str">
        <f t="shared" si="29"/>
        <v>#REF!</v>
      </c>
      <c r="S146" s="221" t="str">
        <f t="shared" si="30"/>
        <v>#REF!</v>
      </c>
      <c r="T146" s="221" t="str">
        <f t="shared" si="31"/>
        <v>#REF!</v>
      </c>
      <c r="U146" s="221" t="str">
        <f t="shared" si="32"/>
        <v>#REF!</v>
      </c>
      <c r="V146" s="221" t="str">
        <f t="shared" si="33"/>
        <v>#REF!</v>
      </c>
      <c r="W146" s="221" t="str">
        <f t="shared" si="34"/>
        <v>#REF!</v>
      </c>
      <c r="X146" s="221" t="str">
        <f t="shared" si="35"/>
        <v>#REF!</v>
      </c>
      <c r="Y146" s="221" t="str">
        <f t="shared" si="36"/>
        <v>#REF!</v>
      </c>
      <c r="Z146" s="221" t="str">
        <f t="shared" si="37"/>
        <v/>
      </c>
      <c r="AA146" s="221" t="str">
        <f t="shared" si="38"/>
        <v/>
      </c>
      <c r="AB146" s="221" t="str">
        <f t="shared" si="39"/>
        <v/>
      </c>
      <c r="AC146" s="221" t="str">
        <f t="shared" si="40"/>
        <v>#REF!</v>
      </c>
      <c r="AD146" s="221" t="str">
        <f t="shared" si="41"/>
        <v>#REF!</v>
      </c>
      <c r="AE146" s="221" t="str">
        <f t="shared" si="42"/>
        <v>#REF!</v>
      </c>
      <c r="AF146" s="221" t="str">
        <f t="shared" si="43"/>
        <v>#REF!</v>
      </c>
      <c r="AG146" s="221" t="str">
        <f t="shared" si="44"/>
        <v>#REF!</v>
      </c>
      <c r="AH146" s="221" t="str">
        <f t="shared" si="45"/>
        <v>#REF!</v>
      </c>
    </row>
    <row r="147">
      <c r="B147" s="218">
        <v>127.0</v>
      </c>
      <c r="C147" s="219" t="str">
        <f t="shared" si="15"/>
        <v>#REF!</v>
      </c>
      <c r="D147" s="221"/>
      <c r="E147" s="221" t="str">
        <f t="shared" si="16"/>
        <v>#REF!</v>
      </c>
      <c r="F147" s="221" t="str">
        <f t="shared" si="17"/>
        <v>#REF!</v>
      </c>
      <c r="G147" s="221" t="str">
        <f t="shared" si="18"/>
        <v>#REF!</v>
      </c>
      <c r="H147" s="221" t="str">
        <f t="shared" si="19"/>
        <v>#REF!</v>
      </c>
      <c r="I147" s="221" t="str">
        <f t="shared" si="20"/>
        <v>#REF!</v>
      </c>
      <c r="J147" s="221" t="str">
        <f t="shared" si="21"/>
        <v>#REF!</v>
      </c>
      <c r="K147" s="221" t="str">
        <f t="shared" si="22"/>
        <v>#REF!</v>
      </c>
      <c r="L147" s="221" t="str">
        <f t="shared" si="23"/>
        <v>#REF!</v>
      </c>
      <c r="M147" s="221" t="str">
        <f t="shared" si="24"/>
        <v>#REF!</v>
      </c>
      <c r="N147" s="221" t="str">
        <f t="shared" si="25"/>
        <v>#REF!</v>
      </c>
      <c r="O147" s="221" t="str">
        <f t="shared" si="26"/>
        <v>#REF!</v>
      </c>
      <c r="P147" s="221" t="str">
        <f t="shared" si="27"/>
        <v>#REF!</v>
      </c>
      <c r="Q147" s="221" t="str">
        <f t="shared" si="28"/>
        <v>#REF!</v>
      </c>
      <c r="R147" s="221" t="str">
        <f t="shared" si="29"/>
        <v>#REF!</v>
      </c>
      <c r="S147" s="221" t="str">
        <f t="shared" si="30"/>
        <v>#REF!</v>
      </c>
      <c r="T147" s="221" t="str">
        <f t="shared" si="31"/>
        <v>#REF!</v>
      </c>
      <c r="U147" s="221" t="str">
        <f t="shared" si="32"/>
        <v>#REF!</v>
      </c>
      <c r="V147" s="221" t="str">
        <f t="shared" si="33"/>
        <v>#REF!</v>
      </c>
      <c r="W147" s="221" t="str">
        <f t="shared" si="34"/>
        <v>#REF!</v>
      </c>
      <c r="X147" s="221" t="str">
        <f t="shared" si="35"/>
        <v>#REF!</v>
      </c>
      <c r="Y147" s="221" t="str">
        <f t="shared" si="36"/>
        <v>#REF!</v>
      </c>
      <c r="Z147" s="221" t="str">
        <f t="shared" si="37"/>
        <v/>
      </c>
      <c r="AA147" s="221" t="str">
        <f t="shared" si="38"/>
        <v/>
      </c>
      <c r="AB147" s="221" t="str">
        <f t="shared" si="39"/>
        <v/>
      </c>
      <c r="AC147" s="221" t="str">
        <f t="shared" si="40"/>
        <v>#REF!</v>
      </c>
      <c r="AD147" s="221" t="str">
        <f t="shared" si="41"/>
        <v>#REF!</v>
      </c>
      <c r="AE147" s="221" t="str">
        <f t="shared" si="42"/>
        <v>#REF!</v>
      </c>
      <c r="AF147" s="221" t="str">
        <f t="shared" si="43"/>
        <v>#REF!</v>
      </c>
      <c r="AG147" s="221" t="str">
        <f t="shared" si="44"/>
        <v>#REF!</v>
      </c>
      <c r="AH147" s="221" t="str">
        <f t="shared" si="45"/>
        <v>#REF!</v>
      </c>
    </row>
    <row r="148">
      <c r="B148" s="218">
        <v>128.0</v>
      </c>
      <c r="C148" s="219" t="str">
        <f t="shared" si="15"/>
        <v>#REF!</v>
      </c>
      <c r="D148" s="221"/>
      <c r="E148" s="221" t="str">
        <f t="shared" si="16"/>
        <v>#REF!</v>
      </c>
      <c r="F148" s="221" t="str">
        <f t="shared" si="17"/>
        <v>#REF!</v>
      </c>
      <c r="G148" s="221" t="str">
        <f t="shared" si="18"/>
        <v>#REF!</v>
      </c>
      <c r="H148" s="221" t="str">
        <f t="shared" si="19"/>
        <v>#REF!</v>
      </c>
      <c r="I148" s="221" t="str">
        <f t="shared" si="20"/>
        <v>#REF!</v>
      </c>
      <c r="J148" s="221" t="str">
        <f t="shared" si="21"/>
        <v>#REF!</v>
      </c>
      <c r="K148" s="221" t="str">
        <f t="shared" si="22"/>
        <v>#REF!</v>
      </c>
      <c r="L148" s="221" t="str">
        <f t="shared" si="23"/>
        <v>#REF!</v>
      </c>
      <c r="M148" s="221" t="str">
        <f t="shared" si="24"/>
        <v>#REF!</v>
      </c>
      <c r="N148" s="221" t="str">
        <f t="shared" si="25"/>
        <v>#REF!</v>
      </c>
      <c r="O148" s="221" t="str">
        <f t="shared" si="26"/>
        <v>#REF!</v>
      </c>
      <c r="P148" s="221" t="str">
        <f t="shared" si="27"/>
        <v>#REF!</v>
      </c>
      <c r="Q148" s="221" t="str">
        <f t="shared" si="28"/>
        <v>#REF!</v>
      </c>
      <c r="R148" s="221" t="str">
        <f t="shared" si="29"/>
        <v>#REF!</v>
      </c>
      <c r="S148" s="221" t="str">
        <f t="shared" si="30"/>
        <v>#REF!</v>
      </c>
      <c r="T148" s="221" t="str">
        <f t="shared" si="31"/>
        <v>#REF!</v>
      </c>
      <c r="U148" s="221" t="str">
        <f t="shared" si="32"/>
        <v>#REF!</v>
      </c>
      <c r="V148" s="221" t="str">
        <f t="shared" si="33"/>
        <v>#REF!</v>
      </c>
      <c r="W148" s="221" t="str">
        <f t="shared" si="34"/>
        <v>#REF!</v>
      </c>
      <c r="X148" s="221" t="str">
        <f t="shared" si="35"/>
        <v>#REF!</v>
      </c>
      <c r="Y148" s="221" t="str">
        <f t="shared" si="36"/>
        <v>#REF!</v>
      </c>
      <c r="Z148" s="221" t="str">
        <f t="shared" si="37"/>
        <v/>
      </c>
      <c r="AA148" s="221" t="str">
        <f t="shared" si="38"/>
        <v/>
      </c>
      <c r="AB148" s="221" t="str">
        <f t="shared" si="39"/>
        <v/>
      </c>
      <c r="AC148" s="221" t="str">
        <f t="shared" si="40"/>
        <v>#REF!</v>
      </c>
      <c r="AD148" s="221" t="str">
        <f t="shared" si="41"/>
        <v>#REF!</v>
      </c>
      <c r="AE148" s="221" t="str">
        <f t="shared" si="42"/>
        <v>#REF!</v>
      </c>
      <c r="AF148" s="221" t="str">
        <f t="shared" si="43"/>
        <v>#REF!</v>
      </c>
      <c r="AG148" s="221" t="str">
        <f t="shared" si="44"/>
        <v>#REF!</v>
      </c>
      <c r="AH148" s="221" t="str">
        <f t="shared" si="45"/>
        <v>#REF!</v>
      </c>
    </row>
    <row r="149">
      <c r="B149" s="218">
        <v>129.0</v>
      </c>
      <c r="C149" s="219" t="str">
        <f t="shared" si="15"/>
        <v>#REF!</v>
      </c>
      <c r="D149" s="221"/>
      <c r="E149" s="221" t="str">
        <f t="shared" si="16"/>
        <v>#REF!</v>
      </c>
      <c r="F149" s="221" t="str">
        <f t="shared" si="17"/>
        <v>#REF!</v>
      </c>
      <c r="G149" s="221" t="str">
        <f t="shared" si="18"/>
        <v>#REF!</v>
      </c>
      <c r="H149" s="221" t="str">
        <f t="shared" si="19"/>
        <v>#REF!</v>
      </c>
      <c r="I149" s="221" t="str">
        <f t="shared" si="20"/>
        <v>#REF!</v>
      </c>
      <c r="J149" s="221" t="str">
        <f t="shared" si="21"/>
        <v>#REF!</v>
      </c>
      <c r="K149" s="221" t="str">
        <f t="shared" si="22"/>
        <v>#REF!</v>
      </c>
      <c r="L149" s="221" t="str">
        <f t="shared" si="23"/>
        <v>#REF!</v>
      </c>
      <c r="M149" s="221" t="str">
        <f t="shared" si="24"/>
        <v>#REF!</v>
      </c>
      <c r="N149" s="221" t="str">
        <f t="shared" si="25"/>
        <v>#REF!</v>
      </c>
      <c r="O149" s="221" t="str">
        <f t="shared" si="26"/>
        <v>#REF!</v>
      </c>
      <c r="P149" s="221" t="str">
        <f t="shared" si="27"/>
        <v>#REF!</v>
      </c>
      <c r="Q149" s="221" t="str">
        <f t="shared" si="28"/>
        <v>#REF!</v>
      </c>
      <c r="R149" s="221" t="str">
        <f t="shared" si="29"/>
        <v>#REF!</v>
      </c>
      <c r="S149" s="221" t="str">
        <f t="shared" si="30"/>
        <v>#REF!</v>
      </c>
      <c r="T149" s="221" t="str">
        <f t="shared" si="31"/>
        <v>#REF!</v>
      </c>
      <c r="U149" s="221" t="str">
        <f t="shared" si="32"/>
        <v>#REF!</v>
      </c>
      <c r="V149" s="221" t="str">
        <f t="shared" si="33"/>
        <v>#REF!</v>
      </c>
      <c r="W149" s="221" t="str">
        <f t="shared" si="34"/>
        <v>#REF!</v>
      </c>
      <c r="X149" s="221" t="str">
        <f t="shared" si="35"/>
        <v>#REF!</v>
      </c>
      <c r="Y149" s="221" t="str">
        <f t="shared" si="36"/>
        <v>#REF!</v>
      </c>
      <c r="Z149" s="221" t="str">
        <f t="shared" si="37"/>
        <v/>
      </c>
      <c r="AA149" s="221" t="str">
        <f t="shared" si="38"/>
        <v/>
      </c>
      <c r="AB149" s="221" t="str">
        <f t="shared" si="39"/>
        <v/>
      </c>
      <c r="AC149" s="221" t="str">
        <f t="shared" si="40"/>
        <v>#REF!</v>
      </c>
      <c r="AD149" s="221" t="str">
        <f t="shared" si="41"/>
        <v>#REF!</v>
      </c>
      <c r="AE149" s="221" t="str">
        <f t="shared" si="42"/>
        <v>#REF!</v>
      </c>
      <c r="AF149" s="221" t="str">
        <f t="shared" si="43"/>
        <v>#REF!</v>
      </c>
      <c r="AG149" s="221" t="str">
        <f t="shared" si="44"/>
        <v>#REF!</v>
      </c>
      <c r="AH149" s="221" t="str">
        <f t="shared" si="45"/>
        <v>#REF!</v>
      </c>
    </row>
    <row r="150">
      <c r="B150" s="218">
        <v>130.0</v>
      </c>
      <c r="C150" s="219" t="str">
        <f t="shared" si="15"/>
        <v>#REF!</v>
      </c>
      <c r="D150" s="221"/>
      <c r="E150" s="221" t="str">
        <f t="shared" si="16"/>
        <v>#REF!</v>
      </c>
      <c r="F150" s="221" t="str">
        <f t="shared" si="17"/>
        <v>#REF!</v>
      </c>
      <c r="G150" s="221" t="str">
        <f t="shared" si="18"/>
        <v>#REF!</v>
      </c>
      <c r="H150" s="221" t="str">
        <f t="shared" si="19"/>
        <v>#REF!</v>
      </c>
      <c r="I150" s="221" t="str">
        <f t="shared" si="20"/>
        <v>#REF!</v>
      </c>
      <c r="J150" s="221" t="str">
        <f t="shared" si="21"/>
        <v>#REF!</v>
      </c>
      <c r="K150" s="221" t="str">
        <f t="shared" si="22"/>
        <v>#REF!</v>
      </c>
      <c r="L150" s="221" t="str">
        <f t="shared" si="23"/>
        <v>#REF!</v>
      </c>
      <c r="M150" s="221" t="str">
        <f t="shared" si="24"/>
        <v>#REF!</v>
      </c>
      <c r="N150" s="221" t="str">
        <f t="shared" si="25"/>
        <v>#REF!</v>
      </c>
      <c r="O150" s="221" t="str">
        <f t="shared" si="26"/>
        <v>#REF!</v>
      </c>
      <c r="P150" s="221" t="str">
        <f t="shared" si="27"/>
        <v>#REF!</v>
      </c>
      <c r="Q150" s="221" t="str">
        <f t="shared" si="28"/>
        <v>#REF!</v>
      </c>
      <c r="R150" s="221" t="str">
        <f t="shared" si="29"/>
        <v>#REF!</v>
      </c>
      <c r="S150" s="221" t="str">
        <f t="shared" si="30"/>
        <v>#REF!</v>
      </c>
      <c r="T150" s="221" t="str">
        <f t="shared" si="31"/>
        <v>#REF!</v>
      </c>
      <c r="U150" s="221" t="str">
        <f t="shared" si="32"/>
        <v>#REF!</v>
      </c>
      <c r="V150" s="221" t="str">
        <f t="shared" si="33"/>
        <v>#REF!</v>
      </c>
      <c r="W150" s="221" t="str">
        <f t="shared" si="34"/>
        <v>#REF!</v>
      </c>
      <c r="X150" s="221" t="str">
        <f t="shared" si="35"/>
        <v>#REF!</v>
      </c>
      <c r="Y150" s="221" t="str">
        <f t="shared" si="36"/>
        <v>#REF!</v>
      </c>
      <c r="Z150" s="221" t="str">
        <f t="shared" si="37"/>
        <v/>
      </c>
      <c r="AA150" s="221" t="str">
        <f t="shared" si="38"/>
        <v/>
      </c>
      <c r="AB150" s="221" t="str">
        <f t="shared" si="39"/>
        <v/>
      </c>
      <c r="AC150" s="221" t="str">
        <f t="shared" si="40"/>
        <v>#REF!</v>
      </c>
      <c r="AD150" s="221" t="str">
        <f t="shared" si="41"/>
        <v>#REF!</v>
      </c>
      <c r="AE150" s="221" t="str">
        <f t="shared" si="42"/>
        <v>#REF!</v>
      </c>
      <c r="AF150" s="221" t="str">
        <f t="shared" si="43"/>
        <v>#REF!</v>
      </c>
      <c r="AG150" s="221" t="str">
        <f t="shared" si="44"/>
        <v>#REF!</v>
      </c>
      <c r="AH150" s="221" t="str">
        <f t="shared" si="45"/>
        <v>#REF!</v>
      </c>
    </row>
    <row r="151">
      <c r="B151" s="218">
        <v>131.0</v>
      </c>
      <c r="C151" s="219" t="str">
        <f t="shared" si="15"/>
        <v>#REF!</v>
      </c>
      <c r="D151" s="221"/>
      <c r="E151" s="221" t="str">
        <f t="shared" si="16"/>
        <v>#REF!</v>
      </c>
      <c r="F151" s="221" t="str">
        <f t="shared" si="17"/>
        <v>#REF!</v>
      </c>
      <c r="G151" s="221" t="str">
        <f t="shared" si="18"/>
        <v>#REF!</v>
      </c>
      <c r="H151" s="221" t="str">
        <f t="shared" si="19"/>
        <v>#REF!</v>
      </c>
      <c r="I151" s="221" t="str">
        <f t="shared" si="20"/>
        <v>#REF!</v>
      </c>
      <c r="J151" s="221" t="str">
        <f t="shared" si="21"/>
        <v>#REF!</v>
      </c>
      <c r="K151" s="221" t="str">
        <f t="shared" si="22"/>
        <v>#REF!</v>
      </c>
      <c r="L151" s="221" t="str">
        <f t="shared" si="23"/>
        <v>#REF!</v>
      </c>
      <c r="M151" s="221" t="str">
        <f t="shared" si="24"/>
        <v>#REF!</v>
      </c>
      <c r="N151" s="221" t="str">
        <f t="shared" si="25"/>
        <v>#REF!</v>
      </c>
      <c r="O151" s="221" t="str">
        <f t="shared" si="26"/>
        <v>#REF!</v>
      </c>
      <c r="P151" s="221" t="str">
        <f t="shared" si="27"/>
        <v>#REF!</v>
      </c>
      <c r="Q151" s="221" t="str">
        <f t="shared" si="28"/>
        <v>#REF!</v>
      </c>
      <c r="R151" s="221" t="str">
        <f t="shared" si="29"/>
        <v>#REF!</v>
      </c>
      <c r="S151" s="221" t="str">
        <f t="shared" si="30"/>
        <v>#REF!</v>
      </c>
      <c r="T151" s="221" t="str">
        <f t="shared" si="31"/>
        <v>#REF!</v>
      </c>
      <c r="U151" s="221" t="str">
        <f t="shared" si="32"/>
        <v>#REF!</v>
      </c>
      <c r="V151" s="221" t="str">
        <f t="shared" si="33"/>
        <v>#REF!</v>
      </c>
      <c r="W151" s="221" t="str">
        <f t="shared" si="34"/>
        <v>#REF!</v>
      </c>
      <c r="X151" s="221" t="str">
        <f t="shared" si="35"/>
        <v>#REF!</v>
      </c>
      <c r="Y151" s="221" t="str">
        <f t="shared" si="36"/>
        <v>#REF!</v>
      </c>
      <c r="Z151" s="221" t="str">
        <f t="shared" si="37"/>
        <v/>
      </c>
      <c r="AA151" s="221" t="str">
        <f t="shared" si="38"/>
        <v/>
      </c>
      <c r="AB151" s="221" t="str">
        <f t="shared" si="39"/>
        <v/>
      </c>
      <c r="AC151" s="221" t="str">
        <f t="shared" si="40"/>
        <v>#REF!</v>
      </c>
      <c r="AD151" s="221" t="str">
        <f t="shared" si="41"/>
        <v>#REF!</v>
      </c>
      <c r="AE151" s="221" t="str">
        <f t="shared" si="42"/>
        <v>#REF!</v>
      </c>
      <c r="AF151" s="221" t="str">
        <f t="shared" si="43"/>
        <v>#REF!</v>
      </c>
      <c r="AG151" s="221" t="str">
        <f t="shared" si="44"/>
        <v>#REF!</v>
      </c>
      <c r="AH151" s="221" t="str">
        <f t="shared" si="45"/>
        <v>#REF!</v>
      </c>
    </row>
    <row r="152">
      <c r="B152" s="218">
        <v>132.0</v>
      </c>
      <c r="C152" s="219" t="str">
        <f t="shared" si="15"/>
        <v>#REF!</v>
      </c>
      <c r="D152" s="221"/>
      <c r="E152" s="221" t="str">
        <f t="shared" si="16"/>
        <v>#REF!</v>
      </c>
      <c r="F152" s="221" t="str">
        <f t="shared" si="17"/>
        <v>#REF!</v>
      </c>
      <c r="G152" s="221" t="str">
        <f t="shared" si="18"/>
        <v>#REF!</v>
      </c>
      <c r="H152" s="221" t="str">
        <f t="shared" si="19"/>
        <v>#REF!</v>
      </c>
      <c r="I152" s="221" t="str">
        <f t="shared" si="20"/>
        <v>#REF!</v>
      </c>
      <c r="J152" s="221" t="str">
        <f t="shared" si="21"/>
        <v>#REF!</v>
      </c>
      <c r="K152" s="221" t="str">
        <f t="shared" si="22"/>
        <v>#REF!</v>
      </c>
      <c r="L152" s="221" t="str">
        <f t="shared" si="23"/>
        <v>#REF!</v>
      </c>
      <c r="M152" s="221" t="str">
        <f t="shared" si="24"/>
        <v>#REF!</v>
      </c>
      <c r="N152" s="221" t="str">
        <f t="shared" si="25"/>
        <v>#REF!</v>
      </c>
      <c r="O152" s="221" t="str">
        <f t="shared" si="26"/>
        <v>#REF!</v>
      </c>
      <c r="P152" s="221" t="str">
        <f t="shared" si="27"/>
        <v>#REF!</v>
      </c>
      <c r="Q152" s="221" t="str">
        <f t="shared" si="28"/>
        <v>#REF!</v>
      </c>
      <c r="R152" s="221" t="str">
        <f t="shared" si="29"/>
        <v>#REF!</v>
      </c>
      <c r="S152" s="221" t="str">
        <f t="shared" si="30"/>
        <v>#REF!</v>
      </c>
      <c r="T152" s="221" t="str">
        <f t="shared" si="31"/>
        <v>#REF!</v>
      </c>
      <c r="U152" s="221" t="str">
        <f t="shared" si="32"/>
        <v>#REF!</v>
      </c>
      <c r="V152" s="221" t="str">
        <f t="shared" si="33"/>
        <v>#REF!</v>
      </c>
      <c r="W152" s="221" t="str">
        <f t="shared" si="34"/>
        <v>#REF!</v>
      </c>
      <c r="X152" s="221" t="str">
        <f t="shared" si="35"/>
        <v>#REF!</v>
      </c>
      <c r="Y152" s="221" t="str">
        <f t="shared" si="36"/>
        <v>#REF!</v>
      </c>
      <c r="Z152" s="221" t="str">
        <f t="shared" si="37"/>
        <v/>
      </c>
      <c r="AA152" s="221" t="str">
        <f t="shared" si="38"/>
        <v/>
      </c>
      <c r="AB152" s="221" t="str">
        <f t="shared" si="39"/>
        <v/>
      </c>
      <c r="AC152" s="221" t="str">
        <f t="shared" si="40"/>
        <v>#REF!</v>
      </c>
      <c r="AD152" s="221" t="str">
        <f t="shared" si="41"/>
        <v>#REF!</v>
      </c>
      <c r="AE152" s="221" t="str">
        <f t="shared" si="42"/>
        <v>#REF!</v>
      </c>
      <c r="AF152" s="221" t="str">
        <f t="shared" si="43"/>
        <v>#REF!</v>
      </c>
      <c r="AG152" s="221" t="str">
        <f t="shared" si="44"/>
        <v>#REF!</v>
      </c>
      <c r="AH152" s="221" t="str">
        <f t="shared" si="45"/>
        <v>#REF!</v>
      </c>
    </row>
    <row r="153">
      <c r="B153" s="218">
        <v>133.0</v>
      </c>
      <c r="C153" s="219" t="str">
        <f t="shared" si="15"/>
        <v>#REF!</v>
      </c>
      <c r="D153" s="221"/>
      <c r="E153" s="221" t="str">
        <f t="shared" si="16"/>
        <v>#REF!</v>
      </c>
      <c r="F153" s="221" t="str">
        <f t="shared" si="17"/>
        <v>#REF!</v>
      </c>
      <c r="G153" s="221" t="str">
        <f t="shared" si="18"/>
        <v>#REF!</v>
      </c>
      <c r="H153" s="221" t="str">
        <f t="shared" si="19"/>
        <v>#REF!</v>
      </c>
      <c r="I153" s="221" t="str">
        <f t="shared" si="20"/>
        <v>#REF!</v>
      </c>
      <c r="J153" s="221" t="str">
        <f t="shared" si="21"/>
        <v>#REF!</v>
      </c>
      <c r="K153" s="221" t="str">
        <f t="shared" si="22"/>
        <v>#REF!</v>
      </c>
      <c r="L153" s="221" t="str">
        <f t="shared" si="23"/>
        <v>#REF!</v>
      </c>
      <c r="M153" s="221" t="str">
        <f t="shared" si="24"/>
        <v>#REF!</v>
      </c>
      <c r="N153" s="221" t="str">
        <f t="shared" si="25"/>
        <v>#REF!</v>
      </c>
      <c r="O153" s="221" t="str">
        <f t="shared" si="26"/>
        <v>#REF!</v>
      </c>
      <c r="P153" s="221" t="str">
        <f t="shared" si="27"/>
        <v>#REF!</v>
      </c>
      <c r="Q153" s="221" t="str">
        <f t="shared" si="28"/>
        <v>#REF!</v>
      </c>
      <c r="R153" s="221" t="str">
        <f t="shared" si="29"/>
        <v>#REF!</v>
      </c>
      <c r="S153" s="221" t="str">
        <f t="shared" si="30"/>
        <v>#REF!</v>
      </c>
      <c r="T153" s="221" t="str">
        <f t="shared" si="31"/>
        <v>#REF!</v>
      </c>
      <c r="U153" s="221" t="str">
        <f t="shared" si="32"/>
        <v>#REF!</v>
      </c>
      <c r="V153" s="221" t="str">
        <f t="shared" si="33"/>
        <v>#REF!</v>
      </c>
      <c r="W153" s="221" t="str">
        <f t="shared" si="34"/>
        <v>#REF!</v>
      </c>
      <c r="X153" s="221" t="str">
        <f t="shared" si="35"/>
        <v>#REF!</v>
      </c>
      <c r="Y153" s="221" t="str">
        <f t="shared" si="36"/>
        <v>#REF!</v>
      </c>
      <c r="Z153" s="221" t="str">
        <f t="shared" si="37"/>
        <v/>
      </c>
      <c r="AA153" s="221" t="str">
        <f t="shared" si="38"/>
        <v/>
      </c>
      <c r="AB153" s="221" t="str">
        <f t="shared" si="39"/>
        <v/>
      </c>
      <c r="AC153" s="221" t="str">
        <f t="shared" si="40"/>
        <v>#REF!</v>
      </c>
      <c r="AD153" s="221" t="str">
        <f t="shared" si="41"/>
        <v>#REF!</v>
      </c>
      <c r="AE153" s="221" t="str">
        <f t="shared" si="42"/>
        <v>#REF!</v>
      </c>
      <c r="AF153" s="221" t="str">
        <f t="shared" si="43"/>
        <v>#REF!</v>
      </c>
      <c r="AG153" s="221" t="str">
        <f t="shared" si="44"/>
        <v>#REF!</v>
      </c>
      <c r="AH153" s="221" t="str">
        <f t="shared" si="45"/>
        <v>#REF!</v>
      </c>
    </row>
    <row r="154">
      <c r="B154" s="218">
        <v>134.0</v>
      </c>
      <c r="C154" s="219" t="str">
        <f t="shared" si="15"/>
        <v>#REF!</v>
      </c>
      <c r="D154" s="221"/>
      <c r="E154" s="221" t="str">
        <f t="shared" si="16"/>
        <v>#REF!</v>
      </c>
      <c r="F154" s="221" t="str">
        <f t="shared" si="17"/>
        <v>#REF!</v>
      </c>
      <c r="G154" s="221" t="str">
        <f t="shared" si="18"/>
        <v>#REF!</v>
      </c>
      <c r="H154" s="221" t="str">
        <f t="shared" si="19"/>
        <v>#REF!</v>
      </c>
      <c r="I154" s="221" t="str">
        <f t="shared" si="20"/>
        <v>#REF!</v>
      </c>
      <c r="J154" s="221" t="str">
        <f t="shared" si="21"/>
        <v>#REF!</v>
      </c>
      <c r="K154" s="221" t="str">
        <f t="shared" si="22"/>
        <v>#REF!</v>
      </c>
      <c r="L154" s="221" t="str">
        <f t="shared" si="23"/>
        <v>#REF!</v>
      </c>
      <c r="M154" s="221" t="str">
        <f t="shared" si="24"/>
        <v>#REF!</v>
      </c>
      <c r="N154" s="221" t="str">
        <f t="shared" si="25"/>
        <v>#REF!</v>
      </c>
      <c r="O154" s="221" t="str">
        <f t="shared" si="26"/>
        <v>#REF!</v>
      </c>
      <c r="P154" s="221" t="str">
        <f t="shared" si="27"/>
        <v>#REF!</v>
      </c>
      <c r="Q154" s="221" t="str">
        <f t="shared" si="28"/>
        <v>#REF!</v>
      </c>
      <c r="R154" s="221" t="str">
        <f t="shared" si="29"/>
        <v>#REF!</v>
      </c>
      <c r="S154" s="221" t="str">
        <f t="shared" si="30"/>
        <v>#REF!</v>
      </c>
      <c r="T154" s="221" t="str">
        <f t="shared" si="31"/>
        <v>#REF!</v>
      </c>
      <c r="U154" s="221" t="str">
        <f t="shared" si="32"/>
        <v>#REF!</v>
      </c>
      <c r="V154" s="221" t="str">
        <f t="shared" si="33"/>
        <v>#REF!</v>
      </c>
      <c r="W154" s="221" t="str">
        <f t="shared" si="34"/>
        <v>#REF!</v>
      </c>
      <c r="X154" s="221" t="str">
        <f t="shared" si="35"/>
        <v>#REF!</v>
      </c>
      <c r="Y154" s="221" t="str">
        <f t="shared" si="36"/>
        <v>#REF!</v>
      </c>
      <c r="Z154" s="221" t="str">
        <f t="shared" si="37"/>
        <v/>
      </c>
      <c r="AA154" s="221" t="str">
        <f t="shared" si="38"/>
        <v/>
      </c>
      <c r="AB154" s="221" t="str">
        <f t="shared" si="39"/>
        <v/>
      </c>
      <c r="AC154" s="221" t="str">
        <f t="shared" si="40"/>
        <v>#REF!</v>
      </c>
      <c r="AD154" s="221" t="str">
        <f t="shared" si="41"/>
        <v>#REF!</v>
      </c>
      <c r="AE154" s="221" t="str">
        <f t="shared" si="42"/>
        <v>#REF!</v>
      </c>
      <c r="AF154" s="221" t="str">
        <f t="shared" si="43"/>
        <v>#REF!</v>
      </c>
      <c r="AG154" s="221" t="str">
        <f t="shared" si="44"/>
        <v>#REF!</v>
      </c>
      <c r="AH154" s="221" t="str">
        <f t="shared" si="45"/>
        <v>#REF!</v>
      </c>
    </row>
    <row r="155">
      <c r="B155" s="218">
        <v>135.0</v>
      </c>
      <c r="C155" s="219" t="str">
        <f t="shared" si="15"/>
        <v>#REF!</v>
      </c>
      <c r="D155" s="221"/>
      <c r="E155" s="221" t="str">
        <f t="shared" si="16"/>
        <v>#REF!</v>
      </c>
      <c r="F155" s="221" t="str">
        <f t="shared" si="17"/>
        <v>#REF!</v>
      </c>
      <c r="G155" s="221" t="str">
        <f t="shared" si="18"/>
        <v>#REF!</v>
      </c>
      <c r="H155" s="221" t="str">
        <f t="shared" si="19"/>
        <v>#REF!</v>
      </c>
      <c r="I155" s="221" t="str">
        <f t="shared" si="20"/>
        <v>#REF!</v>
      </c>
      <c r="J155" s="221" t="str">
        <f t="shared" si="21"/>
        <v>#REF!</v>
      </c>
      <c r="K155" s="221" t="str">
        <f t="shared" si="22"/>
        <v>#REF!</v>
      </c>
      <c r="L155" s="221" t="str">
        <f t="shared" si="23"/>
        <v>#REF!</v>
      </c>
      <c r="M155" s="221" t="str">
        <f t="shared" si="24"/>
        <v>#REF!</v>
      </c>
      <c r="N155" s="221" t="str">
        <f t="shared" si="25"/>
        <v>#REF!</v>
      </c>
      <c r="O155" s="221" t="str">
        <f t="shared" si="26"/>
        <v>#REF!</v>
      </c>
      <c r="P155" s="221" t="str">
        <f t="shared" si="27"/>
        <v>#REF!</v>
      </c>
      <c r="Q155" s="221" t="str">
        <f t="shared" si="28"/>
        <v>#REF!</v>
      </c>
      <c r="R155" s="221" t="str">
        <f t="shared" si="29"/>
        <v>#REF!</v>
      </c>
      <c r="S155" s="221" t="str">
        <f t="shared" si="30"/>
        <v>#REF!</v>
      </c>
      <c r="T155" s="221" t="str">
        <f t="shared" si="31"/>
        <v>#REF!</v>
      </c>
      <c r="U155" s="221" t="str">
        <f t="shared" si="32"/>
        <v>#REF!</v>
      </c>
      <c r="V155" s="221" t="str">
        <f t="shared" si="33"/>
        <v>#REF!</v>
      </c>
      <c r="W155" s="221" t="str">
        <f t="shared" si="34"/>
        <v>#REF!</v>
      </c>
      <c r="X155" s="221" t="str">
        <f t="shared" si="35"/>
        <v>#REF!</v>
      </c>
      <c r="Y155" s="221" t="str">
        <f t="shared" si="36"/>
        <v>#REF!</v>
      </c>
      <c r="Z155" s="221" t="str">
        <f t="shared" si="37"/>
        <v/>
      </c>
      <c r="AA155" s="221" t="str">
        <f t="shared" si="38"/>
        <v/>
      </c>
      <c r="AB155" s="221" t="str">
        <f t="shared" si="39"/>
        <v/>
      </c>
      <c r="AC155" s="221" t="str">
        <f t="shared" si="40"/>
        <v>#REF!</v>
      </c>
      <c r="AD155" s="221" t="str">
        <f t="shared" si="41"/>
        <v>#REF!</v>
      </c>
      <c r="AE155" s="221" t="str">
        <f t="shared" si="42"/>
        <v>#REF!</v>
      </c>
      <c r="AF155" s="221" t="str">
        <f t="shared" si="43"/>
        <v>#REF!</v>
      </c>
      <c r="AG155" s="221" t="str">
        <f t="shared" si="44"/>
        <v>#REF!</v>
      </c>
      <c r="AH155" s="221" t="str">
        <f t="shared" si="45"/>
        <v>#REF!</v>
      </c>
    </row>
    <row r="156">
      <c r="B156" s="218">
        <v>136.0</v>
      </c>
      <c r="C156" s="219" t="str">
        <f t="shared" si="15"/>
        <v>#REF!</v>
      </c>
      <c r="D156" s="221"/>
      <c r="E156" s="221" t="str">
        <f t="shared" si="16"/>
        <v>#REF!</v>
      </c>
      <c r="F156" s="221" t="str">
        <f t="shared" si="17"/>
        <v>#REF!</v>
      </c>
      <c r="G156" s="221" t="str">
        <f t="shared" si="18"/>
        <v>#REF!</v>
      </c>
      <c r="H156" s="221" t="str">
        <f t="shared" si="19"/>
        <v>#REF!</v>
      </c>
      <c r="I156" s="221" t="str">
        <f t="shared" si="20"/>
        <v>#REF!</v>
      </c>
      <c r="J156" s="221" t="str">
        <f t="shared" si="21"/>
        <v>#REF!</v>
      </c>
      <c r="K156" s="221" t="str">
        <f t="shared" si="22"/>
        <v>#REF!</v>
      </c>
      <c r="L156" s="221" t="str">
        <f t="shared" si="23"/>
        <v>#REF!</v>
      </c>
      <c r="M156" s="221" t="str">
        <f t="shared" si="24"/>
        <v>#REF!</v>
      </c>
      <c r="N156" s="221" t="str">
        <f t="shared" si="25"/>
        <v>#REF!</v>
      </c>
      <c r="O156" s="221" t="str">
        <f t="shared" si="26"/>
        <v>#REF!</v>
      </c>
      <c r="P156" s="221" t="str">
        <f t="shared" si="27"/>
        <v>#REF!</v>
      </c>
      <c r="Q156" s="221" t="str">
        <f t="shared" si="28"/>
        <v>#REF!</v>
      </c>
      <c r="R156" s="221" t="str">
        <f t="shared" si="29"/>
        <v>#REF!</v>
      </c>
      <c r="S156" s="221" t="str">
        <f t="shared" si="30"/>
        <v>#REF!</v>
      </c>
      <c r="T156" s="221" t="str">
        <f t="shared" si="31"/>
        <v>#REF!</v>
      </c>
      <c r="U156" s="221" t="str">
        <f t="shared" si="32"/>
        <v>#REF!</v>
      </c>
      <c r="V156" s="221" t="str">
        <f t="shared" si="33"/>
        <v>#REF!</v>
      </c>
      <c r="W156" s="221" t="str">
        <f t="shared" si="34"/>
        <v>#REF!</v>
      </c>
      <c r="X156" s="221" t="str">
        <f t="shared" si="35"/>
        <v>#REF!</v>
      </c>
      <c r="Y156" s="221" t="str">
        <f t="shared" si="36"/>
        <v>#REF!</v>
      </c>
      <c r="Z156" s="221" t="str">
        <f t="shared" si="37"/>
        <v/>
      </c>
      <c r="AA156" s="221" t="str">
        <f t="shared" si="38"/>
        <v/>
      </c>
      <c r="AB156" s="221" t="str">
        <f t="shared" si="39"/>
        <v/>
      </c>
      <c r="AC156" s="221" t="str">
        <f t="shared" si="40"/>
        <v>#REF!</v>
      </c>
      <c r="AD156" s="221" t="str">
        <f t="shared" si="41"/>
        <v>#REF!</v>
      </c>
      <c r="AE156" s="221" t="str">
        <f t="shared" si="42"/>
        <v>#REF!</v>
      </c>
      <c r="AF156" s="221" t="str">
        <f t="shared" si="43"/>
        <v>#REF!</v>
      </c>
      <c r="AG156" s="221" t="str">
        <f t="shared" si="44"/>
        <v>#REF!</v>
      </c>
      <c r="AH156" s="221" t="str">
        <f t="shared" si="45"/>
        <v>#REF!</v>
      </c>
    </row>
    <row r="157">
      <c r="B157" s="218">
        <v>137.0</v>
      </c>
      <c r="C157" s="219" t="str">
        <f t="shared" si="15"/>
        <v>#REF!</v>
      </c>
      <c r="D157" s="221"/>
      <c r="E157" s="221" t="str">
        <f t="shared" si="16"/>
        <v>#REF!</v>
      </c>
      <c r="F157" s="221" t="str">
        <f t="shared" si="17"/>
        <v>#REF!</v>
      </c>
      <c r="G157" s="221" t="str">
        <f t="shared" si="18"/>
        <v>#REF!</v>
      </c>
      <c r="H157" s="221" t="str">
        <f t="shared" si="19"/>
        <v>#REF!</v>
      </c>
      <c r="I157" s="221" t="str">
        <f t="shared" si="20"/>
        <v>#REF!</v>
      </c>
      <c r="J157" s="221" t="str">
        <f t="shared" si="21"/>
        <v>#REF!</v>
      </c>
      <c r="K157" s="221" t="str">
        <f t="shared" si="22"/>
        <v>#REF!</v>
      </c>
      <c r="L157" s="221" t="str">
        <f t="shared" si="23"/>
        <v>#REF!</v>
      </c>
      <c r="M157" s="221" t="str">
        <f t="shared" si="24"/>
        <v>#REF!</v>
      </c>
      <c r="N157" s="221" t="str">
        <f t="shared" si="25"/>
        <v>#REF!</v>
      </c>
      <c r="O157" s="221" t="str">
        <f t="shared" si="26"/>
        <v>#REF!</v>
      </c>
      <c r="P157" s="221" t="str">
        <f t="shared" si="27"/>
        <v>#REF!</v>
      </c>
      <c r="Q157" s="221" t="str">
        <f t="shared" si="28"/>
        <v>#REF!</v>
      </c>
      <c r="R157" s="221" t="str">
        <f t="shared" si="29"/>
        <v>#REF!</v>
      </c>
      <c r="S157" s="221" t="str">
        <f t="shared" si="30"/>
        <v>#REF!</v>
      </c>
      <c r="T157" s="221" t="str">
        <f t="shared" si="31"/>
        <v>#REF!</v>
      </c>
      <c r="U157" s="221" t="str">
        <f t="shared" si="32"/>
        <v>#REF!</v>
      </c>
      <c r="V157" s="221" t="str">
        <f t="shared" si="33"/>
        <v>#REF!</v>
      </c>
      <c r="W157" s="221" t="str">
        <f t="shared" si="34"/>
        <v>#REF!</v>
      </c>
      <c r="X157" s="221" t="str">
        <f t="shared" si="35"/>
        <v>#REF!</v>
      </c>
      <c r="Y157" s="221" t="str">
        <f t="shared" si="36"/>
        <v>#REF!</v>
      </c>
      <c r="Z157" s="221" t="str">
        <f t="shared" si="37"/>
        <v/>
      </c>
      <c r="AA157" s="221" t="str">
        <f t="shared" si="38"/>
        <v/>
      </c>
      <c r="AB157" s="221" t="str">
        <f t="shared" si="39"/>
        <v/>
      </c>
      <c r="AC157" s="221" t="str">
        <f t="shared" si="40"/>
        <v>#REF!</v>
      </c>
      <c r="AD157" s="221" t="str">
        <f t="shared" si="41"/>
        <v>#REF!</v>
      </c>
      <c r="AE157" s="221" t="str">
        <f t="shared" si="42"/>
        <v>#REF!</v>
      </c>
      <c r="AF157" s="221" t="str">
        <f t="shared" si="43"/>
        <v>#REF!</v>
      </c>
      <c r="AG157" s="221" t="str">
        <f t="shared" si="44"/>
        <v>#REF!</v>
      </c>
      <c r="AH157" s="221" t="str">
        <f t="shared" si="45"/>
        <v>#REF!</v>
      </c>
    </row>
    <row r="158">
      <c r="B158" s="218">
        <v>138.0</v>
      </c>
      <c r="C158" s="219" t="str">
        <f t="shared" si="15"/>
        <v>#REF!</v>
      </c>
      <c r="D158" s="221"/>
      <c r="E158" s="221" t="str">
        <f t="shared" si="16"/>
        <v>#REF!</v>
      </c>
      <c r="F158" s="221" t="str">
        <f t="shared" si="17"/>
        <v>#REF!</v>
      </c>
      <c r="G158" s="221" t="str">
        <f t="shared" si="18"/>
        <v>#REF!</v>
      </c>
      <c r="H158" s="221" t="str">
        <f t="shared" si="19"/>
        <v>#REF!</v>
      </c>
      <c r="I158" s="221" t="str">
        <f t="shared" si="20"/>
        <v>#REF!</v>
      </c>
      <c r="J158" s="221" t="str">
        <f t="shared" si="21"/>
        <v>#REF!</v>
      </c>
      <c r="K158" s="221" t="str">
        <f t="shared" si="22"/>
        <v>#REF!</v>
      </c>
      <c r="L158" s="221" t="str">
        <f t="shared" si="23"/>
        <v>#REF!</v>
      </c>
      <c r="M158" s="221" t="str">
        <f t="shared" si="24"/>
        <v>#REF!</v>
      </c>
      <c r="N158" s="221" t="str">
        <f t="shared" si="25"/>
        <v>#REF!</v>
      </c>
      <c r="O158" s="221" t="str">
        <f t="shared" si="26"/>
        <v>#REF!</v>
      </c>
      <c r="P158" s="221" t="str">
        <f t="shared" si="27"/>
        <v>#REF!</v>
      </c>
      <c r="Q158" s="221" t="str">
        <f t="shared" si="28"/>
        <v>#REF!</v>
      </c>
      <c r="R158" s="221" t="str">
        <f t="shared" si="29"/>
        <v>#REF!</v>
      </c>
      <c r="S158" s="221" t="str">
        <f t="shared" si="30"/>
        <v>#REF!</v>
      </c>
      <c r="T158" s="221" t="str">
        <f t="shared" si="31"/>
        <v>#REF!</v>
      </c>
      <c r="U158" s="221" t="str">
        <f t="shared" si="32"/>
        <v>#REF!</v>
      </c>
      <c r="V158" s="221" t="str">
        <f t="shared" si="33"/>
        <v>#REF!</v>
      </c>
      <c r="W158" s="221" t="str">
        <f t="shared" si="34"/>
        <v>#REF!</v>
      </c>
      <c r="X158" s="221" t="str">
        <f t="shared" si="35"/>
        <v>#REF!</v>
      </c>
      <c r="Y158" s="221" t="str">
        <f t="shared" si="36"/>
        <v>#REF!</v>
      </c>
      <c r="Z158" s="221" t="str">
        <f t="shared" si="37"/>
        <v/>
      </c>
      <c r="AA158" s="221" t="str">
        <f t="shared" si="38"/>
        <v/>
      </c>
      <c r="AB158" s="221" t="str">
        <f t="shared" si="39"/>
        <v/>
      </c>
      <c r="AC158" s="221" t="str">
        <f t="shared" si="40"/>
        <v>#REF!</v>
      </c>
      <c r="AD158" s="221" t="str">
        <f t="shared" si="41"/>
        <v>#REF!</v>
      </c>
      <c r="AE158" s="221" t="str">
        <f t="shared" si="42"/>
        <v>#REF!</v>
      </c>
      <c r="AF158" s="221" t="str">
        <f t="shared" si="43"/>
        <v>#REF!</v>
      </c>
      <c r="AG158" s="221" t="str">
        <f t="shared" si="44"/>
        <v>#REF!</v>
      </c>
      <c r="AH158" s="221" t="str">
        <f t="shared" si="45"/>
        <v>#REF!</v>
      </c>
    </row>
    <row r="159">
      <c r="B159" s="218">
        <v>139.0</v>
      </c>
      <c r="C159" s="219" t="str">
        <f t="shared" si="15"/>
        <v>#REF!</v>
      </c>
      <c r="D159" s="221"/>
      <c r="E159" s="221" t="str">
        <f t="shared" si="16"/>
        <v>#REF!</v>
      </c>
      <c r="F159" s="221" t="str">
        <f t="shared" si="17"/>
        <v>#REF!</v>
      </c>
      <c r="G159" s="221" t="str">
        <f t="shared" si="18"/>
        <v>#REF!</v>
      </c>
      <c r="H159" s="221" t="str">
        <f t="shared" si="19"/>
        <v>#REF!</v>
      </c>
      <c r="I159" s="221" t="str">
        <f t="shared" si="20"/>
        <v>#REF!</v>
      </c>
      <c r="J159" s="221" t="str">
        <f t="shared" si="21"/>
        <v>#REF!</v>
      </c>
      <c r="K159" s="221" t="str">
        <f t="shared" si="22"/>
        <v>#REF!</v>
      </c>
      <c r="L159" s="221" t="str">
        <f t="shared" si="23"/>
        <v>#REF!</v>
      </c>
      <c r="M159" s="221" t="str">
        <f t="shared" si="24"/>
        <v>#REF!</v>
      </c>
      <c r="N159" s="221" t="str">
        <f t="shared" si="25"/>
        <v>#REF!</v>
      </c>
      <c r="O159" s="221" t="str">
        <f t="shared" si="26"/>
        <v>#REF!</v>
      </c>
      <c r="P159" s="221" t="str">
        <f t="shared" si="27"/>
        <v>#REF!</v>
      </c>
      <c r="Q159" s="221" t="str">
        <f t="shared" si="28"/>
        <v>#REF!</v>
      </c>
      <c r="R159" s="221" t="str">
        <f t="shared" si="29"/>
        <v>#REF!</v>
      </c>
      <c r="S159" s="221" t="str">
        <f t="shared" si="30"/>
        <v>#REF!</v>
      </c>
      <c r="T159" s="221" t="str">
        <f t="shared" si="31"/>
        <v>#REF!</v>
      </c>
      <c r="U159" s="221" t="str">
        <f t="shared" si="32"/>
        <v>#REF!</v>
      </c>
      <c r="V159" s="221" t="str">
        <f t="shared" si="33"/>
        <v>#REF!</v>
      </c>
      <c r="W159" s="221" t="str">
        <f t="shared" si="34"/>
        <v>#REF!</v>
      </c>
      <c r="X159" s="221" t="str">
        <f t="shared" si="35"/>
        <v>#REF!</v>
      </c>
      <c r="Y159" s="221" t="str">
        <f t="shared" si="36"/>
        <v>#REF!</v>
      </c>
      <c r="Z159" s="221" t="str">
        <f t="shared" si="37"/>
        <v/>
      </c>
      <c r="AA159" s="221" t="str">
        <f t="shared" si="38"/>
        <v/>
      </c>
      <c r="AB159" s="221" t="str">
        <f t="shared" si="39"/>
        <v/>
      </c>
      <c r="AC159" s="221" t="str">
        <f t="shared" si="40"/>
        <v>#REF!</v>
      </c>
      <c r="AD159" s="221" t="str">
        <f t="shared" si="41"/>
        <v>#REF!</v>
      </c>
      <c r="AE159" s="221" t="str">
        <f t="shared" si="42"/>
        <v>#REF!</v>
      </c>
      <c r="AF159" s="221" t="str">
        <f t="shared" si="43"/>
        <v>#REF!</v>
      </c>
      <c r="AG159" s="221" t="str">
        <f t="shared" si="44"/>
        <v>#REF!</v>
      </c>
      <c r="AH159" s="221" t="str">
        <f t="shared" si="45"/>
        <v>#REF!</v>
      </c>
    </row>
    <row r="160">
      <c r="B160" s="218">
        <v>140.0</v>
      </c>
      <c r="C160" s="219" t="str">
        <f t="shared" si="15"/>
        <v>#REF!</v>
      </c>
      <c r="D160" s="221"/>
      <c r="E160" s="221" t="str">
        <f t="shared" si="16"/>
        <v>#REF!</v>
      </c>
      <c r="F160" s="221" t="str">
        <f t="shared" si="17"/>
        <v>#REF!</v>
      </c>
      <c r="G160" s="221" t="str">
        <f t="shared" si="18"/>
        <v>#REF!</v>
      </c>
      <c r="H160" s="221" t="str">
        <f t="shared" si="19"/>
        <v>#REF!</v>
      </c>
      <c r="I160" s="221" t="str">
        <f t="shared" si="20"/>
        <v>#REF!</v>
      </c>
      <c r="J160" s="221" t="str">
        <f t="shared" si="21"/>
        <v>#REF!</v>
      </c>
      <c r="K160" s="221" t="str">
        <f t="shared" si="22"/>
        <v>#REF!</v>
      </c>
      <c r="L160" s="221" t="str">
        <f t="shared" si="23"/>
        <v>#REF!</v>
      </c>
      <c r="M160" s="221" t="str">
        <f t="shared" si="24"/>
        <v>#REF!</v>
      </c>
      <c r="N160" s="221" t="str">
        <f t="shared" si="25"/>
        <v>#REF!</v>
      </c>
      <c r="O160" s="221" t="str">
        <f t="shared" si="26"/>
        <v>#REF!</v>
      </c>
      <c r="P160" s="221" t="str">
        <f t="shared" si="27"/>
        <v>#REF!</v>
      </c>
      <c r="Q160" s="221" t="str">
        <f t="shared" si="28"/>
        <v>#REF!</v>
      </c>
      <c r="R160" s="221" t="str">
        <f t="shared" si="29"/>
        <v>#REF!</v>
      </c>
      <c r="S160" s="221" t="str">
        <f t="shared" si="30"/>
        <v>#REF!</v>
      </c>
      <c r="T160" s="221" t="str">
        <f t="shared" si="31"/>
        <v>#REF!</v>
      </c>
      <c r="U160" s="221" t="str">
        <f t="shared" si="32"/>
        <v>#REF!</v>
      </c>
      <c r="V160" s="221" t="str">
        <f t="shared" si="33"/>
        <v>#REF!</v>
      </c>
      <c r="W160" s="221" t="str">
        <f t="shared" si="34"/>
        <v>#REF!</v>
      </c>
      <c r="X160" s="221" t="str">
        <f t="shared" si="35"/>
        <v>#REF!</v>
      </c>
      <c r="Y160" s="221" t="str">
        <f t="shared" si="36"/>
        <v>#REF!</v>
      </c>
      <c r="Z160" s="221" t="str">
        <f t="shared" si="37"/>
        <v/>
      </c>
      <c r="AA160" s="221" t="str">
        <f t="shared" si="38"/>
        <v/>
      </c>
      <c r="AB160" s="221" t="str">
        <f t="shared" si="39"/>
        <v/>
      </c>
      <c r="AC160" s="221" t="str">
        <f t="shared" si="40"/>
        <v>#REF!</v>
      </c>
      <c r="AD160" s="221" t="str">
        <f t="shared" si="41"/>
        <v>#REF!</v>
      </c>
      <c r="AE160" s="221" t="str">
        <f t="shared" si="42"/>
        <v>#REF!</v>
      </c>
      <c r="AF160" s="221" t="str">
        <f t="shared" si="43"/>
        <v>#REF!</v>
      </c>
      <c r="AG160" s="221" t="str">
        <f t="shared" si="44"/>
        <v>#REF!</v>
      </c>
      <c r="AH160" s="221" t="str">
        <f t="shared" si="45"/>
        <v>#REF!</v>
      </c>
    </row>
    <row r="161">
      <c r="B161" s="218">
        <v>141.0</v>
      </c>
      <c r="C161" s="219" t="str">
        <f t="shared" si="15"/>
        <v>#REF!</v>
      </c>
      <c r="D161" s="221"/>
      <c r="E161" s="221" t="str">
        <f t="shared" si="16"/>
        <v>#REF!</v>
      </c>
      <c r="F161" s="221" t="str">
        <f t="shared" si="17"/>
        <v>#REF!</v>
      </c>
      <c r="G161" s="221" t="str">
        <f t="shared" si="18"/>
        <v>#REF!</v>
      </c>
      <c r="H161" s="221" t="str">
        <f t="shared" si="19"/>
        <v>#REF!</v>
      </c>
      <c r="I161" s="221" t="str">
        <f t="shared" si="20"/>
        <v>#REF!</v>
      </c>
      <c r="J161" s="221" t="str">
        <f t="shared" si="21"/>
        <v>#REF!</v>
      </c>
      <c r="K161" s="221" t="str">
        <f t="shared" si="22"/>
        <v>#REF!</v>
      </c>
      <c r="L161" s="221" t="str">
        <f t="shared" si="23"/>
        <v>#REF!</v>
      </c>
      <c r="M161" s="221" t="str">
        <f t="shared" si="24"/>
        <v>#REF!</v>
      </c>
      <c r="N161" s="221" t="str">
        <f t="shared" si="25"/>
        <v>#REF!</v>
      </c>
      <c r="O161" s="221" t="str">
        <f t="shared" si="26"/>
        <v>#REF!</v>
      </c>
      <c r="P161" s="221" t="str">
        <f t="shared" si="27"/>
        <v>#REF!</v>
      </c>
      <c r="Q161" s="221" t="str">
        <f t="shared" si="28"/>
        <v>#REF!</v>
      </c>
      <c r="R161" s="221" t="str">
        <f t="shared" si="29"/>
        <v>#REF!</v>
      </c>
      <c r="S161" s="221" t="str">
        <f t="shared" si="30"/>
        <v>#REF!</v>
      </c>
      <c r="T161" s="221" t="str">
        <f t="shared" si="31"/>
        <v>#REF!</v>
      </c>
      <c r="U161" s="221" t="str">
        <f t="shared" si="32"/>
        <v>#REF!</v>
      </c>
      <c r="V161" s="221" t="str">
        <f t="shared" si="33"/>
        <v>#REF!</v>
      </c>
      <c r="W161" s="221" t="str">
        <f t="shared" si="34"/>
        <v>#REF!</v>
      </c>
      <c r="X161" s="221" t="str">
        <f t="shared" si="35"/>
        <v>#REF!</v>
      </c>
      <c r="Y161" s="221" t="str">
        <f t="shared" si="36"/>
        <v>#REF!</v>
      </c>
      <c r="Z161" s="221" t="str">
        <f t="shared" si="37"/>
        <v/>
      </c>
      <c r="AA161" s="221" t="str">
        <f t="shared" si="38"/>
        <v/>
      </c>
      <c r="AB161" s="221" t="str">
        <f t="shared" si="39"/>
        <v/>
      </c>
      <c r="AC161" s="221" t="str">
        <f t="shared" si="40"/>
        <v>#REF!</v>
      </c>
      <c r="AD161" s="221" t="str">
        <f t="shared" si="41"/>
        <v>#REF!</v>
      </c>
      <c r="AE161" s="221" t="str">
        <f t="shared" si="42"/>
        <v>#REF!</v>
      </c>
      <c r="AF161" s="221" t="str">
        <f t="shared" si="43"/>
        <v>#REF!</v>
      </c>
      <c r="AG161" s="221" t="str">
        <f t="shared" si="44"/>
        <v>#REF!</v>
      </c>
      <c r="AH161" s="221" t="str">
        <f t="shared" si="45"/>
        <v>#REF!</v>
      </c>
    </row>
    <row r="162">
      <c r="B162" s="218">
        <v>142.0</v>
      </c>
      <c r="C162" s="219" t="str">
        <f t="shared" si="15"/>
        <v>#REF!</v>
      </c>
      <c r="D162" s="221"/>
      <c r="E162" s="221" t="str">
        <f t="shared" si="16"/>
        <v>#REF!</v>
      </c>
      <c r="F162" s="221" t="str">
        <f t="shared" si="17"/>
        <v>#REF!</v>
      </c>
      <c r="G162" s="221" t="str">
        <f t="shared" si="18"/>
        <v>#REF!</v>
      </c>
      <c r="H162" s="221" t="str">
        <f t="shared" si="19"/>
        <v>#REF!</v>
      </c>
      <c r="I162" s="221" t="str">
        <f t="shared" si="20"/>
        <v>#REF!</v>
      </c>
      <c r="J162" s="221" t="str">
        <f t="shared" si="21"/>
        <v>#REF!</v>
      </c>
      <c r="K162" s="221" t="str">
        <f t="shared" si="22"/>
        <v>#REF!</v>
      </c>
      <c r="L162" s="221" t="str">
        <f t="shared" si="23"/>
        <v>#REF!</v>
      </c>
      <c r="M162" s="221" t="str">
        <f t="shared" si="24"/>
        <v>#REF!</v>
      </c>
      <c r="N162" s="221" t="str">
        <f t="shared" si="25"/>
        <v>#REF!</v>
      </c>
      <c r="O162" s="221" t="str">
        <f t="shared" si="26"/>
        <v>#REF!</v>
      </c>
      <c r="P162" s="221" t="str">
        <f t="shared" si="27"/>
        <v>#REF!</v>
      </c>
      <c r="Q162" s="221" t="str">
        <f t="shared" si="28"/>
        <v>#REF!</v>
      </c>
      <c r="R162" s="221" t="str">
        <f t="shared" si="29"/>
        <v>#REF!</v>
      </c>
      <c r="S162" s="221" t="str">
        <f t="shared" si="30"/>
        <v>#REF!</v>
      </c>
      <c r="T162" s="221" t="str">
        <f t="shared" si="31"/>
        <v>#REF!</v>
      </c>
      <c r="U162" s="221" t="str">
        <f t="shared" si="32"/>
        <v>#REF!</v>
      </c>
      <c r="V162" s="221" t="str">
        <f t="shared" si="33"/>
        <v>#REF!</v>
      </c>
      <c r="W162" s="221" t="str">
        <f t="shared" si="34"/>
        <v>#REF!</v>
      </c>
      <c r="X162" s="221" t="str">
        <f t="shared" si="35"/>
        <v>#REF!</v>
      </c>
      <c r="Y162" s="221" t="str">
        <f t="shared" si="36"/>
        <v>#REF!</v>
      </c>
      <c r="Z162" s="221" t="str">
        <f t="shared" si="37"/>
        <v/>
      </c>
      <c r="AA162" s="221" t="str">
        <f t="shared" si="38"/>
        <v/>
      </c>
      <c r="AB162" s="221" t="str">
        <f t="shared" si="39"/>
        <v/>
      </c>
      <c r="AC162" s="221" t="str">
        <f t="shared" si="40"/>
        <v>#REF!</v>
      </c>
      <c r="AD162" s="221" t="str">
        <f t="shared" si="41"/>
        <v>#REF!</v>
      </c>
      <c r="AE162" s="221" t="str">
        <f t="shared" si="42"/>
        <v>#REF!</v>
      </c>
      <c r="AF162" s="221" t="str">
        <f t="shared" si="43"/>
        <v>#REF!</v>
      </c>
      <c r="AG162" s="221" t="str">
        <f t="shared" si="44"/>
        <v>#REF!</v>
      </c>
      <c r="AH162" s="221" t="str">
        <f t="shared" si="45"/>
        <v>#REF!</v>
      </c>
    </row>
    <row r="163">
      <c r="B163" s="218">
        <v>143.0</v>
      </c>
      <c r="C163" s="219" t="str">
        <f t="shared" si="15"/>
        <v>#REF!</v>
      </c>
      <c r="D163" s="221"/>
      <c r="E163" s="221" t="str">
        <f t="shared" si="16"/>
        <v>#REF!</v>
      </c>
      <c r="F163" s="221" t="str">
        <f t="shared" si="17"/>
        <v>#REF!</v>
      </c>
      <c r="G163" s="221" t="str">
        <f t="shared" si="18"/>
        <v>#REF!</v>
      </c>
      <c r="H163" s="221" t="str">
        <f t="shared" si="19"/>
        <v>#REF!</v>
      </c>
      <c r="I163" s="221" t="str">
        <f t="shared" si="20"/>
        <v>#REF!</v>
      </c>
      <c r="J163" s="221" t="str">
        <f t="shared" si="21"/>
        <v>#REF!</v>
      </c>
      <c r="K163" s="221" t="str">
        <f t="shared" si="22"/>
        <v>#REF!</v>
      </c>
      <c r="L163" s="221" t="str">
        <f t="shared" si="23"/>
        <v>#REF!</v>
      </c>
      <c r="M163" s="221" t="str">
        <f t="shared" si="24"/>
        <v>#REF!</v>
      </c>
      <c r="N163" s="221" t="str">
        <f t="shared" si="25"/>
        <v>#REF!</v>
      </c>
      <c r="O163" s="221" t="str">
        <f t="shared" si="26"/>
        <v>#REF!</v>
      </c>
      <c r="P163" s="221" t="str">
        <f t="shared" si="27"/>
        <v>#REF!</v>
      </c>
      <c r="Q163" s="221" t="str">
        <f t="shared" si="28"/>
        <v>#REF!</v>
      </c>
      <c r="R163" s="221" t="str">
        <f t="shared" si="29"/>
        <v>#REF!</v>
      </c>
      <c r="S163" s="221" t="str">
        <f t="shared" si="30"/>
        <v>#REF!</v>
      </c>
      <c r="T163" s="221" t="str">
        <f t="shared" si="31"/>
        <v>#REF!</v>
      </c>
      <c r="U163" s="221" t="str">
        <f t="shared" si="32"/>
        <v>#REF!</v>
      </c>
      <c r="V163" s="221" t="str">
        <f t="shared" si="33"/>
        <v>#REF!</v>
      </c>
      <c r="W163" s="221" t="str">
        <f t="shared" si="34"/>
        <v>#REF!</v>
      </c>
      <c r="X163" s="221" t="str">
        <f t="shared" si="35"/>
        <v>#REF!</v>
      </c>
      <c r="Y163" s="221" t="str">
        <f t="shared" si="36"/>
        <v>#REF!</v>
      </c>
      <c r="Z163" s="221" t="str">
        <f t="shared" si="37"/>
        <v/>
      </c>
      <c r="AA163" s="221" t="str">
        <f t="shared" si="38"/>
        <v/>
      </c>
      <c r="AB163" s="221" t="str">
        <f t="shared" si="39"/>
        <v/>
      </c>
      <c r="AC163" s="221" t="str">
        <f t="shared" si="40"/>
        <v>#REF!</v>
      </c>
      <c r="AD163" s="221" t="str">
        <f t="shared" si="41"/>
        <v>#REF!</v>
      </c>
      <c r="AE163" s="221" t="str">
        <f t="shared" si="42"/>
        <v>#REF!</v>
      </c>
      <c r="AF163" s="221" t="str">
        <f t="shared" si="43"/>
        <v>#REF!</v>
      </c>
      <c r="AG163" s="221" t="str">
        <f t="shared" si="44"/>
        <v>#REF!</v>
      </c>
      <c r="AH163" s="221" t="str">
        <f t="shared" si="45"/>
        <v>#REF!</v>
      </c>
    </row>
    <row r="164">
      <c r="B164" s="218">
        <v>144.0</v>
      </c>
      <c r="C164" s="219" t="str">
        <f t="shared" si="15"/>
        <v>#REF!</v>
      </c>
      <c r="D164" s="221"/>
      <c r="E164" s="221" t="str">
        <f t="shared" si="16"/>
        <v>#REF!</v>
      </c>
      <c r="F164" s="221" t="str">
        <f t="shared" si="17"/>
        <v>#REF!</v>
      </c>
      <c r="G164" s="221" t="str">
        <f t="shared" si="18"/>
        <v>#REF!</v>
      </c>
      <c r="H164" s="221" t="str">
        <f t="shared" si="19"/>
        <v>#REF!</v>
      </c>
      <c r="I164" s="221" t="str">
        <f t="shared" si="20"/>
        <v>#REF!</v>
      </c>
      <c r="J164" s="221" t="str">
        <f t="shared" si="21"/>
        <v>#REF!</v>
      </c>
      <c r="K164" s="221" t="str">
        <f t="shared" si="22"/>
        <v>#REF!</v>
      </c>
      <c r="L164" s="221" t="str">
        <f t="shared" si="23"/>
        <v>#REF!</v>
      </c>
      <c r="M164" s="221" t="str">
        <f t="shared" si="24"/>
        <v>#REF!</v>
      </c>
      <c r="N164" s="221" t="str">
        <f t="shared" si="25"/>
        <v>#REF!</v>
      </c>
      <c r="O164" s="221" t="str">
        <f t="shared" si="26"/>
        <v>#REF!</v>
      </c>
      <c r="P164" s="221" t="str">
        <f t="shared" si="27"/>
        <v>#REF!</v>
      </c>
      <c r="Q164" s="221" t="str">
        <f t="shared" si="28"/>
        <v>#REF!</v>
      </c>
      <c r="R164" s="221" t="str">
        <f t="shared" si="29"/>
        <v>#REF!</v>
      </c>
      <c r="S164" s="221" t="str">
        <f t="shared" si="30"/>
        <v>#REF!</v>
      </c>
      <c r="T164" s="221" t="str">
        <f t="shared" si="31"/>
        <v>#REF!</v>
      </c>
      <c r="U164" s="221" t="str">
        <f t="shared" si="32"/>
        <v>#REF!</v>
      </c>
      <c r="V164" s="221" t="str">
        <f t="shared" si="33"/>
        <v>#REF!</v>
      </c>
      <c r="W164" s="221" t="str">
        <f t="shared" si="34"/>
        <v>#REF!</v>
      </c>
      <c r="X164" s="221" t="str">
        <f t="shared" si="35"/>
        <v>#REF!</v>
      </c>
      <c r="Y164" s="221" t="str">
        <f t="shared" si="36"/>
        <v>#REF!</v>
      </c>
      <c r="Z164" s="221" t="str">
        <f t="shared" si="37"/>
        <v/>
      </c>
      <c r="AA164" s="221" t="str">
        <f t="shared" si="38"/>
        <v/>
      </c>
      <c r="AB164" s="221" t="str">
        <f t="shared" si="39"/>
        <v/>
      </c>
      <c r="AC164" s="221" t="str">
        <f t="shared" si="40"/>
        <v>#REF!</v>
      </c>
      <c r="AD164" s="221" t="str">
        <f t="shared" si="41"/>
        <v>#REF!</v>
      </c>
      <c r="AE164" s="221" t="str">
        <f t="shared" si="42"/>
        <v>#REF!</v>
      </c>
      <c r="AF164" s="221" t="str">
        <f t="shared" si="43"/>
        <v>#REF!</v>
      </c>
      <c r="AG164" s="221" t="str">
        <f t="shared" si="44"/>
        <v>#REF!</v>
      </c>
      <c r="AH164" s="221" t="str">
        <f t="shared" si="45"/>
        <v>#REF!</v>
      </c>
    </row>
    <row r="165">
      <c r="B165" s="218">
        <v>145.0</v>
      </c>
      <c r="C165" s="219" t="str">
        <f t="shared" si="15"/>
        <v>#REF!</v>
      </c>
      <c r="D165" s="221"/>
      <c r="E165" s="221" t="str">
        <f t="shared" si="16"/>
        <v>#REF!</v>
      </c>
      <c r="F165" s="221" t="str">
        <f t="shared" si="17"/>
        <v>#REF!</v>
      </c>
      <c r="G165" s="221" t="str">
        <f t="shared" si="18"/>
        <v>#REF!</v>
      </c>
      <c r="H165" s="221" t="str">
        <f t="shared" si="19"/>
        <v>#REF!</v>
      </c>
      <c r="I165" s="221" t="str">
        <f t="shared" si="20"/>
        <v>#REF!</v>
      </c>
      <c r="J165" s="221" t="str">
        <f t="shared" si="21"/>
        <v>#REF!</v>
      </c>
      <c r="K165" s="221" t="str">
        <f t="shared" si="22"/>
        <v>#REF!</v>
      </c>
      <c r="L165" s="221" t="str">
        <f t="shared" si="23"/>
        <v>#REF!</v>
      </c>
      <c r="M165" s="221" t="str">
        <f t="shared" si="24"/>
        <v>#REF!</v>
      </c>
      <c r="N165" s="221" t="str">
        <f t="shared" si="25"/>
        <v>#REF!</v>
      </c>
      <c r="O165" s="221" t="str">
        <f t="shared" si="26"/>
        <v>#REF!</v>
      </c>
      <c r="P165" s="221" t="str">
        <f t="shared" si="27"/>
        <v>#REF!</v>
      </c>
      <c r="Q165" s="221" t="str">
        <f t="shared" si="28"/>
        <v>#REF!</v>
      </c>
      <c r="R165" s="221" t="str">
        <f t="shared" si="29"/>
        <v>#REF!</v>
      </c>
      <c r="S165" s="221" t="str">
        <f t="shared" si="30"/>
        <v>#REF!</v>
      </c>
      <c r="T165" s="221" t="str">
        <f t="shared" si="31"/>
        <v>#REF!</v>
      </c>
      <c r="U165" s="221" t="str">
        <f t="shared" si="32"/>
        <v>#REF!</v>
      </c>
      <c r="V165" s="221" t="str">
        <f t="shared" si="33"/>
        <v>#REF!</v>
      </c>
      <c r="W165" s="221" t="str">
        <f t="shared" si="34"/>
        <v>#REF!</v>
      </c>
      <c r="X165" s="221" t="str">
        <f t="shared" si="35"/>
        <v>#REF!</v>
      </c>
      <c r="Y165" s="221" t="str">
        <f t="shared" si="36"/>
        <v>#REF!</v>
      </c>
      <c r="Z165" s="221" t="str">
        <f t="shared" si="37"/>
        <v/>
      </c>
      <c r="AA165" s="221" t="str">
        <f t="shared" si="38"/>
        <v/>
      </c>
      <c r="AB165" s="221" t="str">
        <f t="shared" si="39"/>
        <v/>
      </c>
      <c r="AC165" s="221" t="str">
        <f t="shared" si="40"/>
        <v>#REF!</v>
      </c>
      <c r="AD165" s="221" t="str">
        <f t="shared" si="41"/>
        <v>#REF!</v>
      </c>
      <c r="AE165" s="221" t="str">
        <f t="shared" si="42"/>
        <v>#REF!</v>
      </c>
      <c r="AF165" s="221" t="str">
        <f t="shared" si="43"/>
        <v>#REF!</v>
      </c>
      <c r="AG165" s="221" t="str">
        <f t="shared" si="44"/>
        <v>#REF!</v>
      </c>
      <c r="AH165" s="221" t="str">
        <f t="shared" si="45"/>
        <v>#REF!</v>
      </c>
    </row>
    <row r="166">
      <c r="B166" s="218">
        <v>146.0</v>
      </c>
      <c r="C166" s="219" t="str">
        <f t="shared" si="15"/>
        <v>#REF!</v>
      </c>
      <c r="D166" s="221"/>
      <c r="E166" s="221" t="str">
        <f t="shared" si="16"/>
        <v>#REF!</v>
      </c>
      <c r="F166" s="221" t="str">
        <f t="shared" si="17"/>
        <v>#REF!</v>
      </c>
      <c r="G166" s="221" t="str">
        <f t="shared" si="18"/>
        <v>#REF!</v>
      </c>
      <c r="H166" s="221" t="str">
        <f t="shared" si="19"/>
        <v>#REF!</v>
      </c>
      <c r="I166" s="221" t="str">
        <f t="shared" si="20"/>
        <v>#REF!</v>
      </c>
      <c r="J166" s="221" t="str">
        <f t="shared" si="21"/>
        <v>#REF!</v>
      </c>
      <c r="K166" s="221" t="str">
        <f t="shared" si="22"/>
        <v>#REF!</v>
      </c>
      <c r="L166" s="221" t="str">
        <f t="shared" si="23"/>
        <v>#REF!</v>
      </c>
      <c r="M166" s="221" t="str">
        <f t="shared" si="24"/>
        <v>#REF!</v>
      </c>
      <c r="N166" s="221" t="str">
        <f t="shared" si="25"/>
        <v>#REF!</v>
      </c>
      <c r="O166" s="221" t="str">
        <f t="shared" si="26"/>
        <v>#REF!</v>
      </c>
      <c r="P166" s="221" t="str">
        <f t="shared" si="27"/>
        <v>#REF!</v>
      </c>
      <c r="Q166" s="221" t="str">
        <f t="shared" si="28"/>
        <v>#REF!</v>
      </c>
      <c r="R166" s="221" t="str">
        <f t="shared" si="29"/>
        <v>#REF!</v>
      </c>
      <c r="S166" s="221" t="str">
        <f t="shared" si="30"/>
        <v>#REF!</v>
      </c>
      <c r="T166" s="221" t="str">
        <f t="shared" si="31"/>
        <v>#REF!</v>
      </c>
      <c r="U166" s="221" t="str">
        <f t="shared" si="32"/>
        <v>#REF!</v>
      </c>
      <c r="V166" s="221" t="str">
        <f t="shared" si="33"/>
        <v>#REF!</v>
      </c>
      <c r="W166" s="221" t="str">
        <f t="shared" si="34"/>
        <v>#REF!</v>
      </c>
      <c r="X166" s="221" t="str">
        <f t="shared" si="35"/>
        <v>#REF!</v>
      </c>
      <c r="Y166" s="221" t="str">
        <f t="shared" si="36"/>
        <v>#REF!</v>
      </c>
      <c r="Z166" s="221" t="str">
        <f t="shared" si="37"/>
        <v/>
      </c>
      <c r="AA166" s="221" t="str">
        <f t="shared" si="38"/>
        <v/>
      </c>
      <c r="AB166" s="221" t="str">
        <f t="shared" si="39"/>
        <v/>
      </c>
      <c r="AC166" s="221" t="str">
        <f t="shared" si="40"/>
        <v>#REF!</v>
      </c>
      <c r="AD166" s="221" t="str">
        <f t="shared" si="41"/>
        <v>#REF!</v>
      </c>
      <c r="AE166" s="221" t="str">
        <f t="shared" si="42"/>
        <v>#REF!</v>
      </c>
      <c r="AF166" s="221" t="str">
        <f t="shared" si="43"/>
        <v>#REF!</v>
      </c>
      <c r="AG166" s="221" t="str">
        <f t="shared" si="44"/>
        <v>#REF!</v>
      </c>
      <c r="AH166" s="221" t="str">
        <f t="shared" si="45"/>
        <v>#REF!</v>
      </c>
    </row>
    <row r="167">
      <c r="B167" s="218">
        <v>147.0</v>
      </c>
      <c r="C167" s="219" t="str">
        <f t="shared" si="15"/>
        <v>#REF!</v>
      </c>
      <c r="D167" s="221"/>
      <c r="E167" s="221" t="str">
        <f t="shared" si="16"/>
        <v>#REF!</v>
      </c>
      <c r="F167" s="221" t="str">
        <f t="shared" si="17"/>
        <v>#REF!</v>
      </c>
      <c r="G167" s="221" t="str">
        <f t="shared" si="18"/>
        <v>#REF!</v>
      </c>
      <c r="H167" s="221" t="str">
        <f t="shared" si="19"/>
        <v>#REF!</v>
      </c>
      <c r="I167" s="221" t="str">
        <f t="shared" si="20"/>
        <v>#REF!</v>
      </c>
      <c r="J167" s="221" t="str">
        <f t="shared" si="21"/>
        <v>#REF!</v>
      </c>
      <c r="K167" s="221" t="str">
        <f t="shared" si="22"/>
        <v>#REF!</v>
      </c>
      <c r="L167" s="221" t="str">
        <f t="shared" si="23"/>
        <v>#REF!</v>
      </c>
      <c r="M167" s="221" t="str">
        <f t="shared" si="24"/>
        <v>#REF!</v>
      </c>
      <c r="N167" s="221" t="str">
        <f t="shared" si="25"/>
        <v>#REF!</v>
      </c>
      <c r="O167" s="221" t="str">
        <f t="shared" si="26"/>
        <v>#REF!</v>
      </c>
      <c r="P167" s="221" t="str">
        <f t="shared" si="27"/>
        <v>#REF!</v>
      </c>
      <c r="Q167" s="221" t="str">
        <f t="shared" si="28"/>
        <v>#REF!</v>
      </c>
      <c r="R167" s="221" t="str">
        <f t="shared" si="29"/>
        <v>#REF!</v>
      </c>
      <c r="S167" s="221" t="str">
        <f t="shared" si="30"/>
        <v>#REF!</v>
      </c>
      <c r="T167" s="221" t="str">
        <f t="shared" si="31"/>
        <v>#REF!</v>
      </c>
      <c r="U167" s="221" t="str">
        <f t="shared" si="32"/>
        <v>#REF!</v>
      </c>
      <c r="V167" s="221" t="str">
        <f t="shared" si="33"/>
        <v>#REF!</v>
      </c>
      <c r="W167" s="221" t="str">
        <f t="shared" si="34"/>
        <v>#REF!</v>
      </c>
      <c r="X167" s="221" t="str">
        <f t="shared" si="35"/>
        <v>#REF!</v>
      </c>
      <c r="Y167" s="221" t="str">
        <f t="shared" si="36"/>
        <v>#REF!</v>
      </c>
      <c r="Z167" s="221" t="str">
        <f t="shared" si="37"/>
        <v/>
      </c>
      <c r="AA167" s="221" t="str">
        <f t="shared" si="38"/>
        <v/>
      </c>
      <c r="AB167" s="221" t="str">
        <f t="shared" si="39"/>
        <v/>
      </c>
      <c r="AC167" s="221" t="str">
        <f t="shared" si="40"/>
        <v>#REF!</v>
      </c>
      <c r="AD167" s="221" t="str">
        <f t="shared" si="41"/>
        <v>#REF!</v>
      </c>
      <c r="AE167" s="221" t="str">
        <f t="shared" si="42"/>
        <v>#REF!</v>
      </c>
      <c r="AF167" s="221" t="str">
        <f t="shared" si="43"/>
        <v>#REF!</v>
      </c>
      <c r="AG167" s="221" t="str">
        <f t="shared" si="44"/>
        <v>#REF!</v>
      </c>
      <c r="AH167" s="221" t="str">
        <f t="shared" si="45"/>
        <v>#REF!</v>
      </c>
    </row>
    <row r="168">
      <c r="B168" s="218">
        <v>148.0</v>
      </c>
      <c r="C168" s="219" t="str">
        <f t="shared" si="15"/>
        <v>#REF!</v>
      </c>
      <c r="D168" s="221"/>
      <c r="E168" s="221" t="str">
        <f t="shared" si="16"/>
        <v>#REF!</v>
      </c>
      <c r="F168" s="221" t="str">
        <f t="shared" si="17"/>
        <v>#REF!</v>
      </c>
      <c r="G168" s="221" t="str">
        <f t="shared" si="18"/>
        <v>#REF!</v>
      </c>
      <c r="H168" s="221" t="str">
        <f t="shared" si="19"/>
        <v>#REF!</v>
      </c>
      <c r="I168" s="221" t="str">
        <f t="shared" si="20"/>
        <v>#REF!</v>
      </c>
      <c r="J168" s="221" t="str">
        <f t="shared" si="21"/>
        <v>#REF!</v>
      </c>
      <c r="K168" s="221" t="str">
        <f t="shared" si="22"/>
        <v>#REF!</v>
      </c>
      <c r="L168" s="221" t="str">
        <f t="shared" si="23"/>
        <v>#REF!</v>
      </c>
      <c r="M168" s="221" t="str">
        <f t="shared" si="24"/>
        <v>#REF!</v>
      </c>
      <c r="N168" s="221" t="str">
        <f t="shared" si="25"/>
        <v>#REF!</v>
      </c>
      <c r="O168" s="221" t="str">
        <f t="shared" si="26"/>
        <v>#REF!</v>
      </c>
      <c r="P168" s="221" t="str">
        <f t="shared" si="27"/>
        <v>#REF!</v>
      </c>
      <c r="Q168" s="221" t="str">
        <f t="shared" si="28"/>
        <v>#REF!</v>
      </c>
      <c r="R168" s="221" t="str">
        <f t="shared" si="29"/>
        <v>#REF!</v>
      </c>
      <c r="S168" s="221" t="str">
        <f t="shared" si="30"/>
        <v>#REF!</v>
      </c>
      <c r="T168" s="221" t="str">
        <f t="shared" si="31"/>
        <v>#REF!</v>
      </c>
      <c r="U168" s="221" t="str">
        <f t="shared" si="32"/>
        <v>#REF!</v>
      </c>
      <c r="V168" s="221" t="str">
        <f t="shared" si="33"/>
        <v>#REF!</v>
      </c>
      <c r="W168" s="221" t="str">
        <f t="shared" si="34"/>
        <v>#REF!</v>
      </c>
      <c r="X168" s="221" t="str">
        <f t="shared" si="35"/>
        <v>#REF!</v>
      </c>
      <c r="Y168" s="221" t="str">
        <f t="shared" si="36"/>
        <v>#REF!</v>
      </c>
      <c r="Z168" s="221" t="str">
        <f t="shared" si="37"/>
        <v/>
      </c>
      <c r="AA168" s="221" t="str">
        <f t="shared" si="38"/>
        <v/>
      </c>
      <c r="AB168" s="221" t="str">
        <f t="shared" si="39"/>
        <v/>
      </c>
      <c r="AC168" s="221" t="str">
        <f t="shared" si="40"/>
        <v>#REF!</v>
      </c>
      <c r="AD168" s="221" t="str">
        <f t="shared" si="41"/>
        <v>#REF!</v>
      </c>
      <c r="AE168" s="221" t="str">
        <f t="shared" si="42"/>
        <v>#REF!</v>
      </c>
      <c r="AF168" s="221" t="str">
        <f t="shared" si="43"/>
        <v>#REF!</v>
      </c>
      <c r="AG168" s="221" t="str">
        <f t="shared" si="44"/>
        <v>#REF!</v>
      </c>
      <c r="AH168" s="221" t="str">
        <f t="shared" si="45"/>
        <v>#REF!</v>
      </c>
    </row>
    <row r="169">
      <c r="B169" s="218">
        <v>149.0</v>
      </c>
      <c r="C169" s="219" t="str">
        <f t="shared" si="15"/>
        <v>#REF!</v>
      </c>
      <c r="D169" s="221"/>
      <c r="E169" s="221" t="str">
        <f t="shared" si="16"/>
        <v>#REF!</v>
      </c>
      <c r="F169" s="221" t="str">
        <f t="shared" si="17"/>
        <v>#REF!</v>
      </c>
      <c r="G169" s="221" t="str">
        <f t="shared" si="18"/>
        <v>#REF!</v>
      </c>
      <c r="H169" s="221" t="str">
        <f t="shared" si="19"/>
        <v>#REF!</v>
      </c>
      <c r="I169" s="221" t="str">
        <f t="shared" si="20"/>
        <v>#REF!</v>
      </c>
      <c r="J169" s="221" t="str">
        <f t="shared" si="21"/>
        <v>#REF!</v>
      </c>
      <c r="K169" s="221" t="str">
        <f t="shared" si="22"/>
        <v>#REF!</v>
      </c>
      <c r="L169" s="221" t="str">
        <f t="shared" si="23"/>
        <v>#REF!</v>
      </c>
      <c r="M169" s="221" t="str">
        <f t="shared" si="24"/>
        <v>#REF!</v>
      </c>
      <c r="N169" s="221" t="str">
        <f t="shared" si="25"/>
        <v>#REF!</v>
      </c>
      <c r="O169" s="221" t="str">
        <f t="shared" si="26"/>
        <v>#REF!</v>
      </c>
      <c r="P169" s="221" t="str">
        <f t="shared" si="27"/>
        <v>#REF!</v>
      </c>
      <c r="Q169" s="221" t="str">
        <f t="shared" si="28"/>
        <v>#REF!</v>
      </c>
      <c r="R169" s="221" t="str">
        <f t="shared" si="29"/>
        <v>#REF!</v>
      </c>
      <c r="S169" s="221" t="str">
        <f t="shared" si="30"/>
        <v>#REF!</v>
      </c>
      <c r="T169" s="221" t="str">
        <f t="shared" si="31"/>
        <v>#REF!</v>
      </c>
      <c r="U169" s="221" t="str">
        <f t="shared" si="32"/>
        <v>#REF!</v>
      </c>
      <c r="V169" s="221" t="str">
        <f t="shared" si="33"/>
        <v>#REF!</v>
      </c>
      <c r="W169" s="221" t="str">
        <f t="shared" si="34"/>
        <v>#REF!</v>
      </c>
      <c r="X169" s="221" t="str">
        <f t="shared" si="35"/>
        <v>#REF!</v>
      </c>
      <c r="Y169" s="221" t="str">
        <f t="shared" si="36"/>
        <v>#REF!</v>
      </c>
      <c r="Z169" s="221" t="str">
        <f t="shared" si="37"/>
        <v/>
      </c>
      <c r="AA169" s="221" t="str">
        <f t="shared" si="38"/>
        <v/>
      </c>
      <c r="AB169" s="221" t="str">
        <f t="shared" si="39"/>
        <v/>
      </c>
      <c r="AC169" s="221" t="str">
        <f t="shared" si="40"/>
        <v>#REF!</v>
      </c>
      <c r="AD169" s="221" t="str">
        <f t="shared" si="41"/>
        <v>#REF!</v>
      </c>
      <c r="AE169" s="221" t="str">
        <f t="shared" si="42"/>
        <v>#REF!</v>
      </c>
      <c r="AF169" s="221" t="str">
        <f t="shared" si="43"/>
        <v>#REF!</v>
      </c>
      <c r="AG169" s="221" t="str">
        <f t="shared" si="44"/>
        <v>#REF!</v>
      </c>
      <c r="AH169" s="221" t="str">
        <f t="shared" si="45"/>
        <v>#REF!</v>
      </c>
    </row>
    <row r="170">
      <c r="B170" s="218">
        <v>150.0</v>
      </c>
      <c r="C170" s="219" t="str">
        <f t="shared" si="15"/>
        <v>#REF!</v>
      </c>
      <c r="D170" s="221"/>
      <c r="E170" s="221" t="str">
        <f t="shared" si="16"/>
        <v>#REF!</v>
      </c>
      <c r="F170" s="221" t="str">
        <f t="shared" si="17"/>
        <v>#REF!</v>
      </c>
      <c r="G170" s="221" t="str">
        <f t="shared" si="18"/>
        <v>#REF!</v>
      </c>
      <c r="H170" s="221" t="str">
        <f t="shared" si="19"/>
        <v>#REF!</v>
      </c>
      <c r="I170" s="221" t="str">
        <f t="shared" si="20"/>
        <v>#REF!</v>
      </c>
      <c r="J170" s="221" t="str">
        <f t="shared" si="21"/>
        <v>#REF!</v>
      </c>
      <c r="K170" s="221" t="str">
        <f t="shared" si="22"/>
        <v>#REF!</v>
      </c>
      <c r="L170" s="221" t="str">
        <f t="shared" si="23"/>
        <v>#REF!</v>
      </c>
      <c r="M170" s="221" t="str">
        <f t="shared" si="24"/>
        <v>#REF!</v>
      </c>
      <c r="N170" s="221" t="str">
        <f t="shared" si="25"/>
        <v>#REF!</v>
      </c>
      <c r="O170" s="221" t="str">
        <f t="shared" si="26"/>
        <v>#REF!</v>
      </c>
      <c r="P170" s="221" t="str">
        <f t="shared" si="27"/>
        <v>#REF!</v>
      </c>
      <c r="Q170" s="221" t="str">
        <f t="shared" si="28"/>
        <v>#REF!</v>
      </c>
      <c r="R170" s="221" t="str">
        <f t="shared" si="29"/>
        <v>#REF!</v>
      </c>
      <c r="S170" s="221" t="str">
        <f t="shared" si="30"/>
        <v>#REF!</v>
      </c>
      <c r="T170" s="221" t="str">
        <f t="shared" si="31"/>
        <v>#REF!</v>
      </c>
      <c r="U170" s="221" t="str">
        <f t="shared" si="32"/>
        <v>#REF!</v>
      </c>
      <c r="V170" s="221" t="str">
        <f t="shared" si="33"/>
        <v>#REF!</v>
      </c>
      <c r="W170" s="221" t="str">
        <f t="shared" si="34"/>
        <v>#REF!</v>
      </c>
      <c r="X170" s="221" t="str">
        <f t="shared" si="35"/>
        <v>#REF!</v>
      </c>
      <c r="Y170" s="221" t="str">
        <f t="shared" si="36"/>
        <v>#REF!</v>
      </c>
      <c r="Z170" s="221" t="str">
        <f t="shared" si="37"/>
        <v/>
      </c>
      <c r="AA170" s="221" t="str">
        <f t="shared" si="38"/>
        <v/>
      </c>
      <c r="AB170" s="221" t="str">
        <f t="shared" si="39"/>
        <v/>
      </c>
      <c r="AC170" s="221" t="str">
        <f t="shared" si="40"/>
        <v>#REF!</v>
      </c>
      <c r="AD170" s="221" t="str">
        <f t="shared" si="41"/>
        <v>#REF!</v>
      </c>
      <c r="AE170" s="221" t="str">
        <f t="shared" si="42"/>
        <v>#REF!</v>
      </c>
      <c r="AF170" s="221" t="str">
        <f t="shared" si="43"/>
        <v>#REF!</v>
      </c>
      <c r="AG170" s="221" t="str">
        <f t="shared" si="44"/>
        <v>#REF!</v>
      </c>
      <c r="AH170" s="221" t="str">
        <f t="shared" si="45"/>
        <v>#REF!</v>
      </c>
    </row>
    <row r="171">
      <c r="B171" s="218">
        <v>151.0</v>
      </c>
      <c r="C171" s="219" t="str">
        <f t="shared" si="15"/>
        <v>#REF!</v>
      </c>
      <c r="D171" s="221"/>
      <c r="E171" s="221" t="str">
        <f t="shared" si="16"/>
        <v>#REF!</v>
      </c>
      <c r="F171" s="221" t="str">
        <f t="shared" si="17"/>
        <v>#REF!</v>
      </c>
      <c r="G171" s="221" t="str">
        <f t="shared" si="18"/>
        <v>#REF!</v>
      </c>
      <c r="H171" s="221" t="str">
        <f t="shared" si="19"/>
        <v>#REF!</v>
      </c>
      <c r="I171" s="221" t="str">
        <f t="shared" si="20"/>
        <v>#REF!</v>
      </c>
      <c r="J171" s="221" t="str">
        <f t="shared" si="21"/>
        <v>#REF!</v>
      </c>
      <c r="K171" s="221" t="str">
        <f t="shared" si="22"/>
        <v>#REF!</v>
      </c>
      <c r="L171" s="221" t="str">
        <f t="shared" si="23"/>
        <v>#REF!</v>
      </c>
      <c r="M171" s="221" t="str">
        <f t="shared" si="24"/>
        <v>#REF!</v>
      </c>
      <c r="N171" s="221" t="str">
        <f t="shared" si="25"/>
        <v>#REF!</v>
      </c>
      <c r="O171" s="221" t="str">
        <f t="shared" si="26"/>
        <v>#REF!</v>
      </c>
      <c r="P171" s="221" t="str">
        <f t="shared" si="27"/>
        <v>#REF!</v>
      </c>
      <c r="Q171" s="221" t="str">
        <f t="shared" si="28"/>
        <v>#REF!</v>
      </c>
      <c r="R171" s="221" t="str">
        <f t="shared" si="29"/>
        <v>#REF!</v>
      </c>
      <c r="S171" s="221" t="str">
        <f t="shared" si="30"/>
        <v>#REF!</v>
      </c>
      <c r="T171" s="221" t="str">
        <f t="shared" si="31"/>
        <v>#REF!</v>
      </c>
      <c r="U171" s="221" t="str">
        <f t="shared" si="32"/>
        <v>#REF!</v>
      </c>
      <c r="V171" s="221" t="str">
        <f t="shared" si="33"/>
        <v>#REF!</v>
      </c>
      <c r="W171" s="221" t="str">
        <f t="shared" si="34"/>
        <v>#REF!</v>
      </c>
      <c r="X171" s="221" t="str">
        <f t="shared" si="35"/>
        <v>#REF!</v>
      </c>
      <c r="Y171" s="221" t="str">
        <f t="shared" si="36"/>
        <v>#REF!</v>
      </c>
      <c r="Z171" s="221" t="str">
        <f t="shared" si="37"/>
        <v/>
      </c>
      <c r="AA171" s="221" t="str">
        <f t="shared" si="38"/>
        <v/>
      </c>
      <c r="AB171" s="221" t="str">
        <f t="shared" si="39"/>
        <v/>
      </c>
      <c r="AC171" s="221" t="str">
        <f t="shared" si="40"/>
        <v>#REF!</v>
      </c>
      <c r="AD171" s="221" t="str">
        <f t="shared" si="41"/>
        <v>#REF!</v>
      </c>
      <c r="AE171" s="221" t="str">
        <f t="shared" si="42"/>
        <v>#REF!</v>
      </c>
      <c r="AF171" s="221" t="str">
        <f t="shared" si="43"/>
        <v>#REF!</v>
      </c>
      <c r="AG171" s="221" t="str">
        <f t="shared" si="44"/>
        <v>#REF!</v>
      </c>
      <c r="AH171" s="221" t="str">
        <f t="shared" si="45"/>
        <v>#REF!</v>
      </c>
    </row>
    <row r="172">
      <c r="B172" s="218">
        <v>152.0</v>
      </c>
      <c r="C172" s="219" t="str">
        <f t="shared" si="15"/>
        <v>#REF!</v>
      </c>
      <c r="D172" s="221"/>
      <c r="E172" s="221" t="str">
        <f t="shared" si="16"/>
        <v>#REF!</v>
      </c>
      <c r="F172" s="221" t="str">
        <f t="shared" si="17"/>
        <v>#REF!</v>
      </c>
      <c r="G172" s="221" t="str">
        <f t="shared" si="18"/>
        <v>#REF!</v>
      </c>
      <c r="H172" s="221" t="str">
        <f t="shared" si="19"/>
        <v>#REF!</v>
      </c>
      <c r="I172" s="221" t="str">
        <f t="shared" si="20"/>
        <v>#REF!</v>
      </c>
      <c r="J172" s="221" t="str">
        <f t="shared" si="21"/>
        <v>#REF!</v>
      </c>
      <c r="K172" s="221" t="str">
        <f t="shared" si="22"/>
        <v>#REF!</v>
      </c>
      <c r="L172" s="221" t="str">
        <f t="shared" si="23"/>
        <v>#REF!</v>
      </c>
      <c r="M172" s="221" t="str">
        <f t="shared" si="24"/>
        <v>#REF!</v>
      </c>
      <c r="N172" s="221" t="str">
        <f t="shared" si="25"/>
        <v>#REF!</v>
      </c>
      <c r="O172" s="221" t="str">
        <f t="shared" si="26"/>
        <v>#REF!</v>
      </c>
      <c r="P172" s="221" t="str">
        <f t="shared" si="27"/>
        <v>#REF!</v>
      </c>
      <c r="Q172" s="221" t="str">
        <f t="shared" si="28"/>
        <v>#REF!</v>
      </c>
      <c r="R172" s="221" t="str">
        <f t="shared" si="29"/>
        <v>#REF!</v>
      </c>
      <c r="S172" s="221" t="str">
        <f t="shared" si="30"/>
        <v>#REF!</v>
      </c>
      <c r="T172" s="221" t="str">
        <f t="shared" si="31"/>
        <v>#REF!</v>
      </c>
      <c r="U172" s="221" t="str">
        <f t="shared" si="32"/>
        <v>#REF!</v>
      </c>
      <c r="V172" s="221" t="str">
        <f t="shared" si="33"/>
        <v>#REF!</v>
      </c>
      <c r="W172" s="221" t="str">
        <f t="shared" si="34"/>
        <v>#REF!</v>
      </c>
      <c r="X172" s="221" t="str">
        <f t="shared" si="35"/>
        <v>#REF!</v>
      </c>
      <c r="Y172" s="221" t="str">
        <f t="shared" si="36"/>
        <v>#REF!</v>
      </c>
      <c r="Z172" s="221" t="str">
        <f t="shared" si="37"/>
        <v/>
      </c>
      <c r="AA172" s="221" t="str">
        <f t="shared" si="38"/>
        <v/>
      </c>
      <c r="AB172" s="221" t="str">
        <f t="shared" si="39"/>
        <v/>
      </c>
      <c r="AC172" s="221" t="str">
        <f t="shared" si="40"/>
        <v>#REF!</v>
      </c>
      <c r="AD172" s="221" t="str">
        <f t="shared" si="41"/>
        <v>#REF!</v>
      </c>
      <c r="AE172" s="221" t="str">
        <f t="shared" si="42"/>
        <v>#REF!</v>
      </c>
      <c r="AF172" s="221" t="str">
        <f t="shared" si="43"/>
        <v>#REF!</v>
      </c>
      <c r="AG172" s="221" t="str">
        <f t="shared" si="44"/>
        <v>#REF!</v>
      </c>
      <c r="AH172" s="221" t="str">
        <f t="shared" si="45"/>
        <v>#REF!</v>
      </c>
    </row>
    <row r="173">
      <c r="B173" s="218">
        <v>153.0</v>
      </c>
      <c r="C173" s="219" t="str">
        <f t="shared" si="15"/>
        <v>#REF!</v>
      </c>
      <c r="D173" s="221"/>
      <c r="E173" s="221" t="str">
        <f t="shared" si="16"/>
        <v>#REF!</v>
      </c>
      <c r="F173" s="221" t="str">
        <f t="shared" si="17"/>
        <v>#REF!</v>
      </c>
      <c r="G173" s="221" t="str">
        <f t="shared" si="18"/>
        <v>#REF!</v>
      </c>
      <c r="H173" s="221" t="str">
        <f t="shared" si="19"/>
        <v>#REF!</v>
      </c>
      <c r="I173" s="221" t="str">
        <f t="shared" si="20"/>
        <v>#REF!</v>
      </c>
      <c r="J173" s="221" t="str">
        <f t="shared" si="21"/>
        <v>#REF!</v>
      </c>
      <c r="K173" s="221" t="str">
        <f t="shared" si="22"/>
        <v>#REF!</v>
      </c>
      <c r="L173" s="221" t="str">
        <f t="shared" si="23"/>
        <v>#REF!</v>
      </c>
      <c r="M173" s="221" t="str">
        <f t="shared" si="24"/>
        <v>#REF!</v>
      </c>
      <c r="N173" s="221" t="str">
        <f t="shared" si="25"/>
        <v>#REF!</v>
      </c>
      <c r="O173" s="221" t="str">
        <f t="shared" si="26"/>
        <v>#REF!</v>
      </c>
      <c r="P173" s="221" t="str">
        <f t="shared" si="27"/>
        <v>#REF!</v>
      </c>
      <c r="Q173" s="221" t="str">
        <f t="shared" si="28"/>
        <v>#REF!</v>
      </c>
      <c r="R173" s="221" t="str">
        <f t="shared" si="29"/>
        <v>#REF!</v>
      </c>
      <c r="S173" s="221" t="str">
        <f t="shared" si="30"/>
        <v>#REF!</v>
      </c>
      <c r="T173" s="221" t="str">
        <f t="shared" si="31"/>
        <v>#REF!</v>
      </c>
      <c r="U173" s="221" t="str">
        <f t="shared" si="32"/>
        <v>#REF!</v>
      </c>
      <c r="V173" s="221" t="str">
        <f t="shared" si="33"/>
        <v>#REF!</v>
      </c>
      <c r="W173" s="221" t="str">
        <f t="shared" si="34"/>
        <v>#REF!</v>
      </c>
      <c r="X173" s="221" t="str">
        <f t="shared" si="35"/>
        <v>#REF!</v>
      </c>
      <c r="Y173" s="221" t="str">
        <f t="shared" si="36"/>
        <v>#REF!</v>
      </c>
      <c r="Z173" s="221" t="str">
        <f t="shared" si="37"/>
        <v/>
      </c>
      <c r="AA173" s="221" t="str">
        <f t="shared" si="38"/>
        <v/>
      </c>
      <c r="AB173" s="221" t="str">
        <f t="shared" si="39"/>
        <v/>
      </c>
      <c r="AC173" s="221" t="str">
        <f t="shared" si="40"/>
        <v>#REF!</v>
      </c>
      <c r="AD173" s="221" t="str">
        <f t="shared" si="41"/>
        <v>#REF!</v>
      </c>
      <c r="AE173" s="221" t="str">
        <f t="shared" si="42"/>
        <v>#REF!</v>
      </c>
      <c r="AF173" s="221" t="str">
        <f t="shared" si="43"/>
        <v>#REF!</v>
      </c>
      <c r="AG173" s="221" t="str">
        <f t="shared" si="44"/>
        <v>#REF!</v>
      </c>
      <c r="AH173" s="221" t="str">
        <f t="shared" si="45"/>
        <v>#REF!</v>
      </c>
    </row>
    <row r="174">
      <c r="B174" s="218">
        <v>154.0</v>
      </c>
      <c r="C174" s="219" t="str">
        <f t="shared" si="15"/>
        <v>#REF!</v>
      </c>
      <c r="D174" s="221"/>
      <c r="E174" s="221" t="str">
        <f t="shared" si="16"/>
        <v>#REF!</v>
      </c>
      <c r="F174" s="221" t="str">
        <f t="shared" si="17"/>
        <v>#REF!</v>
      </c>
      <c r="G174" s="221" t="str">
        <f t="shared" si="18"/>
        <v>#REF!</v>
      </c>
      <c r="H174" s="221" t="str">
        <f t="shared" si="19"/>
        <v>#REF!</v>
      </c>
      <c r="I174" s="221" t="str">
        <f t="shared" si="20"/>
        <v>#REF!</v>
      </c>
      <c r="J174" s="221" t="str">
        <f t="shared" si="21"/>
        <v>#REF!</v>
      </c>
      <c r="K174" s="221" t="str">
        <f t="shared" si="22"/>
        <v>#REF!</v>
      </c>
      <c r="L174" s="221" t="str">
        <f t="shared" si="23"/>
        <v>#REF!</v>
      </c>
      <c r="M174" s="221" t="str">
        <f t="shared" si="24"/>
        <v>#REF!</v>
      </c>
      <c r="N174" s="221" t="str">
        <f t="shared" si="25"/>
        <v>#REF!</v>
      </c>
      <c r="O174" s="221" t="str">
        <f t="shared" si="26"/>
        <v>#REF!</v>
      </c>
      <c r="P174" s="221" t="str">
        <f t="shared" si="27"/>
        <v>#REF!</v>
      </c>
      <c r="Q174" s="221" t="str">
        <f t="shared" si="28"/>
        <v>#REF!</v>
      </c>
      <c r="R174" s="221" t="str">
        <f t="shared" si="29"/>
        <v>#REF!</v>
      </c>
      <c r="S174" s="221" t="str">
        <f t="shared" si="30"/>
        <v>#REF!</v>
      </c>
      <c r="T174" s="221" t="str">
        <f t="shared" si="31"/>
        <v>#REF!</v>
      </c>
      <c r="U174" s="221" t="str">
        <f t="shared" si="32"/>
        <v>#REF!</v>
      </c>
      <c r="V174" s="221" t="str">
        <f t="shared" si="33"/>
        <v>#REF!</v>
      </c>
      <c r="W174" s="221" t="str">
        <f t="shared" si="34"/>
        <v>#REF!</v>
      </c>
      <c r="X174" s="221" t="str">
        <f t="shared" si="35"/>
        <v>#REF!</v>
      </c>
      <c r="Y174" s="221" t="str">
        <f t="shared" si="36"/>
        <v>#REF!</v>
      </c>
      <c r="Z174" s="221" t="str">
        <f t="shared" si="37"/>
        <v/>
      </c>
      <c r="AA174" s="221" t="str">
        <f t="shared" si="38"/>
        <v/>
      </c>
      <c r="AB174" s="221" t="str">
        <f t="shared" si="39"/>
        <v/>
      </c>
      <c r="AC174" s="221" t="str">
        <f t="shared" si="40"/>
        <v>#REF!</v>
      </c>
      <c r="AD174" s="221" t="str">
        <f t="shared" si="41"/>
        <v>#REF!</v>
      </c>
      <c r="AE174" s="221" t="str">
        <f t="shared" si="42"/>
        <v>#REF!</v>
      </c>
      <c r="AF174" s="221" t="str">
        <f t="shared" si="43"/>
        <v>#REF!</v>
      </c>
      <c r="AG174" s="221" t="str">
        <f t="shared" si="44"/>
        <v>#REF!</v>
      </c>
      <c r="AH174" s="221" t="str">
        <f t="shared" si="45"/>
        <v>#REF!</v>
      </c>
    </row>
    <row r="175">
      <c r="B175" s="218">
        <v>155.0</v>
      </c>
      <c r="C175" s="219" t="str">
        <f t="shared" si="15"/>
        <v>#REF!</v>
      </c>
      <c r="D175" s="221"/>
      <c r="E175" s="221" t="str">
        <f t="shared" si="16"/>
        <v>#REF!</v>
      </c>
      <c r="F175" s="221" t="str">
        <f t="shared" si="17"/>
        <v>#REF!</v>
      </c>
      <c r="G175" s="221" t="str">
        <f t="shared" si="18"/>
        <v>#REF!</v>
      </c>
      <c r="H175" s="221" t="str">
        <f t="shared" si="19"/>
        <v>#REF!</v>
      </c>
      <c r="I175" s="221" t="str">
        <f t="shared" si="20"/>
        <v>#REF!</v>
      </c>
      <c r="J175" s="221" t="str">
        <f t="shared" si="21"/>
        <v>#REF!</v>
      </c>
      <c r="K175" s="221" t="str">
        <f t="shared" si="22"/>
        <v>#REF!</v>
      </c>
      <c r="L175" s="221" t="str">
        <f t="shared" si="23"/>
        <v>#REF!</v>
      </c>
      <c r="M175" s="221" t="str">
        <f t="shared" si="24"/>
        <v>#REF!</v>
      </c>
      <c r="N175" s="221" t="str">
        <f t="shared" si="25"/>
        <v>#REF!</v>
      </c>
      <c r="O175" s="221" t="str">
        <f t="shared" si="26"/>
        <v>#REF!</v>
      </c>
      <c r="P175" s="221" t="str">
        <f t="shared" si="27"/>
        <v>#REF!</v>
      </c>
      <c r="Q175" s="221" t="str">
        <f t="shared" si="28"/>
        <v>#REF!</v>
      </c>
      <c r="R175" s="221" t="str">
        <f t="shared" si="29"/>
        <v>#REF!</v>
      </c>
      <c r="S175" s="221" t="str">
        <f t="shared" si="30"/>
        <v>#REF!</v>
      </c>
      <c r="T175" s="221" t="str">
        <f t="shared" si="31"/>
        <v>#REF!</v>
      </c>
      <c r="U175" s="221" t="str">
        <f t="shared" si="32"/>
        <v>#REF!</v>
      </c>
      <c r="V175" s="221" t="str">
        <f t="shared" si="33"/>
        <v>#REF!</v>
      </c>
      <c r="W175" s="221" t="str">
        <f t="shared" si="34"/>
        <v>#REF!</v>
      </c>
      <c r="X175" s="221" t="str">
        <f t="shared" si="35"/>
        <v>#REF!</v>
      </c>
      <c r="Y175" s="221" t="str">
        <f t="shared" si="36"/>
        <v>#REF!</v>
      </c>
      <c r="Z175" s="221" t="str">
        <f t="shared" si="37"/>
        <v/>
      </c>
      <c r="AA175" s="221" t="str">
        <f t="shared" si="38"/>
        <v/>
      </c>
      <c r="AB175" s="221" t="str">
        <f t="shared" si="39"/>
        <v/>
      </c>
      <c r="AC175" s="221" t="str">
        <f t="shared" si="40"/>
        <v>#REF!</v>
      </c>
      <c r="AD175" s="221" t="str">
        <f t="shared" si="41"/>
        <v>#REF!</v>
      </c>
      <c r="AE175" s="221" t="str">
        <f t="shared" si="42"/>
        <v>#REF!</v>
      </c>
      <c r="AF175" s="221" t="str">
        <f t="shared" si="43"/>
        <v>#REF!</v>
      </c>
      <c r="AG175" s="221" t="str">
        <f t="shared" si="44"/>
        <v>#REF!</v>
      </c>
      <c r="AH175" s="221" t="str">
        <f t="shared" si="45"/>
        <v>#REF!</v>
      </c>
    </row>
    <row r="176">
      <c r="B176" s="218">
        <v>156.0</v>
      </c>
      <c r="C176" s="219" t="str">
        <f t="shared" si="15"/>
        <v>#REF!</v>
      </c>
      <c r="D176" s="221"/>
      <c r="E176" s="221" t="str">
        <f t="shared" si="16"/>
        <v>#REF!</v>
      </c>
      <c r="F176" s="221" t="str">
        <f t="shared" si="17"/>
        <v>#REF!</v>
      </c>
      <c r="G176" s="221" t="str">
        <f t="shared" si="18"/>
        <v>#REF!</v>
      </c>
      <c r="H176" s="221" t="str">
        <f t="shared" si="19"/>
        <v>#REF!</v>
      </c>
      <c r="I176" s="221" t="str">
        <f t="shared" si="20"/>
        <v>#REF!</v>
      </c>
      <c r="J176" s="221" t="str">
        <f t="shared" si="21"/>
        <v>#REF!</v>
      </c>
      <c r="K176" s="221" t="str">
        <f t="shared" si="22"/>
        <v>#REF!</v>
      </c>
      <c r="L176" s="221" t="str">
        <f t="shared" si="23"/>
        <v>#REF!</v>
      </c>
      <c r="M176" s="221" t="str">
        <f t="shared" si="24"/>
        <v>#REF!</v>
      </c>
      <c r="N176" s="221" t="str">
        <f t="shared" si="25"/>
        <v>#REF!</v>
      </c>
      <c r="O176" s="221" t="str">
        <f t="shared" si="26"/>
        <v>#REF!</v>
      </c>
      <c r="P176" s="221" t="str">
        <f t="shared" si="27"/>
        <v>#REF!</v>
      </c>
      <c r="Q176" s="221" t="str">
        <f t="shared" si="28"/>
        <v>#REF!</v>
      </c>
      <c r="R176" s="221" t="str">
        <f t="shared" si="29"/>
        <v>#REF!</v>
      </c>
      <c r="S176" s="221" t="str">
        <f t="shared" si="30"/>
        <v>#REF!</v>
      </c>
      <c r="T176" s="221" t="str">
        <f t="shared" si="31"/>
        <v>#REF!</v>
      </c>
      <c r="U176" s="221" t="str">
        <f t="shared" si="32"/>
        <v>#REF!</v>
      </c>
      <c r="V176" s="221" t="str">
        <f t="shared" si="33"/>
        <v>#REF!</v>
      </c>
      <c r="W176" s="221" t="str">
        <f t="shared" si="34"/>
        <v>#REF!</v>
      </c>
      <c r="X176" s="221" t="str">
        <f t="shared" si="35"/>
        <v>#REF!</v>
      </c>
      <c r="Y176" s="221" t="str">
        <f t="shared" si="36"/>
        <v>#REF!</v>
      </c>
      <c r="Z176" s="221" t="str">
        <f t="shared" si="37"/>
        <v/>
      </c>
      <c r="AA176" s="221" t="str">
        <f t="shared" si="38"/>
        <v/>
      </c>
      <c r="AB176" s="221" t="str">
        <f t="shared" si="39"/>
        <v/>
      </c>
      <c r="AC176" s="221" t="str">
        <f t="shared" si="40"/>
        <v>#REF!</v>
      </c>
      <c r="AD176" s="221" t="str">
        <f t="shared" si="41"/>
        <v>#REF!</v>
      </c>
      <c r="AE176" s="221" t="str">
        <f t="shared" si="42"/>
        <v>#REF!</v>
      </c>
      <c r="AF176" s="221" t="str">
        <f t="shared" si="43"/>
        <v>#REF!</v>
      </c>
      <c r="AG176" s="221" t="str">
        <f t="shared" si="44"/>
        <v>#REF!</v>
      </c>
      <c r="AH176" s="221" t="str">
        <f t="shared" si="45"/>
        <v>#REF!</v>
      </c>
    </row>
    <row r="177">
      <c r="B177" s="218">
        <v>157.0</v>
      </c>
      <c r="C177" s="219" t="str">
        <f t="shared" si="15"/>
        <v>#REF!</v>
      </c>
      <c r="D177" s="221"/>
      <c r="E177" s="221" t="str">
        <f t="shared" si="16"/>
        <v>#REF!</v>
      </c>
      <c r="F177" s="221" t="str">
        <f t="shared" si="17"/>
        <v>#REF!</v>
      </c>
      <c r="G177" s="221" t="str">
        <f t="shared" si="18"/>
        <v>#REF!</v>
      </c>
      <c r="H177" s="221" t="str">
        <f t="shared" si="19"/>
        <v>#REF!</v>
      </c>
      <c r="I177" s="221" t="str">
        <f t="shared" si="20"/>
        <v>#REF!</v>
      </c>
      <c r="J177" s="221" t="str">
        <f t="shared" si="21"/>
        <v>#REF!</v>
      </c>
      <c r="K177" s="221" t="str">
        <f t="shared" si="22"/>
        <v>#REF!</v>
      </c>
      <c r="L177" s="221" t="str">
        <f t="shared" si="23"/>
        <v>#REF!</v>
      </c>
      <c r="M177" s="221" t="str">
        <f t="shared" si="24"/>
        <v>#REF!</v>
      </c>
      <c r="N177" s="221" t="str">
        <f t="shared" si="25"/>
        <v>#REF!</v>
      </c>
      <c r="O177" s="221" t="str">
        <f t="shared" si="26"/>
        <v>#REF!</v>
      </c>
      <c r="P177" s="221" t="str">
        <f t="shared" si="27"/>
        <v>#REF!</v>
      </c>
      <c r="Q177" s="221" t="str">
        <f t="shared" si="28"/>
        <v>#REF!</v>
      </c>
      <c r="R177" s="221" t="str">
        <f t="shared" si="29"/>
        <v>#REF!</v>
      </c>
      <c r="S177" s="221" t="str">
        <f t="shared" si="30"/>
        <v>#REF!</v>
      </c>
      <c r="T177" s="221" t="str">
        <f t="shared" si="31"/>
        <v>#REF!</v>
      </c>
      <c r="U177" s="221" t="str">
        <f t="shared" si="32"/>
        <v>#REF!</v>
      </c>
      <c r="V177" s="221" t="str">
        <f t="shared" si="33"/>
        <v>#REF!</v>
      </c>
      <c r="W177" s="221" t="str">
        <f t="shared" si="34"/>
        <v>#REF!</v>
      </c>
      <c r="X177" s="221" t="str">
        <f t="shared" si="35"/>
        <v>#REF!</v>
      </c>
      <c r="Y177" s="221" t="str">
        <f t="shared" si="36"/>
        <v>#REF!</v>
      </c>
      <c r="Z177" s="221" t="str">
        <f t="shared" si="37"/>
        <v/>
      </c>
      <c r="AA177" s="221" t="str">
        <f t="shared" si="38"/>
        <v/>
      </c>
      <c r="AB177" s="221" t="str">
        <f t="shared" si="39"/>
        <v/>
      </c>
      <c r="AC177" s="221" t="str">
        <f t="shared" si="40"/>
        <v>#REF!</v>
      </c>
      <c r="AD177" s="221" t="str">
        <f t="shared" si="41"/>
        <v>#REF!</v>
      </c>
      <c r="AE177" s="221" t="str">
        <f t="shared" si="42"/>
        <v>#REF!</v>
      </c>
      <c r="AF177" s="221" t="str">
        <f t="shared" si="43"/>
        <v>#REF!</v>
      </c>
      <c r="AG177" s="221" t="str">
        <f t="shared" si="44"/>
        <v>#REF!</v>
      </c>
      <c r="AH177" s="221" t="str">
        <f t="shared" si="45"/>
        <v>#REF!</v>
      </c>
    </row>
    <row r="178">
      <c r="B178" s="218">
        <v>158.0</v>
      </c>
      <c r="C178" s="219" t="str">
        <f t="shared" si="15"/>
        <v>#REF!</v>
      </c>
      <c r="D178" s="221"/>
      <c r="E178" s="221" t="str">
        <f t="shared" si="16"/>
        <v>#REF!</v>
      </c>
      <c r="F178" s="221" t="str">
        <f t="shared" si="17"/>
        <v>#REF!</v>
      </c>
      <c r="G178" s="221" t="str">
        <f t="shared" si="18"/>
        <v>#REF!</v>
      </c>
      <c r="H178" s="221" t="str">
        <f t="shared" si="19"/>
        <v>#REF!</v>
      </c>
      <c r="I178" s="221" t="str">
        <f t="shared" si="20"/>
        <v>#REF!</v>
      </c>
      <c r="J178" s="221" t="str">
        <f t="shared" si="21"/>
        <v>#REF!</v>
      </c>
      <c r="K178" s="221" t="str">
        <f t="shared" si="22"/>
        <v>#REF!</v>
      </c>
      <c r="L178" s="221" t="str">
        <f t="shared" si="23"/>
        <v>#REF!</v>
      </c>
      <c r="M178" s="221" t="str">
        <f t="shared" si="24"/>
        <v>#REF!</v>
      </c>
      <c r="N178" s="221" t="str">
        <f t="shared" si="25"/>
        <v>#REF!</v>
      </c>
      <c r="O178" s="221" t="str">
        <f t="shared" si="26"/>
        <v>#REF!</v>
      </c>
      <c r="P178" s="221" t="str">
        <f t="shared" si="27"/>
        <v>#REF!</v>
      </c>
      <c r="Q178" s="221" t="str">
        <f t="shared" si="28"/>
        <v>#REF!</v>
      </c>
      <c r="R178" s="221" t="str">
        <f t="shared" si="29"/>
        <v>#REF!</v>
      </c>
      <c r="S178" s="221" t="str">
        <f t="shared" si="30"/>
        <v>#REF!</v>
      </c>
      <c r="T178" s="221" t="str">
        <f t="shared" si="31"/>
        <v>#REF!</v>
      </c>
      <c r="U178" s="221" t="str">
        <f t="shared" si="32"/>
        <v>#REF!</v>
      </c>
      <c r="V178" s="221" t="str">
        <f t="shared" si="33"/>
        <v>#REF!</v>
      </c>
      <c r="W178" s="221" t="str">
        <f t="shared" si="34"/>
        <v>#REF!</v>
      </c>
      <c r="X178" s="221" t="str">
        <f t="shared" si="35"/>
        <v>#REF!</v>
      </c>
      <c r="Y178" s="221" t="str">
        <f t="shared" si="36"/>
        <v>#REF!</v>
      </c>
      <c r="Z178" s="221" t="str">
        <f t="shared" si="37"/>
        <v/>
      </c>
      <c r="AA178" s="221" t="str">
        <f t="shared" si="38"/>
        <v/>
      </c>
      <c r="AB178" s="221" t="str">
        <f t="shared" si="39"/>
        <v/>
      </c>
      <c r="AC178" s="221" t="str">
        <f t="shared" si="40"/>
        <v>#REF!</v>
      </c>
      <c r="AD178" s="221" t="str">
        <f t="shared" si="41"/>
        <v>#REF!</v>
      </c>
      <c r="AE178" s="221" t="str">
        <f t="shared" si="42"/>
        <v>#REF!</v>
      </c>
      <c r="AF178" s="221" t="str">
        <f t="shared" si="43"/>
        <v>#REF!</v>
      </c>
      <c r="AG178" s="221" t="str">
        <f t="shared" si="44"/>
        <v>#REF!</v>
      </c>
      <c r="AH178" s="221" t="str">
        <f t="shared" si="45"/>
        <v>#REF!</v>
      </c>
    </row>
    <row r="179">
      <c r="B179" s="218">
        <v>159.0</v>
      </c>
      <c r="C179" s="219" t="str">
        <f t="shared" si="15"/>
        <v>#REF!</v>
      </c>
      <c r="D179" s="221"/>
      <c r="E179" s="221" t="str">
        <f t="shared" si="16"/>
        <v>#REF!</v>
      </c>
      <c r="F179" s="221" t="str">
        <f t="shared" si="17"/>
        <v>#REF!</v>
      </c>
      <c r="G179" s="221" t="str">
        <f t="shared" si="18"/>
        <v>#REF!</v>
      </c>
      <c r="H179" s="221" t="str">
        <f t="shared" si="19"/>
        <v>#REF!</v>
      </c>
      <c r="I179" s="221" t="str">
        <f t="shared" si="20"/>
        <v>#REF!</v>
      </c>
      <c r="J179" s="221" t="str">
        <f t="shared" si="21"/>
        <v>#REF!</v>
      </c>
      <c r="K179" s="221" t="str">
        <f t="shared" si="22"/>
        <v>#REF!</v>
      </c>
      <c r="L179" s="221" t="str">
        <f t="shared" si="23"/>
        <v>#REF!</v>
      </c>
      <c r="M179" s="221" t="str">
        <f t="shared" si="24"/>
        <v>#REF!</v>
      </c>
      <c r="N179" s="221" t="str">
        <f t="shared" si="25"/>
        <v>#REF!</v>
      </c>
      <c r="O179" s="221" t="str">
        <f t="shared" si="26"/>
        <v>#REF!</v>
      </c>
      <c r="P179" s="221" t="str">
        <f t="shared" si="27"/>
        <v>#REF!</v>
      </c>
      <c r="Q179" s="221" t="str">
        <f t="shared" si="28"/>
        <v>#REF!</v>
      </c>
      <c r="R179" s="221" t="str">
        <f t="shared" si="29"/>
        <v>#REF!</v>
      </c>
      <c r="S179" s="221" t="str">
        <f t="shared" si="30"/>
        <v>#REF!</v>
      </c>
      <c r="T179" s="221" t="str">
        <f t="shared" si="31"/>
        <v>#REF!</v>
      </c>
      <c r="U179" s="221" t="str">
        <f t="shared" si="32"/>
        <v>#REF!</v>
      </c>
      <c r="V179" s="221" t="str">
        <f t="shared" si="33"/>
        <v>#REF!</v>
      </c>
      <c r="W179" s="221" t="str">
        <f t="shared" si="34"/>
        <v>#REF!</v>
      </c>
      <c r="X179" s="221" t="str">
        <f t="shared" si="35"/>
        <v>#REF!</v>
      </c>
      <c r="Y179" s="221" t="str">
        <f t="shared" si="36"/>
        <v>#REF!</v>
      </c>
      <c r="Z179" s="221" t="str">
        <f t="shared" si="37"/>
        <v/>
      </c>
      <c r="AA179" s="221" t="str">
        <f t="shared" si="38"/>
        <v/>
      </c>
      <c r="AB179" s="221" t="str">
        <f t="shared" si="39"/>
        <v/>
      </c>
      <c r="AC179" s="221" t="str">
        <f t="shared" si="40"/>
        <v>#REF!</v>
      </c>
      <c r="AD179" s="221" t="str">
        <f t="shared" si="41"/>
        <v>#REF!</v>
      </c>
      <c r="AE179" s="221" t="str">
        <f t="shared" si="42"/>
        <v>#REF!</v>
      </c>
      <c r="AF179" s="221" t="str">
        <f t="shared" si="43"/>
        <v>#REF!</v>
      </c>
      <c r="AG179" s="221" t="str">
        <f t="shared" si="44"/>
        <v>#REF!</v>
      </c>
      <c r="AH179" s="221" t="str">
        <f t="shared" si="45"/>
        <v>#REF!</v>
      </c>
    </row>
    <row r="180">
      <c r="B180" s="218">
        <v>160.0</v>
      </c>
      <c r="C180" s="219" t="str">
        <f t="shared" si="15"/>
        <v>#REF!</v>
      </c>
      <c r="D180" s="221"/>
      <c r="E180" s="221" t="str">
        <f t="shared" si="16"/>
        <v>#REF!</v>
      </c>
      <c r="F180" s="221" t="str">
        <f t="shared" si="17"/>
        <v>#REF!</v>
      </c>
      <c r="G180" s="221" t="str">
        <f t="shared" si="18"/>
        <v>#REF!</v>
      </c>
      <c r="H180" s="221" t="str">
        <f t="shared" si="19"/>
        <v>#REF!</v>
      </c>
      <c r="I180" s="221" t="str">
        <f t="shared" si="20"/>
        <v>#REF!</v>
      </c>
      <c r="J180" s="221" t="str">
        <f t="shared" si="21"/>
        <v>#REF!</v>
      </c>
      <c r="K180" s="221" t="str">
        <f t="shared" si="22"/>
        <v>#REF!</v>
      </c>
      <c r="L180" s="221" t="str">
        <f t="shared" si="23"/>
        <v>#REF!</v>
      </c>
      <c r="M180" s="221" t="str">
        <f t="shared" si="24"/>
        <v>#REF!</v>
      </c>
      <c r="N180" s="221" t="str">
        <f t="shared" si="25"/>
        <v>#REF!</v>
      </c>
      <c r="O180" s="221" t="str">
        <f t="shared" si="26"/>
        <v>#REF!</v>
      </c>
      <c r="P180" s="221" t="str">
        <f t="shared" si="27"/>
        <v>#REF!</v>
      </c>
      <c r="Q180" s="221" t="str">
        <f t="shared" si="28"/>
        <v>#REF!</v>
      </c>
      <c r="R180" s="221" t="str">
        <f t="shared" si="29"/>
        <v>#REF!</v>
      </c>
      <c r="S180" s="221" t="str">
        <f t="shared" si="30"/>
        <v>#REF!</v>
      </c>
      <c r="T180" s="221" t="str">
        <f t="shared" si="31"/>
        <v>#REF!</v>
      </c>
      <c r="U180" s="221" t="str">
        <f t="shared" si="32"/>
        <v>#REF!</v>
      </c>
      <c r="V180" s="221" t="str">
        <f t="shared" si="33"/>
        <v>#REF!</v>
      </c>
      <c r="W180" s="221" t="str">
        <f t="shared" si="34"/>
        <v>#REF!</v>
      </c>
      <c r="X180" s="221" t="str">
        <f t="shared" si="35"/>
        <v>#REF!</v>
      </c>
      <c r="Y180" s="221" t="str">
        <f t="shared" si="36"/>
        <v>#REF!</v>
      </c>
      <c r="Z180" s="221" t="str">
        <f t="shared" si="37"/>
        <v/>
      </c>
      <c r="AA180" s="221" t="str">
        <f t="shared" si="38"/>
        <v/>
      </c>
      <c r="AB180" s="221" t="str">
        <f t="shared" si="39"/>
        <v/>
      </c>
      <c r="AC180" s="221" t="str">
        <f t="shared" si="40"/>
        <v>#REF!</v>
      </c>
      <c r="AD180" s="221" t="str">
        <f t="shared" si="41"/>
        <v>#REF!</v>
      </c>
      <c r="AE180" s="221" t="str">
        <f t="shared" si="42"/>
        <v>#REF!</v>
      </c>
      <c r="AF180" s="221" t="str">
        <f t="shared" si="43"/>
        <v>#REF!</v>
      </c>
      <c r="AG180" s="221" t="str">
        <f t="shared" si="44"/>
        <v>#REF!</v>
      </c>
      <c r="AH180" s="221" t="str">
        <f t="shared" si="45"/>
        <v>#REF!</v>
      </c>
    </row>
    <row r="181">
      <c r="B181" s="218">
        <v>161.0</v>
      </c>
      <c r="C181" s="219" t="str">
        <f t="shared" si="15"/>
        <v>#REF!</v>
      </c>
      <c r="D181" s="221"/>
      <c r="E181" s="221" t="str">
        <f t="shared" si="16"/>
        <v>#REF!</v>
      </c>
      <c r="F181" s="221" t="str">
        <f t="shared" si="17"/>
        <v>#REF!</v>
      </c>
      <c r="G181" s="221" t="str">
        <f t="shared" si="18"/>
        <v>#REF!</v>
      </c>
      <c r="H181" s="221" t="str">
        <f t="shared" si="19"/>
        <v>#REF!</v>
      </c>
      <c r="I181" s="221" t="str">
        <f t="shared" si="20"/>
        <v>#REF!</v>
      </c>
      <c r="J181" s="221" t="str">
        <f t="shared" si="21"/>
        <v>#REF!</v>
      </c>
      <c r="K181" s="221" t="str">
        <f t="shared" si="22"/>
        <v>#REF!</v>
      </c>
      <c r="L181" s="221" t="str">
        <f t="shared" si="23"/>
        <v>#REF!</v>
      </c>
      <c r="M181" s="221" t="str">
        <f t="shared" si="24"/>
        <v>#REF!</v>
      </c>
      <c r="N181" s="221" t="str">
        <f t="shared" si="25"/>
        <v>#REF!</v>
      </c>
      <c r="O181" s="221" t="str">
        <f t="shared" si="26"/>
        <v>#REF!</v>
      </c>
      <c r="P181" s="221" t="str">
        <f t="shared" si="27"/>
        <v>#REF!</v>
      </c>
      <c r="Q181" s="221" t="str">
        <f t="shared" si="28"/>
        <v>#REF!</v>
      </c>
      <c r="R181" s="221" t="str">
        <f t="shared" si="29"/>
        <v>#REF!</v>
      </c>
      <c r="S181" s="221" t="str">
        <f t="shared" si="30"/>
        <v>#REF!</v>
      </c>
      <c r="T181" s="221" t="str">
        <f t="shared" si="31"/>
        <v>#REF!</v>
      </c>
      <c r="U181" s="221" t="str">
        <f t="shared" si="32"/>
        <v>#REF!</v>
      </c>
      <c r="V181" s="221" t="str">
        <f t="shared" si="33"/>
        <v>#REF!</v>
      </c>
      <c r="W181" s="221" t="str">
        <f t="shared" si="34"/>
        <v>#REF!</v>
      </c>
      <c r="X181" s="221" t="str">
        <f t="shared" si="35"/>
        <v>#REF!</v>
      </c>
      <c r="Y181" s="221" t="str">
        <f t="shared" si="36"/>
        <v>#REF!</v>
      </c>
      <c r="Z181" s="221" t="str">
        <f t="shared" si="37"/>
        <v/>
      </c>
      <c r="AA181" s="221" t="str">
        <f t="shared" si="38"/>
        <v/>
      </c>
      <c r="AB181" s="221" t="str">
        <f t="shared" si="39"/>
        <v/>
      </c>
      <c r="AC181" s="221" t="str">
        <f t="shared" si="40"/>
        <v>#REF!</v>
      </c>
      <c r="AD181" s="221" t="str">
        <f t="shared" si="41"/>
        <v>#REF!</v>
      </c>
      <c r="AE181" s="221" t="str">
        <f t="shared" si="42"/>
        <v>#REF!</v>
      </c>
      <c r="AF181" s="221" t="str">
        <f t="shared" si="43"/>
        <v>#REF!</v>
      </c>
      <c r="AG181" s="221" t="str">
        <f t="shared" si="44"/>
        <v>#REF!</v>
      </c>
      <c r="AH181" s="221" t="str">
        <f t="shared" si="45"/>
        <v>#REF!</v>
      </c>
    </row>
    <row r="182">
      <c r="B182" s="218">
        <v>162.0</v>
      </c>
      <c r="C182" s="219" t="str">
        <f t="shared" si="15"/>
        <v>#REF!</v>
      </c>
      <c r="D182" s="221"/>
      <c r="E182" s="221" t="str">
        <f t="shared" si="16"/>
        <v>#REF!</v>
      </c>
      <c r="F182" s="221" t="str">
        <f t="shared" si="17"/>
        <v>#REF!</v>
      </c>
      <c r="G182" s="221" t="str">
        <f t="shared" si="18"/>
        <v>#REF!</v>
      </c>
      <c r="H182" s="221" t="str">
        <f t="shared" si="19"/>
        <v>#REF!</v>
      </c>
      <c r="I182" s="221" t="str">
        <f t="shared" si="20"/>
        <v>#REF!</v>
      </c>
      <c r="J182" s="221" t="str">
        <f t="shared" si="21"/>
        <v>#REF!</v>
      </c>
      <c r="K182" s="221" t="str">
        <f t="shared" si="22"/>
        <v>#REF!</v>
      </c>
      <c r="L182" s="221" t="str">
        <f t="shared" si="23"/>
        <v>#REF!</v>
      </c>
      <c r="M182" s="221" t="str">
        <f t="shared" si="24"/>
        <v>#REF!</v>
      </c>
      <c r="N182" s="221" t="str">
        <f t="shared" si="25"/>
        <v>#REF!</v>
      </c>
      <c r="O182" s="221" t="str">
        <f t="shared" si="26"/>
        <v>#REF!</v>
      </c>
      <c r="P182" s="221" t="str">
        <f t="shared" si="27"/>
        <v>#REF!</v>
      </c>
      <c r="Q182" s="221" t="str">
        <f t="shared" si="28"/>
        <v>#REF!</v>
      </c>
      <c r="R182" s="221" t="str">
        <f t="shared" si="29"/>
        <v>#REF!</v>
      </c>
      <c r="S182" s="221" t="str">
        <f t="shared" si="30"/>
        <v>#REF!</v>
      </c>
      <c r="T182" s="221" t="str">
        <f t="shared" si="31"/>
        <v>#REF!</v>
      </c>
      <c r="U182" s="221" t="str">
        <f t="shared" si="32"/>
        <v>#REF!</v>
      </c>
      <c r="V182" s="221" t="str">
        <f t="shared" si="33"/>
        <v>#REF!</v>
      </c>
      <c r="W182" s="221" t="str">
        <f t="shared" si="34"/>
        <v>#REF!</v>
      </c>
      <c r="X182" s="221" t="str">
        <f t="shared" si="35"/>
        <v>#REF!</v>
      </c>
      <c r="Y182" s="221" t="str">
        <f t="shared" si="36"/>
        <v>#REF!</v>
      </c>
      <c r="Z182" s="221" t="str">
        <f t="shared" si="37"/>
        <v/>
      </c>
      <c r="AA182" s="221" t="str">
        <f t="shared" si="38"/>
        <v/>
      </c>
      <c r="AB182" s="221" t="str">
        <f t="shared" si="39"/>
        <v/>
      </c>
      <c r="AC182" s="221" t="str">
        <f t="shared" si="40"/>
        <v>#REF!</v>
      </c>
      <c r="AD182" s="221" t="str">
        <f t="shared" si="41"/>
        <v>#REF!</v>
      </c>
      <c r="AE182" s="221" t="str">
        <f t="shared" si="42"/>
        <v>#REF!</v>
      </c>
      <c r="AF182" s="221" t="str">
        <f t="shared" si="43"/>
        <v>#REF!</v>
      </c>
      <c r="AG182" s="221" t="str">
        <f t="shared" si="44"/>
        <v>#REF!</v>
      </c>
      <c r="AH182" s="221" t="str">
        <f t="shared" si="45"/>
        <v>#REF!</v>
      </c>
    </row>
    <row r="183">
      <c r="B183" s="218">
        <v>163.0</v>
      </c>
      <c r="C183" s="219" t="str">
        <f t="shared" si="15"/>
        <v>#REF!</v>
      </c>
      <c r="D183" s="221"/>
      <c r="E183" s="221" t="str">
        <f t="shared" si="16"/>
        <v>#REF!</v>
      </c>
      <c r="F183" s="221" t="str">
        <f t="shared" si="17"/>
        <v>#REF!</v>
      </c>
      <c r="G183" s="221" t="str">
        <f t="shared" si="18"/>
        <v>#REF!</v>
      </c>
      <c r="H183" s="221" t="str">
        <f t="shared" si="19"/>
        <v>#REF!</v>
      </c>
      <c r="I183" s="221" t="str">
        <f t="shared" si="20"/>
        <v>#REF!</v>
      </c>
      <c r="J183" s="221" t="str">
        <f t="shared" si="21"/>
        <v>#REF!</v>
      </c>
      <c r="K183" s="221" t="str">
        <f t="shared" si="22"/>
        <v>#REF!</v>
      </c>
      <c r="L183" s="221" t="str">
        <f t="shared" si="23"/>
        <v>#REF!</v>
      </c>
      <c r="M183" s="221" t="str">
        <f t="shared" si="24"/>
        <v>#REF!</v>
      </c>
      <c r="N183" s="221" t="str">
        <f t="shared" si="25"/>
        <v>#REF!</v>
      </c>
      <c r="O183" s="221" t="str">
        <f t="shared" si="26"/>
        <v>#REF!</v>
      </c>
      <c r="P183" s="221" t="str">
        <f t="shared" si="27"/>
        <v>#REF!</v>
      </c>
      <c r="Q183" s="221" t="str">
        <f t="shared" si="28"/>
        <v>#REF!</v>
      </c>
      <c r="R183" s="221" t="str">
        <f t="shared" si="29"/>
        <v>#REF!</v>
      </c>
      <c r="S183" s="221" t="str">
        <f t="shared" si="30"/>
        <v>#REF!</v>
      </c>
      <c r="T183" s="221" t="str">
        <f t="shared" si="31"/>
        <v>#REF!</v>
      </c>
      <c r="U183" s="221" t="str">
        <f t="shared" si="32"/>
        <v>#REF!</v>
      </c>
      <c r="V183" s="221" t="str">
        <f t="shared" si="33"/>
        <v>#REF!</v>
      </c>
      <c r="W183" s="221" t="str">
        <f t="shared" si="34"/>
        <v>#REF!</v>
      </c>
      <c r="X183" s="221" t="str">
        <f t="shared" si="35"/>
        <v>#REF!</v>
      </c>
      <c r="Y183" s="221" t="str">
        <f t="shared" si="36"/>
        <v>#REF!</v>
      </c>
      <c r="Z183" s="221" t="str">
        <f t="shared" si="37"/>
        <v/>
      </c>
      <c r="AA183" s="221" t="str">
        <f t="shared" si="38"/>
        <v/>
      </c>
      <c r="AB183" s="221" t="str">
        <f t="shared" si="39"/>
        <v/>
      </c>
      <c r="AC183" s="221" t="str">
        <f t="shared" si="40"/>
        <v>#REF!</v>
      </c>
      <c r="AD183" s="221" t="str">
        <f t="shared" si="41"/>
        <v>#REF!</v>
      </c>
      <c r="AE183" s="221" t="str">
        <f t="shared" si="42"/>
        <v>#REF!</v>
      </c>
      <c r="AF183" s="221" t="str">
        <f t="shared" si="43"/>
        <v>#REF!</v>
      </c>
      <c r="AG183" s="221" t="str">
        <f t="shared" si="44"/>
        <v>#REF!</v>
      </c>
      <c r="AH183" s="221" t="str">
        <f t="shared" si="45"/>
        <v>#REF!</v>
      </c>
    </row>
    <row r="184">
      <c r="B184" s="218">
        <v>164.0</v>
      </c>
      <c r="C184" s="219" t="str">
        <f t="shared" si="15"/>
        <v>#REF!</v>
      </c>
      <c r="D184" s="221"/>
      <c r="E184" s="221" t="str">
        <f t="shared" si="16"/>
        <v>#REF!</v>
      </c>
      <c r="F184" s="221" t="str">
        <f t="shared" si="17"/>
        <v>#REF!</v>
      </c>
      <c r="G184" s="221" t="str">
        <f t="shared" si="18"/>
        <v>#REF!</v>
      </c>
      <c r="H184" s="221" t="str">
        <f t="shared" si="19"/>
        <v>#REF!</v>
      </c>
      <c r="I184" s="221" t="str">
        <f t="shared" si="20"/>
        <v>#REF!</v>
      </c>
      <c r="J184" s="221" t="str">
        <f t="shared" si="21"/>
        <v>#REF!</v>
      </c>
      <c r="K184" s="221" t="str">
        <f t="shared" si="22"/>
        <v>#REF!</v>
      </c>
      <c r="L184" s="221" t="str">
        <f t="shared" si="23"/>
        <v>#REF!</v>
      </c>
      <c r="M184" s="221" t="str">
        <f t="shared" si="24"/>
        <v>#REF!</v>
      </c>
      <c r="N184" s="221" t="str">
        <f t="shared" si="25"/>
        <v>#REF!</v>
      </c>
      <c r="O184" s="221" t="str">
        <f t="shared" si="26"/>
        <v>#REF!</v>
      </c>
      <c r="P184" s="221" t="str">
        <f t="shared" si="27"/>
        <v>#REF!</v>
      </c>
      <c r="Q184" s="221" t="str">
        <f t="shared" si="28"/>
        <v>#REF!</v>
      </c>
      <c r="R184" s="221" t="str">
        <f t="shared" si="29"/>
        <v>#REF!</v>
      </c>
      <c r="S184" s="221" t="str">
        <f t="shared" si="30"/>
        <v>#REF!</v>
      </c>
      <c r="T184" s="221" t="str">
        <f t="shared" si="31"/>
        <v>#REF!</v>
      </c>
      <c r="U184" s="221" t="str">
        <f t="shared" si="32"/>
        <v>#REF!</v>
      </c>
      <c r="V184" s="221" t="str">
        <f t="shared" si="33"/>
        <v>#REF!</v>
      </c>
      <c r="W184" s="221" t="str">
        <f t="shared" si="34"/>
        <v>#REF!</v>
      </c>
      <c r="X184" s="221" t="str">
        <f t="shared" si="35"/>
        <v>#REF!</v>
      </c>
      <c r="Y184" s="221" t="str">
        <f t="shared" si="36"/>
        <v>#REF!</v>
      </c>
      <c r="Z184" s="221" t="str">
        <f t="shared" si="37"/>
        <v/>
      </c>
      <c r="AA184" s="221" t="str">
        <f t="shared" si="38"/>
        <v/>
      </c>
      <c r="AB184" s="221" t="str">
        <f t="shared" si="39"/>
        <v/>
      </c>
      <c r="AC184" s="221" t="str">
        <f t="shared" si="40"/>
        <v>#REF!</v>
      </c>
      <c r="AD184" s="221" t="str">
        <f t="shared" si="41"/>
        <v>#REF!</v>
      </c>
      <c r="AE184" s="221" t="str">
        <f t="shared" si="42"/>
        <v>#REF!</v>
      </c>
      <c r="AF184" s="221" t="str">
        <f t="shared" si="43"/>
        <v>#REF!</v>
      </c>
      <c r="AG184" s="221" t="str">
        <f t="shared" si="44"/>
        <v>#REF!</v>
      </c>
      <c r="AH184" s="221" t="str">
        <f t="shared" si="45"/>
        <v>#REF!</v>
      </c>
    </row>
    <row r="185">
      <c r="B185" s="218">
        <v>165.0</v>
      </c>
      <c r="C185" s="219" t="str">
        <f t="shared" si="15"/>
        <v>#REF!</v>
      </c>
      <c r="D185" s="221"/>
      <c r="E185" s="221" t="str">
        <f t="shared" si="16"/>
        <v>#REF!</v>
      </c>
      <c r="F185" s="221" t="str">
        <f t="shared" si="17"/>
        <v>#REF!</v>
      </c>
      <c r="G185" s="221" t="str">
        <f t="shared" si="18"/>
        <v>#REF!</v>
      </c>
      <c r="H185" s="221" t="str">
        <f t="shared" si="19"/>
        <v>#REF!</v>
      </c>
      <c r="I185" s="221" t="str">
        <f t="shared" si="20"/>
        <v>#REF!</v>
      </c>
      <c r="J185" s="221" t="str">
        <f t="shared" si="21"/>
        <v>#REF!</v>
      </c>
      <c r="K185" s="221" t="str">
        <f t="shared" si="22"/>
        <v>#REF!</v>
      </c>
      <c r="L185" s="221" t="str">
        <f t="shared" si="23"/>
        <v>#REF!</v>
      </c>
      <c r="M185" s="221" t="str">
        <f t="shared" si="24"/>
        <v>#REF!</v>
      </c>
      <c r="N185" s="221" t="str">
        <f t="shared" si="25"/>
        <v>#REF!</v>
      </c>
      <c r="O185" s="221" t="str">
        <f t="shared" si="26"/>
        <v>#REF!</v>
      </c>
      <c r="P185" s="221" t="str">
        <f t="shared" si="27"/>
        <v>#REF!</v>
      </c>
      <c r="Q185" s="221" t="str">
        <f t="shared" si="28"/>
        <v>#REF!</v>
      </c>
      <c r="R185" s="221" t="str">
        <f t="shared" si="29"/>
        <v>#REF!</v>
      </c>
      <c r="S185" s="221" t="str">
        <f t="shared" si="30"/>
        <v>#REF!</v>
      </c>
      <c r="T185" s="221" t="str">
        <f t="shared" si="31"/>
        <v>#REF!</v>
      </c>
      <c r="U185" s="221" t="str">
        <f t="shared" si="32"/>
        <v>#REF!</v>
      </c>
      <c r="V185" s="221" t="str">
        <f t="shared" si="33"/>
        <v>#REF!</v>
      </c>
      <c r="W185" s="221" t="str">
        <f t="shared" si="34"/>
        <v>#REF!</v>
      </c>
      <c r="X185" s="221" t="str">
        <f t="shared" si="35"/>
        <v>#REF!</v>
      </c>
      <c r="Y185" s="221" t="str">
        <f t="shared" si="36"/>
        <v>#REF!</v>
      </c>
      <c r="Z185" s="221" t="str">
        <f t="shared" si="37"/>
        <v/>
      </c>
      <c r="AA185" s="221" t="str">
        <f t="shared" si="38"/>
        <v/>
      </c>
      <c r="AB185" s="221" t="str">
        <f t="shared" si="39"/>
        <v/>
      </c>
      <c r="AC185" s="221" t="str">
        <f t="shared" si="40"/>
        <v>#REF!</v>
      </c>
      <c r="AD185" s="221" t="str">
        <f t="shared" si="41"/>
        <v>#REF!</v>
      </c>
      <c r="AE185" s="221" t="str">
        <f t="shared" si="42"/>
        <v>#REF!</v>
      </c>
      <c r="AF185" s="221" t="str">
        <f t="shared" si="43"/>
        <v>#REF!</v>
      </c>
      <c r="AG185" s="221" t="str">
        <f t="shared" si="44"/>
        <v>#REF!</v>
      </c>
      <c r="AH185" s="221" t="str">
        <f t="shared" si="45"/>
        <v>#REF!</v>
      </c>
    </row>
    <row r="186">
      <c r="B186" s="218">
        <v>166.0</v>
      </c>
      <c r="C186" s="219" t="str">
        <f t="shared" si="15"/>
        <v>#REF!</v>
      </c>
      <c r="D186" s="221"/>
      <c r="E186" s="221" t="str">
        <f t="shared" si="16"/>
        <v>#REF!</v>
      </c>
      <c r="F186" s="221" t="str">
        <f t="shared" si="17"/>
        <v>#REF!</v>
      </c>
      <c r="G186" s="221" t="str">
        <f t="shared" si="18"/>
        <v>#REF!</v>
      </c>
      <c r="H186" s="221" t="str">
        <f t="shared" si="19"/>
        <v>#REF!</v>
      </c>
      <c r="I186" s="221" t="str">
        <f t="shared" si="20"/>
        <v>#REF!</v>
      </c>
      <c r="J186" s="221" t="str">
        <f t="shared" si="21"/>
        <v>#REF!</v>
      </c>
      <c r="K186" s="221" t="str">
        <f t="shared" si="22"/>
        <v>#REF!</v>
      </c>
      <c r="L186" s="221" t="str">
        <f t="shared" si="23"/>
        <v>#REF!</v>
      </c>
      <c r="M186" s="221" t="str">
        <f t="shared" si="24"/>
        <v>#REF!</v>
      </c>
      <c r="N186" s="221" t="str">
        <f t="shared" si="25"/>
        <v>#REF!</v>
      </c>
      <c r="O186" s="221" t="str">
        <f t="shared" si="26"/>
        <v>#REF!</v>
      </c>
      <c r="P186" s="221" t="str">
        <f t="shared" si="27"/>
        <v>#REF!</v>
      </c>
      <c r="Q186" s="221" t="str">
        <f t="shared" si="28"/>
        <v>#REF!</v>
      </c>
      <c r="R186" s="221" t="str">
        <f t="shared" si="29"/>
        <v>#REF!</v>
      </c>
      <c r="S186" s="221" t="str">
        <f t="shared" si="30"/>
        <v>#REF!</v>
      </c>
      <c r="T186" s="221" t="str">
        <f t="shared" si="31"/>
        <v>#REF!</v>
      </c>
      <c r="U186" s="221" t="str">
        <f t="shared" si="32"/>
        <v>#REF!</v>
      </c>
      <c r="V186" s="221" t="str">
        <f t="shared" si="33"/>
        <v>#REF!</v>
      </c>
      <c r="W186" s="221" t="str">
        <f t="shared" si="34"/>
        <v>#REF!</v>
      </c>
      <c r="X186" s="221" t="str">
        <f t="shared" si="35"/>
        <v>#REF!</v>
      </c>
      <c r="Y186" s="221" t="str">
        <f t="shared" si="36"/>
        <v>#REF!</v>
      </c>
      <c r="Z186" s="221" t="str">
        <f t="shared" si="37"/>
        <v/>
      </c>
      <c r="AA186" s="221" t="str">
        <f t="shared" si="38"/>
        <v/>
      </c>
      <c r="AB186" s="221" t="str">
        <f t="shared" si="39"/>
        <v/>
      </c>
      <c r="AC186" s="221" t="str">
        <f t="shared" si="40"/>
        <v>#REF!</v>
      </c>
      <c r="AD186" s="221" t="str">
        <f t="shared" si="41"/>
        <v>#REF!</v>
      </c>
      <c r="AE186" s="221" t="str">
        <f t="shared" si="42"/>
        <v>#REF!</v>
      </c>
      <c r="AF186" s="221" t="str">
        <f t="shared" si="43"/>
        <v>#REF!</v>
      </c>
      <c r="AG186" s="221" t="str">
        <f t="shared" si="44"/>
        <v>#REF!</v>
      </c>
      <c r="AH186" s="221" t="str">
        <f t="shared" si="45"/>
        <v>#REF!</v>
      </c>
    </row>
    <row r="187">
      <c r="B187" s="218">
        <v>167.0</v>
      </c>
      <c r="C187" s="219" t="str">
        <f t="shared" si="15"/>
        <v>#REF!</v>
      </c>
      <c r="D187" s="221"/>
      <c r="E187" s="221" t="str">
        <f t="shared" si="16"/>
        <v>#REF!</v>
      </c>
      <c r="F187" s="221" t="str">
        <f t="shared" si="17"/>
        <v>#REF!</v>
      </c>
      <c r="G187" s="221" t="str">
        <f t="shared" si="18"/>
        <v>#REF!</v>
      </c>
      <c r="H187" s="221" t="str">
        <f t="shared" si="19"/>
        <v>#REF!</v>
      </c>
      <c r="I187" s="221" t="str">
        <f t="shared" si="20"/>
        <v>#REF!</v>
      </c>
      <c r="J187" s="221" t="str">
        <f t="shared" si="21"/>
        <v>#REF!</v>
      </c>
      <c r="K187" s="221" t="str">
        <f t="shared" si="22"/>
        <v>#REF!</v>
      </c>
      <c r="L187" s="221" t="str">
        <f t="shared" si="23"/>
        <v>#REF!</v>
      </c>
      <c r="M187" s="221" t="str">
        <f t="shared" si="24"/>
        <v>#REF!</v>
      </c>
      <c r="N187" s="221" t="str">
        <f t="shared" si="25"/>
        <v>#REF!</v>
      </c>
      <c r="O187" s="221" t="str">
        <f t="shared" si="26"/>
        <v>#REF!</v>
      </c>
      <c r="P187" s="221" t="str">
        <f t="shared" si="27"/>
        <v>#REF!</v>
      </c>
      <c r="Q187" s="221" t="str">
        <f t="shared" si="28"/>
        <v>#REF!</v>
      </c>
      <c r="R187" s="221" t="str">
        <f t="shared" si="29"/>
        <v>#REF!</v>
      </c>
      <c r="S187" s="221" t="str">
        <f t="shared" si="30"/>
        <v>#REF!</v>
      </c>
      <c r="T187" s="221" t="str">
        <f t="shared" si="31"/>
        <v>#REF!</v>
      </c>
      <c r="U187" s="221" t="str">
        <f t="shared" si="32"/>
        <v>#REF!</v>
      </c>
      <c r="V187" s="221" t="str">
        <f t="shared" si="33"/>
        <v>#REF!</v>
      </c>
      <c r="W187" s="221" t="str">
        <f t="shared" si="34"/>
        <v>#REF!</v>
      </c>
      <c r="X187" s="221" t="str">
        <f t="shared" si="35"/>
        <v>#REF!</v>
      </c>
      <c r="Y187" s="221" t="str">
        <f t="shared" si="36"/>
        <v>#REF!</v>
      </c>
      <c r="Z187" s="221" t="str">
        <f t="shared" si="37"/>
        <v/>
      </c>
      <c r="AA187" s="221" t="str">
        <f t="shared" si="38"/>
        <v/>
      </c>
      <c r="AB187" s="221" t="str">
        <f t="shared" si="39"/>
        <v/>
      </c>
      <c r="AC187" s="221" t="str">
        <f t="shared" si="40"/>
        <v>#REF!</v>
      </c>
      <c r="AD187" s="221" t="str">
        <f t="shared" si="41"/>
        <v>#REF!</v>
      </c>
      <c r="AE187" s="221" t="str">
        <f t="shared" si="42"/>
        <v>#REF!</v>
      </c>
      <c r="AF187" s="221" t="str">
        <f t="shared" si="43"/>
        <v>#REF!</v>
      </c>
      <c r="AG187" s="221" t="str">
        <f t="shared" si="44"/>
        <v>#REF!</v>
      </c>
      <c r="AH187" s="221" t="str">
        <f t="shared" si="45"/>
        <v>#REF!</v>
      </c>
    </row>
    <row r="188">
      <c r="B188" s="218">
        <v>168.0</v>
      </c>
      <c r="C188" s="219" t="str">
        <f t="shared" si="15"/>
        <v>#REF!</v>
      </c>
      <c r="D188" s="221"/>
      <c r="E188" s="221" t="str">
        <f t="shared" si="16"/>
        <v>#REF!</v>
      </c>
      <c r="F188" s="221" t="str">
        <f t="shared" si="17"/>
        <v>#REF!</v>
      </c>
      <c r="G188" s="221" t="str">
        <f t="shared" si="18"/>
        <v>#REF!</v>
      </c>
      <c r="H188" s="221" t="str">
        <f t="shared" si="19"/>
        <v>#REF!</v>
      </c>
      <c r="I188" s="221" t="str">
        <f t="shared" si="20"/>
        <v>#REF!</v>
      </c>
      <c r="J188" s="221" t="str">
        <f t="shared" si="21"/>
        <v>#REF!</v>
      </c>
      <c r="K188" s="221" t="str">
        <f t="shared" si="22"/>
        <v>#REF!</v>
      </c>
      <c r="L188" s="221" t="str">
        <f t="shared" si="23"/>
        <v>#REF!</v>
      </c>
      <c r="M188" s="221" t="str">
        <f t="shared" si="24"/>
        <v>#REF!</v>
      </c>
      <c r="N188" s="221" t="str">
        <f t="shared" si="25"/>
        <v>#REF!</v>
      </c>
      <c r="O188" s="221" t="str">
        <f t="shared" si="26"/>
        <v>#REF!</v>
      </c>
      <c r="P188" s="221" t="str">
        <f t="shared" si="27"/>
        <v>#REF!</v>
      </c>
      <c r="Q188" s="221" t="str">
        <f t="shared" si="28"/>
        <v>#REF!</v>
      </c>
      <c r="R188" s="221" t="str">
        <f t="shared" si="29"/>
        <v>#REF!</v>
      </c>
      <c r="S188" s="221" t="str">
        <f t="shared" si="30"/>
        <v>#REF!</v>
      </c>
      <c r="T188" s="221" t="str">
        <f t="shared" si="31"/>
        <v>#REF!</v>
      </c>
      <c r="U188" s="221" t="str">
        <f t="shared" si="32"/>
        <v>#REF!</v>
      </c>
      <c r="V188" s="221" t="str">
        <f t="shared" si="33"/>
        <v>#REF!</v>
      </c>
      <c r="W188" s="221" t="str">
        <f t="shared" si="34"/>
        <v>#REF!</v>
      </c>
      <c r="X188" s="221" t="str">
        <f t="shared" si="35"/>
        <v>#REF!</v>
      </c>
      <c r="Y188" s="221" t="str">
        <f t="shared" si="36"/>
        <v>#REF!</v>
      </c>
      <c r="Z188" s="221" t="str">
        <f t="shared" si="37"/>
        <v/>
      </c>
      <c r="AA188" s="221" t="str">
        <f t="shared" si="38"/>
        <v/>
      </c>
      <c r="AB188" s="221" t="str">
        <f t="shared" si="39"/>
        <v/>
      </c>
      <c r="AC188" s="221" t="str">
        <f t="shared" si="40"/>
        <v>#REF!</v>
      </c>
      <c r="AD188" s="221" t="str">
        <f t="shared" si="41"/>
        <v>#REF!</v>
      </c>
      <c r="AE188" s="221" t="str">
        <f t="shared" si="42"/>
        <v>#REF!</v>
      </c>
      <c r="AF188" s="221" t="str">
        <f t="shared" si="43"/>
        <v>#REF!</v>
      </c>
      <c r="AG188" s="221" t="str">
        <f t="shared" si="44"/>
        <v>#REF!</v>
      </c>
      <c r="AH188" s="221" t="str">
        <f t="shared" si="45"/>
        <v>#REF!</v>
      </c>
    </row>
    <row r="189">
      <c r="B189" s="218">
        <v>169.0</v>
      </c>
      <c r="C189" s="219" t="str">
        <f t="shared" si="15"/>
        <v>#REF!</v>
      </c>
      <c r="D189" s="221"/>
      <c r="E189" s="221" t="str">
        <f t="shared" si="16"/>
        <v>#REF!</v>
      </c>
      <c r="F189" s="221" t="str">
        <f t="shared" si="17"/>
        <v>#REF!</v>
      </c>
      <c r="G189" s="221" t="str">
        <f t="shared" si="18"/>
        <v>#REF!</v>
      </c>
      <c r="H189" s="221" t="str">
        <f t="shared" si="19"/>
        <v>#REF!</v>
      </c>
      <c r="I189" s="221" t="str">
        <f t="shared" si="20"/>
        <v>#REF!</v>
      </c>
      <c r="J189" s="221" t="str">
        <f t="shared" si="21"/>
        <v>#REF!</v>
      </c>
      <c r="K189" s="221" t="str">
        <f t="shared" si="22"/>
        <v>#REF!</v>
      </c>
      <c r="L189" s="221" t="str">
        <f t="shared" si="23"/>
        <v>#REF!</v>
      </c>
      <c r="M189" s="221" t="str">
        <f t="shared" si="24"/>
        <v>#REF!</v>
      </c>
      <c r="N189" s="221" t="str">
        <f t="shared" si="25"/>
        <v>#REF!</v>
      </c>
      <c r="O189" s="221" t="str">
        <f t="shared" si="26"/>
        <v>#REF!</v>
      </c>
      <c r="P189" s="221" t="str">
        <f t="shared" si="27"/>
        <v>#REF!</v>
      </c>
      <c r="Q189" s="221" t="str">
        <f t="shared" si="28"/>
        <v>#REF!</v>
      </c>
      <c r="R189" s="221" t="str">
        <f t="shared" si="29"/>
        <v>#REF!</v>
      </c>
      <c r="S189" s="221" t="str">
        <f t="shared" si="30"/>
        <v>#REF!</v>
      </c>
      <c r="T189" s="221" t="str">
        <f t="shared" si="31"/>
        <v>#REF!</v>
      </c>
      <c r="U189" s="221" t="str">
        <f t="shared" si="32"/>
        <v>#REF!</v>
      </c>
      <c r="V189" s="221" t="str">
        <f t="shared" si="33"/>
        <v>#REF!</v>
      </c>
      <c r="W189" s="221" t="str">
        <f t="shared" si="34"/>
        <v>#REF!</v>
      </c>
      <c r="X189" s="221" t="str">
        <f t="shared" si="35"/>
        <v>#REF!</v>
      </c>
      <c r="Y189" s="221" t="str">
        <f t="shared" si="36"/>
        <v>#REF!</v>
      </c>
      <c r="Z189" s="221" t="str">
        <f t="shared" si="37"/>
        <v/>
      </c>
      <c r="AA189" s="221" t="str">
        <f t="shared" si="38"/>
        <v/>
      </c>
      <c r="AB189" s="221" t="str">
        <f t="shared" si="39"/>
        <v/>
      </c>
      <c r="AC189" s="221" t="str">
        <f t="shared" si="40"/>
        <v>#REF!</v>
      </c>
      <c r="AD189" s="221" t="str">
        <f t="shared" si="41"/>
        <v>#REF!</v>
      </c>
      <c r="AE189" s="221" t="str">
        <f t="shared" si="42"/>
        <v>#REF!</v>
      </c>
      <c r="AF189" s="221" t="str">
        <f t="shared" si="43"/>
        <v>#REF!</v>
      </c>
      <c r="AG189" s="221" t="str">
        <f t="shared" si="44"/>
        <v>#REF!</v>
      </c>
      <c r="AH189" s="221" t="str">
        <f t="shared" si="45"/>
        <v>#REF!</v>
      </c>
    </row>
    <row r="190">
      <c r="B190" s="218">
        <v>170.0</v>
      </c>
      <c r="C190" s="219" t="str">
        <f t="shared" si="15"/>
        <v>#REF!</v>
      </c>
      <c r="D190" s="221"/>
      <c r="E190" s="221" t="str">
        <f t="shared" si="16"/>
        <v>#REF!</v>
      </c>
      <c r="F190" s="221" t="str">
        <f t="shared" si="17"/>
        <v>#REF!</v>
      </c>
      <c r="G190" s="221" t="str">
        <f t="shared" si="18"/>
        <v>#REF!</v>
      </c>
      <c r="H190" s="221" t="str">
        <f t="shared" si="19"/>
        <v>#REF!</v>
      </c>
      <c r="I190" s="221" t="str">
        <f t="shared" si="20"/>
        <v>#REF!</v>
      </c>
      <c r="J190" s="221" t="str">
        <f t="shared" si="21"/>
        <v>#REF!</v>
      </c>
      <c r="K190" s="221" t="str">
        <f t="shared" si="22"/>
        <v>#REF!</v>
      </c>
      <c r="L190" s="221" t="str">
        <f t="shared" si="23"/>
        <v>#REF!</v>
      </c>
      <c r="M190" s="221" t="str">
        <f t="shared" si="24"/>
        <v>#REF!</v>
      </c>
      <c r="N190" s="221" t="str">
        <f t="shared" si="25"/>
        <v>#REF!</v>
      </c>
      <c r="O190" s="221" t="str">
        <f t="shared" si="26"/>
        <v>#REF!</v>
      </c>
      <c r="P190" s="221" t="str">
        <f t="shared" si="27"/>
        <v>#REF!</v>
      </c>
      <c r="Q190" s="221" t="str">
        <f t="shared" si="28"/>
        <v>#REF!</v>
      </c>
      <c r="R190" s="221" t="str">
        <f t="shared" si="29"/>
        <v>#REF!</v>
      </c>
      <c r="S190" s="221" t="str">
        <f t="shared" si="30"/>
        <v>#REF!</v>
      </c>
      <c r="T190" s="221" t="str">
        <f t="shared" si="31"/>
        <v>#REF!</v>
      </c>
      <c r="U190" s="221" t="str">
        <f t="shared" si="32"/>
        <v>#REF!</v>
      </c>
      <c r="V190" s="221" t="str">
        <f t="shared" si="33"/>
        <v>#REF!</v>
      </c>
      <c r="W190" s="221" t="str">
        <f t="shared" si="34"/>
        <v>#REF!</v>
      </c>
      <c r="X190" s="221" t="str">
        <f t="shared" si="35"/>
        <v>#REF!</v>
      </c>
      <c r="Y190" s="221" t="str">
        <f t="shared" si="36"/>
        <v>#REF!</v>
      </c>
      <c r="Z190" s="221" t="str">
        <f t="shared" si="37"/>
        <v/>
      </c>
      <c r="AA190" s="221" t="str">
        <f t="shared" si="38"/>
        <v/>
      </c>
      <c r="AB190" s="221" t="str">
        <f t="shared" si="39"/>
        <v/>
      </c>
      <c r="AC190" s="221" t="str">
        <f t="shared" si="40"/>
        <v>#REF!</v>
      </c>
      <c r="AD190" s="221" t="str">
        <f t="shared" si="41"/>
        <v>#REF!</v>
      </c>
      <c r="AE190" s="221" t="str">
        <f t="shared" si="42"/>
        <v>#REF!</v>
      </c>
      <c r="AF190" s="221" t="str">
        <f t="shared" si="43"/>
        <v>#REF!</v>
      </c>
      <c r="AG190" s="221" t="str">
        <f t="shared" si="44"/>
        <v>#REF!</v>
      </c>
      <c r="AH190" s="221" t="str">
        <f t="shared" si="45"/>
        <v>#REF!</v>
      </c>
    </row>
    <row r="191">
      <c r="B191" s="218">
        <v>171.0</v>
      </c>
      <c r="C191" s="219" t="str">
        <f t="shared" si="15"/>
        <v>#REF!</v>
      </c>
      <c r="D191" s="221"/>
      <c r="E191" s="221" t="str">
        <f t="shared" si="16"/>
        <v>#REF!</v>
      </c>
      <c r="F191" s="221" t="str">
        <f t="shared" si="17"/>
        <v>#REF!</v>
      </c>
      <c r="G191" s="221" t="str">
        <f t="shared" si="18"/>
        <v>#REF!</v>
      </c>
      <c r="H191" s="221" t="str">
        <f t="shared" si="19"/>
        <v>#REF!</v>
      </c>
      <c r="I191" s="221" t="str">
        <f t="shared" si="20"/>
        <v>#REF!</v>
      </c>
      <c r="J191" s="221" t="str">
        <f t="shared" si="21"/>
        <v>#REF!</v>
      </c>
      <c r="K191" s="221" t="str">
        <f t="shared" si="22"/>
        <v>#REF!</v>
      </c>
      <c r="L191" s="221" t="str">
        <f t="shared" si="23"/>
        <v>#REF!</v>
      </c>
      <c r="M191" s="221" t="str">
        <f t="shared" si="24"/>
        <v>#REF!</v>
      </c>
      <c r="N191" s="221" t="str">
        <f t="shared" si="25"/>
        <v>#REF!</v>
      </c>
      <c r="O191" s="221" t="str">
        <f t="shared" si="26"/>
        <v>#REF!</v>
      </c>
      <c r="P191" s="221" t="str">
        <f t="shared" si="27"/>
        <v>#REF!</v>
      </c>
      <c r="Q191" s="221" t="str">
        <f t="shared" si="28"/>
        <v>#REF!</v>
      </c>
      <c r="R191" s="221" t="str">
        <f t="shared" si="29"/>
        <v>#REF!</v>
      </c>
      <c r="S191" s="221" t="str">
        <f t="shared" si="30"/>
        <v>#REF!</v>
      </c>
      <c r="T191" s="221" t="str">
        <f t="shared" si="31"/>
        <v>#REF!</v>
      </c>
      <c r="U191" s="221" t="str">
        <f t="shared" si="32"/>
        <v>#REF!</v>
      </c>
      <c r="V191" s="221" t="str">
        <f t="shared" si="33"/>
        <v>#REF!</v>
      </c>
      <c r="W191" s="221" t="str">
        <f t="shared" si="34"/>
        <v>#REF!</v>
      </c>
      <c r="X191" s="221" t="str">
        <f t="shared" si="35"/>
        <v>#REF!</v>
      </c>
      <c r="Y191" s="221" t="str">
        <f t="shared" si="36"/>
        <v>#REF!</v>
      </c>
      <c r="Z191" s="221" t="str">
        <f t="shared" si="37"/>
        <v/>
      </c>
      <c r="AA191" s="221" t="str">
        <f t="shared" si="38"/>
        <v/>
      </c>
      <c r="AB191" s="221" t="str">
        <f t="shared" si="39"/>
        <v/>
      </c>
      <c r="AC191" s="221" t="str">
        <f t="shared" si="40"/>
        <v>#REF!</v>
      </c>
      <c r="AD191" s="221" t="str">
        <f t="shared" si="41"/>
        <v>#REF!</v>
      </c>
      <c r="AE191" s="221" t="str">
        <f t="shared" si="42"/>
        <v>#REF!</v>
      </c>
      <c r="AF191" s="221" t="str">
        <f t="shared" si="43"/>
        <v>#REF!</v>
      </c>
      <c r="AG191" s="221" t="str">
        <f t="shared" si="44"/>
        <v>#REF!</v>
      </c>
      <c r="AH191" s="221" t="str">
        <f t="shared" si="45"/>
        <v>#REF!</v>
      </c>
    </row>
    <row r="192">
      <c r="B192" s="218">
        <v>172.0</v>
      </c>
      <c r="C192" s="219" t="str">
        <f t="shared" si="15"/>
        <v>#REF!</v>
      </c>
      <c r="D192" s="221"/>
      <c r="E192" s="221" t="str">
        <f t="shared" si="16"/>
        <v>#REF!</v>
      </c>
      <c r="F192" s="221" t="str">
        <f t="shared" si="17"/>
        <v>#REF!</v>
      </c>
      <c r="G192" s="221" t="str">
        <f t="shared" si="18"/>
        <v>#REF!</v>
      </c>
      <c r="H192" s="221" t="str">
        <f t="shared" si="19"/>
        <v>#REF!</v>
      </c>
      <c r="I192" s="221" t="str">
        <f t="shared" si="20"/>
        <v>#REF!</v>
      </c>
      <c r="J192" s="221" t="str">
        <f t="shared" si="21"/>
        <v>#REF!</v>
      </c>
      <c r="K192" s="221" t="str">
        <f t="shared" si="22"/>
        <v>#REF!</v>
      </c>
      <c r="L192" s="221" t="str">
        <f t="shared" si="23"/>
        <v>#REF!</v>
      </c>
      <c r="M192" s="221" t="str">
        <f t="shared" si="24"/>
        <v>#REF!</v>
      </c>
      <c r="N192" s="221" t="str">
        <f t="shared" si="25"/>
        <v>#REF!</v>
      </c>
      <c r="O192" s="221" t="str">
        <f t="shared" si="26"/>
        <v>#REF!</v>
      </c>
      <c r="P192" s="221" t="str">
        <f t="shared" si="27"/>
        <v>#REF!</v>
      </c>
      <c r="Q192" s="221" t="str">
        <f t="shared" si="28"/>
        <v>#REF!</v>
      </c>
      <c r="R192" s="221" t="str">
        <f t="shared" si="29"/>
        <v>#REF!</v>
      </c>
      <c r="S192" s="221" t="str">
        <f t="shared" si="30"/>
        <v>#REF!</v>
      </c>
      <c r="T192" s="221" t="str">
        <f t="shared" si="31"/>
        <v>#REF!</v>
      </c>
      <c r="U192" s="221" t="str">
        <f t="shared" si="32"/>
        <v>#REF!</v>
      </c>
      <c r="V192" s="221" t="str">
        <f t="shared" si="33"/>
        <v>#REF!</v>
      </c>
      <c r="W192" s="221" t="str">
        <f t="shared" si="34"/>
        <v>#REF!</v>
      </c>
      <c r="X192" s="221" t="str">
        <f t="shared" si="35"/>
        <v>#REF!</v>
      </c>
      <c r="Y192" s="221" t="str">
        <f t="shared" si="36"/>
        <v>#REF!</v>
      </c>
      <c r="Z192" s="221" t="str">
        <f t="shared" si="37"/>
        <v/>
      </c>
      <c r="AA192" s="221" t="str">
        <f t="shared" si="38"/>
        <v/>
      </c>
      <c r="AB192" s="221" t="str">
        <f t="shared" si="39"/>
        <v/>
      </c>
      <c r="AC192" s="221" t="str">
        <f t="shared" si="40"/>
        <v>#REF!</v>
      </c>
      <c r="AD192" s="221" t="str">
        <f t="shared" si="41"/>
        <v>#REF!</v>
      </c>
      <c r="AE192" s="221" t="str">
        <f t="shared" si="42"/>
        <v>#REF!</v>
      </c>
      <c r="AF192" s="221" t="str">
        <f t="shared" si="43"/>
        <v>#REF!</v>
      </c>
      <c r="AG192" s="221" t="str">
        <f t="shared" si="44"/>
        <v>#REF!</v>
      </c>
      <c r="AH192" s="221" t="str">
        <f t="shared" si="45"/>
        <v>#REF!</v>
      </c>
    </row>
    <row r="193">
      <c r="B193" s="218">
        <v>173.0</v>
      </c>
      <c r="C193" s="219" t="str">
        <f t="shared" si="15"/>
        <v>#REF!</v>
      </c>
      <c r="D193" s="221"/>
      <c r="E193" s="221" t="str">
        <f t="shared" si="16"/>
        <v>#REF!</v>
      </c>
      <c r="F193" s="221" t="str">
        <f t="shared" si="17"/>
        <v>#REF!</v>
      </c>
      <c r="G193" s="221" t="str">
        <f t="shared" si="18"/>
        <v>#REF!</v>
      </c>
      <c r="H193" s="221" t="str">
        <f t="shared" si="19"/>
        <v>#REF!</v>
      </c>
      <c r="I193" s="221" t="str">
        <f t="shared" si="20"/>
        <v>#REF!</v>
      </c>
      <c r="J193" s="221" t="str">
        <f t="shared" si="21"/>
        <v>#REF!</v>
      </c>
      <c r="K193" s="221" t="str">
        <f t="shared" si="22"/>
        <v>#REF!</v>
      </c>
      <c r="L193" s="221" t="str">
        <f t="shared" si="23"/>
        <v>#REF!</v>
      </c>
      <c r="M193" s="221" t="str">
        <f t="shared" si="24"/>
        <v>#REF!</v>
      </c>
      <c r="N193" s="221" t="str">
        <f t="shared" si="25"/>
        <v>#REF!</v>
      </c>
      <c r="O193" s="221" t="str">
        <f t="shared" si="26"/>
        <v>#REF!</v>
      </c>
      <c r="P193" s="221" t="str">
        <f t="shared" si="27"/>
        <v>#REF!</v>
      </c>
      <c r="Q193" s="221" t="str">
        <f t="shared" si="28"/>
        <v>#REF!</v>
      </c>
      <c r="R193" s="221" t="str">
        <f t="shared" si="29"/>
        <v>#REF!</v>
      </c>
      <c r="S193" s="221" t="str">
        <f t="shared" si="30"/>
        <v>#REF!</v>
      </c>
      <c r="T193" s="221" t="str">
        <f t="shared" si="31"/>
        <v>#REF!</v>
      </c>
      <c r="U193" s="221" t="str">
        <f t="shared" si="32"/>
        <v>#REF!</v>
      </c>
      <c r="V193" s="221" t="str">
        <f t="shared" si="33"/>
        <v>#REF!</v>
      </c>
      <c r="W193" s="221" t="str">
        <f t="shared" si="34"/>
        <v>#REF!</v>
      </c>
      <c r="X193" s="221" t="str">
        <f t="shared" si="35"/>
        <v>#REF!</v>
      </c>
      <c r="Y193" s="221" t="str">
        <f t="shared" si="36"/>
        <v>#REF!</v>
      </c>
      <c r="Z193" s="221" t="str">
        <f t="shared" si="37"/>
        <v/>
      </c>
      <c r="AA193" s="221" t="str">
        <f t="shared" si="38"/>
        <v/>
      </c>
      <c r="AB193" s="221" t="str">
        <f t="shared" si="39"/>
        <v/>
      </c>
      <c r="AC193" s="221" t="str">
        <f t="shared" si="40"/>
        <v>#REF!</v>
      </c>
      <c r="AD193" s="221" t="str">
        <f t="shared" si="41"/>
        <v>#REF!</v>
      </c>
      <c r="AE193" s="221" t="str">
        <f t="shared" si="42"/>
        <v>#REF!</v>
      </c>
      <c r="AF193" s="221" t="str">
        <f t="shared" si="43"/>
        <v>#REF!</v>
      </c>
      <c r="AG193" s="221" t="str">
        <f t="shared" si="44"/>
        <v>#REF!</v>
      </c>
      <c r="AH193" s="221" t="str">
        <f t="shared" si="45"/>
        <v>#REF!</v>
      </c>
    </row>
    <row r="194">
      <c r="B194" s="218">
        <v>174.0</v>
      </c>
      <c r="C194" s="219" t="str">
        <f t="shared" si="15"/>
        <v>#REF!</v>
      </c>
      <c r="D194" s="221"/>
      <c r="E194" s="221" t="str">
        <f t="shared" si="16"/>
        <v>#REF!</v>
      </c>
      <c r="F194" s="221" t="str">
        <f t="shared" si="17"/>
        <v>#REF!</v>
      </c>
      <c r="G194" s="221" t="str">
        <f t="shared" si="18"/>
        <v>#REF!</v>
      </c>
      <c r="H194" s="221" t="str">
        <f t="shared" si="19"/>
        <v>#REF!</v>
      </c>
      <c r="I194" s="221" t="str">
        <f t="shared" si="20"/>
        <v>#REF!</v>
      </c>
      <c r="J194" s="221" t="str">
        <f t="shared" si="21"/>
        <v>#REF!</v>
      </c>
      <c r="K194" s="221" t="str">
        <f t="shared" si="22"/>
        <v>#REF!</v>
      </c>
      <c r="L194" s="221" t="str">
        <f t="shared" si="23"/>
        <v>#REF!</v>
      </c>
      <c r="M194" s="221" t="str">
        <f t="shared" si="24"/>
        <v>#REF!</v>
      </c>
      <c r="N194" s="221" t="str">
        <f t="shared" si="25"/>
        <v>#REF!</v>
      </c>
      <c r="O194" s="221" t="str">
        <f t="shared" si="26"/>
        <v>#REF!</v>
      </c>
      <c r="P194" s="221" t="str">
        <f t="shared" si="27"/>
        <v>#REF!</v>
      </c>
      <c r="Q194" s="221" t="str">
        <f t="shared" si="28"/>
        <v>#REF!</v>
      </c>
      <c r="R194" s="221" t="str">
        <f t="shared" si="29"/>
        <v>#REF!</v>
      </c>
      <c r="S194" s="221" t="str">
        <f t="shared" si="30"/>
        <v>#REF!</v>
      </c>
      <c r="T194" s="221" t="str">
        <f t="shared" si="31"/>
        <v>#REF!</v>
      </c>
      <c r="U194" s="221" t="str">
        <f t="shared" si="32"/>
        <v>#REF!</v>
      </c>
      <c r="V194" s="221" t="str">
        <f t="shared" si="33"/>
        <v>#REF!</v>
      </c>
      <c r="W194" s="221" t="str">
        <f t="shared" si="34"/>
        <v>#REF!</v>
      </c>
      <c r="X194" s="221" t="str">
        <f t="shared" si="35"/>
        <v>#REF!</v>
      </c>
      <c r="Y194" s="221" t="str">
        <f t="shared" si="36"/>
        <v>#REF!</v>
      </c>
      <c r="Z194" s="221" t="str">
        <f t="shared" si="37"/>
        <v/>
      </c>
      <c r="AA194" s="221" t="str">
        <f t="shared" si="38"/>
        <v/>
      </c>
      <c r="AB194" s="221" t="str">
        <f t="shared" si="39"/>
        <v/>
      </c>
      <c r="AC194" s="221" t="str">
        <f t="shared" si="40"/>
        <v>#REF!</v>
      </c>
      <c r="AD194" s="221" t="str">
        <f t="shared" si="41"/>
        <v>#REF!</v>
      </c>
      <c r="AE194" s="221" t="str">
        <f t="shared" si="42"/>
        <v>#REF!</v>
      </c>
      <c r="AF194" s="221" t="str">
        <f t="shared" si="43"/>
        <v>#REF!</v>
      </c>
      <c r="AG194" s="221" t="str">
        <f t="shared" si="44"/>
        <v>#REF!</v>
      </c>
      <c r="AH194" s="221" t="str">
        <f t="shared" si="45"/>
        <v>#REF!</v>
      </c>
    </row>
    <row r="195">
      <c r="B195" s="218">
        <v>175.0</v>
      </c>
      <c r="C195" s="219" t="str">
        <f t="shared" si="15"/>
        <v>#REF!</v>
      </c>
      <c r="D195" s="221"/>
      <c r="E195" s="221" t="str">
        <f t="shared" si="16"/>
        <v>#REF!</v>
      </c>
      <c r="F195" s="221" t="str">
        <f t="shared" si="17"/>
        <v>#REF!</v>
      </c>
      <c r="G195" s="221" t="str">
        <f t="shared" si="18"/>
        <v>#REF!</v>
      </c>
      <c r="H195" s="221" t="str">
        <f t="shared" si="19"/>
        <v>#REF!</v>
      </c>
      <c r="I195" s="221" t="str">
        <f t="shared" si="20"/>
        <v>#REF!</v>
      </c>
      <c r="J195" s="221" t="str">
        <f t="shared" si="21"/>
        <v>#REF!</v>
      </c>
      <c r="K195" s="221" t="str">
        <f t="shared" si="22"/>
        <v>#REF!</v>
      </c>
      <c r="L195" s="221" t="str">
        <f t="shared" si="23"/>
        <v>#REF!</v>
      </c>
      <c r="M195" s="221" t="str">
        <f t="shared" si="24"/>
        <v>#REF!</v>
      </c>
      <c r="N195" s="221" t="str">
        <f t="shared" si="25"/>
        <v>#REF!</v>
      </c>
      <c r="O195" s="221" t="str">
        <f t="shared" si="26"/>
        <v>#REF!</v>
      </c>
      <c r="P195" s="221" t="str">
        <f t="shared" si="27"/>
        <v>#REF!</v>
      </c>
      <c r="Q195" s="221" t="str">
        <f t="shared" si="28"/>
        <v>#REF!</v>
      </c>
      <c r="R195" s="221" t="str">
        <f t="shared" si="29"/>
        <v>#REF!</v>
      </c>
      <c r="S195" s="221" t="str">
        <f t="shared" si="30"/>
        <v>#REF!</v>
      </c>
      <c r="T195" s="221" t="str">
        <f t="shared" si="31"/>
        <v>#REF!</v>
      </c>
      <c r="U195" s="221" t="str">
        <f t="shared" si="32"/>
        <v>#REF!</v>
      </c>
      <c r="V195" s="221" t="str">
        <f t="shared" si="33"/>
        <v>#REF!</v>
      </c>
      <c r="W195" s="221" t="str">
        <f t="shared" si="34"/>
        <v>#REF!</v>
      </c>
      <c r="X195" s="221" t="str">
        <f t="shared" si="35"/>
        <v>#REF!</v>
      </c>
      <c r="Y195" s="221" t="str">
        <f t="shared" si="36"/>
        <v>#REF!</v>
      </c>
      <c r="Z195" s="221" t="str">
        <f t="shared" si="37"/>
        <v/>
      </c>
      <c r="AA195" s="221" t="str">
        <f t="shared" si="38"/>
        <v/>
      </c>
      <c r="AB195" s="221" t="str">
        <f t="shared" si="39"/>
        <v/>
      </c>
      <c r="AC195" s="221" t="str">
        <f t="shared" si="40"/>
        <v>#REF!</v>
      </c>
      <c r="AD195" s="221" t="str">
        <f t="shared" si="41"/>
        <v>#REF!</v>
      </c>
      <c r="AE195" s="221" t="str">
        <f t="shared" si="42"/>
        <v>#REF!</v>
      </c>
      <c r="AF195" s="221" t="str">
        <f t="shared" si="43"/>
        <v>#REF!</v>
      </c>
      <c r="AG195" s="221" t="str">
        <f t="shared" si="44"/>
        <v>#REF!</v>
      </c>
      <c r="AH195" s="221" t="str">
        <f t="shared" si="45"/>
        <v>#REF!</v>
      </c>
    </row>
    <row r="196">
      <c r="B196" s="218">
        <v>176.0</v>
      </c>
      <c r="C196" s="219" t="str">
        <f t="shared" si="15"/>
        <v>#REF!</v>
      </c>
      <c r="D196" s="221"/>
      <c r="E196" s="221" t="str">
        <f t="shared" si="16"/>
        <v>#REF!</v>
      </c>
      <c r="F196" s="221" t="str">
        <f t="shared" si="17"/>
        <v>#REF!</v>
      </c>
      <c r="G196" s="221" t="str">
        <f t="shared" si="18"/>
        <v>#REF!</v>
      </c>
      <c r="H196" s="221" t="str">
        <f t="shared" si="19"/>
        <v>#REF!</v>
      </c>
      <c r="I196" s="221" t="str">
        <f t="shared" si="20"/>
        <v>#REF!</v>
      </c>
      <c r="J196" s="221" t="str">
        <f t="shared" si="21"/>
        <v>#REF!</v>
      </c>
      <c r="K196" s="221" t="str">
        <f t="shared" si="22"/>
        <v>#REF!</v>
      </c>
      <c r="L196" s="221" t="str">
        <f t="shared" si="23"/>
        <v>#REF!</v>
      </c>
      <c r="M196" s="221" t="str">
        <f t="shared" si="24"/>
        <v>#REF!</v>
      </c>
      <c r="N196" s="221" t="str">
        <f t="shared" si="25"/>
        <v>#REF!</v>
      </c>
      <c r="O196" s="221" t="str">
        <f t="shared" si="26"/>
        <v>#REF!</v>
      </c>
      <c r="P196" s="221" t="str">
        <f t="shared" si="27"/>
        <v>#REF!</v>
      </c>
      <c r="Q196" s="221" t="str">
        <f t="shared" si="28"/>
        <v>#REF!</v>
      </c>
      <c r="R196" s="221" t="str">
        <f t="shared" si="29"/>
        <v>#REF!</v>
      </c>
      <c r="S196" s="221" t="str">
        <f t="shared" si="30"/>
        <v>#REF!</v>
      </c>
      <c r="T196" s="221" t="str">
        <f t="shared" si="31"/>
        <v>#REF!</v>
      </c>
      <c r="U196" s="221" t="str">
        <f t="shared" si="32"/>
        <v>#REF!</v>
      </c>
      <c r="V196" s="221" t="str">
        <f t="shared" si="33"/>
        <v>#REF!</v>
      </c>
      <c r="W196" s="221" t="str">
        <f t="shared" si="34"/>
        <v>#REF!</v>
      </c>
      <c r="X196" s="221" t="str">
        <f t="shared" si="35"/>
        <v>#REF!</v>
      </c>
      <c r="Y196" s="221" t="str">
        <f t="shared" si="36"/>
        <v>#REF!</v>
      </c>
      <c r="Z196" s="221" t="str">
        <f t="shared" si="37"/>
        <v/>
      </c>
      <c r="AA196" s="221" t="str">
        <f t="shared" si="38"/>
        <v/>
      </c>
      <c r="AB196" s="221" t="str">
        <f t="shared" si="39"/>
        <v/>
      </c>
      <c r="AC196" s="221" t="str">
        <f t="shared" si="40"/>
        <v>#REF!</v>
      </c>
      <c r="AD196" s="221" t="str">
        <f t="shared" si="41"/>
        <v>#REF!</v>
      </c>
      <c r="AE196" s="221" t="str">
        <f t="shared" si="42"/>
        <v>#REF!</v>
      </c>
      <c r="AF196" s="221" t="str">
        <f t="shared" si="43"/>
        <v>#REF!</v>
      </c>
      <c r="AG196" s="221" t="str">
        <f t="shared" si="44"/>
        <v>#REF!</v>
      </c>
      <c r="AH196" s="221" t="str">
        <f t="shared" si="45"/>
        <v>#REF!</v>
      </c>
    </row>
    <row r="197">
      <c r="B197" s="218">
        <v>177.0</v>
      </c>
      <c r="C197" s="219" t="str">
        <f t="shared" si="15"/>
        <v>#REF!</v>
      </c>
      <c r="D197" s="221"/>
      <c r="E197" s="221" t="str">
        <f t="shared" si="16"/>
        <v>#REF!</v>
      </c>
      <c r="F197" s="221" t="str">
        <f t="shared" si="17"/>
        <v>#REF!</v>
      </c>
      <c r="G197" s="221" t="str">
        <f t="shared" si="18"/>
        <v>#REF!</v>
      </c>
      <c r="H197" s="221" t="str">
        <f t="shared" si="19"/>
        <v>#REF!</v>
      </c>
      <c r="I197" s="221" t="str">
        <f t="shared" si="20"/>
        <v>#REF!</v>
      </c>
      <c r="J197" s="221" t="str">
        <f t="shared" si="21"/>
        <v>#REF!</v>
      </c>
      <c r="K197" s="221" t="str">
        <f t="shared" si="22"/>
        <v>#REF!</v>
      </c>
      <c r="L197" s="221" t="str">
        <f t="shared" si="23"/>
        <v>#REF!</v>
      </c>
      <c r="M197" s="221" t="str">
        <f t="shared" si="24"/>
        <v>#REF!</v>
      </c>
      <c r="N197" s="221" t="str">
        <f t="shared" si="25"/>
        <v>#REF!</v>
      </c>
      <c r="O197" s="221" t="str">
        <f t="shared" si="26"/>
        <v>#REF!</v>
      </c>
      <c r="P197" s="221" t="str">
        <f t="shared" si="27"/>
        <v>#REF!</v>
      </c>
      <c r="Q197" s="221" t="str">
        <f t="shared" si="28"/>
        <v>#REF!</v>
      </c>
      <c r="R197" s="221" t="str">
        <f t="shared" si="29"/>
        <v>#REF!</v>
      </c>
      <c r="S197" s="221" t="str">
        <f t="shared" si="30"/>
        <v>#REF!</v>
      </c>
      <c r="T197" s="221" t="str">
        <f t="shared" si="31"/>
        <v>#REF!</v>
      </c>
      <c r="U197" s="221" t="str">
        <f t="shared" si="32"/>
        <v>#REF!</v>
      </c>
      <c r="V197" s="221" t="str">
        <f t="shared" si="33"/>
        <v>#REF!</v>
      </c>
      <c r="W197" s="221" t="str">
        <f t="shared" si="34"/>
        <v>#REF!</v>
      </c>
      <c r="X197" s="221" t="str">
        <f t="shared" si="35"/>
        <v>#REF!</v>
      </c>
      <c r="Y197" s="221" t="str">
        <f t="shared" si="36"/>
        <v>#REF!</v>
      </c>
      <c r="Z197" s="221" t="str">
        <f t="shared" si="37"/>
        <v/>
      </c>
      <c r="AA197" s="221" t="str">
        <f t="shared" si="38"/>
        <v/>
      </c>
      <c r="AB197" s="221" t="str">
        <f t="shared" si="39"/>
        <v/>
      </c>
      <c r="AC197" s="221" t="str">
        <f t="shared" si="40"/>
        <v>#REF!</v>
      </c>
      <c r="AD197" s="221" t="str">
        <f t="shared" si="41"/>
        <v>#REF!</v>
      </c>
      <c r="AE197" s="221" t="str">
        <f t="shared" si="42"/>
        <v>#REF!</v>
      </c>
      <c r="AF197" s="221" t="str">
        <f t="shared" si="43"/>
        <v>#REF!</v>
      </c>
      <c r="AG197" s="221" t="str">
        <f t="shared" si="44"/>
        <v>#REF!</v>
      </c>
      <c r="AH197" s="221" t="str">
        <f t="shared" si="45"/>
        <v>#REF!</v>
      </c>
    </row>
    <row r="198">
      <c r="B198" s="218">
        <v>178.0</v>
      </c>
      <c r="C198" s="219" t="str">
        <f t="shared" si="15"/>
        <v>#REF!</v>
      </c>
      <c r="D198" s="221"/>
      <c r="E198" s="221" t="str">
        <f t="shared" si="16"/>
        <v>#REF!</v>
      </c>
      <c r="F198" s="221" t="str">
        <f t="shared" si="17"/>
        <v>#REF!</v>
      </c>
      <c r="G198" s="221" t="str">
        <f t="shared" si="18"/>
        <v>#REF!</v>
      </c>
      <c r="H198" s="221" t="str">
        <f t="shared" si="19"/>
        <v>#REF!</v>
      </c>
      <c r="I198" s="221" t="str">
        <f t="shared" si="20"/>
        <v>#REF!</v>
      </c>
      <c r="J198" s="221" t="str">
        <f t="shared" si="21"/>
        <v>#REF!</v>
      </c>
      <c r="K198" s="221" t="str">
        <f t="shared" si="22"/>
        <v>#REF!</v>
      </c>
      <c r="L198" s="221" t="str">
        <f t="shared" si="23"/>
        <v>#REF!</v>
      </c>
      <c r="M198" s="221" t="str">
        <f t="shared" si="24"/>
        <v>#REF!</v>
      </c>
      <c r="N198" s="221" t="str">
        <f t="shared" si="25"/>
        <v>#REF!</v>
      </c>
      <c r="O198" s="221" t="str">
        <f t="shared" si="26"/>
        <v>#REF!</v>
      </c>
      <c r="P198" s="221" t="str">
        <f t="shared" si="27"/>
        <v>#REF!</v>
      </c>
      <c r="Q198" s="221" t="str">
        <f t="shared" si="28"/>
        <v>#REF!</v>
      </c>
      <c r="R198" s="221" t="str">
        <f t="shared" si="29"/>
        <v>#REF!</v>
      </c>
      <c r="S198" s="221" t="str">
        <f t="shared" si="30"/>
        <v>#REF!</v>
      </c>
      <c r="T198" s="221" t="str">
        <f t="shared" si="31"/>
        <v>#REF!</v>
      </c>
      <c r="U198" s="221" t="str">
        <f t="shared" si="32"/>
        <v>#REF!</v>
      </c>
      <c r="V198" s="221" t="str">
        <f t="shared" si="33"/>
        <v>#REF!</v>
      </c>
      <c r="W198" s="221" t="str">
        <f t="shared" si="34"/>
        <v>#REF!</v>
      </c>
      <c r="X198" s="221" t="str">
        <f t="shared" si="35"/>
        <v>#REF!</v>
      </c>
      <c r="Y198" s="221" t="str">
        <f t="shared" si="36"/>
        <v>#REF!</v>
      </c>
      <c r="Z198" s="221" t="str">
        <f t="shared" si="37"/>
        <v/>
      </c>
      <c r="AA198" s="221" t="str">
        <f t="shared" si="38"/>
        <v/>
      </c>
      <c r="AB198" s="221" t="str">
        <f t="shared" si="39"/>
        <v/>
      </c>
      <c r="AC198" s="221" t="str">
        <f t="shared" si="40"/>
        <v>#REF!</v>
      </c>
      <c r="AD198" s="221" t="str">
        <f t="shared" si="41"/>
        <v>#REF!</v>
      </c>
      <c r="AE198" s="221" t="str">
        <f t="shared" si="42"/>
        <v>#REF!</v>
      </c>
      <c r="AF198" s="221" t="str">
        <f t="shared" si="43"/>
        <v>#REF!</v>
      </c>
      <c r="AG198" s="221" t="str">
        <f t="shared" si="44"/>
        <v>#REF!</v>
      </c>
      <c r="AH198" s="221" t="str">
        <f t="shared" si="45"/>
        <v>#REF!</v>
      </c>
    </row>
    <row r="199">
      <c r="B199" s="218">
        <v>179.0</v>
      </c>
      <c r="C199" s="219" t="str">
        <f t="shared" si="15"/>
        <v>#REF!</v>
      </c>
      <c r="D199" s="221"/>
      <c r="E199" s="221" t="str">
        <f t="shared" si="16"/>
        <v>#REF!</v>
      </c>
      <c r="F199" s="221" t="str">
        <f t="shared" si="17"/>
        <v>#REF!</v>
      </c>
      <c r="G199" s="221" t="str">
        <f t="shared" si="18"/>
        <v>#REF!</v>
      </c>
      <c r="H199" s="221" t="str">
        <f t="shared" si="19"/>
        <v>#REF!</v>
      </c>
      <c r="I199" s="221" t="str">
        <f t="shared" si="20"/>
        <v>#REF!</v>
      </c>
      <c r="J199" s="221" t="str">
        <f t="shared" si="21"/>
        <v>#REF!</v>
      </c>
      <c r="K199" s="221" t="str">
        <f t="shared" si="22"/>
        <v>#REF!</v>
      </c>
      <c r="L199" s="221" t="str">
        <f t="shared" si="23"/>
        <v>#REF!</v>
      </c>
      <c r="M199" s="221" t="str">
        <f t="shared" si="24"/>
        <v>#REF!</v>
      </c>
      <c r="N199" s="221" t="str">
        <f t="shared" si="25"/>
        <v>#REF!</v>
      </c>
      <c r="O199" s="221" t="str">
        <f t="shared" si="26"/>
        <v>#REF!</v>
      </c>
      <c r="P199" s="221" t="str">
        <f t="shared" si="27"/>
        <v>#REF!</v>
      </c>
      <c r="Q199" s="221" t="str">
        <f t="shared" si="28"/>
        <v>#REF!</v>
      </c>
      <c r="R199" s="221" t="str">
        <f t="shared" si="29"/>
        <v>#REF!</v>
      </c>
      <c r="S199" s="221" t="str">
        <f t="shared" si="30"/>
        <v>#REF!</v>
      </c>
      <c r="T199" s="221" t="str">
        <f t="shared" si="31"/>
        <v>#REF!</v>
      </c>
      <c r="U199" s="221" t="str">
        <f t="shared" si="32"/>
        <v>#REF!</v>
      </c>
      <c r="V199" s="221" t="str">
        <f t="shared" si="33"/>
        <v>#REF!</v>
      </c>
      <c r="W199" s="221" t="str">
        <f t="shared" si="34"/>
        <v>#REF!</v>
      </c>
      <c r="X199" s="221" t="str">
        <f t="shared" si="35"/>
        <v>#REF!</v>
      </c>
      <c r="Y199" s="221" t="str">
        <f t="shared" si="36"/>
        <v>#REF!</v>
      </c>
      <c r="Z199" s="221" t="str">
        <f t="shared" si="37"/>
        <v/>
      </c>
      <c r="AA199" s="221" t="str">
        <f t="shared" si="38"/>
        <v/>
      </c>
      <c r="AB199" s="221" t="str">
        <f t="shared" si="39"/>
        <v/>
      </c>
      <c r="AC199" s="221" t="str">
        <f t="shared" si="40"/>
        <v>#REF!</v>
      </c>
      <c r="AD199" s="221" t="str">
        <f t="shared" si="41"/>
        <v>#REF!</v>
      </c>
      <c r="AE199" s="221" t="str">
        <f t="shared" si="42"/>
        <v>#REF!</v>
      </c>
      <c r="AF199" s="221" t="str">
        <f t="shared" si="43"/>
        <v>#REF!</v>
      </c>
      <c r="AG199" s="221" t="str">
        <f t="shared" si="44"/>
        <v>#REF!</v>
      </c>
      <c r="AH199" s="221" t="str">
        <f t="shared" si="45"/>
        <v>#REF!</v>
      </c>
    </row>
    <row r="200">
      <c r="B200" s="218">
        <v>180.0</v>
      </c>
      <c r="C200" s="219" t="str">
        <f t="shared" si="15"/>
        <v>#REF!</v>
      </c>
      <c r="D200" s="221"/>
      <c r="E200" s="221" t="str">
        <f t="shared" si="16"/>
        <v>#REF!</v>
      </c>
      <c r="F200" s="221" t="str">
        <f t="shared" si="17"/>
        <v>#REF!</v>
      </c>
      <c r="G200" s="221" t="str">
        <f t="shared" si="18"/>
        <v>#REF!</v>
      </c>
      <c r="H200" s="221" t="str">
        <f t="shared" si="19"/>
        <v>#REF!</v>
      </c>
      <c r="I200" s="221" t="str">
        <f t="shared" si="20"/>
        <v>#REF!</v>
      </c>
      <c r="J200" s="221" t="str">
        <f t="shared" si="21"/>
        <v>#REF!</v>
      </c>
      <c r="K200" s="221" t="str">
        <f t="shared" si="22"/>
        <v>#REF!</v>
      </c>
      <c r="L200" s="221" t="str">
        <f t="shared" si="23"/>
        <v>#REF!</v>
      </c>
      <c r="M200" s="221" t="str">
        <f t="shared" si="24"/>
        <v>#REF!</v>
      </c>
      <c r="N200" s="221" t="str">
        <f t="shared" si="25"/>
        <v>#REF!</v>
      </c>
      <c r="O200" s="221" t="str">
        <f t="shared" si="26"/>
        <v>#REF!</v>
      </c>
      <c r="P200" s="221" t="str">
        <f t="shared" si="27"/>
        <v>#REF!</v>
      </c>
      <c r="Q200" s="221" t="str">
        <f t="shared" si="28"/>
        <v>#REF!</v>
      </c>
      <c r="R200" s="221" t="str">
        <f t="shared" si="29"/>
        <v>#REF!</v>
      </c>
      <c r="S200" s="221" t="str">
        <f t="shared" si="30"/>
        <v>#REF!</v>
      </c>
      <c r="T200" s="221" t="str">
        <f t="shared" si="31"/>
        <v>#REF!</v>
      </c>
      <c r="U200" s="221" t="str">
        <f t="shared" si="32"/>
        <v>#REF!</v>
      </c>
      <c r="V200" s="221" t="str">
        <f t="shared" si="33"/>
        <v>#REF!</v>
      </c>
      <c r="W200" s="221" t="str">
        <f t="shared" si="34"/>
        <v>#REF!</v>
      </c>
      <c r="X200" s="221" t="str">
        <f t="shared" si="35"/>
        <v>#REF!</v>
      </c>
      <c r="Y200" s="221" t="str">
        <f t="shared" si="36"/>
        <v>#REF!</v>
      </c>
      <c r="Z200" s="221" t="str">
        <f t="shared" si="37"/>
        <v/>
      </c>
      <c r="AA200" s="221" t="str">
        <f t="shared" si="38"/>
        <v/>
      </c>
      <c r="AB200" s="221" t="str">
        <f t="shared" si="39"/>
        <v/>
      </c>
      <c r="AC200" s="221" t="str">
        <f t="shared" si="40"/>
        <v>#REF!</v>
      </c>
      <c r="AD200" s="221" t="str">
        <f t="shared" si="41"/>
        <v>#REF!</v>
      </c>
      <c r="AE200" s="221" t="str">
        <f t="shared" si="42"/>
        <v>#REF!</v>
      </c>
      <c r="AF200" s="221" t="str">
        <f t="shared" si="43"/>
        <v>#REF!</v>
      </c>
      <c r="AG200" s="221" t="str">
        <f t="shared" si="44"/>
        <v>#REF!</v>
      </c>
      <c r="AH200" s="221" t="str">
        <f t="shared" si="45"/>
        <v>#REF!</v>
      </c>
    </row>
    <row r="201">
      <c r="B201" s="218">
        <v>181.0</v>
      </c>
      <c r="C201" s="219" t="str">
        <f t="shared" si="15"/>
        <v>#REF!</v>
      </c>
      <c r="D201" s="221"/>
      <c r="E201" s="221" t="str">
        <f t="shared" si="16"/>
        <v>#REF!</v>
      </c>
      <c r="F201" s="221" t="str">
        <f t="shared" si="17"/>
        <v>#REF!</v>
      </c>
      <c r="G201" s="221" t="str">
        <f t="shared" si="18"/>
        <v>#REF!</v>
      </c>
      <c r="H201" s="221" t="str">
        <f t="shared" si="19"/>
        <v>#REF!</v>
      </c>
      <c r="I201" s="221" t="str">
        <f t="shared" si="20"/>
        <v>#REF!</v>
      </c>
      <c r="J201" s="221" t="str">
        <f t="shared" si="21"/>
        <v>#REF!</v>
      </c>
      <c r="K201" s="221" t="str">
        <f t="shared" si="22"/>
        <v>#REF!</v>
      </c>
      <c r="L201" s="221" t="str">
        <f t="shared" si="23"/>
        <v>#REF!</v>
      </c>
      <c r="M201" s="221" t="str">
        <f t="shared" si="24"/>
        <v>#REF!</v>
      </c>
      <c r="N201" s="221" t="str">
        <f t="shared" si="25"/>
        <v>#REF!</v>
      </c>
      <c r="O201" s="221" t="str">
        <f t="shared" si="26"/>
        <v>#REF!</v>
      </c>
      <c r="P201" s="221" t="str">
        <f t="shared" si="27"/>
        <v>#REF!</v>
      </c>
      <c r="Q201" s="221" t="str">
        <f t="shared" si="28"/>
        <v>#REF!</v>
      </c>
      <c r="R201" s="221" t="str">
        <f t="shared" si="29"/>
        <v>#REF!</v>
      </c>
      <c r="S201" s="221" t="str">
        <f t="shared" si="30"/>
        <v>#REF!</v>
      </c>
      <c r="T201" s="221" t="str">
        <f t="shared" si="31"/>
        <v>#REF!</v>
      </c>
      <c r="U201" s="221" t="str">
        <f t="shared" si="32"/>
        <v>#REF!</v>
      </c>
      <c r="V201" s="221" t="str">
        <f t="shared" si="33"/>
        <v>#REF!</v>
      </c>
      <c r="W201" s="221" t="str">
        <f t="shared" si="34"/>
        <v>#REF!</v>
      </c>
      <c r="X201" s="221" t="str">
        <f t="shared" si="35"/>
        <v>#REF!</v>
      </c>
      <c r="Y201" s="221" t="str">
        <f t="shared" si="36"/>
        <v>#REF!</v>
      </c>
      <c r="Z201" s="221" t="str">
        <f t="shared" si="37"/>
        <v/>
      </c>
      <c r="AA201" s="221" t="str">
        <f t="shared" si="38"/>
        <v/>
      </c>
      <c r="AB201" s="221" t="str">
        <f t="shared" si="39"/>
        <v/>
      </c>
      <c r="AC201" s="221" t="str">
        <f t="shared" si="40"/>
        <v>#REF!</v>
      </c>
      <c r="AD201" s="221" t="str">
        <f t="shared" si="41"/>
        <v>#REF!</v>
      </c>
      <c r="AE201" s="221" t="str">
        <f t="shared" si="42"/>
        <v>#REF!</v>
      </c>
      <c r="AF201" s="221" t="str">
        <f t="shared" si="43"/>
        <v>#REF!</v>
      </c>
      <c r="AG201" s="221" t="str">
        <f t="shared" si="44"/>
        <v>#REF!</v>
      </c>
      <c r="AH201" s="221" t="str">
        <f t="shared" si="45"/>
        <v>#REF!</v>
      </c>
    </row>
    <row r="202">
      <c r="B202" s="218">
        <v>182.0</v>
      </c>
      <c r="C202" s="219" t="str">
        <f t="shared" si="15"/>
        <v>#REF!</v>
      </c>
      <c r="D202" s="221"/>
      <c r="E202" s="221" t="str">
        <f t="shared" si="16"/>
        <v>#REF!</v>
      </c>
      <c r="F202" s="221" t="str">
        <f t="shared" si="17"/>
        <v>#REF!</v>
      </c>
      <c r="G202" s="221" t="str">
        <f t="shared" si="18"/>
        <v>#REF!</v>
      </c>
      <c r="H202" s="221" t="str">
        <f t="shared" si="19"/>
        <v>#REF!</v>
      </c>
      <c r="I202" s="221" t="str">
        <f t="shared" si="20"/>
        <v>#REF!</v>
      </c>
      <c r="J202" s="221" t="str">
        <f t="shared" si="21"/>
        <v>#REF!</v>
      </c>
      <c r="K202" s="221" t="str">
        <f t="shared" si="22"/>
        <v>#REF!</v>
      </c>
      <c r="L202" s="221" t="str">
        <f t="shared" si="23"/>
        <v>#REF!</v>
      </c>
      <c r="M202" s="221" t="str">
        <f t="shared" si="24"/>
        <v>#REF!</v>
      </c>
      <c r="N202" s="221" t="str">
        <f t="shared" si="25"/>
        <v>#REF!</v>
      </c>
      <c r="O202" s="221" t="str">
        <f t="shared" si="26"/>
        <v>#REF!</v>
      </c>
      <c r="P202" s="221" t="str">
        <f t="shared" si="27"/>
        <v>#REF!</v>
      </c>
      <c r="Q202" s="221" t="str">
        <f t="shared" si="28"/>
        <v>#REF!</v>
      </c>
      <c r="R202" s="221" t="str">
        <f t="shared" si="29"/>
        <v>#REF!</v>
      </c>
      <c r="S202" s="221" t="str">
        <f t="shared" si="30"/>
        <v>#REF!</v>
      </c>
      <c r="T202" s="221" t="str">
        <f t="shared" si="31"/>
        <v>#REF!</v>
      </c>
      <c r="U202" s="221" t="str">
        <f t="shared" si="32"/>
        <v>#REF!</v>
      </c>
      <c r="V202" s="221" t="str">
        <f t="shared" si="33"/>
        <v>#REF!</v>
      </c>
      <c r="W202" s="221" t="str">
        <f t="shared" si="34"/>
        <v>#REF!</v>
      </c>
      <c r="X202" s="221" t="str">
        <f t="shared" si="35"/>
        <v>#REF!</v>
      </c>
      <c r="Y202" s="221" t="str">
        <f t="shared" si="36"/>
        <v>#REF!</v>
      </c>
      <c r="Z202" s="221" t="str">
        <f t="shared" si="37"/>
        <v/>
      </c>
      <c r="AA202" s="221" t="str">
        <f t="shared" si="38"/>
        <v/>
      </c>
      <c r="AB202" s="221" t="str">
        <f t="shared" si="39"/>
        <v/>
      </c>
      <c r="AC202" s="221" t="str">
        <f t="shared" si="40"/>
        <v>#REF!</v>
      </c>
      <c r="AD202" s="221" t="str">
        <f t="shared" si="41"/>
        <v>#REF!</v>
      </c>
      <c r="AE202" s="221" t="str">
        <f t="shared" si="42"/>
        <v>#REF!</v>
      </c>
      <c r="AF202" s="221" t="str">
        <f t="shared" si="43"/>
        <v>#REF!</v>
      </c>
      <c r="AG202" s="221" t="str">
        <f t="shared" si="44"/>
        <v>#REF!</v>
      </c>
      <c r="AH202" s="221" t="str">
        <f t="shared" si="45"/>
        <v>#REF!</v>
      </c>
    </row>
    <row r="203">
      <c r="B203" s="218">
        <v>183.0</v>
      </c>
      <c r="C203" s="219" t="str">
        <f t="shared" si="15"/>
        <v>#REF!</v>
      </c>
      <c r="D203" s="221"/>
      <c r="E203" s="221" t="str">
        <f t="shared" si="16"/>
        <v>#REF!</v>
      </c>
      <c r="F203" s="221" t="str">
        <f t="shared" si="17"/>
        <v>#REF!</v>
      </c>
      <c r="G203" s="221" t="str">
        <f t="shared" si="18"/>
        <v>#REF!</v>
      </c>
      <c r="H203" s="221" t="str">
        <f t="shared" si="19"/>
        <v>#REF!</v>
      </c>
      <c r="I203" s="221" t="str">
        <f t="shared" si="20"/>
        <v>#REF!</v>
      </c>
      <c r="J203" s="221" t="str">
        <f t="shared" si="21"/>
        <v>#REF!</v>
      </c>
      <c r="K203" s="221" t="str">
        <f t="shared" si="22"/>
        <v>#REF!</v>
      </c>
      <c r="L203" s="221" t="str">
        <f t="shared" si="23"/>
        <v>#REF!</v>
      </c>
      <c r="M203" s="221" t="str">
        <f t="shared" si="24"/>
        <v>#REF!</v>
      </c>
      <c r="N203" s="221" t="str">
        <f t="shared" si="25"/>
        <v>#REF!</v>
      </c>
      <c r="O203" s="221" t="str">
        <f t="shared" si="26"/>
        <v>#REF!</v>
      </c>
      <c r="P203" s="221" t="str">
        <f t="shared" si="27"/>
        <v>#REF!</v>
      </c>
      <c r="Q203" s="221" t="str">
        <f t="shared" si="28"/>
        <v>#REF!</v>
      </c>
      <c r="R203" s="221" t="str">
        <f t="shared" si="29"/>
        <v>#REF!</v>
      </c>
      <c r="S203" s="221" t="str">
        <f t="shared" si="30"/>
        <v>#REF!</v>
      </c>
      <c r="T203" s="221" t="str">
        <f t="shared" si="31"/>
        <v>#REF!</v>
      </c>
      <c r="U203" s="221" t="str">
        <f t="shared" si="32"/>
        <v>#REF!</v>
      </c>
      <c r="V203" s="221" t="str">
        <f t="shared" si="33"/>
        <v>#REF!</v>
      </c>
      <c r="W203" s="221" t="str">
        <f t="shared" si="34"/>
        <v>#REF!</v>
      </c>
      <c r="X203" s="221" t="str">
        <f t="shared" si="35"/>
        <v>#REF!</v>
      </c>
      <c r="Y203" s="221" t="str">
        <f t="shared" si="36"/>
        <v>#REF!</v>
      </c>
      <c r="Z203" s="221" t="str">
        <f t="shared" si="37"/>
        <v/>
      </c>
      <c r="AA203" s="221" t="str">
        <f t="shared" si="38"/>
        <v/>
      </c>
      <c r="AB203" s="221" t="str">
        <f t="shared" si="39"/>
        <v/>
      </c>
      <c r="AC203" s="221" t="str">
        <f t="shared" si="40"/>
        <v>#REF!</v>
      </c>
      <c r="AD203" s="221" t="str">
        <f t="shared" si="41"/>
        <v>#REF!</v>
      </c>
      <c r="AE203" s="221" t="str">
        <f t="shared" si="42"/>
        <v>#REF!</v>
      </c>
      <c r="AF203" s="221" t="str">
        <f t="shared" si="43"/>
        <v>#REF!</v>
      </c>
      <c r="AG203" s="221" t="str">
        <f t="shared" si="44"/>
        <v>#REF!</v>
      </c>
      <c r="AH203" s="221" t="str">
        <f t="shared" si="45"/>
        <v>#REF!</v>
      </c>
    </row>
    <row r="204">
      <c r="B204" s="218">
        <v>184.0</v>
      </c>
      <c r="C204" s="219" t="str">
        <f t="shared" si="15"/>
        <v>#REF!</v>
      </c>
      <c r="D204" s="221"/>
      <c r="E204" s="221" t="str">
        <f t="shared" si="16"/>
        <v>#REF!</v>
      </c>
      <c r="F204" s="221" t="str">
        <f t="shared" si="17"/>
        <v>#REF!</v>
      </c>
      <c r="G204" s="221" t="str">
        <f t="shared" si="18"/>
        <v>#REF!</v>
      </c>
      <c r="H204" s="221" t="str">
        <f t="shared" si="19"/>
        <v>#REF!</v>
      </c>
      <c r="I204" s="221" t="str">
        <f t="shared" si="20"/>
        <v>#REF!</v>
      </c>
      <c r="J204" s="221" t="str">
        <f t="shared" si="21"/>
        <v>#REF!</v>
      </c>
      <c r="K204" s="221" t="str">
        <f t="shared" si="22"/>
        <v>#REF!</v>
      </c>
      <c r="L204" s="221" t="str">
        <f t="shared" si="23"/>
        <v>#REF!</v>
      </c>
      <c r="M204" s="221" t="str">
        <f t="shared" si="24"/>
        <v>#REF!</v>
      </c>
      <c r="N204" s="221" t="str">
        <f t="shared" si="25"/>
        <v>#REF!</v>
      </c>
      <c r="O204" s="221" t="str">
        <f t="shared" si="26"/>
        <v>#REF!</v>
      </c>
      <c r="P204" s="221" t="str">
        <f t="shared" si="27"/>
        <v>#REF!</v>
      </c>
      <c r="Q204" s="221" t="str">
        <f t="shared" si="28"/>
        <v>#REF!</v>
      </c>
      <c r="R204" s="221" t="str">
        <f t="shared" si="29"/>
        <v>#REF!</v>
      </c>
      <c r="S204" s="221" t="str">
        <f t="shared" si="30"/>
        <v>#REF!</v>
      </c>
      <c r="T204" s="221" t="str">
        <f t="shared" si="31"/>
        <v>#REF!</v>
      </c>
      <c r="U204" s="221" t="str">
        <f t="shared" si="32"/>
        <v>#REF!</v>
      </c>
      <c r="V204" s="221" t="str">
        <f t="shared" si="33"/>
        <v>#REF!</v>
      </c>
      <c r="W204" s="221" t="str">
        <f t="shared" si="34"/>
        <v>#REF!</v>
      </c>
      <c r="X204" s="221" t="str">
        <f t="shared" si="35"/>
        <v>#REF!</v>
      </c>
      <c r="Y204" s="221" t="str">
        <f t="shared" si="36"/>
        <v>#REF!</v>
      </c>
      <c r="Z204" s="221" t="str">
        <f t="shared" si="37"/>
        <v/>
      </c>
      <c r="AA204" s="221" t="str">
        <f t="shared" si="38"/>
        <v/>
      </c>
      <c r="AB204" s="221" t="str">
        <f t="shared" si="39"/>
        <v/>
      </c>
      <c r="AC204" s="221" t="str">
        <f t="shared" si="40"/>
        <v>#REF!</v>
      </c>
      <c r="AD204" s="221" t="str">
        <f t="shared" si="41"/>
        <v>#REF!</v>
      </c>
      <c r="AE204" s="221" t="str">
        <f t="shared" si="42"/>
        <v>#REF!</v>
      </c>
      <c r="AF204" s="221" t="str">
        <f t="shared" si="43"/>
        <v>#REF!</v>
      </c>
      <c r="AG204" s="221" t="str">
        <f t="shared" si="44"/>
        <v>#REF!</v>
      </c>
      <c r="AH204" s="221" t="str">
        <f t="shared" si="45"/>
        <v>#REF!</v>
      </c>
    </row>
    <row r="205">
      <c r="B205" s="218">
        <v>185.0</v>
      </c>
      <c r="C205" s="219" t="str">
        <f t="shared" si="15"/>
        <v>#REF!</v>
      </c>
      <c r="D205" s="221"/>
      <c r="E205" s="221" t="str">
        <f t="shared" si="16"/>
        <v>#REF!</v>
      </c>
      <c r="F205" s="221" t="str">
        <f t="shared" si="17"/>
        <v>#REF!</v>
      </c>
      <c r="G205" s="221" t="str">
        <f t="shared" si="18"/>
        <v>#REF!</v>
      </c>
      <c r="H205" s="221" t="str">
        <f t="shared" si="19"/>
        <v>#REF!</v>
      </c>
      <c r="I205" s="221" t="str">
        <f t="shared" si="20"/>
        <v>#REF!</v>
      </c>
      <c r="J205" s="221" t="str">
        <f t="shared" si="21"/>
        <v>#REF!</v>
      </c>
      <c r="K205" s="221" t="str">
        <f t="shared" si="22"/>
        <v>#REF!</v>
      </c>
      <c r="L205" s="221" t="str">
        <f t="shared" si="23"/>
        <v>#REF!</v>
      </c>
      <c r="M205" s="221" t="str">
        <f t="shared" si="24"/>
        <v>#REF!</v>
      </c>
      <c r="N205" s="221" t="str">
        <f t="shared" si="25"/>
        <v>#REF!</v>
      </c>
      <c r="O205" s="221" t="str">
        <f t="shared" si="26"/>
        <v>#REF!</v>
      </c>
      <c r="P205" s="221" t="str">
        <f t="shared" si="27"/>
        <v>#REF!</v>
      </c>
      <c r="Q205" s="221" t="str">
        <f t="shared" si="28"/>
        <v>#REF!</v>
      </c>
      <c r="R205" s="221" t="str">
        <f t="shared" si="29"/>
        <v>#REF!</v>
      </c>
      <c r="S205" s="221" t="str">
        <f t="shared" si="30"/>
        <v>#REF!</v>
      </c>
      <c r="T205" s="221" t="str">
        <f t="shared" si="31"/>
        <v>#REF!</v>
      </c>
      <c r="U205" s="221" t="str">
        <f t="shared" si="32"/>
        <v>#REF!</v>
      </c>
      <c r="V205" s="221" t="str">
        <f t="shared" si="33"/>
        <v>#REF!</v>
      </c>
      <c r="W205" s="221" t="str">
        <f t="shared" si="34"/>
        <v>#REF!</v>
      </c>
      <c r="X205" s="221" t="str">
        <f t="shared" si="35"/>
        <v>#REF!</v>
      </c>
      <c r="Y205" s="221" t="str">
        <f t="shared" si="36"/>
        <v>#REF!</v>
      </c>
      <c r="Z205" s="221" t="str">
        <f t="shared" si="37"/>
        <v/>
      </c>
      <c r="AA205" s="221" t="str">
        <f t="shared" si="38"/>
        <v/>
      </c>
      <c r="AB205" s="221" t="str">
        <f t="shared" si="39"/>
        <v/>
      </c>
      <c r="AC205" s="221" t="str">
        <f t="shared" si="40"/>
        <v>#REF!</v>
      </c>
      <c r="AD205" s="221" t="str">
        <f t="shared" si="41"/>
        <v>#REF!</v>
      </c>
      <c r="AE205" s="221" t="str">
        <f t="shared" si="42"/>
        <v>#REF!</v>
      </c>
      <c r="AF205" s="221" t="str">
        <f t="shared" si="43"/>
        <v>#REF!</v>
      </c>
      <c r="AG205" s="221" t="str">
        <f t="shared" si="44"/>
        <v>#REF!</v>
      </c>
      <c r="AH205" s="221" t="str">
        <f t="shared" si="45"/>
        <v>#REF!</v>
      </c>
    </row>
    <row r="206">
      <c r="B206" s="218">
        <v>186.0</v>
      </c>
      <c r="C206" s="219" t="str">
        <f t="shared" si="15"/>
        <v>#REF!</v>
      </c>
      <c r="D206" s="221"/>
      <c r="E206" s="221" t="str">
        <f t="shared" si="16"/>
        <v>#REF!</v>
      </c>
      <c r="F206" s="221" t="str">
        <f t="shared" si="17"/>
        <v>#REF!</v>
      </c>
      <c r="G206" s="221" t="str">
        <f t="shared" si="18"/>
        <v>#REF!</v>
      </c>
      <c r="H206" s="221" t="str">
        <f t="shared" si="19"/>
        <v>#REF!</v>
      </c>
      <c r="I206" s="221" t="str">
        <f t="shared" si="20"/>
        <v>#REF!</v>
      </c>
      <c r="J206" s="221" t="str">
        <f t="shared" si="21"/>
        <v>#REF!</v>
      </c>
      <c r="K206" s="221" t="str">
        <f t="shared" si="22"/>
        <v>#REF!</v>
      </c>
      <c r="L206" s="221" t="str">
        <f t="shared" si="23"/>
        <v>#REF!</v>
      </c>
      <c r="M206" s="221" t="str">
        <f t="shared" si="24"/>
        <v>#REF!</v>
      </c>
      <c r="N206" s="221" t="str">
        <f t="shared" si="25"/>
        <v>#REF!</v>
      </c>
      <c r="O206" s="221" t="str">
        <f t="shared" si="26"/>
        <v>#REF!</v>
      </c>
      <c r="P206" s="221" t="str">
        <f t="shared" si="27"/>
        <v>#REF!</v>
      </c>
      <c r="Q206" s="221" t="str">
        <f t="shared" si="28"/>
        <v>#REF!</v>
      </c>
      <c r="R206" s="221" t="str">
        <f t="shared" si="29"/>
        <v>#REF!</v>
      </c>
      <c r="S206" s="221" t="str">
        <f t="shared" si="30"/>
        <v>#REF!</v>
      </c>
      <c r="T206" s="221" t="str">
        <f t="shared" si="31"/>
        <v>#REF!</v>
      </c>
      <c r="U206" s="221" t="str">
        <f t="shared" si="32"/>
        <v>#REF!</v>
      </c>
      <c r="V206" s="221" t="str">
        <f t="shared" si="33"/>
        <v>#REF!</v>
      </c>
      <c r="W206" s="221" t="str">
        <f t="shared" si="34"/>
        <v>#REF!</v>
      </c>
      <c r="X206" s="221" t="str">
        <f t="shared" si="35"/>
        <v>#REF!</v>
      </c>
      <c r="Y206" s="221" t="str">
        <f t="shared" si="36"/>
        <v>#REF!</v>
      </c>
      <c r="Z206" s="221" t="str">
        <f t="shared" si="37"/>
        <v/>
      </c>
      <c r="AA206" s="221" t="str">
        <f t="shared" si="38"/>
        <v/>
      </c>
      <c r="AB206" s="221" t="str">
        <f t="shared" si="39"/>
        <v/>
      </c>
      <c r="AC206" s="221" t="str">
        <f t="shared" si="40"/>
        <v>#REF!</v>
      </c>
      <c r="AD206" s="221" t="str">
        <f t="shared" si="41"/>
        <v>#REF!</v>
      </c>
      <c r="AE206" s="221" t="str">
        <f t="shared" si="42"/>
        <v>#REF!</v>
      </c>
      <c r="AF206" s="221" t="str">
        <f t="shared" si="43"/>
        <v>#REF!</v>
      </c>
      <c r="AG206" s="221" t="str">
        <f t="shared" si="44"/>
        <v>#REF!</v>
      </c>
      <c r="AH206" s="221" t="str">
        <f t="shared" si="45"/>
        <v>#REF!</v>
      </c>
    </row>
    <row r="207">
      <c r="B207" s="218">
        <v>187.0</v>
      </c>
      <c r="C207" s="219" t="str">
        <f t="shared" si="15"/>
        <v>#REF!</v>
      </c>
      <c r="D207" s="221"/>
      <c r="E207" s="221" t="str">
        <f t="shared" si="16"/>
        <v>#REF!</v>
      </c>
      <c r="F207" s="221" t="str">
        <f t="shared" si="17"/>
        <v>#REF!</v>
      </c>
      <c r="G207" s="221" t="str">
        <f t="shared" si="18"/>
        <v>#REF!</v>
      </c>
      <c r="H207" s="221" t="str">
        <f t="shared" si="19"/>
        <v>#REF!</v>
      </c>
      <c r="I207" s="221" t="str">
        <f t="shared" si="20"/>
        <v>#REF!</v>
      </c>
      <c r="J207" s="221" t="str">
        <f t="shared" si="21"/>
        <v>#REF!</v>
      </c>
      <c r="K207" s="221" t="str">
        <f t="shared" si="22"/>
        <v>#REF!</v>
      </c>
      <c r="L207" s="221" t="str">
        <f t="shared" si="23"/>
        <v>#REF!</v>
      </c>
      <c r="M207" s="221" t="str">
        <f t="shared" si="24"/>
        <v>#REF!</v>
      </c>
      <c r="N207" s="221" t="str">
        <f t="shared" si="25"/>
        <v>#REF!</v>
      </c>
      <c r="O207" s="221" t="str">
        <f t="shared" si="26"/>
        <v>#REF!</v>
      </c>
      <c r="P207" s="221" t="str">
        <f t="shared" si="27"/>
        <v>#REF!</v>
      </c>
      <c r="Q207" s="221" t="str">
        <f t="shared" si="28"/>
        <v>#REF!</v>
      </c>
      <c r="R207" s="221" t="str">
        <f t="shared" si="29"/>
        <v>#REF!</v>
      </c>
      <c r="S207" s="221" t="str">
        <f t="shared" si="30"/>
        <v>#REF!</v>
      </c>
      <c r="T207" s="221" t="str">
        <f t="shared" si="31"/>
        <v>#REF!</v>
      </c>
      <c r="U207" s="221" t="str">
        <f t="shared" si="32"/>
        <v>#REF!</v>
      </c>
      <c r="V207" s="221" t="str">
        <f t="shared" si="33"/>
        <v>#REF!</v>
      </c>
      <c r="W207" s="221" t="str">
        <f t="shared" si="34"/>
        <v>#REF!</v>
      </c>
      <c r="X207" s="221" t="str">
        <f t="shared" si="35"/>
        <v>#REF!</v>
      </c>
      <c r="Y207" s="221" t="str">
        <f t="shared" si="36"/>
        <v>#REF!</v>
      </c>
      <c r="Z207" s="221" t="str">
        <f t="shared" si="37"/>
        <v/>
      </c>
      <c r="AA207" s="221" t="str">
        <f t="shared" si="38"/>
        <v/>
      </c>
      <c r="AB207" s="221" t="str">
        <f t="shared" si="39"/>
        <v/>
      </c>
      <c r="AC207" s="221" t="str">
        <f t="shared" si="40"/>
        <v>#REF!</v>
      </c>
      <c r="AD207" s="221" t="str">
        <f t="shared" si="41"/>
        <v>#REF!</v>
      </c>
      <c r="AE207" s="221" t="str">
        <f t="shared" si="42"/>
        <v>#REF!</v>
      </c>
      <c r="AF207" s="221" t="str">
        <f t="shared" si="43"/>
        <v>#REF!</v>
      </c>
      <c r="AG207" s="221" t="str">
        <f t="shared" si="44"/>
        <v>#REF!</v>
      </c>
      <c r="AH207" s="221" t="str">
        <f t="shared" si="45"/>
        <v>#REF!</v>
      </c>
    </row>
    <row r="208">
      <c r="B208" s="218">
        <v>188.0</v>
      </c>
      <c r="C208" s="219" t="str">
        <f t="shared" si="15"/>
        <v>#REF!</v>
      </c>
      <c r="D208" s="221"/>
      <c r="E208" s="221" t="str">
        <f t="shared" si="16"/>
        <v>#REF!</v>
      </c>
      <c r="F208" s="221" t="str">
        <f t="shared" si="17"/>
        <v>#REF!</v>
      </c>
      <c r="G208" s="221" t="str">
        <f t="shared" si="18"/>
        <v>#REF!</v>
      </c>
      <c r="H208" s="221" t="str">
        <f t="shared" si="19"/>
        <v>#REF!</v>
      </c>
      <c r="I208" s="221" t="str">
        <f t="shared" si="20"/>
        <v>#REF!</v>
      </c>
      <c r="J208" s="221" t="str">
        <f t="shared" si="21"/>
        <v>#REF!</v>
      </c>
      <c r="K208" s="221" t="str">
        <f t="shared" si="22"/>
        <v>#REF!</v>
      </c>
      <c r="L208" s="221" t="str">
        <f t="shared" si="23"/>
        <v>#REF!</v>
      </c>
      <c r="M208" s="221" t="str">
        <f t="shared" si="24"/>
        <v>#REF!</v>
      </c>
      <c r="N208" s="221" t="str">
        <f t="shared" si="25"/>
        <v>#REF!</v>
      </c>
      <c r="O208" s="221" t="str">
        <f t="shared" si="26"/>
        <v>#REF!</v>
      </c>
      <c r="P208" s="221" t="str">
        <f t="shared" si="27"/>
        <v>#REF!</v>
      </c>
      <c r="Q208" s="221" t="str">
        <f t="shared" si="28"/>
        <v>#REF!</v>
      </c>
      <c r="R208" s="221" t="str">
        <f t="shared" si="29"/>
        <v>#REF!</v>
      </c>
      <c r="S208" s="221" t="str">
        <f t="shared" si="30"/>
        <v>#REF!</v>
      </c>
      <c r="T208" s="221" t="str">
        <f t="shared" si="31"/>
        <v>#REF!</v>
      </c>
      <c r="U208" s="221" t="str">
        <f t="shared" si="32"/>
        <v>#REF!</v>
      </c>
      <c r="V208" s="221" t="str">
        <f t="shared" si="33"/>
        <v>#REF!</v>
      </c>
      <c r="W208" s="221" t="str">
        <f t="shared" si="34"/>
        <v>#REF!</v>
      </c>
      <c r="X208" s="221" t="str">
        <f t="shared" si="35"/>
        <v>#REF!</v>
      </c>
      <c r="Y208" s="221" t="str">
        <f t="shared" si="36"/>
        <v>#REF!</v>
      </c>
      <c r="Z208" s="221" t="str">
        <f t="shared" si="37"/>
        <v/>
      </c>
      <c r="AA208" s="221" t="str">
        <f t="shared" si="38"/>
        <v/>
      </c>
      <c r="AB208" s="221" t="str">
        <f t="shared" si="39"/>
        <v/>
      </c>
      <c r="AC208" s="221" t="str">
        <f t="shared" si="40"/>
        <v>#REF!</v>
      </c>
      <c r="AD208" s="221" t="str">
        <f t="shared" si="41"/>
        <v>#REF!</v>
      </c>
      <c r="AE208" s="221" t="str">
        <f t="shared" si="42"/>
        <v>#REF!</v>
      </c>
      <c r="AF208" s="221" t="str">
        <f t="shared" si="43"/>
        <v>#REF!</v>
      </c>
      <c r="AG208" s="221" t="str">
        <f t="shared" si="44"/>
        <v>#REF!</v>
      </c>
      <c r="AH208" s="221" t="str">
        <f t="shared" si="45"/>
        <v>#REF!</v>
      </c>
    </row>
    <row r="209">
      <c r="B209" s="218">
        <v>189.0</v>
      </c>
      <c r="C209" s="219" t="str">
        <f t="shared" si="15"/>
        <v>#REF!</v>
      </c>
      <c r="D209" s="221"/>
      <c r="E209" s="221" t="str">
        <f t="shared" si="16"/>
        <v>#REF!</v>
      </c>
      <c r="F209" s="221" t="str">
        <f t="shared" si="17"/>
        <v>#REF!</v>
      </c>
      <c r="G209" s="221" t="str">
        <f t="shared" si="18"/>
        <v>#REF!</v>
      </c>
      <c r="H209" s="221" t="str">
        <f t="shared" si="19"/>
        <v>#REF!</v>
      </c>
      <c r="I209" s="221" t="str">
        <f t="shared" si="20"/>
        <v>#REF!</v>
      </c>
      <c r="J209" s="221" t="str">
        <f t="shared" si="21"/>
        <v>#REF!</v>
      </c>
      <c r="K209" s="221" t="str">
        <f t="shared" si="22"/>
        <v>#REF!</v>
      </c>
      <c r="L209" s="221" t="str">
        <f t="shared" si="23"/>
        <v>#REF!</v>
      </c>
      <c r="M209" s="221" t="str">
        <f t="shared" si="24"/>
        <v>#REF!</v>
      </c>
      <c r="N209" s="221" t="str">
        <f t="shared" si="25"/>
        <v>#REF!</v>
      </c>
      <c r="O209" s="221" t="str">
        <f t="shared" si="26"/>
        <v>#REF!</v>
      </c>
      <c r="P209" s="221" t="str">
        <f t="shared" si="27"/>
        <v>#REF!</v>
      </c>
      <c r="Q209" s="221" t="str">
        <f t="shared" si="28"/>
        <v>#REF!</v>
      </c>
      <c r="R209" s="221" t="str">
        <f t="shared" si="29"/>
        <v>#REF!</v>
      </c>
      <c r="S209" s="221" t="str">
        <f t="shared" si="30"/>
        <v>#REF!</v>
      </c>
      <c r="T209" s="221" t="str">
        <f t="shared" si="31"/>
        <v>#REF!</v>
      </c>
      <c r="U209" s="221" t="str">
        <f t="shared" si="32"/>
        <v>#REF!</v>
      </c>
      <c r="V209" s="221" t="str">
        <f t="shared" si="33"/>
        <v>#REF!</v>
      </c>
      <c r="W209" s="221" t="str">
        <f t="shared" si="34"/>
        <v>#REF!</v>
      </c>
      <c r="X209" s="221" t="str">
        <f t="shared" si="35"/>
        <v>#REF!</v>
      </c>
      <c r="Y209" s="221" t="str">
        <f t="shared" si="36"/>
        <v>#REF!</v>
      </c>
      <c r="Z209" s="221" t="str">
        <f t="shared" si="37"/>
        <v/>
      </c>
      <c r="AA209" s="221" t="str">
        <f t="shared" si="38"/>
        <v/>
      </c>
      <c r="AB209" s="221" t="str">
        <f t="shared" si="39"/>
        <v/>
      </c>
      <c r="AC209" s="221" t="str">
        <f t="shared" si="40"/>
        <v>#REF!</v>
      </c>
      <c r="AD209" s="221" t="str">
        <f t="shared" si="41"/>
        <v>#REF!</v>
      </c>
      <c r="AE209" s="221" t="str">
        <f t="shared" si="42"/>
        <v>#REF!</v>
      </c>
      <c r="AF209" s="221" t="str">
        <f t="shared" si="43"/>
        <v>#REF!</v>
      </c>
      <c r="AG209" s="221" t="str">
        <f t="shared" si="44"/>
        <v>#REF!</v>
      </c>
      <c r="AH209" s="221" t="str">
        <f t="shared" si="45"/>
        <v>#REF!</v>
      </c>
    </row>
    <row r="210">
      <c r="B210" s="218">
        <v>190.0</v>
      </c>
      <c r="C210" s="219" t="str">
        <f t="shared" si="15"/>
        <v>#REF!</v>
      </c>
      <c r="D210" s="221"/>
      <c r="E210" s="221" t="str">
        <f t="shared" si="16"/>
        <v>#REF!</v>
      </c>
      <c r="F210" s="221" t="str">
        <f t="shared" si="17"/>
        <v>#REF!</v>
      </c>
      <c r="G210" s="221" t="str">
        <f t="shared" si="18"/>
        <v>#REF!</v>
      </c>
      <c r="H210" s="221" t="str">
        <f t="shared" si="19"/>
        <v>#REF!</v>
      </c>
      <c r="I210" s="221" t="str">
        <f t="shared" si="20"/>
        <v>#REF!</v>
      </c>
      <c r="J210" s="221" t="str">
        <f t="shared" si="21"/>
        <v>#REF!</v>
      </c>
      <c r="K210" s="221" t="str">
        <f t="shared" si="22"/>
        <v>#REF!</v>
      </c>
      <c r="L210" s="221" t="str">
        <f t="shared" si="23"/>
        <v>#REF!</v>
      </c>
      <c r="M210" s="221" t="str">
        <f t="shared" si="24"/>
        <v>#REF!</v>
      </c>
      <c r="N210" s="221" t="str">
        <f t="shared" si="25"/>
        <v>#REF!</v>
      </c>
      <c r="O210" s="221" t="str">
        <f t="shared" si="26"/>
        <v>#REF!</v>
      </c>
      <c r="P210" s="221" t="str">
        <f t="shared" si="27"/>
        <v>#REF!</v>
      </c>
      <c r="Q210" s="221" t="str">
        <f t="shared" si="28"/>
        <v>#REF!</v>
      </c>
      <c r="R210" s="221" t="str">
        <f t="shared" si="29"/>
        <v>#REF!</v>
      </c>
      <c r="S210" s="221" t="str">
        <f t="shared" si="30"/>
        <v>#REF!</v>
      </c>
      <c r="T210" s="221" t="str">
        <f t="shared" si="31"/>
        <v>#REF!</v>
      </c>
      <c r="U210" s="221" t="str">
        <f t="shared" si="32"/>
        <v>#REF!</v>
      </c>
      <c r="V210" s="221" t="str">
        <f t="shared" si="33"/>
        <v>#REF!</v>
      </c>
      <c r="W210" s="221" t="str">
        <f t="shared" si="34"/>
        <v>#REF!</v>
      </c>
      <c r="X210" s="221" t="str">
        <f t="shared" si="35"/>
        <v>#REF!</v>
      </c>
      <c r="Y210" s="221" t="str">
        <f t="shared" si="36"/>
        <v>#REF!</v>
      </c>
      <c r="Z210" s="221" t="str">
        <f t="shared" si="37"/>
        <v/>
      </c>
      <c r="AA210" s="221" t="str">
        <f t="shared" si="38"/>
        <v/>
      </c>
      <c r="AB210" s="221" t="str">
        <f t="shared" si="39"/>
        <v/>
      </c>
      <c r="AC210" s="221" t="str">
        <f t="shared" si="40"/>
        <v>#REF!</v>
      </c>
      <c r="AD210" s="221" t="str">
        <f t="shared" si="41"/>
        <v>#REF!</v>
      </c>
      <c r="AE210" s="221" t="str">
        <f t="shared" si="42"/>
        <v>#REF!</v>
      </c>
      <c r="AF210" s="221" t="str">
        <f t="shared" si="43"/>
        <v>#REF!</v>
      </c>
      <c r="AG210" s="221" t="str">
        <f t="shared" si="44"/>
        <v>#REF!</v>
      </c>
      <c r="AH210" s="221" t="str">
        <f t="shared" si="45"/>
        <v>#REF!</v>
      </c>
    </row>
    <row r="211">
      <c r="B211" s="218">
        <v>191.0</v>
      </c>
      <c r="C211" s="219" t="str">
        <f t="shared" si="15"/>
        <v>#REF!</v>
      </c>
      <c r="D211" s="221"/>
      <c r="E211" s="221" t="str">
        <f t="shared" si="16"/>
        <v>#REF!</v>
      </c>
      <c r="F211" s="221" t="str">
        <f t="shared" si="17"/>
        <v>#REF!</v>
      </c>
      <c r="G211" s="221" t="str">
        <f t="shared" si="18"/>
        <v>#REF!</v>
      </c>
      <c r="H211" s="221" t="str">
        <f t="shared" si="19"/>
        <v>#REF!</v>
      </c>
      <c r="I211" s="221" t="str">
        <f t="shared" si="20"/>
        <v>#REF!</v>
      </c>
      <c r="J211" s="221" t="str">
        <f t="shared" si="21"/>
        <v>#REF!</v>
      </c>
      <c r="K211" s="221" t="str">
        <f t="shared" si="22"/>
        <v>#REF!</v>
      </c>
      <c r="L211" s="221" t="str">
        <f t="shared" si="23"/>
        <v>#REF!</v>
      </c>
      <c r="M211" s="221" t="str">
        <f t="shared" si="24"/>
        <v>#REF!</v>
      </c>
      <c r="N211" s="221" t="str">
        <f t="shared" si="25"/>
        <v>#REF!</v>
      </c>
      <c r="O211" s="221" t="str">
        <f t="shared" si="26"/>
        <v>#REF!</v>
      </c>
      <c r="P211" s="221" t="str">
        <f t="shared" si="27"/>
        <v>#REF!</v>
      </c>
      <c r="Q211" s="221" t="str">
        <f t="shared" si="28"/>
        <v>#REF!</v>
      </c>
      <c r="R211" s="221" t="str">
        <f t="shared" si="29"/>
        <v>#REF!</v>
      </c>
      <c r="S211" s="221" t="str">
        <f t="shared" si="30"/>
        <v>#REF!</v>
      </c>
      <c r="T211" s="221" t="str">
        <f t="shared" si="31"/>
        <v>#REF!</v>
      </c>
      <c r="U211" s="221" t="str">
        <f t="shared" si="32"/>
        <v>#REF!</v>
      </c>
      <c r="V211" s="221" t="str">
        <f t="shared" si="33"/>
        <v>#REF!</v>
      </c>
      <c r="W211" s="221" t="str">
        <f t="shared" si="34"/>
        <v>#REF!</v>
      </c>
      <c r="X211" s="221" t="str">
        <f t="shared" si="35"/>
        <v>#REF!</v>
      </c>
      <c r="Y211" s="221" t="str">
        <f t="shared" si="36"/>
        <v>#REF!</v>
      </c>
      <c r="Z211" s="221" t="str">
        <f t="shared" si="37"/>
        <v/>
      </c>
      <c r="AA211" s="221" t="str">
        <f t="shared" si="38"/>
        <v/>
      </c>
      <c r="AB211" s="221" t="str">
        <f t="shared" si="39"/>
        <v/>
      </c>
      <c r="AC211" s="221" t="str">
        <f t="shared" si="40"/>
        <v>#REF!</v>
      </c>
      <c r="AD211" s="221" t="str">
        <f t="shared" si="41"/>
        <v>#REF!</v>
      </c>
      <c r="AE211" s="221" t="str">
        <f t="shared" si="42"/>
        <v>#REF!</v>
      </c>
      <c r="AF211" s="221" t="str">
        <f t="shared" si="43"/>
        <v>#REF!</v>
      </c>
      <c r="AG211" s="221" t="str">
        <f t="shared" si="44"/>
        <v>#REF!</v>
      </c>
      <c r="AH211" s="221" t="str">
        <f t="shared" si="45"/>
        <v>#REF!</v>
      </c>
    </row>
    <row r="212">
      <c r="B212" s="218">
        <v>192.0</v>
      </c>
      <c r="C212" s="219" t="str">
        <f t="shared" si="15"/>
        <v>#REF!</v>
      </c>
      <c r="D212" s="221"/>
      <c r="E212" s="221" t="str">
        <f t="shared" si="16"/>
        <v>#REF!</v>
      </c>
      <c r="F212" s="221" t="str">
        <f t="shared" si="17"/>
        <v>#REF!</v>
      </c>
      <c r="G212" s="221" t="str">
        <f t="shared" si="18"/>
        <v>#REF!</v>
      </c>
      <c r="H212" s="221" t="str">
        <f t="shared" si="19"/>
        <v>#REF!</v>
      </c>
      <c r="I212" s="221" t="str">
        <f t="shared" si="20"/>
        <v>#REF!</v>
      </c>
      <c r="J212" s="221" t="str">
        <f t="shared" si="21"/>
        <v>#REF!</v>
      </c>
      <c r="K212" s="221" t="str">
        <f t="shared" si="22"/>
        <v>#REF!</v>
      </c>
      <c r="L212" s="221" t="str">
        <f t="shared" si="23"/>
        <v>#REF!</v>
      </c>
      <c r="M212" s="221" t="str">
        <f t="shared" si="24"/>
        <v>#REF!</v>
      </c>
      <c r="N212" s="221" t="str">
        <f t="shared" si="25"/>
        <v>#REF!</v>
      </c>
      <c r="O212" s="221" t="str">
        <f t="shared" si="26"/>
        <v>#REF!</v>
      </c>
      <c r="P212" s="221" t="str">
        <f t="shared" si="27"/>
        <v>#REF!</v>
      </c>
      <c r="Q212" s="221" t="str">
        <f t="shared" si="28"/>
        <v>#REF!</v>
      </c>
      <c r="R212" s="221" t="str">
        <f t="shared" si="29"/>
        <v>#REF!</v>
      </c>
      <c r="S212" s="221" t="str">
        <f t="shared" si="30"/>
        <v>#REF!</v>
      </c>
      <c r="T212" s="221" t="str">
        <f t="shared" si="31"/>
        <v>#REF!</v>
      </c>
      <c r="U212" s="221" t="str">
        <f t="shared" si="32"/>
        <v>#REF!</v>
      </c>
      <c r="V212" s="221" t="str">
        <f t="shared" si="33"/>
        <v>#REF!</v>
      </c>
      <c r="W212" s="221" t="str">
        <f t="shared" si="34"/>
        <v>#REF!</v>
      </c>
      <c r="X212" s="221" t="str">
        <f t="shared" si="35"/>
        <v>#REF!</v>
      </c>
      <c r="Y212" s="221" t="str">
        <f t="shared" si="36"/>
        <v>#REF!</v>
      </c>
      <c r="Z212" s="221" t="str">
        <f t="shared" si="37"/>
        <v/>
      </c>
      <c r="AA212" s="221" t="str">
        <f t="shared" si="38"/>
        <v/>
      </c>
      <c r="AB212" s="221" t="str">
        <f t="shared" si="39"/>
        <v/>
      </c>
      <c r="AC212" s="221" t="str">
        <f t="shared" si="40"/>
        <v>#REF!</v>
      </c>
      <c r="AD212" s="221" t="str">
        <f t="shared" si="41"/>
        <v>#REF!</v>
      </c>
      <c r="AE212" s="221" t="str">
        <f t="shared" si="42"/>
        <v>#REF!</v>
      </c>
      <c r="AF212" s="221" t="str">
        <f t="shared" si="43"/>
        <v>#REF!</v>
      </c>
      <c r="AG212" s="221" t="str">
        <f t="shared" si="44"/>
        <v>#REF!</v>
      </c>
      <c r="AH212" s="221" t="str">
        <f t="shared" si="45"/>
        <v>#REF!</v>
      </c>
    </row>
    <row r="213">
      <c r="B213" s="218">
        <v>193.0</v>
      </c>
      <c r="C213" s="219" t="str">
        <f t="shared" si="15"/>
        <v>#REF!</v>
      </c>
      <c r="D213" s="221"/>
      <c r="E213" s="221" t="str">
        <f t="shared" si="16"/>
        <v>#REF!</v>
      </c>
      <c r="F213" s="221" t="str">
        <f t="shared" si="17"/>
        <v>#REF!</v>
      </c>
      <c r="G213" s="221" t="str">
        <f t="shared" si="18"/>
        <v>#REF!</v>
      </c>
      <c r="H213" s="221" t="str">
        <f t="shared" si="19"/>
        <v>#REF!</v>
      </c>
      <c r="I213" s="221" t="str">
        <f t="shared" si="20"/>
        <v>#REF!</v>
      </c>
      <c r="J213" s="221" t="str">
        <f t="shared" si="21"/>
        <v>#REF!</v>
      </c>
      <c r="K213" s="221" t="str">
        <f t="shared" si="22"/>
        <v>#REF!</v>
      </c>
      <c r="L213" s="221" t="str">
        <f t="shared" si="23"/>
        <v>#REF!</v>
      </c>
      <c r="M213" s="221" t="str">
        <f t="shared" si="24"/>
        <v>#REF!</v>
      </c>
      <c r="N213" s="221" t="str">
        <f t="shared" si="25"/>
        <v>#REF!</v>
      </c>
      <c r="O213" s="221" t="str">
        <f t="shared" si="26"/>
        <v>#REF!</v>
      </c>
      <c r="P213" s="221" t="str">
        <f t="shared" si="27"/>
        <v>#REF!</v>
      </c>
      <c r="Q213" s="221" t="str">
        <f t="shared" si="28"/>
        <v>#REF!</v>
      </c>
      <c r="R213" s="221" t="str">
        <f t="shared" si="29"/>
        <v>#REF!</v>
      </c>
      <c r="S213" s="221" t="str">
        <f t="shared" si="30"/>
        <v>#REF!</v>
      </c>
      <c r="T213" s="221" t="str">
        <f t="shared" si="31"/>
        <v>#REF!</v>
      </c>
      <c r="U213" s="221" t="str">
        <f t="shared" si="32"/>
        <v>#REF!</v>
      </c>
      <c r="V213" s="221" t="str">
        <f t="shared" si="33"/>
        <v>#REF!</v>
      </c>
      <c r="W213" s="221" t="str">
        <f t="shared" si="34"/>
        <v>#REF!</v>
      </c>
      <c r="X213" s="221" t="str">
        <f t="shared" si="35"/>
        <v>#REF!</v>
      </c>
      <c r="Y213" s="221" t="str">
        <f t="shared" si="36"/>
        <v>#REF!</v>
      </c>
      <c r="Z213" s="221" t="str">
        <f t="shared" si="37"/>
        <v/>
      </c>
      <c r="AA213" s="221" t="str">
        <f t="shared" si="38"/>
        <v/>
      </c>
      <c r="AB213" s="221" t="str">
        <f t="shared" si="39"/>
        <v/>
      </c>
      <c r="AC213" s="221" t="str">
        <f t="shared" si="40"/>
        <v>#REF!</v>
      </c>
      <c r="AD213" s="221" t="str">
        <f t="shared" si="41"/>
        <v>#REF!</v>
      </c>
      <c r="AE213" s="221" t="str">
        <f t="shared" si="42"/>
        <v>#REF!</v>
      </c>
      <c r="AF213" s="221" t="str">
        <f t="shared" si="43"/>
        <v>#REF!</v>
      </c>
      <c r="AG213" s="221" t="str">
        <f t="shared" si="44"/>
        <v>#REF!</v>
      </c>
      <c r="AH213" s="221" t="str">
        <f t="shared" si="45"/>
        <v>#REF!</v>
      </c>
    </row>
    <row r="214">
      <c r="B214" s="218">
        <v>194.0</v>
      </c>
      <c r="C214" s="219" t="str">
        <f t="shared" si="15"/>
        <v>#REF!</v>
      </c>
      <c r="D214" s="221"/>
      <c r="E214" s="221" t="str">
        <f t="shared" si="16"/>
        <v>#REF!</v>
      </c>
      <c r="F214" s="221" t="str">
        <f t="shared" si="17"/>
        <v>#REF!</v>
      </c>
      <c r="G214" s="221" t="str">
        <f t="shared" si="18"/>
        <v>#REF!</v>
      </c>
      <c r="H214" s="221" t="str">
        <f t="shared" si="19"/>
        <v>#REF!</v>
      </c>
      <c r="I214" s="221" t="str">
        <f t="shared" si="20"/>
        <v>#REF!</v>
      </c>
      <c r="J214" s="221" t="str">
        <f t="shared" si="21"/>
        <v>#REF!</v>
      </c>
      <c r="K214" s="221" t="str">
        <f t="shared" si="22"/>
        <v>#REF!</v>
      </c>
      <c r="L214" s="221" t="str">
        <f t="shared" si="23"/>
        <v>#REF!</v>
      </c>
      <c r="M214" s="221" t="str">
        <f t="shared" si="24"/>
        <v>#REF!</v>
      </c>
      <c r="N214" s="221" t="str">
        <f t="shared" si="25"/>
        <v>#REF!</v>
      </c>
      <c r="O214" s="221" t="str">
        <f t="shared" si="26"/>
        <v>#REF!</v>
      </c>
      <c r="P214" s="221" t="str">
        <f t="shared" si="27"/>
        <v>#REF!</v>
      </c>
      <c r="Q214" s="221" t="str">
        <f t="shared" si="28"/>
        <v>#REF!</v>
      </c>
      <c r="R214" s="221" t="str">
        <f t="shared" si="29"/>
        <v>#REF!</v>
      </c>
      <c r="S214" s="221" t="str">
        <f t="shared" si="30"/>
        <v>#REF!</v>
      </c>
      <c r="T214" s="221" t="str">
        <f t="shared" si="31"/>
        <v>#REF!</v>
      </c>
      <c r="U214" s="221" t="str">
        <f t="shared" si="32"/>
        <v>#REF!</v>
      </c>
      <c r="V214" s="221" t="str">
        <f t="shared" si="33"/>
        <v>#REF!</v>
      </c>
      <c r="W214" s="221" t="str">
        <f t="shared" si="34"/>
        <v>#REF!</v>
      </c>
      <c r="X214" s="221" t="str">
        <f t="shared" si="35"/>
        <v>#REF!</v>
      </c>
      <c r="Y214" s="221" t="str">
        <f t="shared" si="36"/>
        <v>#REF!</v>
      </c>
      <c r="Z214" s="221" t="str">
        <f t="shared" si="37"/>
        <v/>
      </c>
      <c r="AA214" s="221" t="str">
        <f t="shared" si="38"/>
        <v/>
      </c>
      <c r="AB214" s="221" t="str">
        <f t="shared" si="39"/>
        <v/>
      </c>
      <c r="AC214" s="221" t="str">
        <f t="shared" si="40"/>
        <v>#REF!</v>
      </c>
      <c r="AD214" s="221" t="str">
        <f t="shared" si="41"/>
        <v>#REF!</v>
      </c>
      <c r="AE214" s="221" t="str">
        <f t="shared" si="42"/>
        <v>#REF!</v>
      </c>
      <c r="AF214" s="221" t="str">
        <f t="shared" si="43"/>
        <v>#REF!</v>
      </c>
      <c r="AG214" s="221" t="str">
        <f t="shared" si="44"/>
        <v>#REF!</v>
      </c>
      <c r="AH214" s="221" t="str">
        <f t="shared" si="45"/>
        <v>#REF!</v>
      </c>
    </row>
    <row r="215">
      <c r="B215" s="218">
        <v>195.0</v>
      </c>
      <c r="C215" s="219" t="str">
        <f t="shared" si="15"/>
        <v>#REF!</v>
      </c>
      <c r="D215" s="221"/>
      <c r="E215" s="221" t="str">
        <f t="shared" si="16"/>
        <v>#REF!</v>
      </c>
      <c r="F215" s="221" t="str">
        <f t="shared" si="17"/>
        <v>#REF!</v>
      </c>
      <c r="G215" s="221" t="str">
        <f t="shared" si="18"/>
        <v>#REF!</v>
      </c>
      <c r="H215" s="221" t="str">
        <f t="shared" si="19"/>
        <v>#REF!</v>
      </c>
      <c r="I215" s="221" t="str">
        <f t="shared" si="20"/>
        <v>#REF!</v>
      </c>
      <c r="J215" s="221" t="str">
        <f t="shared" si="21"/>
        <v>#REF!</v>
      </c>
      <c r="K215" s="221" t="str">
        <f t="shared" si="22"/>
        <v>#REF!</v>
      </c>
      <c r="L215" s="221" t="str">
        <f t="shared" si="23"/>
        <v>#REF!</v>
      </c>
      <c r="M215" s="221" t="str">
        <f t="shared" si="24"/>
        <v>#REF!</v>
      </c>
      <c r="N215" s="221" t="str">
        <f t="shared" si="25"/>
        <v>#REF!</v>
      </c>
      <c r="O215" s="221" t="str">
        <f t="shared" si="26"/>
        <v>#REF!</v>
      </c>
      <c r="P215" s="221" t="str">
        <f t="shared" si="27"/>
        <v>#REF!</v>
      </c>
      <c r="Q215" s="221" t="str">
        <f t="shared" si="28"/>
        <v>#REF!</v>
      </c>
      <c r="R215" s="221" t="str">
        <f t="shared" si="29"/>
        <v>#REF!</v>
      </c>
      <c r="S215" s="221" t="str">
        <f t="shared" si="30"/>
        <v>#REF!</v>
      </c>
      <c r="T215" s="221" t="str">
        <f t="shared" si="31"/>
        <v>#REF!</v>
      </c>
      <c r="U215" s="221" t="str">
        <f t="shared" si="32"/>
        <v>#REF!</v>
      </c>
      <c r="V215" s="221" t="str">
        <f t="shared" si="33"/>
        <v>#REF!</v>
      </c>
      <c r="W215" s="221" t="str">
        <f t="shared" si="34"/>
        <v>#REF!</v>
      </c>
      <c r="X215" s="221" t="str">
        <f t="shared" si="35"/>
        <v>#REF!</v>
      </c>
      <c r="Y215" s="221" t="str">
        <f t="shared" si="36"/>
        <v>#REF!</v>
      </c>
      <c r="Z215" s="221" t="str">
        <f t="shared" si="37"/>
        <v/>
      </c>
      <c r="AA215" s="221" t="str">
        <f t="shared" si="38"/>
        <v/>
      </c>
      <c r="AB215" s="221" t="str">
        <f t="shared" si="39"/>
        <v/>
      </c>
      <c r="AC215" s="221" t="str">
        <f t="shared" si="40"/>
        <v>#REF!</v>
      </c>
      <c r="AD215" s="221" t="str">
        <f t="shared" si="41"/>
        <v>#REF!</v>
      </c>
      <c r="AE215" s="221" t="str">
        <f t="shared" si="42"/>
        <v>#REF!</v>
      </c>
      <c r="AF215" s="221" t="str">
        <f t="shared" si="43"/>
        <v>#REF!</v>
      </c>
      <c r="AG215" s="221" t="str">
        <f t="shared" si="44"/>
        <v>#REF!</v>
      </c>
      <c r="AH215" s="221" t="str">
        <f t="shared" si="45"/>
        <v>#REF!</v>
      </c>
    </row>
    <row r="216">
      <c r="B216" s="218">
        <v>196.0</v>
      </c>
      <c r="C216" s="219" t="str">
        <f t="shared" si="15"/>
        <v>#REF!</v>
      </c>
      <c r="D216" s="221"/>
      <c r="E216" s="221" t="str">
        <f t="shared" si="16"/>
        <v>#REF!</v>
      </c>
      <c r="F216" s="221" t="str">
        <f t="shared" si="17"/>
        <v>#REF!</v>
      </c>
      <c r="G216" s="221" t="str">
        <f t="shared" si="18"/>
        <v>#REF!</v>
      </c>
      <c r="H216" s="221" t="str">
        <f t="shared" si="19"/>
        <v>#REF!</v>
      </c>
      <c r="I216" s="221" t="str">
        <f t="shared" si="20"/>
        <v>#REF!</v>
      </c>
      <c r="J216" s="221" t="str">
        <f t="shared" si="21"/>
        <v>#REF!</v>
      </c>
      <c r="K216" s="221" t="str">
        <f t="shared" si="22"/>
        <v>#REF!</v>
      </c>
      <c r="L216" s="221" t="str">
        <f t="shared" si="23"/>
        <v>#REF!</v>
      </c>
      <c r="M216" s="221" t="str">
        <f t="shared" si="24"/>
        <v>#REF!</v>
      </c>
      <c r="N216" s="221" t="str">
        <f t="shared" si="25"/>
        <v>#REF!</v>
      </c>
      <c r="O216" s="221" t="str">
        <f t="shared" si="26"/>
        <v>#REF!</v>
      </c>
      <c r="P216" s="221" t="str">
        <f t="shared" si="27"/>
        <v>#REF!</v>
      </c>
      <c r="Q216" s="221" t="str">
        <f t="shared" si="28"/>
        <v>#REF!</v>
      </c>
      <c r="R216" s="221" t="str">
        <f t="shared" si="29"/>
        <v>#REF!</v>
      </c>
      <c r="S216" s="221" t="str">
        <f t="shared" si="30"/>
        <v>#REF!</v>
      </c>
      <c r="T216" s="221" t="str">
        <f t="shared" si="31"/>
        <v>#REF!</v>
      </c>
      <c r="U216" s="221" t="str">
        <f t="shared" si="32"/>
        <v>#REF!</v>
      </c>
      <c r="V216" s="221" t="str">
        <f t="shared" si="33"/>
        <v>#REF!</v>
      </c>
      <c r="W216" s="221" t="str">
        <f t="shared" si="34"/>
        <v>#REF!</v>
      </c>
      <c r="X216" s="221" t="str">
        <f t="shared" si="35"/>
        <v>#REF!</v>
      </c>
      <c r="Y216" s="221" t="str">
        <f t="shared" si="36"/>
        <v>#REF!</v>
      </c>
      <c r="Z216" s="221" t="str">
        <f t="shared" si="37"/>
        <v/>
      </c>
      <c r="AA216" s="221" t="str">
        <f t="shared" si="38"/>
        <v/>
      </c>
      <c r="AB216" s="221" t="str">
        <f t="shared" si="39"/>
        <v/>
      </c>
      <c r="AC216" s="221" t="str">
        <f t="shared" si="40"/>
        <v>#REF!</v>
      </c>
      <c r="AD216" s="221" t="str">
        <f t="shared" si="41"/>
        <v>#REF!</v>
      </c>
      <c r="AE216" s="221" t="str">
        <f t="shared" si="42"/>
        <v>#REF!</v>
      </c>
      <c r="AF216" s="221" t="str">
        <f t="shared" si="43"/>
        <v>#REF!</v>
      </c>
      <c r="AG216" s="221" t="str">
        <f t="shared" si="44"/>
        <v>#REF!</v>
      </c>
      <c r="AH216" s="221" t="str">
        <f t="shared" si="45"/>
        <v>#REF!</v>
      </c>
    </row>
    <row r="217">
      <c r="B217" s="218">
        <v>197.0</v>
      </c>
      <c r="C217" s="219" t="str">
        <f t="shared" si="15"/>
        <v>#REF!</v>
      </c>
      <c r="D217" s="221"/>
      <c r="E217" s="221" t="str">
        <f t="shared" si="16"/>
        <v>#REF!</v>
      </c>
      <c r="F217" s="221" t="str">
        <f t="shared" si="17"/>
        <v>#REF!</v>
      </c>
      <c r="G217" s="221" t="str">
        <f t="shared" si="18"/>
        <v>#REF!</v>
      </c>
      <c r="H217" s="221" t="str">
        <f t="shared" si="19"/>
        <v>#REF!</v>
      </c>
      <c r="I217" s="221" t="str">
        <f t="shared" si="20"/>
        <v>#REF!</v>
      </c>
      <c r="J217" s="221" t="str">
        <f t="shared" si="21"/>
        <v>#REF!</v>
      </c>
      <c r="K217" s="221" t="str">
        <f t="shared" si="22"/>
        <v>#REF!</v>
      </c>
      <c r="L217" s="221" t="str">
        <f t="shared" si="23"/>
        <v>#REF!</v>
      </c>
      <c r="M217" s="221" t="str">
        <f t="shared" si="24"/>
        <v>#REF!</v>
      </c>
      <c r="N217" s="221" t="str">
        <f t="shared" si="25"/>
        <v>#REF!</v>
      </c>
      <c r="O217" s="221" t="str">
        <f t="shared" si="26"/>
        <v>#REF!</v>
      </c>
      <c r="P217" s="221" t="str">
        <f t="shared" si="27"/>
        <v>#REF!</v>
      </c>
      <c r="Q217" s="221" t="str">
        <f t="shared" si="28"/>
        <v>#REF!</v>
      </c>
      <c r="R217" s="221" t="str">
        <f t="shared" si="29"/>
        <v>#REF!</v>
      </c>
      <c r="S217" s="221" t="str">
        <f t="shared" si="30"/>
        <v>#REF!</v>
      </c>
      <c r="T217" s="221" t="str">
        <f t="shared" si="31"/>
        <v>#REF!</v>
      </c>
      <c r="U217" s="221" t="str">
        <f t="shared" si="32"/>
        <v>#REF!</v>
      </c>
      <c r="V217" s="221" t="str">
        <f t="shared" si="33"/>
        <v>#REF!</v>
      </c>
      <c r="W217" s="221" t="str">
        <f t="shared" si="34"/>
        <v>#REF!</v>
      </c>
      <c r="X217" s="221" t="str">
        <f t="shared" si="35"/>
        <v>#REF!</v>
      </c>
      <c r="Y217" s="221" t="str">
        <f t="shared" si="36"/>
        <v>#REF!</v>
      </c>
      <c r="Z217" s="221" t="str">
        <f t="shared" si="37"/>
        <v/>
      </c>
      <c r="AA217" s="221" t="str">
        <f t="shared" si="38"/>
        <v/>
      </c>
      <c r="AB217" s="221" t="str">
        <f t="shared" si="39"/>
        <v/>
      </c>
      <c r="AC217" s="221" t="str">
        <f t="shared" si="40"/>
        <v>#REF!</v>
      </c>
      <c r="AD217" s="221" t="str">
        <f t="shared" si="41"/>
        <v>#REF!</v>
      </c>
      <c r="AE217" s="221" t="str">
        <f t="shared" si="42"/>
        <v>#REF!</v>
      </c>
      <c r="AF217" s="221" t="str">
        <f t="shared" si="43"/>
        <v>#REF!</v>
      </c>
      <c r="AG217" s="221" t="str">
        <f t="shared" si="44"/>
        <v>#REF!</v>
      </c>
      <c r="AH217" s="221" t="str">
        <f t="shared" si="45"/>
        <v>#REF!</v>
      </c>
    </row>
    <row r="218">
      <c r="B218" s="218">
        <v>198.0</v>
      </c>
      <c r="C218" s="219" t="str">
        <f t="shared" si="15"/>
        <v>#REF!</v>
      </c>
      <c r="D218" s="221"/>
      <c r="E218" s="221" t="str">
        <f t="shared" si="16"/>
        <v>#REF!</v>
      </c>
      <c r="F218" s="221" t="str">
        <f t="shared" si="17"/>
        <v>#REF!</v>
      </c>
      <c r="G218" s="221" t="str">
        <f t="shared" si="18"/>
        <v>#REF!</v>
      </c>
      <c r="H218" s="221" t="str">
        <f t="shared" si="19"/>
        <v>#REF!</v>
      </c>
      <c r="I218" s="221" t="str">
        <f t="shared" si="20"/>
        <v>#REF!</v>
      </c>
      <c r="J218" s="221" t="str">
        <f t="shared" si="21"/>
        <v>#REF!</v>
      </c>
      <c r="K218" s="221" t="str">
        <f t="shared" si="22"/>
        <v>#REF!</v>
      </c>
      <c r="L218" s="221" t="str">
        <f t="shared" si="23"/>
        <v>#REF!</v>
      </c>
      <c r="M218" s="221" t="str">
        <f t="shared" si="24"/>
        <v>#REF!</v>
      </c>
      <c r="N218" s="221" t="str">
        <f t="shared" si="25"/>
        <v>#REF!</v>
      </c>
      <c r="O218" s="221" t="str">
        <f t="shared" si="26"/>
        <v>#REF!</v>
      </c>
      <c r="P218" s="221" t="str">
        <f t="shared" si="27"/>
        <v>#REF!</v>
      </c>
      <c r="Q218" s="221" t="str">
        <f t="shared" si="28"/>
        <v>#REF!</v>
      </c>
      <c r="R218" s="221" t="str">
        <f t="shared" si="29"/>
        <v>#REF!</v>
      </c>
      <c r="S218" s="221" t="str">
        <f t="shared" si="30"/>
        <v>#REF!</v>
      </c>
      <c r="T218" s="221" t="str">
        <f t="shared" si="31"/>
        <v>#REF!</v>
      </c>
      <c r="U218" s="221" t="str">
        <f t="shared" si="32"/>
        <v>#REF!</v>
      </c>
      <c r="V218" s="221" t="str">
        <f t="shared" si="33"/>
        <v>#REF!</v>
      </c>
      <c r="W218" s="221" t="str">
        <f t="shared" si="34"/>
        <v>#REF!</v>
      </c>
      <c r="X218" s="221" t="str">
        <f t="shared" si="35"/>
        <v>#REF!</v>
      </c>
      <c r="Y218" s="221" t="str">
        <f t="shared" si="36"/>
        <v>#REF!</v>
      </c>
      <c r="Z218" s="221" t="str">
        <f t="shared" si="37"/>
        <v/>
      </c>
      <c r="AA218" s="221" t="str">
        <f t="shared" si="38"/>
        <v/>
      </c>
      <c r="AB218" s="221" t="str">
        <f t="shared" si="39"/>
        <v/>
      </c>
      <c r="AC218" s="221" t="str">
        <f t="shared" si="40"/>
        <v>#REF!</v>
      </c>
      <c r="AD218" s="221" t="str">
        <f t="shared" si="41"/>
        <v>#REF!</v>
      </c>
      <c r="AE218" s="221" t="str">
        <f t="shared" si="42"/>
        <v>#REF!</v>
      </c>
      <c r="AF218" s="221" t="str">
        <f t="shared" si="43"/>
        <v>#REF!</v>
      </c>
      <c r="AG218" s="221" t="str">
        <f t="shared" si="44"/>
        <v>#REF!</v>
      </c>
      <c r="AH218" s="221" t="str">
        <f t="shared" si="45"/>
        <v>#REF!</v>
      </c>
    </row>
    <row r="219">
      <c r="B219" s="218">
        <v>199.0</v>
      </c>
      <c r="C219" s="219" t="str">
        <f t="shared" si="15"/>
        <v>#REF!</v>
      </c>
      <c r="D219" s="221"/>
      <c r="E219" s="221" t="str">
        <f t="shared" si="16"/>
        <v>#REF!</v>
      </c>
      <c r="F219" s="221" t="str">
        <f t="shared" si="17"/>
        <v>#REF!</v>
      </c>
      <c r="G219" s="221" t="str">
        <f t="shared" si="18"/>
        <v>#REF!</v>
      </c>
      <c r="H219" s="221" t="str">
        <f t="shared" si="19"/>
        <v>#REF!</v>
      </c>
      <c r="I219" s="221" t="str">
        <f t="shared" si="20"/>
        <v>#REF!</v>
      </c>
      <c r="J219" s="221" t="str">
        <f t="shared" si="21"/>
        <v>#REF!</v>
      </c>
      <c r="K219" s="221" t="str">
        <f t="shared" si="22"/>
        <v>#REF!</v>
      </c>
      <c r="L219" s="221" t="str">
        <f t="shared" si="23"/>
        <v>#REF!</v>
      </c>
      <c r="M219" s="221" t="str">
        <f t="shared" si="24"/>
        <v>#REF!</v>
      </c>
      <c r="N219" s="221" t="str">
        <f t="shared" si="25"/>
        <v>#REF!</v>
      </c>
      <c r="O219" s="221" t="str">
        <f t="shared" si="26"/>
        <v>#REF!</v>
      </c>
      <c r="P219" s="221" t="str">
        <f t="shared" si="27"/>
        <v>#REF!</v>
      </c>
      <c r="Q219" s="221" t="str">
        <f t="shared" si="28"/>
        <v>#REF!</v>
      </c>
      <c r="R219" s="221" t="str">
        <f t="shared" si="29"/>
        <v>#REF!</v>
      </c>
      <c r="S219" s="221" t="str">
        <f t="shared" si="30"/>
        <v>#REF!</v>
      </c>
      <c r="T219" s="221" t="str">
        <f t="shared" si="31"/>
        <v>#REF!</v>
      </c>
      <c r="U219" s="221" t="str">
        <f t="shared" si="32"/>
        <v>#REF!</v>
      </c>
      <c r="V219" s="221" t="str">
        <f t="shared" si="33"/>
        <v>#REF!</v>
      </c>
      <c r="W219" s="221" t="str">
        <f t="shared" si="34"/>
        <v>#REF!</v>
      </c>
      <c r="X219" s="221" t="str">
        <f t="shared" si="35"/>
        <v>#REF!</v>
      </c>
      <c r="Y219" s="221" t="str">
        <f t="shared" si="36"/>
        <v>#REF!</v>
      </c>
      <c r="Z219" s="221" t="str">
        <f t="shared" si="37"/>
        <v/>
      </c>
      <c r="AA219" s="221" t="str">
        <f t="shared" si="38"/>
        <v/>
      </c>
      <c r="AB219" s="221" t="str">
        <f t="shared" si="39"/>
        <v/>
      </c>
      <c r="AC219" s="221" t="str">
        <f t="shared" si="40"/>
        <v>#REF!</v>
      </c>
      <c r="AD219" s="221" t="str">
        <f t="shared" si="41"/>
        <v>#REF!</v>
      </c>
      <c r="AE219" s="221" t="str">
        <f t="shared" si="42"/>
        <v>#REF!</v>
      </c>
      <c r="AF219" s="221" t="str">
        <f t="shared" si="43"/>
        <v>#REF!</v>
      </c>
      <c r="AG219" s="221" t="str">
        <f t="shared" si="44"/>
        <v>#REF!</v>
      </c>
      <c r="AH219" s="221" t="str">
        <f t="shared" si="45"/>
        <v>#REF!</v>
      </c>
    </row>
    <row r="220">
      <c r="B220" s="218">
        <v>200.0</v>
      </c>
      <c r="C220" s="219" t="str">
        <f t="shared" si="15"/>
        <v>#REF!</v>
      </c>
      <c r="D220" s="221"/>
      <c r="E220" s="221" t="str">
        <f t="shared" si="16"/>
        <v>#REF!</v>
      </c>
      <c r="F220" s="221" t="str">
        <f t="shared" si="17"/>
        <v>#REF!</v>
      </c>
      <c r="G220" s="221" t="str">
        <f t="shared" si="18"/>
        <v>#REF!</v>
      </c>
      <c r="H220" s="221" t="str">
        <f t="shared" si="19"/>
        <v>#REF!</v>
      </c>
      <c r="I220" s="221" t="str">
        <f t="shared" si="20"/>
        <v>#REF!</v>
      </c>
      <c r="J220" s="221" t="str">
        <f t="shared" si="21"/>
        <v>#REF!</v>
      </c>
      <c r="K220" s="221" t="str">
        <f t="shared" si="22"/>
        <v>#REF!</v>
      </c>
      <c r="L220" s="221" t="str">
        <f t="shared" si="23"/>
        <v>#REF!</v>
      </c>
      <c r="M220" s="221" t="str">
        <f t="shared" si="24"/>
        <v>#REF!</v>
      </c>
      <c r="N220" s="221" t="str">
        <f t="shared" si="25"/>
        <v>#REF!</v>
      </c>
      <c r="O220" s="221" t="str">
        <f t="shared" si="26"/>
        <v>#REF!</v>
      </c>
      <c r="P220" s="221" t="str">
        <f t="shared" si="27"/>
        <v>#REF!</v>
      </c>
      <c r="Q220" s="221" t="str">
        <f t="shared" si="28"/>
        <v>#REF!</v>
      </c>
      <c r="R220" s="221" t="str">
        <f t="shared" si="29"/>
        <v>#REF!</v>
      </c>
      <c r="S220" s="221" t="str">
        <f t="shared" si="30"/>
        <v>#REF!</v>
      </c>
      <c r="T220" s="221" t="str">
        <f t="shared" si="31"/>
        <v>#REF!</v>
      </c>
      <c r="U220" s="221" t="str">
        <f t="shared" si="32"/>
        <v>#REF!</v>
      </c>
      <c r="V220" s="221" t="str">
        <f t="shared" si="33"/>
        <v>#REF!</v>
      </c>
      <c r="W220" s="221" t="str">
        <f t="shared" si="34"/>
        <v>#REF!</v>
      </c>
      <c r="X220" s="221" t="str">
        <f t="shared" si="35"/>
        <v>#REF!</v>
      </c>
      <c r="Y220" s="221" t="str">
        <f t="shared" si="36"/>
        <v>#REF!</v>
      </c>
      <c r="Z220" s="221" t="str">
        <f t="shared" si="37"/>
        <v/>
      </c>
      <c r="AA220" s="221" t="str">
        <f t="shared" si="38"/>
        <v/>
      </c>
      <c r="AB220" s="221" t="str">
        <f t="shared" si="39"/>
        <v/>
      </c>
      <c r="AC220" s="221" t="str">
        <f t="shared" si="40"/>
        <v>#REF!</v>
      </c>
      <c r="AD220" s="221" t="str">
        <f t="shared" si="41"/>
        <v>#REF!</v>
      </c>
      <c r="AE220" s="221" t="str">
        <f t="shared" si="42"/>
        <v>#REF!</v>
      </c>
      <c r="AF220" s="221" t="str">
        <f t="shared" si="43"/>
        <v>#REF!</v>
      </c>
      <c r="AG220" s="221" t="str">
        <f t="shared" si="44"/>
        <v>#REF!</v>
      </c>
      <c r="AH220" s="221" t="str">
        <f t="shared" si="45"/>
        <v>#REF!</v>
      </c>
    </row>
    <row r="221">
      <c r="B221" s="218">
        <v>201.0</v>
      </c>
      <c r="C221" s="219" t="str">
        <f t="shared" si="15"/>
        <v>#REF!</v>
      </c>
      <c r="D221" s="221"/>
      <c r="E221" s="221" t="str">
        <f t="shared" si="16"/>
        <v>#REF!</v>
      </c>
      <c r="F221" s="221" t="str">
        <f t="shared" si="17"/>
        <v>#REF!</v>
      </c>
      <c r="G221" s="221" t="str">
        <f t="shared" si="18"/>
        <v>#REF!</v>
      </c>
      <c r="H221" s="221" t="str">
        <f t="shared" si="19"/>
        <v>#REF!</v>
      </c>
      <c r="I221" s="221" t="str">
        <f t="shared" si="20"/>
        <v>#REF!</v>
      </c>
      <c r="J221" s="221" t="str">
        <f t="shared" si="21"/>
        <v>#REF!</v>
      </c>
      <c r="K221" s="221" t="str">
        <f t="shared" si="22"/>
        <v>#REF!</v>
      </c>
      <c r="L221" s="221" t="str">
        <f t="shared" si="23"/>
        <v>#REF!</v>
      </c>
      <c r="M221" s="221" t="str">
        <f t="shared" si="24"/>
        <v>#REF!</v>
      </c>
      <c r="N221" s="221" t="str">
        <f t="shared" si="25"/>
        <v>#REF!</v>
      </c>
      <c r="O221" s="221" t="str">
        <f t="shared" si="26"/>
        <v>#REF!</v>
      </c>
      <c r="P221" s="221" t="str">
        <f t="shared" si="27"/>
        <v>#REF!</v>
      </c>
      <c r="Q221" s="221" t="str">
        <f t="shared" si="28"/>
        <v>#REF!</v>
      </c>
      <c r="R221" s="221" t="str">
        <f t="shared" si="29"/>
        <v>#REF!</v>
      </c>
      <c r="S221" s="221" t="str">
        <f t="shared" si="30"/>
        <v>#REF!</v>
      </c>
      <c r="T221" s="221" t="str">
        <f t="shared" si="31"/>
        <v>#REF!</v>
      </c>
      <c r="U221" s="221" t="str">
        <f t="shared" si="32"/>
        <v>#REF!</v>
      </c>
      <c r="V221" s="221" t="str">
        <f t="shared" si="33"/>
        <v>#REF!</v>
      </c>
      <c r="W221" s="221" t="str">
        <f t="shared" si="34"/>
        <v>#REF!</v>
      </c>
      <c r="X221" s="221" t="str">
        <f t="shared" si="35"/>
        <v>#REF!</v>
      </c>
      <c r="Y221" s="221" t="str">
        <f t="shared" si="36"/>
        <v>#REF!</v>
      </c>
      <c r="Z221" s="221" t="str">
        <f t="shared" si="37"/>
        <v/>
      </c>
      <c r="AA221" s="221" t="str">
        <f t="shared" si="38"/>
        <v/>
      </c>
      <c r="AB221" s="221" t="str">
        <f t="shared" si="39"/>
        <v/>
      </c>
      <c r="AC221" s="221" t="str">
        <f t="shared" si="40"/>
        <v>#REF!</v>
      </c>
      <c r="AD221" s="221" t="str">
        <f t="shared" si="41"/>
        <v>#REF!</v>
      </c>
      <c r="AE221" s="221" t="str">
        <f t="shared" si="42"/>
        <v>#REF!</v>
      </c>
      <c r="AF221" s="221" t="str">
        <f t="shared" si="43"/>
        <v>#REF!</v>
      </c>
      <c r="AG221" s="221" t="str">
        <f t="shared" si="44"/>
        <v>#REF!</v>
      </c>
      <c r="AH221" s="221" t="str">
        <f t="shared" si="45"/>
        <v>#REF!</v>
      </c>
    </row>
    <row r="222">
      <c r="B222" s="218">
        <v>202.0</v>
      </c>
      <c r="C222" s="219" t="str">
        <f t="shared" si="15"/>
        <v>#REF!</v>
      </c>
      <c r="D222" s="221"/>
      <c r="E222" s="221" t="str">
        <f t="shared" si="16"/>
        <v>#REF!</v>
      </c>
      <c r="F222" s="221" t="str">
        <f t="shared" si="17"/>
        <v>#REF!</v>
      </c>
      <c r="G222" s="221" t="str">
        <f t="shared" si="18"/>
        <v>#REF!</v>
      </c>
      <c r="H222" s="221" t="str">
        <f t="shared" si="19"/>
        <v>#REF!</v>
      </c>
      <c r="I222" s="221" t="str">
        <f t="shared" si="20"/>
        <v>#REF!</v>
      </c>
      <c r="J222" s="221" t="str">
        <f t="shared" si="21"/>
        <v>#REF!</v>
      </c>
      <c r="K222" s="221" t="str">
        <f t="shared" si="22"/>
        <v>#REF!</v>
      </c>
      <c r="L222" s="221" t="str">
        <f t="shared" si="23"/>
        <v>#REF!</v>
      </c>
      <c r="M222" s="221" t="str">
        <f t="shared" si="24"/>
        <v>#REF!</v>
      </c>
      <c r="N222" s="221" t="str">
        <f t="shared" si="25"/>
        <v>#REF!</v>
      </c>
      <c r="O222" s="221" t="str">
        <f t="shared" si="26"/>
        <v>#REF!</v>
      </c>
      <c r="P222" s="221" t="str">
        <f t="shared" si="27"/>
        <v>#REF!</v>
      </c>
      <c r="Q222" s="221" t="str">
        <f t="shared" si="28"/>
        <v>#REF!</v>
      </c>
      <c r="R222" s="221" t="str">
        <f t="shared" si="29"/>
        <v>#REF!</v>
      </c>
      <c r="S222" s="221" t="str">
        <f t="shared" si="30"/>
        <v>#REF!</v>
      </c>
      <c r="T222" s="221" t="str">
        <f t="shared" si="31"/>
        <v>#REF!</v>
      </c>
      <c r="U222" s="221" t="str">
        <f t="shared" si="32"/>
        <v>#REF!</v>
      </c>
      <c r="V222" s="221" t="str">
        <f t="shared" si="33"/>
        <v>#REF!</v>
      </c>
      <c r="W222" s="221" t="str">
        <f t="shared" si="34"/>
        <v>#REF!</v>
      </c>
      <c r="X222" s="221" t="str">
        <f t="shared" si="35"/>
        <v>#REF!</v>
      </c>
      <c r="Y222" s="221" t="str">
        <f t="shared" si="36"/>
        <v>#REF!</v>
      </c>
      <c r="Z222" s="221" t="str">
        <f t="shared" si="37"/>
        <v/>
      </c>
      <c r="AA222" s="221" t="str">
        <f t="shared" si="38"/>
        <v/>
      </c>
      <c r="AB222" s="221" t="str">
        <f t="shared" si="39"/>
        <v/>
      </c>
      <c r="AC222" s="221" t="str">
        <f t="shared" si="40"/>
        <v>#REF!</v>
      </c>
      <c r="AD222" s="221" t="str">
        <f t="shared" si="41"/>
        <v>#REF!</v>
      </c>
      <c r="AE222" s="221" t="str">
        <f t="shared" si="42"/>
        <v>#REF!</v>
      </c>
      <c r="AF222" s="221" t="str">
        <f t="shared" si="43"/>
        <v>#REF!</v>
      </c>
      <c r="AG222" s="221" t="str">
        <f t="shared" si="44"/>
        <v>#REF!</v>
      </c>
      <c r="AH222" s="221" t="str">
        <f t="shared" si="45"/>
        <v>#REF!</v>
      </c>
    </row>
    <row r="223">
      <c r="B223" s="218">
        <v>203.0</v>
      </c>
      <c r="C223" s="219" t="str">
        <f t="shared" si="15"/>
        <v>#REF!</v>
      </c>
      <c r="D223" s="221"/>
      <c r="E223" s="221" t="str">
        <f t="shared" si="16"/>
        <v>#REF!</v>
      </c>
      <c r="F223" s="221" t="str">
        <f t="shared" si="17"/>
        <v>#REF!</v>
      </c>
      <c r="G223" s="221" t="str">
        <f t="shared" si="18"/>
        <v>#REF!</v>
      </c>
      <c r="H223" s="221" t="str">
        <f t="shared" si="19"/>
        <v>#REF!</v>
      </c>
      <c r="I223" s="221" t="str">
        <f t="shared" si="20"/>
        <v>#REF!</v>
      </c>
      <c r="J223" s="221" t="str">
        <f t="shared" si="21"/>
        <v>#REF!</v>
      </c>
      <c r="K223" s="221" t="str">
        <f t="shared" si="22"/>
        <v>#REF!</v>
      </c>
      <c r="L223" s="221" t="str">
        <f t="shared" si="23"/>
        <v>#REF!</v>
      </c>
      <c r="M223" s="221" t="str">
        <f t="shared" si="24"/>
        <v>#REF!</v>
      </c>
      <c r="N223" s="221" t="str">
        <f t="shared" si="25"/>
        <v>#REF!</v>
      </c>
      <c r="O223" s="221" t="str">
        <f t="shared" si="26"/>
        <v>#REF!</v>
      </c>
      <c r="P223" s="221" t="str">
        <f t="shared" si="27"/>
        <v>#REF!</v>
      </c>
      <c r="Q223" s="221" t="str">
        <f t="shared" si="28"/>
        <v>#REF!</v>
      </c>
      <c r="R223" s="221" t="str">
        <f t="shared" si="29"/>
        <v>#REF!</v>
      </c>
      <c r="S223" s="221" t="str">
        <f t="shared" si="30"/>
        <v>#REF!</v>
      </c>
      <c r="T223" s="221" t="str">
        <f t="shared" si="31"/>
        <v>#REF!</v>
      </c>
      <c r="U223" s="221" t="str">
        <f t="shared" si="32"/>
        <v>#REF!</v>
      </c>
      <c r="V223" s="221" t="str">
        <f t="shared" si="33"/>
        <v>#REF!</v>
      </c>
      <c r="W223" s="221" t="str">
        <f t="shared" si="34"/>
        <v>#REF!</v>
      </c>
      <c r="X223" s="221" t="str">
        <f t="shared" si="35"/>
        <v>#REF!</v>
      </c>
      <c r="Y223" s="221" t="str">
        <f t="shared" si="36"/>
        <v>#REF!</v>
      </c>
      <c r="Z223" s="221" t="str">
        <f t="shared" si="37"/>
        <v/>
      </c>
      <c r="AA223" s="221" t="str">
        <f t="shared" si="38"/>
        <v/>
      </c>
      <c r="AB223" s="221" t="str">
        <f t="shared" si="39"/>
        <v/>
      </c>
      <c r="AC223" s="221" t="str">
        <f t="shared" si="40"/>
        <v>#REF!</v>
      </c>
      <c r="AD223" s="221" t="str">
        <f t="shared" si="41"/>
        <v>#REF!</v>
      </c>
      <c r="AE223" s="221" t="str">
        <f t="shared" si="42"/>
        <v>#REF!</v>
      </c>
      <c r="AF223" s="221" t="str">
        <f t="shared" si="43"/>
        <v>#REF!</v>
      </c>
      <c r="AG223" s="221" t="str">
        <f t="shared" si="44"/>
        <v>#REF!</v>
      </c>
      <c r="AH223" s="221" t="str">
        <f t="shared" si="45"/>
        <v>#REF!</v>
      </c>
    </row>
    <row r="224">
      <c r="B224" s="218">
        <v>204.0</v>
      </c>
      <c r="C224" s="219" t="str">
        <f t="shared" si="15"/>
        <v>#REF!</v>
      </c>
      <c r="D224" s="221"/>
      <c r="E224" s="221" t="str">
        <f t="shared" si="16"/>
        <v>#REF!</v>
      </c>
      <c r="F224" s="221" t="str">
        <f t="shared" si="17"/>
        <v>#REF!</v>
      </c>
      <c r="G224" s="221" t="str">
        <f t="shared" si="18"/>
        <v>#REF!</v>
      </c>
      <c r="H224" s="221" t="str">
        <f t="shared" si="19"/>
        <v>#REF!</v>
      </c>
      <c r="I224" s="221" t="str">
        <f t="shared" si="20"/>
        <v>#REF!</v>
      </c>
      <c r="J224" s="221" t="str">
        <f t="shared" si="21"/>
        <v>#REF!</v>
      </c>
      <c r="K224" s="221" t="str">
        <f t="shared" si="22"/>
        <v>#REF!</v>
      </c>
      <c r="L224" s="221" t="str">
        <f t="shared" si="23"/>
        <v>#REF!</v>
      </c>
      <c r="M224" s="221" t="str">
        <f t="shared" si="24"/>
        <v>#REF!</v>
      </c>
      <c r="N224" s="221" t="str">
        <f t="shared" si="25"/>
        <v>#REF!</v>
      </c>
      <c r="O224" s="221" t="str">
        <f t="shared" si="26"/>
        <v>#REF!</v>
      </c>
      <c r="P224" s="221" t="str">
        <f t="shared" si="27"/>
        <v>#REF!</v>
      </c>
      <c r="Q224" s="221" t="str">
        <f t="shared" si="28"/>
        <v>#REF!</v>
      </c>
      <c r="R224" s="221" t="str">
        <f t="shared" si="29"/>
        <v>#REF!</v>
      </c>
      <c r="S224" s="221" t="str">
        <f t="shared" si="30"/>
        <v>#REF!</v>
      </c>
      <c r="T224" s="221" t="str">
        <f t="shared" si="31"/>
        <v>#REF!</v>
      </c>
      <c r="U224" s="221" t="str">
        <f t="shared" si="32"/>
        <v>#REF!</v>
      </c>
      <c r="V224" s="221" t="str">
        <f t="shared" si="33"/>
        <v>#REF!</v>
      </c>
      <c r="W224" s="221" t="str">
        <f t="shared" si="34"/>
        <v>#REF!</v>
      </c>
      <c r="X224" s="221" t="str">
        <f t="shared" si="35"/>
        <v>#REF!</v>
      </c>
      <c r="Y224" s="221" t="str">
        <f t="shared" si="36"/>
        <v>#REF!</v>
      </c>
      <c r="Z224" s="221" t="str">
        <f t="shared" si="37"/>
        <v/>
      </c>
      <c r="AA224" s="221" t="str">
        <f t="shared" si="38"/>
        <v/>
      </c>
      <c r="AB224" s="221" t="str">
        <f t="shared" si="39"/>
        <v/>
      </c>
      <c r="AC224" s="221" t="str">
        <f t="shared" si="40"/>
        <v>#REF!</v>
      </c>
      <c r="AD224" s="221" t="str">
        <f t="shared" si="41"/>
        <v>#REF!</v>
      </c>
      <c r="AE224" s="221" t="str">
        <f t="shared" si="42"/>
        <v>#REF!</v>
      </c>
      <c r="AF224" s="221" t="str">
        <f t="shared" si="43"/>
        <v>#REF!</v>
      </c>
      <c r="AG224" s="221" t="str">
        <f t="shared" si="44"/>
        <v>#REF!</v>
      </c>
      <c r="AH224" s="221" t="str">
        <f t="shared" si="45"/>
        <v>#REF!</v>
      </c>
    </row>
    <row r="225">
      <c r="B225" s="218">
        <v>205.0</v>
      </c>
      <c r="C225" s="219" t="str">
        <f t="shared" si="15"/>
        <v>#REF!</v>
      </c>
      <c r="D225" s="221"/>
      <c r="E225" s="221" t="str">
        <f t="shared" si="16"/>
        <v>#REF!</v>
      </c>
      <c r="F225" s="221" t="str">
        <f t="shared" si="17"/>
        <v>#REF!</v>
      </c>
      <c r="G225" s="221" t="str">
        <f t="shared" si="18"/>
        <v>#REF!</v>
      </c>
      <c r="H225" s="221" t="str">
        <f t="shared" si="19"/>
        <v>#REF!</v>
      </c>
      <c r="I225" s="221" t="str">
        <f t="shared" si="20"/>
        <v>#REF!</v>
      </c>
      <c r="J225" s="221" t="str">
        <f t="shared" si="21"/>
        <v>#REF!</v>
      </c>
      <c r="K225" s="221" t="str">
        <f t="shared" si="22"/>
        <v>#REF!</v>
      </c>
      <c r="L225" s="221" t="str">
        <f t="shared" si="23"/>
        <v>#REF!</v>
      </c>
      <c r="M225" s="221" t="str">
        <f t="shared" si="24"/>
        <v>#REF!</v>
      </c>
      <c r="N225" s="221" t="str">
        <f t="shared" si="25"/>
        <v>#REF!</v>
      </c>
      <c r="O225" s="221" t="str">
        <f t="shared" si="26"/>
        <v>#REF!</v>
      </c>
      <c r="P225" s="221" t="str">
        <f t="shared" si="27"/>
        <v>#REF!</v>
      </c>
      <c r="Q225" s="221" t="str">
        <f t="shared" si="28"/>
        <v>#REF!</v>
      </c>
      <c r="R225" s="221" t="str">
        <f t="shared" si="29"/>
        <v>#REF!</v>
      </c>
      <c r="S225" s="221" t="str">
        <f t="shared" si="30"/>
        <v>#REF!</v>
      </c>
      <c r="T225" s="221" t="str">
        <f t="shared" si="31"/>
        <v>#REF!</v>
      </c>
      <c r="U225" s="221" t="str">
        <f t="shared" si="32"/>
        <v>#REF!</v>
      </c>
      <c r="V225" s="221" t="str">
        <f t="shared" si="33"/>
        <v>#REF!</v>
      </c>
      <c r="W225" s="221" t="str">
        <f t="shared" si="34"/>
        <v>#REF!</v>
      </c>
      <c r="X225" s="221" t="str">
        <f t="shared" si="35"/>
        <v>#REF!</v>
      </c>
      <c r="Y225" s="221" t="str">
        <f t="shared" si="36"/>
        <v>#REF!</v>
      </c>
      <c r="Z225" s="221" t="str">
        <f t="shared" si="37"/>
        <v/>
      </c>
      <c r="AA225" s="221" t="str">
        <f t="shared" si="38"/>
        <v/>
      </c>
      <c r="AB225" s="221" t="str">
        <f t="shared" si="39"/>
        <v/>
      </c>
      <c r="AC225" s="221" t="str">
        <f t="shared" si="40"/>
        <v>#REF!</v>
      </c>
      <c r="AD225" s="221" t="str">
        <f t="shared" si="41"/>
        <v>#REF!</v>
      </c>
      <c r="AE225" s="221" t="str">
        <f t="shared" si="42"/>
        <v>#REF!</v>
      </c>
      <c r="AF225" s="221" t="str">
        <f t="shared" si="43"/>
        <v>#REF!</v>
      </c>
      <c r="AG225" s="221" t="str">
        <f t="shared" si="44"/>
        <v>#REF!</v>
      </c>
      <c r="AH225" s="221" t="str">
        <f t="shared" si="45"/>
        <v>#REF!</v>
      </c>
    </row>
    <row r="226">
      <c r="B226" s="218">
        <v>206.0</v>
      </c>
      <c r="C226" s="219" t="str">
        <f t="shared" si="15"/>
        <v>#REF!</v>
      </c>
      <c r="D226" s="221"/>
      <c r="E226" s="221" t="str">
        <f t="shared" si="16"/>
        <v>#REF!</v>
      </c>
      <c r="F226" s="221" t="str">
        <f t="shared" si="17"/>
        <v>#REF!</v>
      </c>
      <c r="G226" s="221" t="str">
        <f t="shared" si="18"/>
        <v>#REF!</v>
      </c>
      <c r="H226" s="221" t="str">
        <f t="shared" si="19"/>
        <v>#REF!</v>
      </c>
      <c r="I226" s="221" t="str">
        <f t="shared" si="20"/>
        <v>#REF!</v>
      </c>
      <c r="J226" s="221" t="str">
        <f t="shared" si="21"/>
        <v>#REF!</v>
      </c>
      <c r="K226" s="221" t="str">
        <f t="shared" si="22"/>
        <v>#REF!</v>
      </c>
      <c r="L226" s="221" t="str">
        <f t="shared" si="23"/>
        <v>#REF!</v>
      </c>
      <c r="M226" s="221" t="str">
        <f t="shared" si="24"/>
        <v>#REF!</v>
      </c>
      <c r="N226" s="221" t="str">
        <f t="shared" si="25"/>
        <v>#REF!</v>
      </c>
      <c r="O226" s="221" t="str">
        <f t="shared" si="26"/>
        <v>#REF!</v>
      </c>
      <c r="P226" s="221" t="str">
        <f t="shared" si="27"/>
        <v>#REF!</v>
      </c>
      <c r="Q226" s="221" t="str">
        <f t="shared" si="28"/>
        <v>#REF!</v>
      </c>
      <c r="R226" s="221" t="str">
        <f t="shared" si="29"/>
        <v>#REF!</v>
      </c>
      <c r="S226" s="221" t="str">
        <f t="shared" si="30"/>
        <v>#REF!</v>
      </c>
      <c r="T226" s="221" t="str">
        <f t="shared" si="31"/>
        <v>#REF!</v>
      </c>
      <c r="U226" s="221" t="str">
        <f t="shared" si="32"/>
        <v>#REF!</v>
      </c>
      <c r="V226" s="221" t="str">
        <f t="shared" si="33"/>
        <v>#REF!</v>
      </c>
      <c r="W226" s="221" t="str">
        <f t="shared" si="34"/>
        <v>#REF!</v>
      </c>
      <c r="X226" s="221" t="str">
        <f t="shared" si="35"/>
        <v>#REF!</v>
      </c>
      <c r="Y226" s="221" t="str">
        <f t="shared" si="36"/>
        <v>#REF!</v>
      </c>
      <c r="Z226" s="221" t="str">
        <f t="shared" si="37"/>
        <v/>
      </c>
      <c r="AA226" s="221" t="str">
        <f t="shared" si="38"/>
        <v/>
      </c>
      <c r="AB226" s="221" t="str">
        <f t="shared" si="39"/>
        <v/>
      </c>
      <c r="AC226" s="221" t="str">
        <f t="shared" si="40"/>
        <v>#REF!</v>
      </c>
      <c r="AD226" s="221" t="str">
        <f t="shared" si="41"/>
        <v>#REF!</v>
      </c>
      <c r="AE226" s="221" t="str">
        <f t="shared" si="42"/>
        <v>#REF!</v>
      </c>
      <c r="AF226" s="221" t="str">
        <f t="shared" si="43"/>
        <v>#REF!</v>
      </c>
      <c r="AG226" s="221" t="str">
        <f t="shared" si="44"/>
        <v>#REF!</v>
      </c>
      <c r="AH226" s="221" t="str">
        <f t="shared" si="45"/>
        <v>#REF!</v>
      </c>
    </row>
    <row r="227">
      <c r="B227" s="218">
        <v>207.0</v>
      </c>
      <c r="C227" s="219" t="str">
        <f t="shared" si="15"/>
        <v>#REF!</v>
      </c>
      <c r="D227" s="221"/>
      <c r="E227" s="221" t="str">
        <f t="shared" si="16"/>
        <v>#REF!</v>
      </c>
      <c r="F227" s="221" t="str">
        <f t="shared" si="17"/>
        <v>#REF!</v>
      </c>
      <c r="G227" s="221" t="str">
        <f t="shared" si="18"/>
        <v>#REF!</v>
      </c>
      <c r="H227" s="221" t="str">
        <f t="shared" si="19"/>
        <v>#REF!</v>
      </c>
      <c r="I227" s="221" t="str">
        <f t="shared" si="20"/>
        <v>#REF!</v>
      </c>
      <c r="J227" s="221" t="str">
        <f t="shared" si="21"/>
        <v>#REF!</v>
      </c>
      <c r="K227" s="221" t="str">
        <f t="shared" si="22"/>
        <v>#REF!</v>
      </c>
      <c r="L227" s="221" t="str">
        <f t="shared" si="23"/>
        <v>#REF!</v>
      </c>
      <c r="M227" s="221" t="str">
        <f t="shared" si="24"/>
        <v>#REF!</v>
      </c>
      <c r="N227" s="221" t="str">
        <f t="shared" si="25"/>
        <v>#REF!</v>
      </c>
      <c r="O227" s="221" t="str">
        <f t="shared" si="26"/>
        <v>#REF!</v>
      </c>
      <c r="P227" s="221" t="str">
        <f t="shared" si="27"/>
        <v>#REF!</v>
      </c>
      <c r="Q227" s="221" t="str">
        <f t="shared" si="28"/>
        <v>#REF!</v>
      </c>
      <c r="R227" s="221" t="str">
        <f t="shared" si="29"/>
        <v>#REF!</v>
      </c>
      <c r="S227" s="221" t="str">
        <f t="shared" si="30"/>
        <v>#REF!</v>
      </c>
      <c r="T227" s="221" t="str">
        <f t="shared" si="31"/>
        <v>#REF!</v>
      </c>
      <c r="U227" s="221" t="str">
        <f t="shared" si="32"/>
        <v>#REF!</v>
      </c>
      <c r="V227" s="221" t="str">
        <f t="shared" si="33"/>
        <v>#REF!</v>
      </c>
      <c r="W227" s="221" t="str">
        <f t="shared" si="34"/>
        <v>#REF!</v>
      </c>
      <c r="X227" s="221" t="str">
        <f t="shared" si="35"/>
        <v>#REF!</v>
      </c>
      <c r="Y227" s="221" t="str">
        <f t="shared" si="36"/>
        <v>#REF!</v>
      </c>
      <c r="Z227" s="221" t="str">
        <f t="shared" si="37"/>
        <v/>
      </c>
      <c r="AA227" s="221" t="str">
        <f t="shared" si="38"/>
        <v/>
      </c>
      <c r="AB227" s="221" t="str">
        <f t="shared" si="39"/>
        <v/>
      </c>
      <c r="AC227" s="221" t="str">
        <f t="shared" si="40"/>
        <v>#REF!</v>
      </c>
      <c r="AD227" s="221" t="str">
        <f t="shared" si="41"/>
        <v>#REF!</v>
      </c>
      <c r="AE227" s="221" t="str">
        <f t="shared" si="42"/>
        <v>#REF!</v>
      </c>
      <c r="AF227" s="221" t="str">
        <f t="shared" si="43"/>
        <v>#REF!</v>
      </c>
      <c r="AG227" s="221" t="str">
        <f t="shared" si="44"/>
        <v>#REF!</v>
      </c>
      <c r="AH227" s="221" t="str">
        <f t="shared" si="45"/>
        <v>#REF!</v>
      </c>
    </row>
    <row r="228">
      <c r="B228" s="218">
        <v>208.0</v>
      </c>
      <c r="C228" s="219" t="str">
        <f t="shared" si="15"/>
        <v>#REF!</v>
      </c>
      <c r="D228" s="221"/>
      <c r="E228" s="221" t="str">
        <f t="shared" si="16"/>
        <v>#REF!</v>
      </c>
      <c r="F228" s="221" t="str">
        <f t="shared" si="17"/>
        <v>#REF!</v>
      </c>
      <c r="G228" s="221" t="str">
        <f t="shared" si="18"/>
        <v>#REF!</v>
      </c>
      <c r="H228" s="221" t="str">
        <f t="shared" si="19"/>
        <v>#REF!</v>
      </c>
      <c r="I228" s="221" t="str">
        <f t="shared" si="20"/>
        <v>#REF!</v>
      </c>
      <c r="J228" s="221" t="str">
        <f t="shared" si="21"/>
        <v>#REF!</v>
      </c>
      <c r="K228" s="221" t="str">
        <f t="shared" si="22"/>
        <v>#REF!</v>
      </c>
      <c r="L228" s="221" t="str">
        <f t="shared" si="23"/>
        <v>#REF!</v>
      </c>
      <c r="M228" s="221" t="str">
        <f t="shared" si="24"/>
        <v>#REF!</v>
      </c>
      <c r="N228" s="221" t="str">
        <f t="shared" si="25"/>
        <v>#REF!</v>
      </c>
      <c r="O228" s="221" t="str">
        <f t="shared" si="26"/>
        <v>#REF!</v>
      </c>
      <c r="P228" s="221" t="str">
        <f t="shared" si="27"/>
        <v>#REF!</v>
      </c>
      <c r="Q228" s="221" t="str">
        <f t="shared" si="28"/>
        <v>#REF!</v>
      </c>
      <c r="R228" s="221" t="str">
        <f t="shared" si="29"/>
        <v>#REF!</v>
      </c>
      <c r="S228" s="221" t="str">
        <f t="shared" si="30"/>
        <v>#REF!</v>
      </c>
      <c r="T228" s="221" t="str">
        <f t="shared" si="31"/>
        <v>#REF!</v>
      </c>
      <c r="U228" s="221" t="str">
        <f t="shared" si="32"/>
        <v>#REF!</v>
      </c>
      <c r="V228" s="221" t="str">
        <f t="shared" si="33"/>
        <v>#REF!</v>
      </c>
      <c r="W228" s="221" t="str">
        <f t="shared" si="34"/>
        <v>#REF!</v>
      </c>
      <c r="X228" s="221" t="str">
        <f t="shared" si="35"/>
        <v>#REF!</v>
      </c>
      <c r="Y228" s="221" t="str">
        <f t="shared" si="36"/>
        <v>#REF!</v>
      </c>
      <c r="Z228" s="221" t="str">
        <f t="shared" si="37"/>
        <v/>
      </c>
      <c r="AA228" s="221" t="str">
        <f t="shared" si="38"/>
        <v/>
      </c>
      <c r="AB228" s="221" t="str">
        <f t="shared" si="39"/>
        <v/>
      </c>
      <c r="AC228" s="221" t="str">
        <f t="shared" si="40"/>
        <v>#REF!</v>
      </c>
      <c r="AD228" s="221" t="str">
        <f t="shared" si="41"/>
        <v>#REF!</v>
      </c>
      <c r="AE228" s="221" t="str">
        <f t="shared" si="42"/>
        <v>#REF!</v>
      </c>
      <c r="AF228" s="221" t="str">
        <f t="shared" si="43"/>
        <v>#REF!</v>
      </c>
      <c r="AG228" s="221" t="str">
        <f t="shared" si="44"/>
        <v>#REF!</v>
      </c>
      <c r="AH228" s="221" t="str">
        <f t="shared" si="45"/>
        <v>#REF!</v>
      </c>
    </row>
    <row r="229">
      <c r="B229" s="218">
        <v>209.0</v>
      </c>
      <c r="C229" s="219" t="str">
        <f t="shared" si="15"/>
        <v>#REF!</v>
      </c>
      <c r="D229" s="221"/>
      <c r="E229" s="221" t="str">
        <f t="shared" si="16"/>
        <v>#REF!</v>
      </c>
      <c r="F229" s="221" t="str">
        <f t="shared" si="17"/>
        <v>#REF!</v>
      </c>
      <c r="G229" s="221" t="str">
        <f t="shared" si="18"/>
        <v>#REF!</v>
      </c>
      <c r="H229" s="221" t="str">
        <f t="shared" si="19"/>
        <v>#REF!</v>
      </c>
      <c r="I229" s="221" t="str">
        <f t="shared" si="20"/>
        <v>#REF!</v>
      </c>
      <c r="J229" s="221" t="str">
        <f t="shared" si="21"/>
        <v>#REF!</v>
      </c>
      <c r="K229" s="221" t="str">
        <f t="shared" si="22"/>
        <v>#REF!</v>
      </c>
      <c r="L229" s="221" t="str">
        <f t="shared" si="23"/>
        <v>#REF!</v>
      </c>
      <c r="M229" s="221" t="str">
        <f t="shared" si="24"/>
        <v>#REF!</v>
      </c>
      <c r="N229" s="221" t="str">
        <f t="shared" si="25"/>
        <v>#REF!</v>
      </c>
      <c r="O229" s="221" t="str">
        <f t="shared" si="26"/>
        <v>#REF!</v>
      </c>
      <c r="P229" s="221" t="str">
        <f t="shared" si="27"/>
        <v>#REF!</v>
      </c>
      <c r="Q229" s="221" t="str">
        <f t="shared" si="28"/>
        <v>#REF!</v>
      </c>
      <c r="R229" s="221" t="str">
        <f t="shared" si="29"/>
        <v>#REF!</v>
      </c>
      <c r="S229" s="221" t="str">
        <f t="shared" si="30"/>
        <v>#REF!</v>
      </c>
      <c r="T229" s="221" t="str">
        <f t="shared" si="31"/>
        <v>#REF!</v>
      </c>
      <c r="U229" s="221" t="str">
        <f t="shared" si="32"/>
        <v>#REF!</v>
      </c>
      <c r="V229" s="221" t="str">
        <f t="shared" si="33"/>
        <v>#REF!</v>
      </c>
      <c r="W229" s="221" t="str">
        <f t="shared" si="34"/>
        <v>#REF!</v>
      </c>
      <c r="X229" s="221" t="str">
        <f t="shared" si="35"/>
        <v>#REF!</v>
      </c>
      <c r="Y229" s="221" t="str">
        <f t="shared" si="36"/>
        <v>#REF!</v>
      </c>
      <c r="Z229" s="221" t="str">
        <f t="shared" si="37"/>
        <v/>
      </c>
      <c r="AA229" s="221" t="str">
        <f t="shared" si="38"/>
        <v/>
      </c>
      <c r="AB229" s="221" t="str">
        <f t="shared" si="39"/>
        <v/>
      </c>
      <c r="AC229" s="221" t="str">
        <f t="shared" si="40"/>
        <v>#REF!</v>
      </c>
      <c r="AD229" s="221" t="str">
        <f t="shared" si="41"/>
        <v>#REF!</v>
      </c>
      <c r="AE229" s="221" t="str">
        <f t="shared" si="42"/>
        <v>#REF!</v>
      </c>
      <c r="AF229" s="221" t="str">
        <f t="shared" si="43"/>
        <v>#REF!</v>
      </c>
      <c r="AG229" s="221" t="str">
        <f t="shared" si="44"/>
        <v>#REF!</v>
      </c>
      <c r="AH229" s="221" t="str">
        <f t="shared" si="45"/>
        <v>#REF!</v>
      </c>
    </row>
    <row r="230">
      <c r="B230" s="218">
        <v>210.0</v>
      </c>
      <c r="C230" s="219" t="str">
        <f t="shared" si="15"/>
        <v>#REF!</v>
      </c>
      <c r="D230" s="221"/>
      <c r="E230" s="221" t="str">
        <f t="shared" si="16"/>
        <v>#REF!</v>
      </c>
      <c r="F230" s="221" t="str">
        <f t="shared" si="17"/>
        <v>#REF!</v>
      </c>
      <c r="G230" s="221" t="str">
        <f t="shared" si="18"/>
        <v>#REF!</v>
      </c>
      <c r="H230" s="221" t="str">
        <f t="shared" si="19"/>
        <v>#REF!</v>
      </c>
      <c r="I230" s="221" t="str">
        <f t="shared" si="20"/>
        <v>#REF!</v>
      </c>
      <c r="J230" s="221" t="str">
        <f t="shared" si="21"/>
        <v>#REF!</v>
      </c>
      <c r="K230" s="221" t="str">
        <f t="shared" si="22"/>
        <v>#REF!</v>
      </c>
      <c r="L230" s="221" t="str">
        <f t="shared" si="23"/>
        <v>#REF!</v>
      </c>
      <c r="M230" s="221" t="str">
        <f t="shared" si="24"/>
        <v>#REF!</v>
      </c>
      <c r="N230" s="221" t="str">
        <f t="shared" si="25"/>
        <v>#REF!</v>
      </c>
      <c r="O230" s="221" t="str">
        <f t="shared" si="26"/>
        <v>#REF!</v>
      </c>
      <c r="P230" s="221" t="str">
        <f t="shared" si="27"/>
        <v>#REF!</v>
      </c>
      <c r="Q230" s="221" t="str">
        <f t="shared" si="28"/>
        <v>#REF!</v>
      </c>
      <c r="R230" s="221" t="str">
        <f t="shared" si="29"/>
        <v>#REF!</v>
      </c>
      <c r="S230" s="221" t="str">
        <f t="shared" si="30"/>
        <v>#REF!</v>
      </c>
      <c r="T230" s="221" t="str">
        <f t="shared" si="31"/>
        <v>#REF!</v>
      </c>
      <c r="U230" s="221" t="str">
        <f t="shared" si="32"/>
        <v>#REF!</v>
      </c>
      <c r="V230" s="221" t="str">
        <f t="shared" si="33"/>
        <v>#REF!</v>
      </c>
      <c r="W230" s="221" t="str">
        <f t="shared" si="34"/>
        <v>#REF!</v>
      </c>
      <c r="X230" s="221" t="str">
        <f t="shared" si="35"/>
        <v>#REF!</v>
      </c>
      <c r="Y230" s="221" t="str">
        <f t="shared" si="36"/>
        <v>#REF!</v>
      </c>
      <c r="Z230" s="221" t="str">
        <f t="shared" si="37"/>
        <v/>
      </c>
      <c r="AA230" s="221" t="str">
        <f t="shared" si="38"/>
        <v/>
      </c>
      <c r="AB230" s="221" t="str">
        <f t="shared" si="39"/>
        <v/>
      </c>
      <c r="AC230" s="221" t="str">
        <f t="shared" si="40"/>
        <v>#REF!</v>
      </c>
      <c r="AD230" s="221" t="str">
        <f t="shared" si="41"/>
        <v>#REF!</v>
      </c>
      <c r="AE230" s="221" t="str">
        <f t="shared" si="42"/>
        <v>#REF!</v>
      </c>
      <c r="AF230" s="221" t="str">
        <f t="shared" si="43"/>
        <v>#REF!</v>
      </c>
      <c r="AG230" s="221" t="str">
        <f t="shared" si="44"/>
        <v>#REF!</v>
      </c>
      <c r="AH230" s="221" t="str">
        <f t="shared" si="45"/>
        <v>#REF!</v>
      </c>
    </row>
    <row r="231">
      <c r="B231" s="218">
        <v>211.0</v>
      </c>
      <c r="C231" s="219" t="str">
        <f t="shared" si="15"/>
        <v>#REF!</v>
      </c>
      <c r="D231" s="221"/>
      <c r="E231" s="221" t="str">
        <f t="shared" si="16"/>
        <v>#REF!</v>
      </c>
      <c r="F231" s="221" t="str">
        <f t="shared" si="17"/>
        <v>#REF!</v>
      </c>
      <c r="G231" s="221" t="str">
        <f t="shared" si="18"/>
        <v>#REF!</v>
      </c>
      <c r="H231" s="221" t="str">
        <f t="shared" si="19"/>
        <v>#REF!</v>
      </c>
      <c r="I231" s="221" t="str">
        <f t="shared" si="20"/>
        <v>#REF!</v>
      </c>
      <c r="J231" s="221" t="str">
        <f t="shared" si="21"/>
        <v>#REF!</v>
      </c>
      <c r="K231" s="221" t="str">
        <f t="shared" si="22"/>
        <v>#REF!</v>
      </c>
      <c r="L231" s="221" t="str">
        <f t="shared" si="23"/>
        <v>#REF!</v>
      </c>
      <c r="M231" s="221" t="str">
        <f t="shared" si="24"/>
        <v>#REF!</v>
      </c>
      <c r="N231" s="221" t="str">
        <f t="shared" si="25"/>
        <v>#REF!</v>
      </c>
      <c r="O231" s="221" t="str">
        <f t="shared" si="26"/>
        <v>#REF!</v>
      </c>
      <c r="P231" s="221" t="str">
        <f t="shared" si="27"/>
        <v>#REF!</v>
      </c>
      <c r="Q231" s="221" t="str">
        <f t="shared" si="28"/>
        <v>#REF!</v>
      </c>
      <c r="R231" s="221" t="str">
        <f t="shared" si="29"/>
        <v>#REF!</v>
      </c>
      <c r="S231" s="221" t="str">
        <f t="shared" si="30"/>
        <v>#REF!</v>
      </c>
      <c r="T231" s="221" t="str">
        <f t="shared" si="31"/>
        <v>#REF!</v>
      </c>
      <c r="U231" s="221" t="str">
        <f t="shared" si="32"/>
        <v>#REF!</v>
      </c>
      <c r="V231" s="221" t="str">
        <f t="shared" si="33"/>
        <v>#REF!</v>
      </c>
      <c r="W231" s="221" t="str">
        <f t="shared" si="34"/>
        <v>#REF!</v>
      </c>
      <c r="X231" s="221" t="str">
        <f t="shared" si="35"/>
        <v>#REF!</v>
      </c>
      <c r="Y231" s="221" t="str">
        <f t="shared" si="36"/>
        <v>#REF!</v>
      </c>
      <c r="Z231" s="221" t="str">
        <f t="shared" si="37"/>
        <v/>
      </c>
      <c r="AA231" s="221" t="str">
        <f t="shared" si="38"/>
        <v/>
      </c>
      <c r="AB231" s="221" t="str">
        <f t="shared" si="39"/>
        <v/>
      </c>
      <c r="AC231" s="221" t="str">
        <f t="shared" si="40"/>
        <v>#REF!</v>
      </c>
      <c r="AD231" s="221" t="str">
        <f t="shared" si="41"/>
        <v>#REF!</v>
      </c>
      <c r="AE231" s="221" t="str">
        <f t="shared" si="42"/>
        <v>#REF!</v>
      </c>
      <c r="AF231" s="221" t="str">
        <f t="shared" si="43"/>
        <v>#REF!</v>
      </c>
      <c r="AG231" s="221" t="str">
        <f t="shared" si="44"/>
        <v>#REF!</v>
      </c>
      <c r="AH231" s="221" t="str">
        <f t="shared" si="45"/>
        <v>#REF!</v>
      </c>
    </row>
    <row r="232">
      <c r="B232" s="218">
        <v>212.0</v>
      </c>
      <c r="C232" s="219" t="str">
        <f t="shared" si="15"/>
        <v>#REF!</v>
      </c>
      <c r="D232" s="221"/>
      <c r="E232" s="221" t="str">
        <f t="shared" si="16"/>
        <v>#REF!</v>
      </c>
      <c r="F232" s="221" t="str">
        <f t="shared" si="17"/>
        <v>#REF!</v>
      </c>
      <c r="G232" s="221" t="str">
        <f t="shared" si="18"/>
        <v>#REF!</v>
      </c>
      <c r="H232" s="221" t="str">
        <f t="shared" si="19"/>
        <v>#REF!</v>
      </c>
      <c r="I232" s="221" t="str">
        <f t="shared" si="20"/>
        <v>#REF!</v>
      </c>
      <c r="J232" s="221" t="str">
        <f t="shared" si="21"/>
        <v>#REF!</v>
      </c>
      <c r="K232" s="221" t="str">
        <f t="shared" si="22"/>
        <v>#REF!</v>
      </c>
      <c r="L232" s="221" t="str">
        <f t="shared" si="23"/>
        <v>#REF!</v>
      </c>
      <c r="M232" s="221" t="str">
        <f t="shared" si="24"/>
        <v>#REF!</v>
      </c>
      <c r="N232" s="221" t="str">
        <f t="shared" si="25"/>
        <v>#REF!</v>
      </c>
      <c r="O232" s="221" t="str">
        <f t="shared" si="26"/>
        <v>#REF!</v>
      </c>
      <c r="P232" s="221" t="str">
        <f t="shared" si="27"/>
        <v>#REF!</v>
      </c>
      <c r="Q232" s="221" t="str">
        <f t="shared" si="28"/>
        <v>#REF!</v>
      </c>
      <c r="R232" s="221" t="str">
        <f t="shared" si="29"/>
        <v>#REF!</v>
      </c>
      <c r="S232" s="221" t="str">
        <f t="shared" si="30"/>
        <v>#REF!</v>
      </c>
      <c r="T232" s="221" t="str">
        <f t="shared" si="31"/>
        <v>#REF!</v>
      </c>
      <c r="U232" s="221" t="str">
        <f t="shared" si="32"/>
        <v>#REF!</v>
      </c>
      <c r="V232" s="221" t="str">
        <f t="shared" si="33"/>
        <v>#REF!</v>
      </c>
      <c r="W232" s="221" t="str">
        <f t="shared" si="34"/>
        <v>#REF!</v>
      </c>
      <c r="X232" s="221" t="str">
        <f t="shared" si="35"/>
        <v>#REF!</v>
      </c>
      <c r="Y232" s="221" t="str">
        <f t="shared" si="36"/>
        <v>#REF!</v>
      </c>
      <c r="Z232" s="221" t="str">
        <f t="shared" si="37"/>
        <v/>
      </c>
      <c r="AA232" s="221" t="str">
        <f t="shared" si="38"/>
        <v/>
      </c>
      <c r="AB232" s="221" t="str">
        <f t="shared" si="39"/>
        <v/>
      </c>
      <c r="AC232" s="221" t="str">
        <f t="shared" si="40"/>
        <v>#REF!</v>
      </c>
      <c r="AD232" s="221" t="str">
        <f t="shared" si="41"/>
        <v>#REF!</v>
      </c>
      <c r="AE232" s="221" t="str">
        <f t="shared" si="42"/>
        <v>#REF!</v>
      </c>
      <c r="AF232" s="221" t="str">
        <f t="shared" si="43"/>
        <v>#REF!</v>
      </c>
      <c r="AG232" s="221" t="str">
        <f t="shared" si="44"/>
        <v>#REF!</v>
      </c>
      <c r="AH232" s="221" t="str">
        <f t="shared" si="45"/>
        <v>#REF!</v>
      </c>
    </row>
    <row r="233">
      <c r="B233" s="218">
        <v>213.0</v>
      </c>
      <c r="C233" s="219" t="str">
        <f t="shared" si="15"/>
        <v>#REF!</v>
      </c>
      <c r="D233" s="221"/>
      <c r="E233" s="221" t="str">
        <f t="shared" si="16"/>
        <v>#REF!</v>
      </c>
      <c r="F233" s="221" t="str">
        <f t="shared" si="17"/>
        <v>#REF!</v>
      </c>
      <c r="G233" s="221" t="str">
        <f t="shared" si="18"/>
        <v>#REF!</v>
      </c>
      <c r="H233" s="221" t="str">
        <f t="shared" si="19"/>
        <v>#REF!</v>
      </c>
      <c r="I233" s="221" t="str">
        <f t="shared" si="20"/>
        <v>#REF!</v>
      </c>
      <c r="J233" s="221" t="str">
        <f t="shared" si="21"/>
        <v>#REF!</v>
      </c>
      <c r="K233" s="221" t="str">
        <f t="shared" si="22"/>
        <v>#REF!</v>
      </c>
      <c r="L233" s="221" t="str">
        <f t="shared" si="23"/>
        <v>#REF!</v>
      </c>
      <c r="M233" s="221" t="str">
        <f t="shared" si="24"/>
        <v>#REF!</v>
      </c>
      <c r="N233" s="221" t="str">
        <f t="shared" si="25"/>
        <v>#REF!</v>
      </c>
      <c r="O233" s="221" t="str">
        <f t="shared" si="26"/>
        <v>#REF!</v>
      </c>
      <c r="P233" s="221" t="str">
        <f t="shared" si="27"/>
        <v>#REF!</v>
      </c>
      <c r="Q233" s="221" t="str">
        <f t="shared" si="28"/>
        <v>#REF!</v>
      </c>
      <c r="R233" s="221" t="str">
        <f t="shared" si="29"/>
        <v>#REF!</v>
      </c>
      <c r="S233" s="221" t="str">
        <f t="shared" si="30"/>
        <v>#REF!</v>
      </c>
      <c r="T233" s="221" t="str">
        <f t="shared" si="31"/>
        <v>#REF!</v>
      </c>
      <c r="U233" s="221" t="str">
        <f t="shared" si="32"/>
        <v>#REF!</v>
      </c>
      <c r="V233" s="221" t="str">
        <f t="shared" si="33"/>
        <v>#REF!</v>
      </c>
      <c r="W233" s="221" t="str">
        <f t="shared" si="34"/>
        <v>#REF!</v>
      </c>
      <c r="X233" s="221" t="str">
        <f t="shared" si="35"/>
        <v>#REF!</v>
      </c>
      <c r="Y233" s="221" t="str">
        <f t="shared" si="36"/>
        <v>#REF!</v>
      </c>
      <c r="Z233" s="221" t="str">
        <f t="shared" si="37"/>
        <v/>
      </c>
      <c r="AA233" s="221" t="str">
        <f t="shared" si="38"/>
        <v/>
      </c>
      <c r="AB233" s="221" t="str">
        <f t="shared" si="39"/>
        <v/>
      </c>
      <c r="AC233" s="221" t="str">
        <f t="shared" si="40"/>
        <v>#REF!</v>
      </c>
      <c r="AD233" s="221" t="str">
        <f t="shared" si="41"/>
        <v>#REF!</v>
      </c>
      <c r="AE233" s="221" t="str">
        <f t="shared" si="42"/>
        <v>#REF!</v>
      </c>
      <c r="AF233" s="221" t="str">
        <f t="shared" si="43"/>
        <v>#REF!</v>
      </c>
      <c r="AG233" s="221" t="str">
        <f t="shared" si="44"/>
        <v>#REF!</v>
      </c>
      <c r="AH233" s="221" t="str">
        <f t="shared" si="45"/>
        <v>#REF!</v>
      </c>
    </row>
    <row r="234">
      <c r="B234" s="218">
        <v>214.0</v>
      </c>
      <c r="C234" s="219" t="str">
        <f t="shared" si="15"/>
        <v>#REF!</v>
      </c>
      <c r="D234" s="221"/>
      <c r="E234" s="221" t="str">
        <f t="shared" si="16"/>
        <v>#REF!</v>
      </c>
      <c r="F234" s="221" t="str">
        <f t="shared" si="17"/>
        <v>#REF!</v>
      </c>
      <c r="G234" s="221" t="str">
        <f t="shared" si="18"/>
        <v>#REF!</v>
      </c>
      <c r="H234" s="221" t="str">
        <f t="shared" si="19"/>
        <v>#REF!</v>
      </c>
      <c r="I234" s="221" t="str">
        <f t="shared" si="20"/>
        <v>#REF!</v>
      </c>
      <c r="J234" s="221" t="str">
        <f t="shared" si="21"/>
        <v>#REF!</v>
      </c>
      <c r="K234" s="221" t="str">
        <f t="shared" si="22"/>
        <v>#REF!</v>
      </c>
      <c r="L234" s="221" t="str">
        <f t="shared" si="23"/>
        <v>#REF!</v>
      </c>
      <c r="M234" s="221" t="str">
        <f t="shared" si="24"/>
        <v>#REF!</v>
      </c>
      <c r="N234" s="221" t="str">
        <f t="shared" si="25"/>
        <v>#REF!</v>
      </c>
      <c r="O234" s="221" t="str">
        <f t="shared" si="26"/>
        <v>#REF!</v>
      </c>
      <c r="P234" s="221" t="str">
        <f t="shared" si="27"/>
        <v>#REF!</v>
      </c>
      <c r="Q234" s="221" t="str">
        <f t="shared" si="28"/>
        <v>#REF!</v>
      </c>
      <c r="R234" s="221" t="str">
        <f t="shared" si="29"/>
        <v>#REF!</v>
      </c>
      <c r="S234" s="221" t="str">
        <f t="shared" si="30"/>
        <v>#REF!</v>
      </c>
      <c r="T234" s="221" t="str">
        <f t="shared" si="31"/>
        <v>#REF!</v>
      </c>
      <c r="U234" s="221" t="str">
        <f t="shared" si="32"/>
        <v>#REF!</v>
      </c>
      <c r="V234" s="221" t="str">
        <f t="shared" si="33"/>
        <v>#REF!</v>
      </c>
      <c r="W234" s="221" t="str">
        <f t="shared" si="34"/>
        <v>#REF!</v>
      </c>
      <c r="X234" s="221" t="str">
        <f t="shared" si="35"/>
        <v>#REF!</v>
      </c>
      <c r="Y234" s="221" t="str">
        <f t="shared" si="36"/>
        <v>#REF!</v>
      </c>
      <c r="Z234" s="221" t="str">
        <f t="shared" si="37"/>
        <v/>
      </c>
      <c r="AA234" s="221" t="str">
        <f t="shared" si="38"/>
        <v/>
      </c>
      <c r="AB234" s="221" t="str">
        <f t="shared" si="39"/>
        <v/>
      </c>
      <c r="AC234" s="221" t="str">
        <f t="shared" si="40"/>
        <v>#REF!</v>
      </c>
      <c r="AD234" s="221" t="str">
        <f t="shared" si="41"/>
        <v>#REF!</v>
      </c>
      <c r="AE234" s="221" t="str">
        <f t="shared" si="42"/>
        <v>#REF!</v>
      </c>
      <c r="AF234" s="221" t="str">
        <f t="shared" si="43"/>
        <v>#REF!</v>
      </c>
      <c r="AG234" s="221" t="str">
        <f t="shared" si="44"/>
        <v>#REF!</v>
      </c>
      <c r="AH234" s="221" t="str">
        <f t="shared" si="45"/>
        <v>#REF!</v>
      </c>
    </row>
    <row r="235">
      <c r="B235" s="218">
        <v>215.0</v>
      </c>
      <c r="C235" s="219" t="str">
        <f t="shared" si="15"/>
        <v>#REF!</v>
      </c>
      <c r="D235" s="221"/>
      <c r="E235" s="221" t="str">
        <f t="shared" si="16"/>
        <v>#REF!</v>
      </c>
      <c r="F235" s="221" t="str">
        <f t="shared" si="17"/>
        <v>#REF!</v>
      </c>
      <c r="G235" s="221" t="str">
        <f t="shared" si="18"/>
        <v>#REF!</v>
      </c>
      <c r="H235" s="221" t="str">
        <f t="shared" si="19"/>
        <v>#REF!</v>
      </c>
      <c r="I235" s="221" t="str">
        <f t="shared" si="20"/>
        <v>#REF!</v>
      </c>
      <c r="J235" s="221" t="str">
        <f t="shared" si="21"/>
        <v>#REF!</v>
      </c>
      <c r="K235" s="221" t="str">
        <f t="shared" si="22"/>
        <v>#REF!</v>
      </c>
      <c r="L235" s="221" t="str">
        <f t="shared" si="23"/>
        <v>#REF!</v>
      </c>
      <c r="M235" s="221" t="str">
        <f t="shared" si="24"/>
        <v>#REF!</v>
      </c>
      <c r="N235" s="221" t="str">
        <f t="shared" si="25"/>
        <v>#REF!</v>
      </c>
      <c r="O235" s="221" t="str">
        <f t="shared" si="26"/>
        <v>#REF!</v>
      </c>
      <c r="P235" s="221" t="str">
        <f t="shared" si="27"/>
        <v>#REF!</v>
      </c>
      <c r="Q235" s="221" t="str">
        <f t="shared" si="28"/>
        <v>#REF!</v>
      </c>
      <c r="R235" s="221" t="str">
        <f t="shared" si="29"/>
        <v>#REF!</v>
      </c>
      <c r="S235" s="221" t="str">
        <f t="shared" si="30"/>
        <v>#REF!</v>
      </c>
      <c r="T235" s="221" t="str">
        <f t="shared" si="31"/>
        <v>#REF!</v>
      </c>
      <c r="U235" s="221" t="str">
        <f t="shared" si="32"/>
        <v>#REF!</v>
      </c>
      <c r="V235" s="221" t="str">
        <f t="shared" si="33"/>
        <v>#REF!</v>
      </c>
      <c r="W235" s="221" t="str">
        <f t="shared" si="34"/>
        <v>#REF!</v>
      </c>
      <c r="X235" s="221" t="str">
        <f t="shared" si="35"/>
        <v>#REF!</v>
      </c>
      <c r="Y235" s="221" t="str">
        <f t="shared" si="36"/>
        <v>#REF!</v>
      </c>
      <c r="Z235" s="221" t="str">
        <f t="shared" si="37"/>
        <v/>
      </c>
      <c r="AA235" s="221" t="str">
        <f t="shared" si="38"/>
        <v/>
      </c>
      <c r="AB235" s="221" t="str">
        <f t="shared" si="39"/>
        <v/>
      </c>
      <c r="AC235" s="221" t="str">
        <f t="shared" si="40"/>
        <v>#REF!</v>
      </c>
      <c r="AD235" s="221" t="str">
        <f t="shared" si="41"/>
        <v>#REF!</v>
      </c>
      <c r="AE235" s="221" t="str">
        <f t="shared" si="42"/>
        <v>#REF!</v>
      </c>
      <c r="AF235" s="221" t="str">
        <f t="shared" si="43"/>
        <v>#REF!</v>
      </c>
      <c r="AG235" s="221" t="str">
        <f t="shared" si="44"/>
        <v>#REF!</v>
      </c>
      <c r="AH235" s="221" t="str">
        <f t="shared" si="45"/>
        <v>#REF!</v>
      </c>
    </row>
    <row r="236">
      <c r="B236" s="218">
        <v>216.0</v>
      </c>
      <c r="C236" s="219" t="str">
        <f t="shared" si="15"/>
        <v>#REF!</v>
      </c>
      <c r="D236" s="221"/>
      <c r="E236" s="221" t="str">
        <f t="shared" si="16"/>
        <v>#REF!</v>
      </c>
      <c r="F236" s="221" t="str">
        <f t="shared" si="17"/>
        <v>#REF!</v>
      </c>
      <c r="G236" s="221" t="str">
        <f t="shared" si="18"/>
        <v>#REF!</v>
      </c>
      <c r="H236" s="221" t="str">
        <f t="shared" si="19"/>
        <v>#REF!</v>
      </c>
      <c r="I236" s="221" t="str">
        <f t="shared" si="20"/>
        <v>#REF!</v>
      </c>
      <c r="J236" s="221" t="str">
        <f t="shared" si="21"/>
        <v>#REF!</v>
      </c>
      <c r="K236" s="221" t="str">
        <f t="shared" si="22"/>
        <v>#REF!</v>
      </c>
      <c r="L236" s="221" t="str">
        <f t="shared" si="23"/>
        <v>#REF!</v>
      </c>
      <c r="M236" s="221" t="str">
        <f t="shared" si="24"/>
        <v>#REF!</v>
      </c>
      <c r="N236" s="221" t="str">
        <f t="shared" si="25"/>
        <v>#REF!</v>
      </c>
      <c r="O236" s="221" t="str">
        <f t="shared" si="26"/>
        <v>#REF!</v>
      </c>
      <c r="P236" s="221" t="str">
        <f t="shared" si="27"/>
        <v>#REF!</v>
      </c>
      <c r="Q236" s="221" t="str">
        <f t="shared" si="28"/>
        <v>#REF!</v>
      </c>
      <c r="R236" s="221" t="str">
        <f t="shared" si="29"/>
        <v>#REF!</v>
      </c>
      <c r="S236" s="221" t="str">
        <f t="shared" si="30"/>
        <v>#REF!</v>
      </c>
      <c r="T236" s="221" t="str">
        <f t="shared" si="31"/>
        <v>#REF!</v>
      </c>
      <c r="U236" s="221" t="str">
        <f t="shared" si="32"/>
        <v>#REF!</v>
      </c>
      <c r="V236" s="221" t="str">
        <f t="shared" si="33"/>
        <v>#REF!</v>
      </c>
      <c r="W236" s="221" t="str">
        <f t="shared" si="34"/>
        <v>#REF!</v>
      </c>
      <c r="X236" s="221" t="str">
        <f t="shared" si="35"/>
        <v>#REF!</v>
      </c>
      <c r="Y236" s="221" t="str">
        <f t="shared" si="36"/>
        <v>#REF!</v>
      </c>
      <c r="Z236" s="221" t="str">
        <f t="shared" si="37"/>
        <v/>
      </c>
      <c r="AA236" s="221" t="str">
        <f t="shared" si="38"/>
        <v/>
      </c>
      <c r="AB236" s="221" t="str">
        <f t="shared" si="39"/>
        <v/>
      </c>
      <c r="AC236" s="221" t="str">
        <f t="shared" si="40"/>
        <v>#REF!</v>
      </c>
      <c r="AD236" s="221" t="str">
        <f t="shared" si="41"/>
        <v>#REF!</v>
      </c>
      <c r="AE236" s="221" t="str">
        <f t="shared" si="42"/>
        <v>#REF!</v>
      </c>
      <c r="AF236" s="221" t="str">
        <f t="shared" si="43"/>
        <v>#REF!</v>
      </c>
      <c r="AG236" s="221" t="str">
        <f t="shared" si="44"/>
        <v>#REF!</v>
      </c>
      <c r="AH236" s="221" t="str">
        <f t="shared" si="45"/>
        <v>#REF!</v>
      </c>
    </row>
    <row r="237">
      <c r="B237" s="218">
        <v>217.0</v>
      </c>
      <c r="C237" s="219" t="str">
        <f t="shared" si="15"/>
        <v>#REF!</v>
      </c>
      <c r="D237" s="221"/>
      <c r="E237" s="221" t="str">
        <f t="shared" si="16"/>
        <v>#REF!</v>
      </c>
      <c r="F237" s="221" t="str">
        <f t="shared" si="17"/>
        <v>#REF!</v>
      </c>
      <c r="G237" s="221" t="str">
        <f t="shared" si="18"/>
        <v>#REF!</v>
      </c>
      <c r="H237" s="221" t="str">
        <f t="shared" si="19"/>
        <v>#REF!</v>
      </c>
      <c r="I237" s="221" t="str">
        <f t="shared" si="20"/>
        <v>#REF!</v>
      </c>
      <c r="J237" s="221" t="str">
        <f t="shared" si="21"/>
        <v>#REF!</v>
      </c>
      <c r="K237" s="221" t="str">
        <f t="shared" si="22"/>
        <v>#REF!</v>
      </c>
      <c r="L237" s="221" t="str">
        <f t="shared" si="23"/>
        <v>#REF!</v>
      </c>
      <c r="M237" s="221" t="str">
        <f t="shared" si="24"/>
        <v>#REF!</v>
      </c>
      <c r="N237" s="221" t="str">
        <f t="shared" si="25"/>
        <v>#REF!</v>
      </c>
      <c r="O237" s="221" t="str">
        <f t="shared" si="26"/>
        <v>#REF!</v>
      </c>
      <c r="P237" s="221" t="str">
        <f t="shared" si="27"/>
        <v>#REF!</v>
      </c>
      <c r="Q237" s="221" t="str">
        <f t="shared" si="28"/>
        <v>#REF!</v>
      </c>
      <c r="R237" s="221" t="str">
        <f t="shared" si="29"/>
        <v>#REF!</v>
      </c>
      <c r="S237" s="221" t="str">
        <f t="shared" si="30"/>
        <v>#REF!</v>
      </c>
      <c r="T237" s="221" t="str">
        <f t="shared" si="31"/>
        <v>#REF!</v>
      </c>
      <c r="U237" s="221" t="str">
        <f t="shared" si="32"/>
        <v>#REF!</v>
      </c>
      <c r="V237" s="221" t="str">
        <f t="shared" si="33"/>
        <v>#REF!</v>
      </c>
      <c r="W237" s="221" t="str">
        <f t="shared" si="34"/>
        <v>#REF!</v>
      </c>
      <c r="X237" s="221" t="str">
        <f t="shared" si="35"/>
        <v>#REF!</v>
      </c>
      <c r="Y237" s="221" t="str">
        <f t="shared" si="36"/>
        <v>#REF!</v>
      </c>
      <c r="Z237" s="221" t="str">
        <f t="shared" si="37"/>
        <v/>
      </c>
      <c r="AA237" s="221" t="str">
        <f t="shared" si="38"/>
        <v/>
      </c>
      <c r="AB237" s="221" t="str">
        <f t="shared" si="39"/>
        <v/>
      </c>
      <c r="AC237" s="221" t="str">
        <f t="shared" si="40"/>
        <v>#REF!</v>
      </c>
      <c r="AD237" s="221" t="str">
        <f t="shared" si="41"/>
        <v>#REF!</v>
      </c>
      <c r="AE237" s="221" t="str">
        <f t="shared" si="42"/>
        <v>#REF!</v>
      </c>
      <c r="AF237" s="221" t="str">
        <f t="shared" si="43"/>
        <v>#REF!</v>
      </c>
      <c r="AG237" s="221" t="str">
        <f t="shared" si="44"/>
        <v>#REF!</v>
      </c>
      <c r="AH237" s="221" t="str">
        <f t="shared" si="45"/>
        <v>#REF!</v>
      </c>
    </row>
    <row r="238">
      <c r="B238" s="218">
        <v>218.0</v>
      </c>
      <c r="C238" s="219" t="str">
        <f t="shared" si="15"/>
        <v>#REF!</v>
      </c>
      <c r="D238" s="221"/>
      <c r="E238" s="221" t="str">
        <f t="shared" si="16"/>
        <v>#REF!</v>
      </c>
      <c r="F238" s="221" t="str">
        <f t="shared" si="17"/>
        <v>#REF!</v>
      </c>
      <c r="G238" s="221" t="str">
        <f t="shared" si="18"/>
        <v>#REF!</v>
      </c>
      <c r="H238" s="221" t="str">
        <f t="shared" si="19"/>
        <v>#REF!</v>
      </c>
      <c r="I238" s="221" t="str">
        <f t="shared" si="20"/>
        <v>#REF!</v>
      </c>
      <c r="J238" s="221" t="str">
        <f t="shared" si="21"/>
        <v>#REF!</v>
      </c>
      <c r="K238" s="221" t="str">
        <f t="shared" si="22"/>
        <v>#REF!</v>
      </c>
      <c r="L238" s="221" t="str">
        <f t="shared" si="23"/>
        <v>#REF!</v>
      </c>
      <c r="M238" s="221" t="str">
        <f t="shared" si="24"/>
        <v>#REF!</v>
      </c>
      <c r="N238" s="221" t="str">
        <f t="shared" si="25"/>
        <v>#REF!</v>
      </c>
      <c r="O238" s="221" t="str">
        <f t="shared" si="26"/>
        <v>#REF!</v>
      </c>
      <c r="P238" s="221" t="str">
        <f t="shared" si="27"/>
        <v>#REF!</v>
      </c>
      <c r="Q238" s="221" t="str">
        <f t="shared" si="28"/>
        <v>#REF!</v>
      </c>
      <c r="R238" s="221" t="str">
        <f t="shared" si="29"/>
        <v>#REF!</v>
      </c>
      <c r="S238" s="221" t="str">
        <f t="shared" si="30"/>
        <v>#REF!</v>
      </c>
      <c r="T238" s="221" t="str">
        <f t="shared" si="31"/>
        <v>#REF!</v>
      </c>
      <c r="U238" s="221" t="str">
        <f t="shared" si="32"/>
        <v>#REF!</v>
      </c>
      <c r="V238" s="221" t="str">
        <f t="shared" si="33"/>
        <v>#REF!</v>
      </c>
      <c r="W238" s="221" t="str">
        <f t="shared" si="34"/>
        <v>#REF!</v>
      </c>
      <c r="X238" s="221" t="str">
        <f t="shared" si="35"/>
        <v>#REF!</v>
      </c>
      <c r="Y238" s="221" t="str">
        <f t="shared" si="36"/>
        <v>#REF!</v>
      </c>
      <c r="Z238" s="221" t="str">
        <f t="shared" si="37"/>
        <v/>
      </c>
      <c r="AA238" s="221" t="str">
        <f t="shared" si="38"/>
        <v/>
      </c>
      <c r="AB238" s="221" t="str">
        <f t="shared" si="39"/>
        <v/>
      </c>
      <c r="AC238" s="221" t="str">
        <f t="shared" si="40"/>
        <v>#REF!</v>
      </c>
      <c r="AD238" s="221" t="str">
        <f t="shared" si="41"/>
        <v>#REF!</v>
      </c>
      <c r="AE238" s="221" t="str">
        <f t="shared" si="42"/>
        <v>#REF!</v>
      </c>
      <c r="AF238" s="221" t="str">
        <f t="shared" si="43"/>
        <v>#REF!</v>
      </c>
      <c r="AG238" s="221" t="str">
        <f t="shared" si="44"/>
        <v>#REF!</v>
      </c>
      <c r="AH238" s="221" t="str">
        <f t="shared" si="45"/>
        <v>#REF!</v>
      </c>
    </row>
    <row r="239">
      <c r="B239" s="218">
        <v>219.0</v>
      </c>
      <c r="C239" s="219" t="str">
        <f t="shared" si="15"/>
        <v>#REF!</v>
      </c>
      <c r="D239" s="221"/>
      <c r="E239" s="221" t="str">
        <f t="shared" si="16"/>
        <v>#REF!</v>
      </c>
      <c r="F239" s="221" t="str">
        <f t="shared" si="17"/>
        <v>#REF!</v>
      </c>
      <c r="G239" s="221" t="str">
        <f t="shared" si="18"/>
        <v>#REF!</v>
      </c>
      <c r="H239" s="221" t="str">
        <f t="shared" si="19"/>
        <v>#REF!</v>
      </c>
      <c r="I239" s="221" t="str">
        <f t="shared" si="20"/>
        <v>#REF!</v>
      </c>
      <c r="J239" s="221" t="str">
        <f t="shared" si="21"/>
        <v>#REF!</v>
      </c>
      <c r="K239" s="221" t="str">
        <f t="shared" si="22"/>
        <v>#REF!</v>
      </c>
      <c r="L239" s="221" t="str">
        <f t="shared" si="23"/>
        <v>#REF!</v>
      </c>
      <c r="M239" s="221" t="str">
        <f t="shared" si="24"/>
        <v>#REF!</v>
      </c>
      <c r="N239" s="221" t="str">
        <f t="shared" si="25"/>
        <v>#REF!</v>
      </c>
      <c r="O239" s="221" t="str">
        <f t="shared" si="26"/>
        <v>#REF!</v>
      </c>
      <c r="P239" s="221" t="str">
        <f t="shared" si="27"/>
        <v>#REF!</v>
      </c>
      <c r="Q239" s="221" t="str">
        <f t="shared" si="28"/>
        <v>#REF!</v>
      </c>
      <c r="R239" s="221" t="str">
        <f t="shared" si="29"/>
        <v>#REF!</v>
      </c>
      <c r="S239" s="221" t="str">
        <f t="shared" si="30"/>
        <v>#REF!</v>
      </c>
      <c r="T239" s="221" t="str">
        <f t="shared" si="31"/>
        <v>#REF!</v>
      </c>
      <c r="U239" s="221" t="str">
        <f t="shared" si="32"/>
        <v>#REF!</v>
      </c>
      <c r="V239" s="221" t="str">
        <f t="shared" si="33"/>
        <v>#REF!</v>
      </c>
      <c r="W239" s="221" t="str">
        <f t="shared" si="34"/>
        <v>#REF!</v>
      </c>
      <c r="X239" s="221" t="str">
        <f t="shared" si="35"/>
        <v>#REF!</v>
      </c>
      <c r="Y239" s="221" t="str">
        <f t="shared" si="36"/>
        <v>#REF!</v>
      </c>
      <c r="Z239" s="221" t="str">
        <f t="shared" si="37"/>
        <v/>
      </c>
      <c r="AA239" s="221" t="str">
        <f t="shared" si="38"/>
        <v/>
      </c>
      <c r="AB239" s="221" t="str">
        <f t="shared" si="39"/>
        <v/>
      </c>
      <c r="AC239" s="221" t="str">
        <f t="shared" si="40"/>
        <v>#REF!</v>
      </c>
      <c r="AD239" s="221" t="str">
        <f t="shared" si="41"/>
        <v>#REF!</v>
      </c>
      <c r="AE239" s="221" t="str">
        <f t="shared" si="42"/>
        <v>#REF!</v>
      </c>
      <c r="AF239" s="221" t="str">
        <f t="shared" si="43"/>
        <v>#REF!</v>
      </c>
      <c r="AG239" s="221" t="str">
        <f t="shared" si="44"/>
        <v>#REF!</v>
      </c>
      <c r="AH239" s="221" t="str">
        <f t="shared" si="45"/>
        <v>#REF!</v>
      </c>
    </row>
    <row r="240">
      <c r="B240" s="218">
        <v>220.0</v>
      </c>
      <c r="C240" s="219" t="str">
        <f t="shared" si="15"/>
        <v>#REF!</v>
      </c>
      <c r="D240" s="221"/>
      <c r="E240" s="221" t="str">
        <f t="shared" si="16"/>
        <v>#REF!</v>
      </c>
      <c r="F240" s="221" t="str">
        <f t="shared" si="17"/>
        <v>#REF!</v>
      </c>
      <c r="G240" s="221" t="str">
        <f t="shared" si="18"/>
        <v>#REF!</v>
      </c>
      <c r="H240" s="221" t="str">
        <f t="shared" si="19"/>
        <v>#REF!</v>
      </c>
      <c r="I240" s="221" t="str">
        <f t="shared" si="20"/>
        <v>#REF!</v>
      </c>
      <c r="J240" s="221" t="str">
        <f t="shared" si="21"/>
        <v>#REF!</v>
      </c>
      <c r="K240" s="221" t="str">
        <f t="shared" si="22"/>
        <v>#REF!</v>
      </c>
      <c r="L240" s="221" t="str">
        <f t="shared" si="23"/>
        <v>#REF!</v>
      </c>
      <c r="M240" s="221" t="str">
        <f t="shared" si="24"/>
        <v>#REF!</v>
      </c>
      <c r="N240" s="221" t="str">
        <f t="shared" si="25"/>
        <v>#REF!</v>
      </c>
      <c r="O240" s="221" t="str">
        <f t="shared" si="26"/>
        <v>#REF!</v>
      </c>
      <c r="P240" s="221" t="str">
        <f t="shared" si="27"/>
        <v>#REF!</v>
      </c>
      <c r="Q240" s="221" t="str">
        <f t="shared" si="28"/>
        <v>#REF!</v>
      </c>
      <c r="R240" s="221" t="str">
        <f t="shared" si="29"/>
        <v>#REF!</v>
      </c>
      <c r="S240" s="221" t="str">
        <f t="shared" si="30"/>
        <v>#REF!</v>
      </c>
      <c r="T240" s="221" t="str">
        <f t="shared" si="31"/>
        <v>#REF!</v>
      </c>
      <c r="U240" s="221" t="str">
        <f t="shared" si="32"/>
        <v>#REF!</v>
      </c>
      <c r="V240" s="221" t="str">
        <f t="shared" si="33"/>
        <v>#REF!</v>
      </c>
      <c r="W240" s="221" t="str">
        <f t="shared" si="34"/>
        <v>#REF!</v>
      </c>
      <c r="X240" s="221" t="str">
        <f t="shared" si="35"/>
        <v>#REF!</v>
      </c>
      <c r="Y240" s="221" t="str">
        <f t="shared" si="36"/>
        <v>#REF!</v>
      </c>
      <c r="Z240" s="221" t="str">
        <f t="shared" si="37"/>
        <v/>
      </c>
      <c r="AA240" s="221" t="str">
        <f t="shared" si="38"/>
        <v/>
      </c>
      <c r="AB240" s="221" t="str">
        <f t="shared" si="39"/>
        <v/>
      </c>
      <c r="AC240" s="221" t="str">
        <f t="shared" si="40"/>
        <v>#REF!</v>
      </c>
      <c r="AD240" s="221" t="str">
        <f t="shared" si="41"/>
        <v>#REF!</v>
      </c>
      <c r="AE240" s="221" t="str">
        <f t="shared" si="42"/>
        <v>#REF!</v>
      </c>
      <c r="AF240" s="221" t="str">
        <f t="shared" si="43"/>
        <v>#REF!</v>
      </c>
      <c r="AG240" s="221" t="str">
        <f t="shared" si="44"/>
        <v>#REF!</v>
      </c>
      <c r="AH240" s="221" t="str">
        <f t="shared" si="45"/>
        <v>#REF!</v>
      </c>
    </row>
    <row r="241">
      <c r="B241" s="218">
        <v>221.0</v>
      </c>
      <c r="C241" s="219" t="str">
        <f t="shared" si="15"/>
        <v>#REF!</v>
      </c>
      <c r="D241" s="221"/>
      <c r="E241" s="221" t="str">
        <f t="shared" si="16"/>
        <v>#REF!</v>
      </c>
      <c r="F241" s="221" t="str">
        <f t="shared" si="17"/>
        <v>#REF!</v>
      </c>
      <c r="G241" s="221" t="str">
        <f t="shared" si="18"/>
        <v>#REF!</v>
      </c>
      <c r="H241" s="221" t="str">
        <f t="shared" si="19"/>
        <v>#REF!</v>
      </c>
      <c r="I241" s="221" t="str">
        <f t="shared" si="20"/>
        <v>#REF!</v>
      </c>
      <c r="J241" s="221" t="str">
        <f t="shared" si="21"/>
        <v>#REF!</v>
      </c>
      <c r="K241" s="221" t="str">
        <f t="shared" si="22"/>
        <v>#REF!</v>
      </c>
      <c r="L241" s="221" t="str">
        <f t="shared" si="23"/>
        <v>#REF!</v>
      </c>
      <c r="M241" s="221" t="str">
        <f t="shared" si="24"/>
        <v>#REF!</v>
      </c>
      <c r="N241" s="221" t="str">
        <f t="shared" si="25"/>
        <v>#REF!</v>
      </c>
      <c r="O241" s="221" t="str">
        <f t="shared" si="26"/>
        <v>#REF!</v>
      </c>
      <c r="P241" s="221" t="str">
        <f t="shared" si="27"/>
        <v>#REF!</v>
      </c>
      <c r="Q241" s="221" t="str">
        <f t="shared" si="28"/>
        <v>#REF!</v>
      </c>
      <c r="R241" s="221" t="str">
        <f t="shared" si="29"/>
        <v>#REF!</v>
      </c>
      <c r="S241" s="221" t="str">
        <f t="shared" si="30"/>
        <v>#REF!</v>
      </c>
      <c r="T241" s="221" t="str">
        <f t="shared" si="31"/>
        <v>#REF!</v>
      </c>
      <c r="U241" s="221" t="str">
        <f t="shared" si="32"/>
        <v>#REF!</v>
      </c>
      <c r="V241" s="221" t="str">
        <f t="shared" si="33"/>
        <v>#REF!</v>
      </c>
      <c r="W241" s="221" t="str">
        <f t="shared" si="34"/>
        <v>#REF!</v>
      </c>
      <c r="X241" s="221" t="str">
        <f t="shared" si="35"/>
        <v>#REF!</v>
      </c>
      <c r="Y241" s="221" t="str">
        <f t="shared" si="36"/>
        <v>#REF!</v>
      </c>
      <c r="Z241" s="221" t="str">
        <f t="shared" si="37"/>
        <v/>
      </c>
      <c r="AA241" s="221" t="str">
        <f t="shared" si="38"/>
        <v/>
      </c>
      <c r="AB241" s="221" t="str">
        <f t="shared" si="39"/>
        <v/>
      </c>
      <c r="AC241" s="221" t="str">
        <f t="shared" si="40"/>
        <v>#REF!</v>
      </c>
      <c r="AD241" s="221" t="str">
        <f t="shared" si="41"/>
        <v>#REF!</v>
      </c>
      <c r="AE241" s="221" t="str">
        <f t="shared" si="42"/>
        <v>#REF!</v>
      </c>
      <c r="AF241" s="221" t="str">
        <f t="shared" si="43"/>
        <v>#REF!</v>
      </c>
      <c r="AG241" s="221" t="str">
        <f t="shared" si="44"/>
        <v>#REF!</v>
      </c>
      <c r="AH241" s="221" t="str">
        <f t="shared" si="45"/>
        <v>#REF!</v>
      </c>
    </row>
    <row r="242">
      <c r="B242" s="218">
        <v>222.0</v>
      </c>
      <c r="C242" s="219" t="str">
        <f t="shared" si="15"/>
        <v>#REF!</v>
      </c>
      <c r="D242" s="221"/>
      <c r="E242" s="221" t="str">
        <f t="shared" si="16"/>
        <v>#REF!</v>
      </c>
      <c r="F242" s="221" t="str">
        <f t="shared" si="17"/>
        <v>#REF!</v>
      </c>
      <c r="G242" s="221" t="str">
        <f t="shared" si="18"/>
        <v>#REF!</v>
      </c>
      <c r="H242" s="221" t="str">
        <f t="shared" si="19"/>
        <v>#REF!</v>
      </c>
      <c r="I242" s="221" t="str">
        <f t="shared" si="20"/>
        <v>#REF!</v>
      </c>
      <c r="J242" s="221" t="str">
        <f t="shared" si="21"/>
        <v>#REF!</v>
      </c>
      <c r="K242" s="221" t="str">
        <f t="shared" si="22"/>
        <v>#REF!</v>
      </c>
      <c r="L242" s="221" t="str">
        <f t="shared" si="23"/>
        <v>#REF!</v>
      </c>
      <c r="M242" s="221" t="str">
        <f t="shared" si="24"/>
        <v>#REF!</v>
      </c>
      <c r="N242" s="221" t="str">
        <f t="shared" si="25"/>
        <v>#REF!</v>
      </c>
      <c r="O242" s="221" t="str">
        <f t="shared" si="26"/>
        <v>#REF!</v>
      </c>
      <c r="P242" s="221" t="str">
        <f t="shared" si="27"/>
        <v>#REF!</v>
      </c>
      <c r="Q242" s="221" t="str">
        <f t="shared" si="28"/>
        <v>#REF!</v>
      </c>
      <c r="R242" s="221" t="str">
        <f t="shared" si="29"/>
        <v>#REF!</v>
      </c>
      <c r="S242" s="221" t="str">
        <f t="shared" si="30"/>
        <v>#REF!</v>
      </c>
      <c r="T242" s="221" t="str">
        <f t="shared" si="31"/>
        <v>#REF!</v>
      </c>
      <c r="U242" s="221" t="str">
        <f t="shared" si="32"/>
        <v>#REF!</v>
      </c>
      <c r="V242" s="221" t="str">
        <f t="shared" si="33"/>
        <v>#REF!</v>
      </c>
      <c r="W242" s="221" t="str">
        <f t="shared" si="34"/>
        <v>#REF!</v>
      </c>
      <c r="X242" s="221" t="str">
        <f t="shared" si="35"/>
        <v>#REF!</v>
      </c>
      <c r="Y242" s="221" t="str">
        <f t="shared" si="36"/>
        <v>#REF!</v>
      </c>
      <c r="Z242" s="221" t="str">
        <f t="shared" si="37"/>
        <v/>
      </c>
      <c r="AA242" s="221" t="str">
        <f t="shared" si="38"/>
        <v/>
      </c>
      <c r="AB242" s="221" t="str">
        <f t="shared" si="39"/>
        <v/>
      </c>
      <c r="AC242" s="221" t="str">
        <f t="shared" si="40"/>
        <v>#REF!</v>
      </c>
      <c r="AD242" s="221" t="str">
        <f t="shared" si="41"/>
        <v>#REF!</v>
      </c>
      <c r="AE242" s="221" t="str">
        <f t="shared" si="42"/>
        <v>#REF!</v>
      </c>
      <c r="AF242" s="221" t="str">
        <f t="shared" si="43"/>
        <v>#REF!</v>
      </c>
      <c r="AG242" s="221" t="str">
        <f t="shared" si="44"/>
        <v>#REF!</v>
      </c>
      <c r="AH242" s="221" t="str">
        <f t="shared" si="45"/>
        <v>#REF!</v>
      </c>
    </row>
    <row r="243">
      <c r="B243" s="218">
        <v>223.0</v>
      </c>
      <c r="C243" s="219" t="str">
        <f t="shared" si="15"/>
        <v>#REF!</v>
      </c>
      <c r="D243" s="221"/>
      <c r="E243" s="221" t="str">
        <f t="shared" si="16"/>
        <v>#REF!</v>
      </c>
      <c r="F243" s="221" t="str">
        <f t="shared" si="17"/>
        <v>#REF!</v>
      </c>
      <c r="G243" s="221" t="str">
        <f t="shared" si="18"/>
        <v>#REF!</v>
      </c>
      <c r="H243" s="221" t="str">
        <f t="shared" si="19"/>
        <v>#REF!</v>
      </c>
      <c r="I243" s="221" t="str">
        <f t="shared" si="20"/>
        <v>#REF!</v>
      </c>
      <c r="J243" s="221" t="str">
        <f t="shared" si="21"/>
        <v>#REF!</v>
      </c>
      <c r="K243" s="221" t="str">
        <f t="shared" si="22"/>
        <v>#REF!</v>
      </c>
      <c r="L243" s="221" t="str">
        <f t="shared" si="23"/>
        <v>#REF!</v>
      </c>
      <c r="M243" s="221" t="str">
        <f t="shared" si="24"/>
        <v>#REF!</v>
      </c>
      <c r="N243" s="221" t="str">
        <f t="shared" si="25"/>
        <v>#REF!</v>
      </c>
      <c r="O243" s="221" t="str">
        <f t="shared" si="26"/>
        <v>#REF!</v>
      </c>
      <c r="P243" s="221" t="str">
        <f t="shared" si="27"/>
        <v>#REF!</v>
      </c>
      <c r="Q243" s="221" t="str">
        <f t="shared" si="28"/>
        <v>#REF!</v>
      </c>
      <c r="R243" s="221" t="str">
        <f t="shared" si="29"/>
        <v>#REF!</v>
      </c>
      <c r="S243" s="221" t="str">
        <f t="shared" si="30"/>
        <v>#REF!</v>
      </c>
      <c r="T243" s="221" t="str">
        <f t="shared" si="31"/>
        <v>#REF!</v>
      </c>
      <c r="U243" s="221" t="str">
        <f t="shared" si="32"/>
        <v>#REF!</v>
      </c>
      <c r="V243" s="221" t="str">
        <f t="shared" si="33"/>
        <v>#REF!</v>
      </c>
      <c r="W243" s="221" t="str">
        <f t="shared" si="34"/>
        <v>#REF!</v>
      </c>
      <c r="X243" s="221" t="str">
        <f t="shared" si="35"/>
        <v>#REF!</v>
      </c>
      <c r="Y243" s="221" t="str">
        <f t="shared" si="36"/>
        <v>#REF!</v>
      </c>
      <c r="Z243" s="221" t="str">
        <f t="shared" si="37"/>
        <v/>
      </c>
      <c r="AA243" s="221" t="str">
        <f t="shared" si="38"/>
        <v/>
      </c>
      <c r="AB243" s="221" t="str">
        <f t="shared" si="39"/>
        <v/>
      </c>
      <c r="AC243" s="221" t="str">
        <f t="shared" si="40"/>
        <v>#REF!</v>
      </c>
      <c r="AD243" s="221" t="str">
        <f t="shared" si="41"/>
        <v>#REF!</v>
      </c>
      <c r="AE243" s="221" t="str">
        <f t="shared" si="42"/>
        <v>#REF!</v>
      </c>
      <c r="AF243" s="221" t="str">
        <f t="shared" si="43"/>
        <v>#REF!</v>
      </c>
      <c r="AG243" s="221" t="str">
        <f t="shared" si="44"/>
        <v>#REF!</v>
      </c>
      <c r="AH243" s="221" t="str">
        <f t="shared" si="45"/>
        <v>#REF!</v>
      </c>
    </row>
    <row r="244">
      <c r="B244" s="218">
        <v>224.0</v>
      </c>
      <c r="C244" s="219" t="str">
        <f t="shared" si="15"/>
        <v>#REF!</v>
      </c>
      <c r="D244" s="221"/>
      <c r="E244" s="221" t="str">
        <f t="shared" si="16"/>
        <v>#REF!</v>
      </c>
      <c r="F244" s="221" t="str">
        <f t="shared" si="17"/>
        <v>#REF!</v>
      </c>
      <c r="G244" s="221" t="str">
        <f t="shared" si="18"/>
        <v>#REF!</v>
      </c>
      <c r="H244" s="221" t="str">
        <f t="shared" si="19"/>
        <v>#REF!</v>
      </c>
      <c r="I244" s="221" t="str">
        <f t="shared" si="20"/>
        <v>#REF!</v>
      </c>
      <c r="J244" s="221" t="str">
        <f t="shared" si="21"/>
        <v>#REF!</v>
      </c>
      <c r="K244" s="221" t="str">
        <f t="shared" si="22"/>
        <v>#REF!</v>
      </c>
      <c r="L244" s="221" t="str">
        <f t="shared" si="23"/>
        <v>#REF!</v>
      </c>
      <c r="M244" s="221" t="str">
        <f t="shared" si="24"/>
        <v>#REF!</v>
      </c>
      <c r="N244" s="221" t="str">
        <f t="shared" si="25"/>
        <v>#REF!</v>
      </c>
      <c r="O244" s="221" t="str">
        <f t="shared" si="26"/>
        <v>#REF!</v>
      </c>
      <c r="P244" s="221" t="str">
        <f t="shared" si="27"/>
        <v>#REF!</v>
      </c>
      <c r="Q244" s="221" t="str">
        <f t="shared" si="28"/>
        <v>#REF!</v>
      </c>
      <c r="R244" s="221" t="str">
        <f t="shared" si="29"/>
        <v>#REF!</v>
      </c>
      <c r="S244" s="221" t="str">
        <f t="shared" si="30"/>
        <v>#REF!</v>
      </c>
      <c r="T244" s="221" t="str">
        <f t="shared" si="31"/>
        <v>#REF!</v>
      </c>
      <c r="U244" s="221" t="str">
        <f t="shared" si="32"/>
        <v>#REF!</v>
      </c>
      <c r="V244" s="221" t="str">
        <f t="shared" si="33"/>
        <v>#REF!</v>
      </c>
      <c r="W244" s="221" t="str">
        <f t="shared" si="34"/>
        <v>#REF!</v>
      </c>
      <c r="X244" s="221" t="str">
        <f t="shared" si="35"/>
        <v>#REF!</v>
      </c>
      <c r="Y244" s="221" t="str">
        <f t="shared" si="36"/>
        <v>#REF!</v>
      </c>
      <c r="Z244" s="221" t="str">
        <f t="shared" si="37"/>
        <v/>
      </c>
      <c r="AA244" s="221" t="str">
        <f t="shared" si="38"/>
        <v/>
      </c>
      <c r="AB244" s="221" t="str">
        <f t="shared" si="39"/>
        <v/>
      </c>
      <c r="AC244" s="221" t="str">
        <f t="shared" si="40"/>
        <v>#REF!</v>
      </c>
      <c r="AD244" s="221" t="str">
        <f t="shared" si="41"/>
        <v>#REF!</v>
      </c>
      <c r="AE244" s="221" t="str">
        <f t="shared" si="42"/>
        <v>#REF!</v>
      </c>
      <c r="AF244" s="221" t="str">
        <f t="shared" si="43"/>
        <v>#REF!</v>
      </c>
      <c r="AG244" s="221" t="str">
        <f t="shared" si="44"/>
        <v>#REF!</v>
      </c>
      <c r="AH244" s="221" t="str">
        <f t="shared" si="45"/>
        <v>#REF!</v>
      </c>
    </row>
    <row r="245">
      <c r="B245" s="218">
        <v>225.0</v>
      </c>
      <c r="C245" s="219" t="str">
        <f t="shared" si="15"/>
        <v>#REF!</v>
      </c>
      <c r="D245" s="221"/>
      <c r="E245" s="221" t="str">
        <f t="shared" si="16"/>
        <v>#REF!</v>
      </c>
      <c r="F245" s="221" t="str">
        <f t="shared" si="17"/>
        <v>#REF!</v>
      </c>
      <c r="G245" s="221" t="str">
        <f t="shared" si="18"/>
        <v>#REF!</v>
      </c>
      <c r="H245" s="221" t="str">
        <f t="shared" si="19"/>
        <v>#REF!</v>
      </c>
      <c r="I245" s="221" t="str">
        <f t="shared" si="20"/>
        <v>#REF!</v>
      </c>
      <c r="J245" s="221" t="str">
        <f t="shared" si="21"/>
        <v>#REF!</v>
      </c>
      <c r="K245" s="221" t="str">
        <f t="shared" si="22"/>
        <v>#REF!</v>
      </c>
      <c r="L245" s="221" t="str">
        <f t="shared" si="23"/>
        <v>#REF!</v>
      </c>
      <c r="M245" s="221" t="str">
        <f t="shared" si="24"/>
        <v>#REF!</v>
      </c>
      <c r="N245" s="221" t="str">
        <f t="shared" si="25"/>
        <v>#REF!</v>
      </c>
      <c r="O245" s="221" t="str">
        <f t="shared" si="26"/>
        <v>#REF!</v>
      </c>
      <c r="P245" s="221" t="str">
        <f t="shared" si="27"/>
        <v>#REF!</v>
      </c>
      <c r="Q245" s="221" t="str">
        <f t="shared" si="28"/>
        <v>#REF!</v>
      </c>
      <c r="R245" s="221" t="str">
        <f t="shared" si="29"/>
        <v>#REF!</v>
      </c>
      <c r="S245" s="221" t="str">
        <f t="shared" si="30"/>
        <v>#REF!</v>
      </c>
      <c r="T245" s="221" t="str">
        <f t="shared" si="31"/>
        <v>#REF!</v>
      </c>
      <c r="U245" s="221" t="str">
        <f t="shared" si="32"/>
        <v>#REF!</v>
      </c>
      <c r="V245" s="221" t="str">
        <f t="shared" si="33"/>
        <v>#REF!</v>
      </c>
      <c r="W245" s="221" t="str">
        <f t="shared" si="34"/>
        <v>#REF!</v>
      </c>
      <c r="X245" s="221" t="str">
        <f t="shared" si="35"/>
        <v>#REF!</v>
      </c>
      <c r="Y245" s="221" t="str">
        <f t="shared" si="36"/>
        <v>#REF!</v>
      </c>
      <c r="Z245" s="221" t="str">
        <f t="shared" si="37"/>
        <v/>
      </c>
      <c r="AA245" s="221" t="str">
        <f t="shared" si="38"/>
        <v/>
      </c>
      <c r="AB245" s="221" t="str">
        <f t="shared" si="39"/>
        <v/>
      </c>
      <c r="AC245" s="221" t="str">
        <f t="shared" si="40"/>
        <v>#REF!</v>
      </c>
      <c r="AD245" s="221" t="str">
        <f t="shared" si="41"/>
        <v>#REF!</v>
      </c>
      <c r="AE245" s="221" t="str">
        <f t="shared" si="42"/>
        <v>#REF!</v>
      </c>
      <c r="AF245" s="221" t="str">
        <f t="shared" si="43"/>
        <v>#REF!</v>
      </c>
      <c r="AG245" s="221" t="str">
        <f t="shared" si="44"/>
        <v>#REF!</v>
      </c>
      <c r="AH245" s="221" t="str">
        <f t="shared" si="45"/>
        <v>#REF!</v>
      </c>
    </row>
    <row r="246">
      <c r="B246" s="218">
        <v>226.0</v>
      </c>
      <c r="C246" s="219" t="str">
        <f t="shared" si="15"/>
        <v>#REF!</v>
      </c>
      <c r="D246" s="221"/>
      <c r="E246" s="221" t="str">
        <f t="shared" si="16"/>
        <v>#REF!</v>
      </c>
      <c r="F246" s="221" t="str">
        <f t="shared" si="17"/>
        <v>#REF!</v>
      </c>
      <c r="G246" s="221" t="str">
        <f t="shared" si="18"/>
        <v>#REF!</v>
      </c>
      <c r="H246" s="221" t="str">
        <f t="shared" si="19"/>
        <v>#REF!</v>
      </c>
      <c r="I246" s="221" t="str">
        <f t="shared" si="20"/>
        <v>#REF!</v>
      </c>
      <c r="J246" s="221" t="str">
        <f t="shared" si="21"/>
        <v>#REF!</v>
      </c>
      <c r="K246" s="221" t="str">
        <f t="shared" si="22"/>
        <v>#REF!</v>
      </c>
      <c r="L246" s="221" t="str">
        <f t="shared" si="23"/>
        <v>#REF!</v>
      </c>
      <c r="M246" s="221" t="str">
        <f t="shared" si="24"/>
        <v>#REF!</v>
      </c>
      <c r="N246" s="221" t="str">
        <f t="shared" si="25"/>
        <v>#REF!</v>
      </c>
      <c r="O246" s="221" t="str">
        <f t="shared" si="26"/>
        <v>#REF!</v>
      </c>
      <c r="P246" s="221" t="str">
        <f t="shared" si="27"/>
        <v>#REF!</v>
      </c>
      <c r="Q246" s="221" t="str">
        <f t="shared" si="28"/>
        <v>#REF!</v>
      </c>
      <c r="R246" s="221" t="str">
        <f t="shared" si="29"/>
        <v>#REF!</v>
      </c>
      <c r="S246" s="221" t="str">
        <f t="shared" si="30"/>
        <v>#REF!</v>
      </c>
      <c r="T246" s="221" t="str">
        <f t="shared" si="31"/>
        <v>#REF!</v>
      </c>
      <c r="U246" s="221" t="str">
        <f t="shared" si="32"/>
        <v>#REF!</v>
      </c>
      <c r="V246" s="221" t="str">
        <f t="shared" si="33"/>
        <v>#REF!</v>
      </c>
      <c r="W246" s="221" t="str">
        <f t="shared" si="34"/>
        <v>#REF!</v>
      </c>
      <c r="X246" s="221" t="str">
        <f t="shared" si="35"/>
        <v>#REF!</v>
      </c>
      <c r="Y246" s="221" t="str">
        <f t="shared" si="36"/>
        <v>#REF!</v>
      </c>
      <c r="Z246" s="221" t="str">
        <f t="shared" si="37"/>
        <v/>
      </c>
      <c r="AA246" s="221" t="str">
        <f t="shared" si="38"/>
        <v/>
      </c>
      <c r="AB246" s="221" t="str">
        <f t="shared" si="39"/>
        <v/>
      </c>
      <c r="AC246" s="221" t="str">
        <f t="shared" si="40"/>
        <v>#REF!</v>
      </c>
      <c r="AD246" s="221" t="str">
        <f t="shared" si="41"/>
        <v>#REF!</v>
      </c>
      <c r="AE246" s="221" t="str">
        <f t="shared" si="42"/>
        <v>#REF!</v>
      </c>
      <c r="AF246" s="221" t="str">
        <f t="shared" si="43"/>
        <v>#REF!</v>
      </c>
      <c r="AG246" s="221" t="str">
        <f t="shared" si="44"/>
        <v>#REF!</v>
      </c>
      <c r="AH246" s="221" t="str">
        <f t="shared" si="45"/>
        <v>#REF!</v>
      </c>
    </row>
    <row r="247">
      <c r="B247" s="218">
        <v>227.0</v>
      </c>
      <c r="C247" s="219" t="str">
        <f t="shared" si="15"/>
        <v>#REF!</v>
      </c>
      <c r="D247" s="221"/>
      <c r="E247" s="221" t="str">
        <f t="shared" si="16"/>
        <v>#REF!</v>
      </c>
      <c r="F247" s="221" t="str">
        <f t="shared" si="17"/>
        <v>#REF!</v>
      </c>
      <c r="G247" s="221" t="str">
        <f t="shared" si="18"/>
        <v>#REF!</v>
      </c>
      <c r="H247" s="221" t="str">
        <f t="shared" si="19"/>
        <v>#REF!</v>
      </c>
      <c r="I247" s="221" t="str">
        <f t="shared" si="20"/>
        <v>#REF!</v>
      </c>
      <c r="J247" s="221" t="str">
        <f t="shared" si="21"/>
        <v>#REF!</v>
      </c>
      <c r="K247" s="221" t="str">
        <f t="shared" si="22"/>
        <v>#REF!</v>
      </c>
      <c r="L247" s="221" t="str">
        <f t="shared" si="23"/>
        <v>#REF!</v>
      </c>
      <c r="M247" s="221" t="str">
        <f t="shared" si="24"/>
        <v>#REF!</v>
      </c>
      <c r="N247" s="221" t="str">
        <f t="shared" si="25"/>
        <v>#REF!</v>
      </c>
      <c r="O247" s="221" t="str">
        <f t="shared" si="26"/>
        <v>#REF!</v>
      </c>
      <c r="P247" s="221" t="str">
        <f t="shared" si="27"/>
        <v>#REF!</v>
      </c>
      <c r="Q247" s="221" t="str">
        <f t="shared" si="28"/>
        <v>#REF!</v>
      </c>
      <c r="R247" s="221" t="str">
        <f t="shared" si="29"/>
        <v>#REF!</v>
      </c>
      <c r="S247" s="221" t="str">
        <f t="shared" si="30"/>
        <v>#REF!</v>
      </c>
      <c r="T247" s="221" t="str">
        <f t="shared" si="31"/>
        <v>#REF!</v>
      </c>
      <c r="U247" s="221" t="str">
        <f t="shared" si="32"/>
        <v>#REF!</v>
      </c>
      <c r="V247" s="221" t="str">
        <f t="shared" si="33"/>
        <v>#REF!</v>
      </c>
      <c r="W247" s="221" t="str">
        <f t="shared" si="34"/>
        <v>#REF!</v>
      </c>
      <c r="X247" s="221" t="str">
        <f t="shared" si="35"/>
        <v>#REF!</v>
      </c>
      <c r="Y247" s="221" t="str">
        <f t="shared" si="36"/>
        <v>#REF!</v>
      </c>
      <c r="Z247" s="221" t="str">
        <f t="shared" si="37"/>
        <v/>
      </c>
      <c r="AA247" s="221" t="str">
        <f t="shared" si="38"/>
        <v/>
      </c>
      <c r="AB247" s="221" t="str">
        <f t="shared" si="39"/>
        <v/>
      </c>
      <c r="AC247" s="221" t="str">
        <f t="shared" si="40"/>
        <v>#REF!</v>
      </c>
      <c r="AD247" s="221" t="str">
        <f t="shared" si="41"/>
        <v>#REF!</v>
      </c>
      <c r="AE247" s="221" t="str">
        <f t="shared" si="42"/>
        <v>#REF!</v>
      </c>
      <c r="AF247" s="221" t="str">
        <f t="shared" si="43"/>
        <v>#REF!</v>
      </c>
      <c r="AG247" s="221" t="str">
        <f t="shared" si="44"/>
        <v>#REF!</v>
      </c>
      <c r="AH247" s="221" t="str">
        <f t="shared" si="45"/>
        <v>#REF!</v>
      </c>
    </row>
    <row r="248">
      <c r="B248" s="218">
        <v>228.0</v>
      </c>
      <c r="C248" s="219" t="str">
        <f t="shared" si="15"/>
        <v>#REF!</v>
      </c>
      <c r="D248" s="221"/>
      <c r="E248" s="221" t="str">
        <f t="shared" si="16"/>
        <v>#REF!</v>
      </c>
      <c r="F248" s="221" t="str">
        <f t="shared" si="17"/>
        <v>#REF!</v>
      </c>
      <c r="G248" s="221" t="str">
        <f t="shared" si="18"/>
        <v>#REF!</v>
      </c>
      <c r="H248" s="221" t="str">
        <f t="shared" si="19"/>
        <v>#REF!</v>
      </c>
      <c r="I248" s="221" t="str">
        <f t="shared" si="20"/>
        <v>#REF!</v>
      </c>
      <c r="J248" s="221" t="str">
        <f t="shared" si="21"/>
        <v>#REF!</v>
      </c>
      <c r="K248" s="221" t="str">
        <f t="shared" si="22"/>
        <v>#REF!</v>
      </c>
      <c r="L248" s="221" t="str">
        <f t="shared" si="23"/>
        <v>#REF!</v>
      </c>
      <c r="M248" s="221" t="str">
        <f t="shared" si="24"/>
        <v>#REF!</v>
      </c>
      <c r="N248" s="221" t="str">
        <f t="shared" si="25"/>
        <v>#REF!</v>
      </c>
      <c r="O248" s="221" t="str">
        <f t="shared" si="26"/>
        <v>#REF!</v>
      </c>
      <c r="P248" s="221" t="str">
        <f t="shared" si="27"/>
        <v>#REF!</v>
      </c>
      <c r="Q248" s="221" t="str">
        <f t="shared" si="28"/>
        <v>#REF!</v>
      </c>
      <c r="R248" s="221" t="str">
        <f t="shared" si="29"/>
        <v>#REF!</v>
      </c>
      <c r="S248" s="221" t="str">
        <f t="shared" si="30"/>
        <v>#REF!</v>
      </c>
      <c r="T248" s="221" t="str">
        <f t="shared" si="31"/>
        <v>#REF!</v>
      </c>
      <c r="U248" s="221" t="str">
        <f t="shared" si="32"/>
        <v>#REF!</v>
      </c>
      <c r="V248" s="221" t="str">
        <f t="shared" si="33"/>
        <v>#REF!</v>
      </c>
      <c r="W248" s="221" t="str">
        <f t="shared" si="34"/>
        <v>#REF!</v>
      </c>
      <c r="X248" s="221" t="str">
        <f t="shared" si="35"/>
        <v>#REF!</v>
      </c>
      <c r="Y248" s="221" t="str">
        <f t="shared" si="36"/>
        <v>#REF!</v>
      </c>
      <c r="Z248" s="221" t="str">
        <f t="shared" si="37"/>
        <v/>
      </c>
      <c r="AA248" s="221" t="str">
        <f t="shared" si="38"/>
        <v/>
      </c>
      <c r="AB248" s="221" t="str">
        <f t="shared" si="39"/>
        <v/>
      </c>
      <c r="AC248" s="221" t="str">
        <f t="shared" si="40"/>
        <v>#REF!</v>
      </c>
      <c r="AD248" s="221" t="str">
        <f t="shared" si="41"/>
        <v>#REF!</v>
      </c>
      <c r="AE248" s="221" t="str">
        <f t="shared" si="42"/>
        <v>#REF!</v>
      </c>
      <c r="AF248" s="221" t="str">
        <f t="shared" si="43"/>
        <v>#REF!</v>
      </c>
      <c r="AG248" s="221" t="str">
        <f t="shared" si="44"/>
        <v>#REF!</v>
      </c>
      <c r="AH248" s="221" t="str">
        <f t="shared" si="45"/>
        <v>#REF!</v>
      </c>
    </row>
    <row r="249">
      <c r="B249" s="218">
        <v>229.0</v>
      </c>
      <c r="C249" s="219" t="str">
        <f t="shared" si="15"/>
        <v>#REF!</v>
      </c>
      <c r="D249" s="221"/>
      <c r="E249" s="221" t="str">
        <f t="shared" si="16"/>
        <v>#REF!</v>
      </c>
      <c r="F249" s="221" t="str">
        <f t="shared" si="17"/>
        <v>#REF!</v>
      </c>
      <c r="G249" s="221" t="str">
        <f t="shared" si="18"/>
        <v>#REF!</v>
      </c>
      <c r="H249" s="221" t="str">
        <f t="shared" si="19"/>
        <v>#REF!</v>
      </c>
      <c r="I249" s="221" t="str">
        <f t="shared" si="20"/>
        <v>#REF!</v>
      </c>
      <c r="J249" s="221" t="str">
        <f t="shared" si="21"/>
        <v>#REF!</v>
      </c>
      <c r="K249" s="221" t="str">
        <f t="shared" si="22"/>
        <v>#REF!</v>
      </c>
      <c r="L249" s="221" t="str">
        <f t="shared" si="23"/>
        <v>#REF!</v>
      </c>
      <c r="M249" s="221" t="str">
        <f t="shared" si="24"/>
        <v>#REF!</v>
      </c>
      <c r="N249" s="221" t="str">
        <f t="shared" si="25"/>
        <v>#REF!</v>
      </c>
      <c r="O249" s="221" t="str">
        <f t="shared" si="26"/>
        <v>#REF!</v>
      </c>
      <c r="P249" s="221" t="str">
        <f t="shared" si="27"/>
        <v>#REF!</v>
      </c>
      <c r="Q249" s="221" t="str">
        <f t="shared" si="28"/>
        <v>#REF!</v>
      </c>
      <c r="R249" s="221" t="str">
        <f t="shared" si="29"/>
        <v>#REF!</v>
      </c>
      <c r="S249" s="221" t="str">
        <f t="shared" si="30"/>
        <v>#REF!</v>
      </c>
      <c r="T249" s="221" t="str">
        <f t="shared" si="31"/>
        <v>#REF!</v>
      </c>
      <c r="U249" s="221" t="str">
        <f t="shared" si="32"/>
        <v>#REF!</v>
      </c>
      <c r="V249" s="221" t="str">
        <f t="shared" si="33"/>
        <v>#REF!</v>
      </c>
      <c r="W249" s="221" t="str">
        <f t="shared" si="34"/>
        <v>#REF!</v>
      </c>
      <c r="X249" s="221" t="str">
        <f t="shared" si="35"/>
        <v>#REF!</v>
      </c>
      <c r="Y249" s="221" t="str">
        <f t="shared" si="36"/>
        <v>#REF!</v>
      </c>
      <c r="Z249" s="221" t="str">
        <f t="shared" si="37"/>
        <v/>
      </c>
      <c r="AA249" s="221" t="str">
        <f t="shared" si="38"/>
        <v/>
      </c>
      <c r="AB249" s="221" t="str">
        <f t="shared" si="39"/>
        <v/>
      </c>
      <c r="AC249" s="221" t="str">
        <f t="shared" si="40"/>
        <v>#REF!</v>
      </c>
      <c r="AD249" s="221" t="str">
        <f t="shared" si="41"/>
        <v>#REF!</v>
      </c>
      <c r="AE249" s="221" t="str">
        <f t="shared" si="42"/>
        <v>#REF!</v>
      </c>
      <c r="AF249" s="221" t="str">
        <f t="shared" si="43"/>
        <v>#REF!</v>
      </c>
      <c r="AG249" s="221" t="str">
        <f t="shared" si="44"/>
        <v>#REF!</v>
      </c>
      <c r="AH249" s="221" t="str">
        <f t="shared" si="45"/>
        <v>#REF!</v>
      </c>
    </row>
    <row r="250">
      <c r="B250" s="218">
        <v>230.0</v>
      </c>
      <c r="C250" s="219" t="str">
        <f t="shared" si="15"/>
        <v>#REF!</v>
      </c>
      <c r="D250" s="221"/>
      <c r="E250" s="221" t="str">
        <f t="shared" si="16"/>
        <v>#REF!</v>
      </c>
      <c r="F250" s="221" t="str">
        <f t="shared" si="17"/>
        <v>#REF!</v>
      </c>
      <c r="G250" s="221" t="str">
        <f t="shared" si="18"/>
        <v>#REF!</v>
      </c>
      <c r="H250" s="221" t="str">
        <f t="shared" si="19"/>
        <v>#REF!</v>
      </c>
      <c r="I250" s="221" t="str">
        <f t="shared" si="20"/>
        <v>#REF!</v>
      </c>
      <c r="J250" s="221" t="str">
        <f t="shared" si="21"/>
        <v>#REF!</v>
      </c>
      <c r="K250" s="221" t="str">
        <f t="shared" si="22"/>
        <v>#REF!</v>
      </c>
      <c r="L250" s="221" t="str">
        <f t="shared" si="23"/>
        <v>#REF!</v>
      </c>
      <c r="M250" s="221" t="str">
        <f t="shared" si="24"/>
        <v>#REF!</v>
      </c>
      <c r="N250" s="221" t="str">
        <f t="shared" si="25"/>
        <v>#REF!</v>
      </c>
      <c r="O250" s="221" t="str">
        <f t="shared" si="26"/>
        <v>#REF!</v>
      </c>
      <c r="P250" s="221" t="str">
        <f t="shared" si="27"/>
        <v>#REF!</v>
      </c>
      <c r="Q250" s="221" t="str">
        <f t="shared" si="28"/>
        <v>#REF!</v>
      </c>
      <c r="R250" s="221" t="str">
        <f t="shared" si="29"/>
        <v>#REF!</v>
      </c>
      <c r="S250" s="221" t="str">
        <f t="shared" si="30"/>
        <v>#REF!</v>
      </c>
      <c r="T250" s="221" t="str">
        <f t="shared" si="31"/>
        <v>#REF!</v>
      </c>
      <c r="U250" s="221" t="str">
        <f t="shared" si="32"/>
        <v>#REF!</v>
      </c>
      <c r="V250" s="221" t="str">
        <f t="shared" si="33"/>
        <v>#REF!</v>
      </c>
      <c r="W250" s="221" t="str">
        <f t="shared" si="34"/>
        <v>#REF!</v>
      </c>
      <c r="X250" s="221" t="str">
        <f t="shared" si="35"/>
        <v>#REF!</v>
      </c>
      <c r="Y250" s="221" t="str">
        <f t="shared" si="36"/>
        <v>#REF!</v>
      </c>
      <c r="Z250" s="221" t="str">
        <f t="shared" si="37"/>
        <v/>
      </c>
      <c r="AA250" s="221" t="str">
        <f t="shared" si="38"/>
        <v/>
      </c>
      <c r="AB250" s="221" t="str">
        <f t="shared" si="39"/>
        <v/>
      </c>
      <c r="AC250" s="221" t="str">
        <f t="shared" si="40"/>
        <v>#REF!</v>
      </c>
      <c r="AD250" s="221" t="str">
        <f t="shared" si="41"/>
        <v>#REF!</v>
      </c>
      <c r="AE250" s="221" t="str">
        <f t="shared" si="42"/>
        <v>#REF!</v>
      </c>
      <c r="AF250" s="221" t="str">
        <f t="shared" si="43"/>
        <v>#REF!</v>
      </c>
      <c r="AG250" s="221" t="str">
        <f t="shared" si="44"/>
        <v>#REF!</v>
      </c>
      <c r="AH250" s="221" t="str">
        <f t="shared" si="45"/>
        <v>#REF!</v>
      </c>
    </row>
    <row r="251">
      <c r="B251" s="218">
        <v>231.0</v>
      </c>
      <c r="C251" s="219" t="str">
        <f t="shared" si="15"/>
        <v>#REF!</v>
      </c>
      <c r="D251" s="221"/>
      <c r="E251" s="221" t="str">
        <f t="shared" si="16"/>
        <v>#REF!</v>
      </c>
      <c r="F251" s="221" t="str">
        <f t="shared" si="17"/>
        <v>#REF!</v>
      </c>
      <c r="G251" s="221" t="str">
        <f t="shared" si="18"/>
        <v>#REF!</v>
      </c>
      <c r="H251" s="221" t="str">
        <f t="shared" si="19"/>
        <v>#REF!</v>
      </c>
      <c r="I251" s="221" t="str">
        <f t="shared" si="20"/>
        <v>#REF!</v>
      </c>
      <c r="J251" s="221" t="str">
        <f t="shared" si="21"/>
        <v>#REF!</v>
      </c>
      <c r="K251" s="221" t="str">
        <f t="shared" si="22"/>
        <v>#REF!</v>
      </c>
      <c r="L251" s="221" t="str">
        <f t="shared" si="23"/>
        <v>#REF!</v>
      </c>
      <c r="M251" s="221" t="str">
        <f t="shared" si="24"/>
        <v>#REF!</v>
      </c>
      <c r="N251" s="221" t="str">
        <f t="shared" si="25"/>
        <v>#REF!</v>
      </c>
      <c r="O251" s="221" t="str">
        <f t="shared" si="26"/>
        <v>#REF!</v>
      </c>
      <c r="P251" s="221" t="str">
        <f t="shared" si="27"/>
        <v>#REF!</v>
      </c>
      <c r="Q251" s="221" t="str">
        <f t="shared" si="28"/>
        <v>#REF!</v>
      </c>
      <c r="R251" s="221" t="str">
        <f t="shared" si="29"/>
        <v>#REF!</v>
      </c>
      <c r="S251" s="221" t="str">
        <f t="shared" si="30"/>
        <v>#REF!</v>
      </c>
      <c r="T251" s="221" t="str">
        <f t="shared" si="31"/>
        <v>#REF!</v>
      </c>
      <c r="U251" s="221" t="str">
        <f t="shared" si="32"/>
        <v>#REF!</v>
      </c>
      <c r="V251" s="221" t="str">
        <f t="shared" si="33"/>
        <v>#REF!</v>
      </c>
      <c r="W251" s="221" t="str">
        <f t="shared" si="34"/>
        <v>#REF!</v>
      </c>
      <c r="X251" s="221" t="str">
        <f t="shared" si="35"/>
        <v>#REF!</v>
      </c>
      <c r="Y251" s="221" t="str">
        <f t="shared" si="36"/>
        <v>#REF!</v>
      </c>
      <c r="Z251" s="221" t="str">
        <f t="shared" si="37"/>
        <v/>
      </c>
      <c r="AA251" s="221" t="str">
        <f t="shared" si="38"/>
        <v/>
      </c>
      <c r="AB251" s="221" t="str">
        <f t="shared" si="39"/>
        <v/>
      </c>
      <c r="AC251" s="221" t="str">
        <f t="shared" si="40"/>
        <v>#REF!</v>
      </c>
      <c r="AD251" s="221" t="str">
        <f t="shared" si="41"/>
        <v>#REF!</v>
      </c>
      <c r="AE251" s="221" t="str">
        <f t="shared" si="42"/>
        <v>#REF!</v>
      </c>
      <c r="AF251" s="221" t="str">
        <f t="shared" si="43"/>
        <v>#REF!</v>
      </c>
      <c r="AG251" s="221" t="str">
        <f t="shared" si="44"/>
        <v>#REF!</v>
      </c>
      <c r="AH251" s="221" t="str">
        <f t="shared" si="45"/>
        <v>#REF!</v>
      </c>
    </row>
    <row r="252">
      <c r="B252" s="218">
        <v>232.0</v>
      </c>
      <c r="C252" s="219" t="str">
        <f t="shared" si="15"/>
        <v>#REF!</v>
      </c>
      <c r="D252" s="221"/>
      <c r="E252" s="221" t="str">
        <f t="shared" si="16"/>
        <v>#REF!</v>
      </c>
      <c r="F252" s="221" t="str">
        <f t="shared" si="17"/>
        <v>#REF!</v>
      </c>
      <c r="G252" s="221" t="str">
        <f t="shared" si="18"/>
        <v>#REF!</v>
      </c>
      <c r="H252" s="221" t="str">
        <f t="shared" si="19"/>
        <v>#REF!</v>
      </c>
      <c r="I252" s="221" t="str">
        <f t="shared" si="20"/>
        <v>#REF!</v>
      </c>
      <c r="J252" s="221" t="str">
        <f t="shared" si="21"/>
        <v>#REF!</v>
      </c>
      <c r="K252" s="221" t="str">
        <f t="shared" si="22"/>
        <v>#REF!</v>
      </c>
      <c r="L252" s="221" t="str">
        <f t="shared" si="23"/>
        <v>#REF!</v>
      </c>
      <c r="M252" s="221" t="str">
        <f t="shared" si="24"/>
        <v>#REF!</v>
      </c>
      <c r="N252" s="221" t="str">
        <f t="shared" si="25"/>
        <v>#REF!</v>
      </c>
      <c r="O252" s="221" t="str">
        <f t="shared" si="26"/>
        <v>#REF!</v>
      </c>
      <c r="P252" s="221" t="str">
        <f t="shared" si="27"/>
        <v>#REF!</v>
      </c>
      <c r="Q252" s="221" t="str">
        <f t="shared" si="28"/>
        <v>#REF!</v>
      </c>
      <c r="R252" s="221" t="str">
        <f t="shared" si="29"/>
        <v>#REF!</v>
      </c>
      <c r="S252" s="221" t="str">
        <f t="shared" si="30"/>
        <v>#REF!</v>
      </c>
      <c r="T252" s="221" t="str">
        <f t="shared" si="31"/>
        <v>#REF!</v>
      </c>
      <c r="U252" s="221" t="str">
        <f t="shared" si="32"/>
        <v>#REF!</v>
      </c>
      <c r="V252" s="221" t="str">
        <f t="shared" si="33"/>
        <v>#REF!</v>
      </c>
      <c r="W252" s="221" t="str">
        <f t="shared" si="34"/>
        <v>#REF!</v>
      </c>
      <c r="X252" s="221" t="str">
        <f t="shared" si="35"/>
        <v>#REF!</v>
      </c>
      <c r="Y252" s="221" t="str">
        <f t="shared" si="36"/>
        <v>#REF!</v>
      </c>
      <c r="Z252" s="221" t="str">
        <f t="shared" si="37"/>
        <v/>
      </c>
      <c r="AA252" s="221" t="str">
        <f t="shared" si="38"/>
        <v/>
      </c>
      <c r="AB252" s="221" t="str">
        <f t="shared" si="39"/>
        <v/>
      </c>
      <c r="AC252" s="221" t="str">
        <f t="shared" si="40"/>
        <v>#REF!</v>
      </c>
      <c r="AD252" s="221" t="str">
        <f t="shared" si="41"/>
        <v>#REF!</v>
      </c>
      <c r="AE252" s="221" t="str">
        <f t="shared" si="42"/>
        <v>#REF!</v>
      </c>
      <c r="AF252" s="221" t="str">
        <f t="shared" si="43"/>
        <v>#REF!</v>
      </c>
      <c r="AG252" s="221" t="str">
        <f t="shared" si="44"/>
        <v>#REF!</v>
      </c>
      <c r="AH252" s="221" t="str">
        <f t="shared" si="45"/>
        <v>#REF!</v>
      </c>
    </row>
    <row r="253">
      <c r="B253" s="218">
        <v>233.0</v>
      </c>
      <c r="C253" s="219" t="str">
        <f t="shared" si="15"/>
        <v>#REF!</v>
      </c>
      <c r="D253" s="221"/>
      <c r="E253" s="221" t="str">
        <f t="shared" si="16"/>
        <v>#REF!</v>
      </c>
      <c r="F253" s="221" t="str">
        <f t="shared" si="17"/>
        <v>#REF!</v>
      </c>
      <c r="G253" s="221" t="str">
        <f t="shared" si="18"/>
        <v>#REF!</v>
      </c>
      <c r="H253" s="221" t="str">
        <f t="shared" si="19"/>
        <v>#REF!</v>
      </c>
      <c r="I253" s="221" t="str">
        <f t="shared" si="20"/>
        <v>#REF!</v>
      </c>
      <c r="J253" s="221" t="str">
        <f t="shared" si="21"/>
        <v>#REF!</v>
      </c>
      <c r="K253" s="221" t="str">
        <f t="shared" si="22"/>
        <v>#REF!</v>
      </c>
      <c r="L253" s="221" t="str">
        <f t="shared" si="23"/>
        <v>#REF!</v>
      </c>
      <c r="M253" s="221" t="str">
        <f t="shared" si="24"/>
        <v>#REF!</v>
      </c>
      <c r="N253" s="221" t="str">
        <f t="shared" si="25"/>
        <v>#REF!</v>
      </c>
      <c r="O253" s="221" t="str">
        <f t="shared" si="26"/>
        <v>#REF!</v>
      </c>
      <c r="P253" s="221" t="str">
        <f t="shared" si="27"/>
        <v>#REF!</v>
      </c>
      <c r="Q253" s="221" t="str">
        <f t="shared" si="28"/>
        <v>#REF!</v>
      </c>
      <c r="R253" s="221" t="str">
        <f t="shared" si="29"/>
        <v>#REF!</v>
      </c>
      <c r="S253" s="221" t="str">
        <f t="shared" si="30"/>
        <v>#REF!</v>
      </c>
      <c r="T253" s="221" t="str">
        <f t="shared" si="31"/>
        <v>#REF!</v>
      </c>
      <c r="U253" s="221" t="str">
        <f t="shared" si="32"/>
        <v>#REF!</v>
      </c>
      <c r="V253" s="221" t="str">
        <f t="shared" si="33"/>
        <v>#REF!</v>
      </c>
      <c r="W253" s="221" t="str">
        <f t="shared" si="34"/>
        <v>#REF!</v>
      </c>
      <c r="X253" s="221" t="str">
        <f t="shared" si="35"/>
        <v>#REF!</v>
      </c>
      <c r="Y253" s="221" t="str">
        <f t="shared" si="36"/>
        <v>#REF!</v>
      </c>
      <c r="Z253" s="221" t="str">
        <f t="shared" si="37"/>
        <v/>
      </c>
      <c r="AA253" s="221" t="str">
        <f t="shared" si="38"/>
        <v/>
      </c>
      <c r="AB253" s="221" t="str">
        <f t="shared" si="39"/>
        <v/>
      </c>
      <c r="AC253" s="221" t="str">
        <f t="shared" si="40"/>
        <v>#REF!</v>
      </c>
      <c r="AD253" s="221" t="str">
        <f t="shared" si="41"/>
        <v>#REF!</v>
      </c>
      <c r="AE253" s="221" t="str">
        <f t="shared" si="42"/>
        <v>#REF!</v>
      </c>
      <c r="AF253" s="221" t="str">
        <f t="shared" si="43"/>
        <v>#REF!</v>
      </c>
      <c r="AG253" s="221" t="str">
        <f t="shared" si="44"/>
        <v>#REF!</v>
      </c>
      <c r="AH253" s="221" t="str">
        <f t="shared" si="45"/>
        <v>#REF!</v>
      </c>
    </row>
    <row r="254">
      <c r="B254" s="218">
        <v>234.0</v>
      </c>
      <c r="C254" s="219" t="str">
        <f t="shared" si="15"/>
        <v>#REF!</v>
      </c>
      <c r="D254" s="221"/>
      <c r="E254" s="221" t="str">
        <f t="shared" si="16"/>
        <v>#REF!</v>
      </c>
      <c r="F254" s="221" t="str">
        <f t="shared" si="17"/>
        <v>#REF!</v>
      </c>
      <c r="G254" s="221" t="str">
        <f t="shared" si="18"/>
        <v>#REF!</v>
      </c>
      <c r="H254" s="221" t="str">
        <f t="shared" si="19"/>
        <v>#REF!</v>
      </c>
      <c r="I254" s="221" t="str">
        <f t="shared" si="20"/>
        <v>#REF!</v>
      </c>
      <c r="J254" s="221" t="str">
        <f t="shared" si="21"/>
        <v>#REF!</v>
      </c>
      <c r="K254" s="221" t="str">
        <f t="shared" si="22"/>
        <v>#REF!</v>
      </c>
      <c r="L254" s="221" t="str">
        <f t="shared" si="23"/>
        <v>#REF!</v>
      </c>
      <c r="M254" s="221" t="str">
        <f t="shared" si="24"/>
        <v>#REF!</v>
      </c>
      <c r="N254" s="221" t="str">
        <f t="shared" si="25"/>
        <v>#REF!</v>
      </c>
      <c r="O254" s="221" t="str">
        <f t="shared" si="26"/>
        <v>#REF!</v>
      </c>
      <c r="P254" s="221" t="str">
        <f t="shared" si="27"/>
        <v>#REF!</v>
      </c>
      <c r="Q254" s="221" t="str">
        <f t="shared" si="28"/>
        <v>#REF!</v>
      </c>
      <c r="R254" s="221" t="str">
        <f t="shared" si="29"/>
        <v>#REF!</v>
      </c>
      <c r="S254" s="221" t="str">
        <f t="shared" si="30"/>
        <v>#REF!</v>
      </c>
      <c r="T254" s="221" t="str">
        <f t="shared" si="31"/>
        <v>#REF!</v>
      </c>
      <c r="U254" s="221" t="str">
        <f t="shared" si="32"/>
        <v>#REF!</v>
      </c>
      <c r="V254" s="221" t="str">
        <f t="shared" si="33"/>
        <v>#REF!</v>
      </c>
      <c r="W254" s="221" t="str">
        <f t="shared" si="34"/>
        <v>#REF!</v>
      </c>
      <c r="X254" s="221" t="str">
        <f t="shared" si="35"/>
        <v>#REF!</v>
      </c>
      <c r="Y254" s="221" t="str">
        <f t="shared" si="36"/>
        <v>#REF!</v>
      </c>
      <c r="Z254" s="221" t="str">
        <f t="shared" si="37"/>
        <v/>
      </c>
      <c r="AA254" s="221" t="str">
        <f t="shared" si="38"/>
        <v/>
      </c>
      <c r="AB254" s="221" t="str">
        <f t="shared" si="39"/>
        <v/>
      </c>
      <c r="AC254" s="221" t="str">
        <f t="shared" si="40"/>
        <v>#REF!</v>
      </c>
      <c r="AD254" s="221" t="str">
        <f t="shared" si="41"/>
        <v>#REF!</v>
      </c>
      <c r="AE254" s="221" t="str">
        <f t="shared" si="42"/>
        <v>#REF!</v>
      </c>
      <c r="AF254" s="221" t="str">
        <f t="shared" si="43"/>
        <v>#REF!</v>
      </c>
      <c r="AG254" s="221" t="str">
        <f t="shared" si="44"/>
        <v>#REF!</v>
      </c>
      <c r="AH254" s="221" t="str">
        <f t="shared" si="45"/>
        <v>#REF!</v>
      </c>
    </row>
    <row r="255">
      <c r="B255" s="218">
        <v>235.0</v>
      </c>
      <c r="C255" s="219" t="str">
        <f t="shared" si="15"/>
        <v>#REF!</v>
      </c>
      <c r="D255" s="221"/>
      <c r="E255" s="221" t="str">
        <f t="shared" si="16"/>
        <v>#REF!</v>
      </c>
      <c r="F255" s="221" t="str">
        <f t="shared" si="17"/>
        <v>#REF!</v>
      </c>
      <c r="G255" s="221" t="str">
        <f t="shared" si="18"/>
        <v>#REF!</v>
      </c>
      <c r="H255" s="221" t="str">
        <f t="shared" si="19"/>
        <v>#REF!</v>
      </c>
      <c r="I255" s="221" t="str">
        <f t="shared" si="20"/>
        <v>#REF!</v>
      </c>
      <c r="J255" s="221" t="str">
        <f t="shared" si="21"/>
        <v>#REF!</v>
      </c>
      <c r="K255" s="221" t="str">
        <f t="shared" si="22"/>
        <v>#REF!</v>
      </c>
      <c r="L255" s="221" t="str">
        <f t="shared" si="23"/>
        <v>#REF!</v>
      </c>
      <c r="M255" s="221" t="str">
        <f t="shared" si="24"/>
        <v>#REF!</v>
      </c>
      <c r="N255" s="221" t="str">
        <f t="shared" si="25"/>
        <v>#REF!</v>
      </c>
      <c r="O255" s="221" t="str">
        <f t="shared" si="26"/>
        <v>#REF!</v>
      </c>
      <c r="P255" s="221" t="str">
        <f t="shared" si="27"/>
        <v>#REF!</v>
      </c>
      <c r="Q255" s="221" t="str">
        <f t="shared" si="28"/>
        <v>#REF!</v>
      </c>
      <c r="R255" s="221" t="str">
        <f t="shared" si="29"/>
        <v>#REF!</v>
      </c>
      <c r="S255" s="221" t="str">
        <f t="shared" si="30"/>
        <v>#REF!</v>
      </c>
      <c r="T255" s="221" t="str">
        <f t="shared" si="31"/>
        <v>#REF!</v>
      </c>
      <c r="U255" s="221" t="str">
        <f t="shared" si="32"/>
        <v>#REF!</v>
      </c>
      <c r="V255" s="221" t="str">
        <f t="shared" si="33"/>
        <v>#REF!</v>
      </c>
      <c r="W255" s="221" t="str">
        <f t="shared" si="34"/>
        <v>#REF!</v>
      </c>
      <c r="X255" s="221" t="str">
        <f t="shared" si="35"/>
        <v>#REF!</v>
      </c>
      <c r="Y255" s="221" t="str">
        <f t="shared" si="36"/>
        <v>#REF!</v>
      </c>
      <c r="Z255" s="221" t="str">
        <f t="shared" si="37"/>
        <v/>
      </c>
      <c r="AA255" s="221" t="str">
        <f t="shared" si="38"/>
        <v/>
      </c>
      <c r="AB255" s="221" t="str">
        <f t="shared" si="39"/>
        <v/>
      </c>
      <c r="AC255" s="221" t="str">
        <f t="shared" si="40"/>
        <v>#REF!</v>
      </c>
      <c r="AD255" s="221" t="str">
        <f t="shared" si="41"/>
        <v>#REF!</v>
      </c>
      <c r="AE255" s="221" t="str">
        <f t="shared" si="42"/>
        <v>#REF!</v>
      </c>
      <c r="AF255" s="221" t="str">
        <f t="shared" si="43"/>
        <v>#REF!</v>
      </c>
      <c r="AG255" s="221" t="str">
        <f t="shared" si="44"/>
        <v>#REF!</v>
      </c>
      <c r="AH255" s="221" t="str">
        <f t="shared" si="45"/>
        <v>#REF!</v>
      </c>
    </row>
    <row r="256">
      <c r="B256" s="218">
        <v>236.0</v>
      </c>
      <c r="C256" s="219" t="str">
        <f t="shared" si="15"/>
        <v>#REF!</v>
      </c>
      <c r="D256" s="221"/>
      <c r="E256" s="221" t="str">
        <f t="shared" si="16"/>
        <v>#REF!</v>
      </c>
      <c r="F256" s="221" t="str">
        <f t="shared" si="17"/>
        <v>#REF!</v>
      </c>
      <c r="G256" s="221" t="str">
        <f t="shared" si="18"/>
        <v>#REF!</v>
      </c>
      <c r="H256" s="221" t="str">
        <f t="shared" si="19"/>
        <v>#REF!</v>
      </c>
      <c r="I256" s="221" t="str">
        <f t="shared" si="20"/>
        <v>#REF!</v>
      </c>
      <c r="J256" s="221" t="str">
        <f t="shared" si="21"/>
        <v>#REF!</v>
      </c>
      <c r="K256" s="221" t="str">
        <f t="shared" si="22"/>
        <v>#REF!</v>
      </c>
      <c r="L256" s="221" t="str">
        <f t="shared" si="23"/>
        <v>#REF!</v>
      </c>
      <c r="M256" s="221" t="str">
        <f t="shared" si="24"/>
        <v>#REF!</v>
      </c>
      <c r="N256" s="221" t="str">
        <f t="shared" si="25"/>
        <v>#REF!</v>
      </c>
      <c r="O256" s="221" t="str">
        <f t="shared" si="26"/>
        <v>#REF!</v>
      </c>
      <c r="P256" s="221" t="str">
        <f t="shared" si="27"/>
        <v>#REF!</v>
      </c>
      <c r="Q256" s="221" t="str">
        <f t="shared" si="28"/>
        <v>#REF!</v>
      </c>
      <c r="R256" s="221" t="str">
        <f t="shared" si="29"/>
        <v>#REF!</v>
      </c>
      <c r="S256" s="221" t="str">
        <f t="shared" si="30"/>
        <v>#REF!</v>
      </c>
      <c r="T256" s="221" t="str">
        <f t="shared" si="31"/>
        <v>#REF!</v>
      </c>
      <c r="U256" s="221" t="str">
        <f t="shared" si="32"/>
        <v>#REF!</v>
      </c>
      <c r="V256" s="221" t="str">
        <f t="shared" si="33"/>
        <v>#REF!</v>
      </c>
      <c r="W256" s="221" t="str">
        <f t="shared" si="34"/>
        <v>#REF!</v>
      </c>
      <c r="X256" s="221" t="str">
        <f t="shared" si="35"/>
        <v>#REF!</v>
      </c>
      <c r="Y256" s="221" t="str">
        <f t="shared" si="36"/>
        <v>#REF!</v>
      </c>
      <c r="Z256" s="221" t="str">
        <f t="shared" si="37"/>
        <v/>
      </c>
      <c r="AA256" s="221" t="str">
        <f t="shared" si="38"/>
        <v/>
      </c>
      <c r="AB256" s="221" t="str">
        <f t="shared" si="39"/>
        <v/>
      </c>
      <c r="AC256" s="221" t="str">
        <f t="shared" si="40"/>
        <v>#REF!</v>
      </c>
      <c r="AD256" s="221" t="str">
        <f t="shared" si="41"/>
        <v>#REF!</v>
      </c>
      <c r="AE256" s="221" t="str">
        <f t="shared" si="42"/>
        <v>#REF!</v>
      </c>
      <c r="AF256" s="221" t="str">
        <f t="shared" si="43"/>
        <v>#REF!</v>
      </c>
      <c r="AG256" s="221" t="str">
        <f t="shared" si="44"/>
        <v>#REF!</v>
      </c>
      <c r="AH256" s="221" t="str">
        <f t="shared" si="45"/>
        <v>#REF!</v>
      </c>
    </row>
    <row r="257">
      <c r="B257" s="218">
        <v>237.0</v>
      </c>
      <c r="C257" s="219" t="str">
        <f t="shared" si="15"/>
        <v>#REF!</v>
      </c>
      <c r="D257" s="221"/>
      <c r="E257" s="221" t="str">
        <f t="shared" si="16"/>
        <v>#REF!</v>
      </c>
      <c r="F257" s="221" t="str">
        <f t="shared" si="17"/>
        <v>#REF!</v>
      </c>
      <c r="G257" s="221" t="str">
        <f t="shared" si="18"/>
        <v>#REF!</v>
      </c>
      <c r="H257" s="221" t="str">
        <f t="shared" si="19"/>
        <v>#REF!</v>
      </c>
      <c r="I257" s="221" t="str">
        <f t="shared" si="20"/>
        <v>#REF!</v>
      </c>
      <c r="J257" s="221" t="str">
        <f t="shared" si="21"/>
        <v>#REF!</v>
      </c>
      <c r="K257" s="221" t="str">
        <f t="shared" si="22"/>
        <v>#REF!</v>
      </c>
      <c r="L257" s="221" t="str">
        <f t="shared" si="23"/>
        <v>#REF!</v>
      </c>
      <c r="M257" s="221" t="str">
        <f t="shared" si="24"/>
        <v>#REF!</v>
      </c>
      <c r="N257" s="221" t="str">
        <f t="shared" si="25"/>
        <v>#REF!</v>
      </c>
      <c r="O257" s="221" t="str">
        <f t="shared" si="26"/>
        <v>#REF!</v>
      </c>
      <c r="P257" s="221" t="str">
        <f t="shared" si="27"/>
        <v>#REF!</v>
      </c>
      <c r="Q257" s="221" t="str">
        <f t="shared" si="28"/>
        <v>#REF!</v>
      </c>
      <c r="R257" s="221" t="str">
        <f t="shared" si="29"/>
        <v>#REF!</v>
      </c>
      <c r="S257" s="221" t="str">
        <f t="shared" si="30"/>
        <v>#REF!</v>
      </c>
      <c r="T257" s="221" t="str">
        <f t="shared" si="31"/>
        <v>#REF!</v>
      </c>
      <c r="U257" s="221" t="str">
        <f t="shared" si="32"/>
        <v>#REF!</v>
      </c>
      <c r="V257" s="221" t="str">
        <f t="shared" si="33"/>
        <v>#REF!</v>
      </c>
      <c r="W257" s="221" t="str">
        <f t="shared" si="34"/>
        <v>#REF!</v>
      </c>
      <c r="X257" s="221" t="str">
        <f t="shared" si="35"/>
        <v>#REF!</v>
      </c>
      <c r="Y257" s="221" t="str">
        <f t="shared" si="36"/>
        <v>#REF!</v>
      </c>
      <c r="Z257" s="221" t="str">
        <f t="shared" si="37"/>
        <v/>
      </c>
      <c r="AA257" s="221" t="str">
        <f t="shared" si="38"/>
        <v/>
      </c>
      <c r="AB257" s="221" t="str">
        <f t="shared" si="39"/>
        <v/>
      </c>
      <c r="AC257" s="221" t="str">
        <f t="shared" si="40"/>
        <v>#REF!</v>
      </c>
      <c r="AD257" s="221" t="str">
        <f t="shared" si="41"/>
        <v>#REF!</v>
      </c>
      <c r="AE257" s="221" t="str">
        <f t="shared" si="42"/>
        <v>#REF!</v>
      </c>
      <c r="AF257" s="221" t="str">
        <f t="shared" si="43"/>
        <v>#REF!</v>
      </c>
      <c r="AG257" s="221" t="str">
        <f t="shared" si="44"/>
        <v>#REF!</v>
      </c>
      <c r="AH257" s="221" t="str">
        <f t="shared" si="45"/>
        <v>#REF!</v>
      </c>
    </row>
    <row r="258">
      <c r="B258" s="218">
        <v>238.0</v>
      </c>
      <c r="C258" s="219" t="str">
        <f t="shared" si="15"/>
        <v>#REF!</v>
      </c>
      <c r="D258" s="221"/>
      <c r="E258" s="221" t="str">
        <f t="shared" si="16"/>
        <v>#REF!</v>
      </c>
      <c r="F258" s="221" t="str">
        <f t="shared" si="17"/>
        <v>#REF!</v>
      </c>
      <c r="G258" s="221" t="str">
        <f t="shared" si="18"/>
        <v>#REF!</v>
      </c>
      <c r="H258" s="221" t="str">
        <f t="shared" si="19"/>
        <v>#REF!</v>
      </c>
      <c r="I258" s="221" t="str">
        <f t="shared" si="20"/>
        <v>#REF!</v>
      </c>
      <c r="J258" s="221" t="str">
        <f t="shared" si="21"/>
        <v>#REF!</v>
      </c>
      <c r="K258" s="221" t="str">
        <f t="shared" si="22"/>
        <v>#REF!</v>
      </c>
      <c r="L258" s="221" t="str">
        <f t="shared" si="23"/>
        <v>#REF!</v>
      </c>
      <c r="M258" s="221" t="str">
        <f t="shared" si="24"/>
        <v>#REF!</v>
      </c>
      <c r="N258" s="221" t="str">
        <f t="shared" si="25"/>
        <v>#REF!</v>
      </c>
      <c r="O258" s="221" t="str">
        <f t="shared" si="26"/>
        <v>#REF!</v>
      </c>
      <c r="P258" s="221" t="str">
        <f t="shared" si="27"/>
        <v>#REF!</v>
      </c>
      <c r="Q258" s="221" t="str">
        <f t="shared" si="28"/>
        <v>#REF!</v>
      </c>
      <c r="R258" s="221" t="str">
        <f t="shared" si="29"/>
        <v>#REF!</v>
      </c>
      <c r="S258" s="221" t="str">
        <f t="shared" si="30"/>
        <v>#REF!</v>
      </c>
      <c r="T258" s="221" t="str">
        <f t="shared" si="31"/>
        <v>#REF!</v>
      </c>
      <c r="U258" s="221" t="str">
        <f t="shared" si="32"/>
        <v>#REF!</v>
      </c>
      <c r="V258" s="221" t="str">
        <f t="shared" si="33"/>
        <v>#REF!</v>
      </c>
      <c r="W258" s="221" t="str">
        <f t="shared" si="34"/>
        <v>#REF!</v>
      </c>
      <c r="X258" s="221" t="str">
        <f t="shared" si="35"/>
        <v>#REF!</v>
      </c>
      <c r="Y258" s="221" t="str">
        <f t="shared" si="36"/>
        <v>#REF!</v>
      </c>
      <c r="Z258" s="221" t="str">
        <f t="shared" si="37"/>
        <v/>
      </c>
      <c r="AA258" s="221" t="str">
        <f t="shared" si="38"/>
        <v/>
      </c>
      <c r="AB258" s="221" t="str">
        <f t="shared" si="39"/>
        <v/>
      </c>
      <c r="AC258" s="221" t="str">
        <f t="shared" si="40"/>
        <v>#REF!</v>
      </c>
      <c r="AD258" s="221" t="str">
        <f t="shared" si="41"/>
        <v>#REF!</v>
      </c>
      <c r="AE258" s="221" t="str">
        <f t="shared" si="42"/>
        <v>#REF!</v>
      </c>
      <c r="AF258" s="221" t="str">
        <f t="shared" si="43"/>
        <v>#REF!</v>
      </c>
      <c r="AG258" s="221" t="str">
        <f t="shared" si="44"/>
        <v>#REF!</v>
      </c>
      <c r="AH258" s="221" t="str">
        <f t="shared" si="45"/>
        <v>#REF!</v>
      </c>
    </row>
    <row r="259">
      <c r="B259" s="218">
        <v>239.0</v>
      </c>
      <c r="C259" s="219" t="str">
        <f t="shared" si="15"/>
        <v>#REF!</v>
      </c>
      <c r="D259" s="221"/>
      <c r="E259" s="221" t="str">
        <f t="shared" si="16"/>
        <v>#REF!</v>
      </c>
      <c r="F259" s="221" t="str">
        <f t="shared" si="17"/>
        <v>#REF!</v>
      </c>
      <c r="G259" s="221" t="str">
        <f t="shared" si="18"/>
        <v>#REF!</v>
      </c>
      <c r="H259" s="221" t="str">
        <f t="shared" si="19"/>
        <v>#REF!</v>
      </c>
      <c r="I259" s="221" t="str">
        <f t="shared" si="20"/>
        <v>#REF!</v>
      </c>
      <c r="J259" s="221" t="str">
        <f t="shared" si="21"/>
        <v>#REF!</v>
      </c>
      <c r="K259" s="221" t="str">
        <f t="shared" si="22"/>
        <v>#REF!</v>
      </c>
      <c r="L259" s="221" t="str">
        <f t="shared" si="23"/>
        <v>#REF!</v>
      </c>
      <c r="M259" s="221" t="str">
        <f t="shared" si="24"/>
        <v>#REF!</v>
      </c>
      <c r="N259" s="221" t="str">
        <f t="shared" si="25"/>
        <v>#REF!</v>
      </c>
      <c r="O259" s="221" t="str">
        <f t="shared" si="26"/>
        <v>#REF!</v>
      </c>
      <c r="P259" s="221" t="str">
        <f t="shared" si="27"/>
        <v>#REF!</v>
      </c>
      <c r="Q259" s="221" t="str">
        <f t="shared" si="28"/>
        <v>#REF!</v>
      </c>
      <c r="R259" s="221" t="str">
        <f t="shared" si="29"/>
        <v>#REF!</v>
      </c>
      <c r="S259" s="221" t="str">
        <f t="shared" si="30"/>
        <v>#REF!</v>
      </c>
      <c r="T259" s="221" t="str">
        <f t="shared" si="31"/>
        <v>#REF!</v>
      </c>
      <c r="U259" s="221" t="str">
        <f t="shared" si="32"/>
        <v>#REF!</v>
      </c>
      <c r="V259" s="221" t="str">
        <f t="shared" si="33"/>
        <v>#REF!</v>
      </c>
      <c r="W259" s="221" t="str">
        <f t="shared" si="34"/>
        <v>#REF!</v>
      </c>
      <c r="X259" s="221" t="str">
        <f t="shared" si="35"/>
        <v>#REF!</v>
      </c>
      <c r="Y259" s="221" t="str">
        <f t="shared" si="36"/>
        <v>#REF!</v>
      </c>
      <c r="Z259" s="221" t="str">
        <f t="shared" si="37"/>
        <v/>
      </c>
      <c r="AA259" s="221" t="str">
        <f t="shared" si="38"/>
        <v/>
      </c>
      <c r="AB259" s="221" t="str">
        <f t="shared" si="39"/>
        <v/>
      </c>
      <c r="AC259" s="221" t="str">
        <f t="shared" si="40"/>
        <v>#REF!</v>
      </c>
      <c r="AD259" s="221" t="str">
        <f t="shared" si="41"/>
        <v>#REF!</v>
      </c>
      <c r="AE259" s="221" t="str">
        <f t="shared" si="42"/>
        <v>#REF!</v>
      </c>
      <c r="AF259" s="221" t="str">
        <f t="shared" si="43"/>
        <v>#REF!</v>
      </c>
      <c r="AG259" s="221" t="str">
        <f t="shared" si="44"/>
        <v>#REF!</v>
      </c>
      <c r="AH259" s="221" t="str">
        <f t="shared" si="45"/>
        <v>#REF!</v>
      </c>
    </row>
    <row r="260">
      <c r="B260" s="218">
        <v>240.0</v>
      </c>
      <c r="C260" s="219" t="str">
        <f t="shared" si="15"/>
        <v>#REF!</v>
      </c>
      <c r="D260" s="221"/>
      <c r="E260" s="221" t="str">
        <f t="shared" si="16"/>
        <v>#REF!</v>
      </c>
      <c r="F260" s="221" t="str">
        <f t="shared" si="17"/>
        <v>#REF!</v>
      </c>
      <c r="G260" s="221" t="str">
        <f t="shared" si="18"/>
        <v>#REF!</v>
      </c>
      <c r="H260" s="221" t="str">
        <f t="shared" si="19"/>
        <v>#REF!</v>
      </c>
      <c r="I260" s="221" t="str">
        <f t="shared" si="20"/>
        <v>#REF!</v>
      </c>
      <c r="J260" s="221" t="str">
        <f t="shared" si="21"/>
        <v>#REF!</v>
      </c>
      <c r="K260" s="221" t="str">
        <f t="shared" si="22"/>
        <v>#REF!</v>
      </c>
      <c r="L260" s="221" t="str">
        <f t="shared" si="23"/>
        <v>#REF!</v>
      </c>
      <c r="M260" s="221" t="str">
        <f t="shared" si="24"/>
        <v>#REF!</v>
      </c>
      <c r="N260" s="221" t="str">
        <f t="shared" si="25"/>
        <v>#REF!</v>
      </c>
      <c r="O260" s="221" t="str">
        <f t="shared" si="26"/>
        <v>#REF!</v>
      </c>
      <c r="P260" s="221" t="str">
        <f t="shared" si="27"/>
        <v>#REF!</v>
      </c>
      <c r="Q260" s="221" t="str">
        <f t="shared" si="28"/>
        <v>#REF!</v>
      </c>
      <c r="R260" s="221" t="str">
        <f t="shared" si="29"/>
        <v>#REF!</v>
      </c>
      <c r="S260" s="221" t="str">
        <f t="shared" si="30"/>
        <v>#REF!</v>
      </c>
      <c r="T260" s="221" t="str">
        <f t="shared" si="31"/>
        <v>#REF!</v>
      </c>
      <c r="U260" s="221" t="str">
        <f t="shared" si="32"/>
        <v>#REF!</v>
      </c>
      <c r="V260" s="221" t="str">
        <f t="shared" si="33"/>
        <v>#REF!</v>
      </c>
      <c r="W260" s="221" t="str">
        <f t="shared" si="34"/>
        <v>#REF!</v>
      </c>
      <c r="X260" s="221" t="str">
        <f t="shared" si="35"/>
        <v>#REF!</v>
      </c>
      <c r="Y260" s="221" t="str">
        <f t="shared" si="36"/>
        <v>#REF!</v>
      </c>
      <c r="Z260" s="221" t="str">
        <f t="shared" si="37"/>
        <v/>
      </c>
      <c r="AA260" s="221" t="str">
        <f t="shared" si="38"/>
        <v/>
      </c>
      <c r="AB260" s="221" t="str">
        <f t="shared" si="39"/>
        <v/>
      </c>
      <c r="AC260" s="221" t="str">
        <f t="shared" si="40"/>
        <v>#REF!</v>
      </c>
      <c r="AD260" s="221" t="str">
        <f t="shared" si="41"/>
        <v>#REF!</v>
      </c>
      <c r="AE260" s="221" t="str">
        <f t="shared" si="42"/>
        <v>#REF!</v>
      </c>
      <c r="AF260" s="221" t="str">
        <f t="shared" si="43"/>
        <v>#REF!</v>
      </c>
      <c r="AG260" s="221" t="str">
        <f t="shared" si="44"/>
        <v>#REF!</v>
      </c>
      <c r="AH260" s="221" t="str">
        <f t="shared" si="45"/>
        <v>#REF!</v>
      </c>
    </row>
    <row r="261">
      <c r="B261" s="218">
        <v>241.0</v>
      </c>
      <c r="C261" s="219" t="str">
        <f t="shared" si="15"/>
        <v>#REF!</v>
      </c>
      <c r="D261" s="221"/>
      <c r="E261" s="221" t="str">
        <f t="shared" si="16"/>
        <v>#REF!</v>
      </c>
      <c r="F261" s="221" t="str">
        <f t="shared" si="17"/>
        <v>#REF!</v>
      </c>
      <c r="G261" s="221" t="str">
        <f t="shared" si="18"/>
        <v>#REF!</v>
      </c>
      <c r="H261" s="221" t="str">
        <f t="shared" si="19"/>
        <v>#REF!</v>
      </c>
      <c r="I261" s="221" t="str">
        <f t="shared" si="20"/>
        <v>#REF!</v>
      </c>
      <c r="J261" s="221" t="str">
        <f t="shared" si="21"/>
        <v>#REF!</v>
      </c>
      <c r="K261" s="221" t="str">
        <f t="shared" si="22"/>
        <v>#REF!</v>
      </c>
      <c r="L261" s="221" t="str">
        <f t="shared" si="23"/>
        <v>#REF!</v>
      </c>
      <c r="M261" s="221" t="str">
        <f t="shared" si="24"/>
        <v>#REF!</v>
      </c>
      <c r="N261" s="221" t="str">
        <f t="shared" si="25"/>
        <v>#REF!</v>
      </c>
      <c r="O261" s="221" t="str">
        <f t="shared" si="26"/>
        <v>#REF!</v>
      </c>
      <c r="P261" s="221" t="str">
        <f t="shared" si="27"/>
        <v>#REF!</v>
      </c>
      <c r="Q261" s="221" t="str">
        <f t="shared" si="28"/>
        <v>#REF!</v>
      </c>
      <c r="R261" s="221" t="str">
        <f t="shared" si="29"/>
        <v>#REF!</v>
      </c>
      <c r="S261" s="221" t="str">
        <f t="shared" si="30"/>
        <v>#REF!</v>
      </c>
      <c r="T261" s="221" t="str">
        <f t="shared" si="31"/>
        <v>#REF!</v>
      </c>
      <c r="U261" s="221" t="str">
        <f t="shared" si="32"/>
        <v>#REF!</v>
      </c>
      <c r="V261" s="221" t="str">
        <f t="shared" si="33"/>
        <v>#REF!</v>
      </c>
      <c r="W261" s="221" t="str">
        <f t="shared" si="34"/>
        <v>#REF!</v>
      </c>
      <c r="X261" s="221" t="str">
        <f t="shared" si="35"/>
        <v>#REF!</v>
      </c>
      <c r="Y261" s="221" t="str">
        <f t="shared" si="36"/>
        <v>#REF!</v>
      </c>
      <c r="Z261" s="221" t="str">
        <f t="shared" si="37"/>
        <v/>
      </c>
      <c r="AA261" s="221" t="str">
        <f t="shared" si="38"/>
        <v/>
      </c>
      <c r="AB261" s="221" t="str">
        <f t="shared" si="39"/>
        <v/>
      </c>
      <c r="AC261" s="221" t="str">
        <f t="shared" si="40"/>
        <v>#REF!</v>
      </c>
      <c r="AD261" s="221" t="str">
        <f t="shared" si="41"/>
        <v>#REF!</v>
      </c>
      <c r="AE261" s="221" t="str">
        <f t="shared" si="42"/>
        <v>#REF!</v>
      </c>
      <c r="AF261" s="221" t="str">
        <f t="shared" si="43"/>
        <v>#REF!</v>
      </c>
      <c r="AG261" s="221" t="str">
        <f t="shared" si="44"/>
        <v>#REF!</v>
      </c>
      <c r="AH261" s="221" t="str">
        <f t="shared" si="45"/>
        <v>#REF!</v>
      </c>
    </row>
    <row r="262">
      <c r="B262" s="218">
        <v>242.0</v>
      </c>
      <c r="C262" s="219" t="str">
        <f t="shared" si="15"/>
        <v>#REF!</v>
      </c>
      <c r="D262" s="221"/>
      <c r="E262" s="221" t="str">
        <f t="shared" si="16"/>
        <v>#REF!</v>
      </c>
      <c r="F262" s="221" t="str">
        <f t="shared" si="17"/>
        <v>#REF!</v>
      </c>
      <c r="G262" s="221" t="str">
        <f t="shared" si="18"/>
        <v>#REF!</v>
      </c>
      <c r="H262" s="221" t="str">
        <f t="shared" si="19"/>
        <v>#REF!</v>
      </c>
      <c r="I262" s="221" t="str">
        <f t="shared" si="20"/>
        <v>#REF!</v>
      </c>
      <c r="J262" s="221" t="str">
        <f t="shared" si="21"/>
        <v>#REF!</v>
      </c>
      <c r="K262" s="221" t="str">
        <f t="shared" si="22"/>
        <v>#REF!</v>
      </c>
      <c r="L262" s="221" t="str">
        <f t="shared" si="23"/>
        <v>#REF!</v>
      </c>
      <c r="M262" s="221" t="str">
        <f t="shared" si="24"/>
        <v>#REF!</v>
      </c>
      <c r="N262" s="221" t="str">
        <f t="shared" si="25"/>
        <v>#REF!</v>
      </c>
      <c r="O262" s="221" t="str">
        <f t="shared" si="26"/>
        <v>#REF!</v>
      </c>
      <c r="P262" s="221" t="str">
        <f t="shared" si="27"/>
        <v>#REF!</v>
      </c>
      <c r="Q262" s="221" t="str">
        <f t="shared" si="28"/>
        <v>#REF!</v>
      </c>
      <c r="R262" s="221" t="str">
        <f t="shared" si="29"/>
        <v>#REF!</v>
      </c>
      <c r="S262" s="221" t="str">
        <f t="shared" si="30"/>
        <v>#REF!</v>
      </c>
      <c r="T262" s="221" t="str">
        <f t="shared" si="31"/>
        <v>#REF!</v>
      </c>
      <c r="U262" s="221" t="str">
        <f t="shared" si="32"/>
        <v>#REF!</v>
      </c>
      <c r="V262" s="221" t="str">
        <f t="shared" si="33"/>
        <v>#REF!</v>
      </c>
      <c r="W262" s="221" t="str">
        <f t="shared" si="34"/>
        <v>#REF!</v>
      </c>
      <c r="X262" s="221" t="str">
        <f t="shared" si="35"/>
        <v>#REF!</v>
      </c>
      <c r="Y262" s="221" t="str">
        <f t="shared" si="36"/>
        <v>#REF!</v>
      </c>
      <c r="Z262" s="221" t="str">
        <f t="shared" si="37"/>
        <v/>
      </c>
      <c r="AA262" s="221" t="str">
        <f t="shared" si="38"/>
        <v/>
      </c>
      <c r="AB262" s="221" t="str">
        <f t="shared" si="39"/>
        <v/>
      </c>
      <c r="AC262" s="221" t="str">
        <f t="shared" si="40"/>
        <v>#REF!</v>
      </c>
      <c r="AD262" s="221" t="str">
        <f t="shared" si="41"/>
        <v>#REF!</v>
      </c>
      <c r="AE262" s="221" t="str">
        <f t="shared" si="42"/>
        <v>#REF!</v>
      </c>
      <c r="AF262" s="221" t="str">
        <f t="shared" si="43"/>
        <v>#REF!</v>
      </c>
      <c r="AG262" s="221" t="str">
        <f t="shared" si="44"/>
        <v>#REF!</v>
      </c>
      <c r="AH262" s="221" t="str">
        <f t="shared" si="45"/>
        <v>#REF!</v>
      </c>
    </row>
    <row r="263">
      <c r="B263" s="218">
        <v>243.0</v>
      </c>
      <c r="C263" s="219" t="str">
        <f t="shared" si="15"/>
        <v>#REF!</v>
      </c>
      <c r="D263" s="221"/>
      <c r="E263" s="221" t="str">
        <f t="shared" si="16"/>
        <v>#REF!</v>
      </c>
      <c r="F263" s="221" t="str">
        <f t="shared" si="17"/>
        <v>#REF!</v>
      </c>
      <c r="G263" s="221" t="str">
        <f t="shared" si="18"/>
        <v>#REF!</v>
      </c>
      <c r="H263" s="221" t="str">
        <f t="shared" si="19"/>
        <v>#REF!</v>
      </c>
      <c r="I263" s="221" t="str">
        <f t="shared" si="20"/>
        <v>#REF!</v>
      </c>
      <c r="J263" s="221" t="str">
        <f t="shared" si="21"/>
        <v>#REF!</v>
      </c>
      <c r="K263" s="221" t="str">
        <f t="shared" si="22"/>
        <v>#REF!</v>
      </c>
      <c r="L263" s="221" t="str">
        <f t="shared" si="23"/>
        <v>#REF!</v>
      </c>
      <c r="M263" s="221" t="str">
        <f t="shared" si="24"/>
        <v>#REF!</v>
      </c>
      <c r="N263" s="221" t="str">
        <f t="shared" si="25"/>
        <v>#REF!</v>
      </c>
      <c r="O263" s="221" t="str">
        <f t="shared" si="26"/>
        <v>#REF!</v>
      </c>
      <c r="P263" s="221" t="str">
        <f t="shared" si="27"/>
        <v>#REF!</v>
      </c>
      <c r="Q263" s="221" t="str">
        <f t="shared" si="28"/>
        <v>#REF!</v>
      </c>
      <c r="R263" s="221" t="str">
        <f t="shared" si="29"/>
        <v>#REF!</v>
      </c>
      <c r="S263" s="221" t="str">
        <f t="shared" si="30"/>
        <v>#REF!</v>
      </c>
      <c r="T263" s="221" t="str">
        <f t="shared" si="31"/>
        <v>#REF!</v>
      </c>
      <c r="U263" s="221" t="str">
        <f t="shared" si="32"/>
        <v>#REF!</v>
      </c>
      <c r="V263" s="221" t="str">
        <f t="shared" si="33"/>
        <v>#REF!</v>
      </c>
      <c r="W263" s="221" t="str">
        <f t="shared" si="34"/>
        <v>#REF!</v>
      </c>
      <c r="X263" s="221" t="str">
        <f t="shared" si="35"/>
        <v>#REF!</v>
      </c>
      <c r="Y263" s="221" t="str">
        <f t="shared" si="36"/>
        <v>#REF!</v>
      </c>
      <c r="Z263" s="221" t="str">
        <f t="shared" si="37"/>
        <v/>
      </c>
      <c r="AA263" s="221" t="str">
        <f t="shared" si="38"/>
        <v/>
      </c>
      <c r="AB263" s="221" t="str">
        <f t="shared" si="39"/>
        <v/>
      </c>
      <c r="AC263" s="221" t="str">
        <f t="shared" si="40"/>
        <v>#REF!</v>
      </c>
      <c r="AD263" s="221" t="str">
        <f t="shared" si="41"/>
        <v>#REF!</v>
      </c>
      <c r="AE263" s="221" t="str">
        <f t="shared" si="42"/>
        <v>#REF!</v>
      </c>
      <c r="AF263" s="221" t="str">
        <f t="shared" si="43"/>
        <v>#REF!</v>
      </c>
      <c r="AG263" s="221" t="str">
        <f t="shared" si="44"/>
        <v>#REF!</v>
      </c>
      <c r="AH263" s="221" t="str">
        <f t="shared" si="45"/>
        <v>#REF!</v>
      </c>
    </row>
    <row r="264">
      <c r="B264" s="218">
        <v>244.0</v>
      </c>
      <c r="C264" s="219" t="str">
        <f t="shared" si="15"/>
        <v>#REF!</v>
      </c>
      <c r="D264" s="221"/>
      <c r="E264" s="221" t="str">
        <f t="shared" si="16"/>
        <v>#REF!</v>
      </c>
      <c r="F264" s="221" t="str">
        <f t="shared" si="17"/>
        <v>#REF!</v>
      </c>
      <c r="G264" s="221" t="str">
        <f t="shared" si="18"/>
        <v>#REF!</v>
      </c>
      <c r="H264" s="221" t="str">
        <f t="shared" si="19"/>
        <v>#REF!</v>
      </c>
      <c r="I264" s="221" t="str">
        <f t="shared" si="20"/>
        <v>#REF!</v>
      </c>
      <c r="J264" s="221" t="str">
        <f t="shared" si="21"/>
        <v>#REF!</v>
      </c>
      <c r="K264" s="221" t="str">
        <f t="shared" si="22"/>
        <v>#REF!</v>
      </c>
      <c r="L264" s="221" t="str">
        <f t="shared" si="23"/>
        <v>#REF!</v>
      </c>
      <c r="M264" s="221" t="str">
        <f t="shared" si="24"/>
        <v>#REF!</v>
      </c>
      <c r="N264" s="221" t="str">
        <f t="shared" si="25"/>
        <v>#REF!</v>
      </c>
      <c r="O264" s="221" t="str">
        <f t="shared" si="26"/>
        <v>#REF!</v>
      </c>
      <c r="P264" s="221" t="str">
        <f t="shared" si="27"/>
        <v>#REF!</v>
      </c>
      <c r="Q264" s="221" t="str">
        <f t="shared" si="28"/>
        <v>#REF!</v>
      </c>
      <c r="R264" s="221" t="str">
        <f t="shared" si="29"/>
        <v>#REF!</v>
      </c>
      <c r="S264" s="221" t="str">
        <f t="shared" si="30"/>
        <v>#REF!</v>
      </c>
      <c r="T264" s="221" t="str">
        <f t="shared" si="31"/>
        <v>#REF!</v>
      </c>
      <c r="U264" s="221" t="str">
        <f t="shared" si="32"/>
        <v>#REF!</v>
      </c>
      <c r="V264" s="221" t="str">
        <f t="shared" si="33"/>
        <v>#REF!</v>
      </c>
      <c r="W264" s="221" t="str">
        <f t="shared" si="34"/>
        <v>#REF!</v>
      </c>
      <c r="X264" s="221" t="str">
        <f t="shared" si="35"/>
        <v>#REF!</v>
      </c>
      <c r="Y264" s="221" t="str">
        <f t="shared" si="36"/>
        <v>#REF!</v>
      </c>
      <c r="Z264" s="221" t="str">
        <f t="shared" si="37"/>
        <v/>
      </c>
      <c r="AA264" s="221" t="str">
        <f t="shared" si="38"/>
        <v/>
      </c>
      <c r="AB264" s="221" t="str">
        <f t="shared" si="39"/>
        <v/>
      </c>
      <c r="AC264" s="221" t="str">
        <f t="shared" si="40"/>
        <v>#REF!</v>
      </c>
      <c r="AD264" s="221" t="str">
        <f t="shared" si="41"/>
        <v>#REF!</v>
      </c>
      <c r="AE264" s="221" t="str">
        <f t="shared" si="42"/>
        <v>#REF!</v>
      </c>
      <c r="AF264" s="221" t="str">
        <f t="shared" si="43"/>
        <v>#REF!</v>
      </c>
      <c r="AG264" s="221" t="str">
        <f t="shared" si="44"/>
        <v>#REF!</v>
      </c>
      <c r="AH264" s="221" t="str">
        <f t="shared" si="45"/>
        <v>#REF!</v>
      </c>
    </row>
    <row r="265">
      <c r="B265" s="218">
        <v>245.0</v>
      </c>
      <c r="C265" s="219" t="str">
        <f t="shared" si="15"/>
        <v>#REF!</v>
      </c>
      <c r="D265" s="221"/>
      <c r="E265" s="221" t="str">
        <f t="shared" si="16"/>
        <v>#REF!</v>
      </c>
      <c r="F265" s="221" t="str">
        <f t="shared" si="17"/>
        <v>#REF!</v>
      </c>
      <c r="G265" s="221" t="str">
        <f t="shared" si="18"/>
        <v>#REF!</v>
      </c>
      <c r="H265" s="221" t="str">
        <f t="shared" si="19"/>
        <v>#REF!</v>
      </c>
      <c r="I265" s="221" t="str">
        <f t="shared" si="20"/>
        <v>#REF!</v>
      </c>
      <c r="J265" s="221" t="str">
        <f t="shared" si="21"/>
        <v>#REF!</v>
      </c>
      <c r="K265" s="221" t="str">
        <f t="shared" si="22"/>
        <v>#REF!</v>
      </c>
      <c r="L265" s="221" t="str">
        <f t="shared" si="23"/>
        <v>#REF!</v>
      </c>
      <c r="M265" s="221" t="str">
        <f t="shared" si="24"/>
        <v>#REF!</v>
      </c>
      <c r="N265" s="221" t="str">
        <f t="shared" si="25"/>
        <v>#REF!</v>
      </c>
      <c r="O265" s="221" t="str">
        <f t="shared" si="26"/>
        <v>#REF!</v>
      </c>
      <c r="P265" s="221" t="str">
        <f t="shared" si="27"/>
        <v>#REF!</v>
      </c>
      <c r="Q265" s="221" t="str">
        <f t="shared" si="28"/>
        <v>#REF!</v>
      </c>
      <c r="R265" s="221" t="str">
        <f t="shared" si="29"/>
        <v>#REF!</v>
      </c>
      <c r="S265" s="221" t="str">
        <f t="shared" si="30"/>
        <v>#REF!</v>
      </c>
      <c r="T265" s="221" t="str">
        <f t="shared" si="31"/>
        <v>#REF!</v>
      </c>
      <c r="U265" s="221" t="str">
        <f t="shared" si="32"/>
        <v>#REF!</v>
      </c>
      <c r="V265" s="221" t="str">
        <f t="shared" si="33"/>
        <v>#REF!</v>
      </c>
      <c r="W265" s="221" t="str">
        <f t="shared" si="34"/>
        <v>#REF!</v>
      </c>
      <c r="X265" s="221" t="str">
        <f t="shared" si="35"/>
        <v>#REF!</v>
      </c>
      <c r="Y265" s="221" t="str">
        <f t="shared" si="36"/>
        <v>#REF!</v>
      </c>
      <c r="Z265" s="221" t="str">
        <f t="shared" si="37"/>
        <v/>
      </c>
      <c r="AA265" s="221" t="str">
        <f t="shared" si="38"/>
        <v/>
      </c>
      <c r="AB265" s="221" t="str">
        <f t="shared" si="39"/>
        <v/>
      </c>
      <c r="AC265" s="221" t="str">
        <f t="shared" si="40"/>
        <v>#REF!</v>
      </c>
      <c r="AD265" s="221" t="str">
        <f t="shared" si="41"/>
        <v>#REF!</v>
      </c>
      <c r="AE265" s="221" t="str">
        <f t="shared" si="42"/>
        <v>#REF!</v>
      </c>
      <c r="AF265" s="221" t="str">
        <f t="shared" si="43"/>
        <v>#REF!</v>
      </c>
      <c r="AG265" s="221" t="str">
        <f t="shared" si="44"/>
        <v>#REF!</v>
      </c>
      <c r="AH265" s="221" t="str">
        <f t="shared" si="45"/>
        <v>#REF!</v>
      </c>
    </row>
    <row r="266">
      <c r="B266" s="218">
        <v>246.0</v>
      </c>
      <c r="C266" s="219" t="str">
        <f t="shared" si="15"/>
        <v>#REF!</v>
      </c>
      <c r="D266" s="221"/>
      <c r="E266" s="221" t="str">
        <f t="shared" si="16"/>
        <v>#REF!</v>
      </c>
      <c r="F266" s="221" t="str">
        <f t="shared" si="17"/>
        <v>#REF!</v>
      </c>
      <c r="G266" s="221" t="str">
        <f t="shared" si="18"/>
        <v>#REF!</v>
      </c>
      <c r="H266" s="221" t="str">
        <f t="shared" si="19"/>
        <v>#REF!</v>
      </c>
      <c r="I266" s="221" t="str">
        <f t="shared" si="20"/>
        <v>#REF!</v>
      </c>
      <c r="J266" s="221" t="str">
        <f t="shared" si="21"/>
        <v>#REF!</v>
      </c>
      <c r="K266" s="221" t="str">
        <f t="shared" si="22"/>
        <v>#REF!</v>
      </c>
      <c r="L266" s="221" t="str">
        <f t="shared" si="23"/>
        <v>#REF!</v>
      </c>
      <c r="M266" s="221" t="str">
        <f t="shared" si="24"/>
        <v>#REF!</v>
      </c>
      <c r="N266" s="221" t="str">
        <f t="shared" si="25"/>
        <v>#REF!</v>
      </c>
      <c r="O266" s="221" t="str">
        <f t="shared" si="26"/>
        <v>#REF!</v>
      </c>
      <c r="P266" s="221" t="str">
        <f t="shared" si="27"/>
        <v>#REF!</v>
      </c>
      <c r="Q266" s="221" t="str">
        <f t="shared" si="28"/>
        <v>#REF!</v>
      </c>
      <c r="R266" s="221" t="str">
        <f t="shared" si="29"/>
        <v>#REF!</v>
      </c>
      <c r="S266" s="221" t="str">
        <f t="shared" si="30"/>
        <v>#REF!</v>
      </c>
      <c r="T266" s="221" t="str">
        <f t="shared" si="31"/>
        <v>#REF!</v>
      </c>
      <c r="U266" s="221" t="str">
        <f t="shared" si="32"/>
        <v>#REF!</v>
      </c>
      <c r="V266" s="221" t="str">
        <f t="shared" si="33"/>
        <v>#REF!</v>
      </c>
      <c r="W266" s="221" t="str">
        <f t="shared" si="34"/>
        <v>#REF!</v>
      </c>
      <c r="X266" s="221" t="str">
        <f t="shared" si="35"/>
        <v>#REF!</v>
      </c>
      <c r="Y266" s="221" t="str">
        <f t="shared" si="36"/>
        <v>#REF!</v>
      </c>
      <c r="Z266" s="221" t="str">
        <f t="shared" si="37"/>
        <v/>
      </c>
      <c r="AA266" s="221" t="str">
        <f t="shared" si="38"/>
        <v/>
      </c>
      <c r="AB266" s="221" t="str">
        <f t="shared" si="39"/>
        <v/>
      </c>
      <c r="AC266" s="221" t="str">
        <f t="shared" si="40"/>
        <v>#REF!</v>
      </c>
      <c r="AD266" s="221" t="str">
        <f t="shared" si="41"/>
        <v>#REF!</v>
      </c>
      <c r="AE266" s="221" t="str">
        <f t="shared" si="42"/>
        <v>#REF!</v>
      </c>
      <c r="AF266" s="221" t="str">
        <f t="shared" si="43"/>
        <v>#REF!</v>
      </c>
      <c r="AG266" s="221" t="str">
        <f t="shared" si="44"/>
        <v>#REF!</v>
      </c>
      <c r="AH266" s="221" t="str">
        <f t="shared" si="45"/>
        <v>#REF!</v>
      </c>
    </row>
    <row r="267">
      <c r="B267" s="218">
        <v>247.0</v>
      </c>
      <c r="C267" s="219" t="str">
        <f t="shared" si="15"/>
        <v>#REF!</v>
      </c>
      <c r="D267" s="221"/>
      <c r="E267" s="221" t="str">
        <f t="shared" si="16"/>
        <v>#REF!</v>
      </c>
      <c r="F267" s="221" t="str">
        <f t="shared" si="17"/>
        <v>#REF!</v>
      </c>
      <c r="G267" s="221" t="str">
        <f t="shared" si="18"/>
        <v>#REF!</v>
      </c>
      <c r="H267" s="221" t="str">
        <f t="shared" si="19"/>
        <v>#REF!</v>
      </c>
      <c r="I267" s="221" t="str">
        <f t="shared" si="20"/>
        <v>#REF!</v>
      </c>
      <c r="J267" s="221" t="str">
        <f t="shared" si="21"/>
        <v>#REF!</v>
      </c>
      <c r="K267" s="221" t="str">
        <f t="shared" si="22"/>
        <v>#REF!</v>
      </c>
      <c r="L267" s="221" t="str">
        <f t="shared" si="23"/>
        <v>#REF!</v>
      </c>
      <c r="M267" s="221" t="str">
        <f t="shared" si="24"/>
        <v>#REF!</v>
      </c>
      <c r="N267" s="221" t="str">
        <f t="shared" si="25"/>
        <v>#REF!</v>
      </c>
      <c r="O267" s="221" t="str">
        <f t="shared" si="26"/>
        <v>#REF!</v>
      </c>
      <c r="P267" s="221" t="str">
        <f t="shared" si="27"/>
        <v>#REF!</v>
      </c>
      <c r="Q267" s="221" t="str">
        <f t="shared" si="28"/>
        <v>#REF!</v>
      </c>
      <c r="R267" s="221" t="str">
        <f t="shared" si="29"/>
        <v>#REF!</v>
      </c>
      <c r="S267" s="221" t="str">
        <f t="shared" si="30"/>
        <v>#REF!</v>
      </c>
      <c r="T267" s="221" t="str">
        <f t="shared" si="31"/>
        <v>#REF!</v>
      </c>
      <c r="U267" s="221" t="str">
        <f t="shared" si="32"/>
        <v>#REF!</v>
      </c>
      <c r="V267" s="221" t="str">
        <f t="shared" si="33"/>
        <v>#REF!</v>
      </c>
      <c r="W267" s="221" t="str">
        <f t="shared" si="34"/>
        <v>#REF!</v>
      </c>
      <c r="X267" s="221" t="str">
        <f t="shared" si="35"/>
        <v>#REF!</v>
      </c>
      <c r="Y267" s="221" t="str">
        <f t="shared" si="36"/>
        <v>#REF!</v>
      </c>
      <c r="Z267" s="221" t="str">
        <f t="shared" si="37"/>
        <v/>
      </c>
      <c r="AA267" s="221" t="str">
        <f t="shared" si="38"/>
        <v/>
      </c>
      <c r="AB267" s="221" t="str">
        <f t="shared" si="39"/>
        <v/>
      </c>
      <c r="AC267" s="221" t="str">
        <f t="shared" si="40"/>
        <v>#REF!</v>
      </c>
      <c r="AD267" s="221" t="str">
        <f t="shared" si="41"/>
        <v>#REF!</v>
      </c>
      <c r="AE267" s="221" t="str">
        <f t="shared" si="42"/>
        <v>#REF!</v>
      </c>
      <c r="AF267" s="221" t="str">
        <f t="shared" si="43"/>
        <v>#REF!</v>
      </c>
      <c r="AG267" s="221" t="str">
        <f t="shared" si="44"/>
        <v>#REF!</v>
      </c>
      <c r="AH267" s="221" t="str">
        <f t="shared" si="45"/>
        <v>#REF!</v>
      </c>
    </row>
    <row r="268">
      <c r="B268" s="218">
        <v>248.0</v>
      </c>
      <c r="C268" s="219" t="str">
        <f t="shared" si="15"/>
        <v>#REF!</v>
      </c>
      <c r="D268" s="221"/>
      <c r="E268" s="221" t="str">
        <f t="shared" si="16"/>
        <v>#REF!</v>
      </c>
      <c r="F268" s="221" t="str">
        <f t="shared" si="17"/>
        <v>#REF!</v>
      </c>
      <c r="G268" s="221" t="str">
        <f t="shared" si="18"/>
        <v>#REF!</v>
      </c>
      <c r="H268" s="221" t="str">
        <f t="shared" si="19"/>
        <v>#REF!</v>
      </c>
      <c r="I268" s="221" t="str">
        <f t="shared" si="20"/>
        <v>#REF!</v>
      </c>
      <c r="J268" s="221" t="str">
        <f t="shared" si="21"/>
        <v>#REF!</v>
      </c>
      <c r="K268" s="221" t="str">
        <f t="shared" si="22"/>
        <v>#REF!</v>
      </c>
      <c r="L268" s="221" t="str">
        <f t="shared" si="23"/>
        <v>#REF!</v>
      </c>
      <c r="M268" s="221" t="str">
        <f t="shared" si="24"/>
        <v>#REF!</v>
      </c>
      <c r="N268" s="221" t="str">
        <f t="shared" si="25"/>
        <v>#REF!</v>
      </c>
      <c r="O268" s="221" t="str">
        <f t="shared" si="26"/>
        <v>#REF!</v>
      </c>
      <c r="P268" s="221" t="str">
        <f t="shared" si="27"/>
        <v>#REF!</v>
      </c>
      <c r="Q268" s="221" t="str">
        <f t="shared" si="28"/>
        <v>#REF!</v>
      </c>
      <c r="R268" s="221" t="str">
        <f t="shared" si="29"/>
        <v>#REF!</v>
      </c>
      <c r="S268" s="221" t="str">
        <f t="shared" si="30"/>
        <v>#REF!</v>
      </c>
      <c r="T268" s="221" t="str">
        <f t="shared" si="31"/>
        <v>#REF!</v>
      </c>
      <c r="U268" s="221" t="str">
        <f t="shared" si="32"/>
        <v>#REF!</v>
      </c>
      <c r="V268" s="221" t="str">
        <f t="shared" si="33"/>
        <v>#REF!</v>
      </c>
      <c r="W268" s="221" t="str">
        <f t="shared" si="34"/>
        <v>#REF!</v>
      </c>
      <c r="X268" s="221" t="str">
        <f t="shared" si="35"/>
        <v>#REF!</v>
      </c>
      <c r="Y268" s="221" t="str">
        <f t="shared" si="36"/>
        <v>#REF!</v>
      </c>
      <c r="Z268" s="221" t="str">
        <f t="shared" si="37"/>
        <v/>
      </c>
      <c r="AA268" s="221" t="str">
        <f t="shared" si="38"/>
        <v/>
      </c>
      <c r="AB268" s="221" t="str">
        <f t="shared" si="39"/>
        <v/>
      </c>
      <c r="AC268" s="221" t="str">
        <f t="shared" si="40"/>
        <v>#REF!</v>
      </c>
      <c r="AD268" s="221" t="str">
        <f t="shared" si="41"/>
        <v>#REF!</v>
      </c>
      <c r="AE268" s="221" t="str">
        <f t="shared" si="42"/>
        <v>#REF!</v>
      </c>
      <c r="AF268" s="221" t="str">
        <f t="shared" si="43"/>
        <v>#REF!</v>
      </c>
      <c r="AG268" s="221" t="str">
        <f t="shared" si="44"/>
        <v>#REF!</v>
      </c>
      <c r="AH268" s="221" t="str">
        <f t="shared" si="45"/>
        <v>#REF!</v>
      </c>
    </row>
    <row r="269">
      <c r="B269" s="218">
        <v>249.0</v>
      </c>
      <c r="C269" s="219" t="str">
        <f t="shared" si="15"/>
        <v>#REF!</v>
      </c>
      <c r="D269" s="221"/>
      <c r="E269" s="221" t="str">
        <f t="shared" si="16"/>
        <v>#REF!</v>
      </c>
      <c r="F269" s="221" t="str">
        <f t="shared" si="17"/>
        <v>#REF!</v>
      </c>
      <c r="G269" s="221" t="str">
        <f t="shared" si="18"/>
        <v>#REF!</v>
      </c>
      <c r="H269" s="221" t="str">
        <f t="shared" si="19"/>
        <v>#REF!</v>
      </c>
      <c r="I269" s="221" t="str">
        <f t="shared" si="20"/>
        <v>#REF!</v>
      </c>
      <c r="J269" s="221" t="str">
        <f t="shared" si="21"/>
        <v>#REF!</v>
      </c>
      <c r="K269" s="221" t="str">
        <f t="shared" si="22"/>
        <v>#REF!</v>
      </c>
      <c r="L269" s="221" t="str">
        <f t="shared" si="23"/>
        <v>#REF!</v>
      </c>
      <c r="M269" s="221" t="str">
        <f t="shared" si="24"/>
        <v>#REF!</v>
      </c>
      <c r="N269" s="221" t="str">
        <f t="shared" si="25"/>
        <v>#REF!</v>
      </c>
      <c r="O269" s="221" t="str">
        <f t="shared" si="26"/>
        <v>#REF!</v>
      </c>
      <c r="P269" s="221" t="str">
        <f t="shared" si="27"/>
        <v>#REF!</v>
      </c>
      <c r="Q269" s="221" t="str">
        <f t="shared" si="28"/>
        <v>#REF!</v>
      </c>
      <c r="R269" s="221" t="str">
        <f t="shared" si="29"/>
        <v>#REF!</v>
      </c>
      <c r="S269" s="221" t="str">
        <f t="shared" si="30"/>
        <v>#REF!</v>
      </c>
      <c r="T269" s="221" t="str">
        <f t="shared" si="31"/>
        <v>#REF!</v>
      </c>
      <c r="U269" s="221" t="str">
        <f t="shared" si="32"/>
        <v>#REF!</v>
      </c>
      <c r="V269" s="221" t="str">
        <f t="shared" si="33"/>
        <v>#REF!</v>
      </c>
      <c r="W269" s="221" t="str">
        <f t="shared" si="34"/>
        <v>#REF!</v>
      </c>
      <c r="X269" s="221" t="str">
        <f t="shared" si="35"/>
        <v>#REF!</v>
      </c>
      <c r="Y269" s="221" t="str">
        <f t="shared" si="36"/>
        <v>#REF!</v>
      </c>
      <c r="Z269" s="221" t="str">
        <f t="shared" si="37"/>
        <v/>
      </c>
      <c r="AA269" s="221" t="str">
        <f t="shared" si="38"/>
        <v/>
      </c>
      <c r="AB269" s="221" t="str">
        <f t="shared" si="39"/>
        <v/>
      </c>
      <c r="AC269" s="221" t="str">
        <f t="shared" si="40"/>
        <v>#REF!</v>
      </c>
      <c r="AD269" s="221" t="str">
        <f t="shared" si="41"/>
        <v>#REF!</v>
      </c>
      <c r="AE269" s="221" t="str">
        <f t="shared" si="42"/>
        <v>#REF!</v>
      </c>
      <c r="AF269" s="221" t="str">
        <f t="shared" si="43"/>
        <v>#REF!</v>
      </c>
      <c r="AG269" s="221" t="str">
        <f t="shared" si="44"/>
        <v>#REF!</v>
      </c>
      <c r="AH269" s="221" t="str">
        <f t="shared" si="45"/>
        <v>#REF!</v>
      </c>
    </row>
    <row r="270">
      <c r="B270" s="218">
        <v>250.0</v>
      </c>
      <c r="C270" s="219" t="str">
        <f t="shared" si="15"/>
        <v>#REF!</v>
      </c>
      <c r="D270" s="221"/>
      <c r="E270" s="221" t="str">
        <f t="shared" si="16"/>
        <v>#REF!</v>
      </c>
      <c r="F270" s="221" t="str">
        <f t="shared" si="17"/>
        <v>#REF!</v>
      </c>
      <c r="G270" s="221" t="str">
        <f t="shared" si="18"/>
        <v>#REF!</v>
      </c>
      <c r="H270" s="221" t="str">
        <f t="shared" si="19"/>
        <v>#REF!</v>
      </c>
      <c r="I270" s="221" t="str">
        <f t="shared" si="20"/>
        <v>#REF!</v>
      </c>
      <c r="J270" s="221" t="str">
        <f t="shared" si="21"/>
        <v>#REF!</v>
      </c>
      <c r="K270" s="221" t="str">
        <f t="shared" si="22"/>
        <v>#REF!</v>
      </c>
      <c r="L270" s="221" t="str">
        <f t="shared" si="23"/>
        <v>#REF!</v>
      </c>
      <c r="M270" s="221" t="str">
        <f t="shared" si="24"/>
        <v>#REF!</v>
      </c>
      <c r="N270" s="221" t="str">
        <f t="shared" si="25"/>
        <v>#REF!</v>
      </c>
      <c r="O270" s="221" t="str">
        <f t="shared" si="26"/>
        <v>#REF!</v>
      </c>
      <c r="P270" s="221" t="str">
        <f t="shared" si="27"/>
        <v>#REF!</v>
      </c>
      <c r="Q270" s="221" t="str">
        <f t="shared" si="28"/>
        <v>#REF!</v>
      </c>
      <c r="R270" s="221" t="str">
        <f t="shared" si="29"/>
        <v>#REF!</v>
      </c>
      <c r="S270" s="221" t="str">
        <f t="shared" si="30"/>
        <v>#REF!</v>
      </c>
      <c r="T270" s="221" t="str">
        <f t="shared" si="31"/>
        <v>#REF!</v>
      </c>
      <c r="U270" s="221" t="str">
        <f t="shared" si="32"/>
        <v>#REF!</v>
      </c>
      <c r="V270" s="221" t="str">
        <f t="shared" si="33"/>
        <v>#REF!</v>
      </c>
      <c r="W270" s="221" t="str">
        <f t="shared" si="34"/>
        <v>#REF!</v>
      </c>
      <c r="X270" s="221" t="str">
        <f t="shared" si="35"/>
        <v>#REF!</v>
      </c>
      <c r="Y270" s="221" t="str">
        <f t="shared" si="36"/>
        <v>#REF!</v>
      </c>
      <c r="Z270" s="221" t="str">
        <f t="shared" si="37"/>
        <v/>
      </c>
      <c r="AA270" s="221" t="str">
        <f t="shared" si="38"/>
        <v/>
      </c>
      <c r="AB270" s="221" t="str">
        <f t="shared" si="39"/>
        <v/>
      </c>
      <c r="AC270" s="221" t="str">
        <f t="shared" si="40"/>
        <v>#REF!</v>
      </c>
      <c r="AD270" s="221" t="str">
        <f t="shared" si="41"/>
        <v>#REF!</v>
      </c>
      <c r="AE270" s="221" t="str">
        <f t="shared" si="42"/>
        <v>#REF!</v>
      </c>
      <c r="AF270" s="221" t="str">
        <f t="shared" si="43"/>
        <v>#REF!</v>
      </c>
      <c r="AG270" s="221" t="str">
        <f t="shared" si="44"/>
        <v>#REF!</v>
      </c>
      <c r="AH270" s="221" t="str">
        <f t="shared" si="45"/>
        <v>#REF!</v>
      </c>
    </row>
    <row r="271">
      <c r="B271" s="218">
        <v>251.0</v>
      </c>
      <c r="C271" s="219" t="str">
        <f t="shared" si="15"/>
        <v>#REF!</v>
      </c>
      <c r="D271" s="221"/>
      <c r="E271" s="221" t="str">
        <f t="shared" si="16"/>
        <v>#REF!</v>
      </c>
      <c r="F271" s="221" t="str">
        <f t="shared" si="17"/>
        <v>#REF!</v>
      </c>
      <c r="G271" s="221" t="str">
        <f t="shared" si="18"/>
        <v>#REF!</v>
      </c>
      <c r="H271" s="221" t="str">
        <f t="shared" si="19"/>
        <v>#REF!</v>
      </c>
      <c r="I271" s="221" t="str">
        <f t="shared" si="20"/>
        <v>#REF!</v>
      </c>
      <c r="J271" s="221" t="str">
        <f t="shared" si="21"/>
        <v>#REF!</v>
      </c>
      <c r="K271" s="221" t="str">
        <f t="shared" si="22"/>
        <v>#REF!</v>
      </c>
      <c r="L271" s="221" t="str">
        <f t="shared" si="23"/>
        <v>#REF!</v>
      </c>
      <c r="M271" s="221" t="str">
        <f t="shared" si="24"/>
        <v>#REF!</v>
      </c>
      <c r="N271" s="221" t="str">
        <f t="shared" si="25"/>
        <v>#REF!</v>
      </c>
      <c r="O271" s="221" t="str">
        <f t="shared" si="26"/>
        <v>#REF!</v>
      </c>
      <c r="P271" s="221" t="str">
        <f t="shared" si="27"/>
        <v>#REF!</v>
      </c>
      <c r="Q271" s="221" t="str">
        <f t="shared" si="28"/>
        <v>#REF!</v>
      </c>
      <c r="R271" s="221" t="str">
        <f t="shared" si="29"/>
        <v>#REF!</v>
      </c>
      <c r="S271" s="221" t="str">
        <f t="shared" si="30"/>
        <v>#REF!</v>
      </c>
      <c r="T271" s="221" t="str">
        <f t="shared" si="31"/>
        <v>#REF!</v>
      </c>
      <c r="U271" s="221" t="str">
        <f t="shared" si="32"/>
        <v>#REF!</v>
      </c>
      <c r="V271" s="221" t="str">
        <f t="shared" si="33"/>
        <v>#REF!</v>
      </c>
      <c r="W271" s="221" t="str">
        <f t="shared" si="34"/>
        <v>#REF!</v>
      </c>
      <c r="X271" s="221" t="str">
        <f t="shared" si="35"/>
        <v>#REF!</v>
      </c>
      <c r="Y271" s="221" t="str">
        <f t="shared" si="36"/>
        <v>#REF!</v>
      </c>
      <c r="Z271" s="221" t="str">
        <f t="shared" si="37"/>
        <v/>
      </c>
      <c r="AA271" s="221" t="str">
        <f t="shared" si="38"/>
        <v/>
      </c>
      <c r="AB271" s="221" t="str">
        <f t="shared" si="39"/>
        <v/>
      </c>
      <c r="AC271" s="221" t="str">
        <f t="shared" si="40"/>
        <v>#REF!</v>
      </c>
      <c r="AD271" s="221" t="str">
        <f t="shared" si="41"/>
        <v>#REF!</v>
      </c>
      <c r="AE271" s="221" t="str">
        <f t="shared" si="42"/>
        <v>#REF!</v>
      </c>
      <c r="AF271" s="221" t="str">
        <f t="shared" si="43"/>
        <v>#REF!</v>
      </c>
      <c r="AG271" s="221" t="str">
        <f t="shared" si="44"/>
        <v>#REF!</v>
      </c>
      <c r="AH271" s="221" t="str">
        <f t="shared" si="45"/>
        <v>#REF!</v>
      </c>
    </row>
    <row r="272">
      <c r="B272" s="218">
        <v>252.0</v>
      </c>
      <c r="C272" s="219" t="str">
        <f t="shared" si="15"/>
        <v>#REF!</v>
      </c>
      <c r="D272" s="221"/>
      <c r="E272" s="221" t="str">
        <f t="shared" si="16"/>
        <v>#REF!</v>
      </c>
      <c r="F272" s="221" t="str">
        <f t="shared" si="17"/>
        <v>#REF!</v>
      </c>
      <c r="G272" s="221" t="str">
        <f t="shared" si="18"/>
        <v>#REF!</v>
      </c>
      <c r="H272" s="221" t="str">
        <f t="shared" si="19"/>
        <v>#REF!</v>
      </c>
      <c r="I272" s="221" t="str">
        <f t="shared" si="20"/>
        <v>#REF!</v>
      </c>
      <c r="J272" s="221" t="str">
        <f t="shared" si="21"/>
        <v>#REF!</v>
      </c>
      <c r="K272" s="221" t="str">
        <f t="shared" si="22"/>
        <v>#REF!</v>
      </c>
      <c r="L272" s="221" t="str">
        <f t="shared" si="23"/>
        <v>#REF!</v>
      </c>
      <c r="M272" s="221" t="str">
        <f t="shared" si="24"/>
        <v>#REF!</v>
      </c>
      <c r="N272" s="221" t="str">
        <f t="shared" si="25"/>
        <v>#REF!</v>
      </c>
      <c r="O272" s="221" t="str">
        <f t="shared" si="26"/>
        <v>#REF!</v>
      </c>
      <c r="P272" s="221" t="str">
        <f t="shared" si="27"/>
        <v>#REF!</v>
      </c>
      <c r="Q272" s="221" t="str">
        <f t="shared" si="28"/>
        <v>#REF!</v>
      </c>
      <c r="R272" s="221" t="str">
        <f t="shared" si="29"/>
        <v>#REF!</v>
      </c>
      <c r="S272" s="221" t="str">
        <f t="shared" si="30"/>
        <v>#REF!</v>
      </c>
      <c r="T272" s="221" t="str">
        <f t="shared" si="31"/>
        <v>#REF!</v>
      </c>
      <c r="U272" s="221" t="str">
        <f t="shared" si="32"/>
        <v>#REF!</v>
      </c>
      <c r="V272" s="221" t="str">
        <f t="shared" si="33"/>
        <v>#REF!</v>
      </c>
      <c r="W272" s="221" t="str">
        <f t="shared" si="34"/>
        <v>#REF!</v>
      </c>
      <c r="X272" s="221" t="str">
        <f t="shared" si="35"/>
        <v>#REF!</v>
      </c>
      <c r="Y272" s="221" t="str">
        <f t="shared" si="36"/>
        <v>#REF!</v>
      </c>
      <c r="Z272" s="221" t="str">
        <f t="shared" si="37"/>
        <v/>
      </c>
      <c r="AA272" s="221" t="str">
        <f t="shared" si="38"/>
        <v/>
      </c>
      <c r="AB272" s="221" t="str">
        <f t="shared" si="39"/>
        <v/>
      </c>
      <c r="AC272" s="221" t="str">
        <f t="shared" si="40"/>
        <v>#REF!</v>
      </c>
      <c r="AD272" s="221" t="str">
        <f t="shared" si="41"/>
        <v>#REF!</v>
      </c>
      <c r="AE272" s="221" t="str">
        <f t="shared" si="42"/>
        <v>#REF!</v>
      </c>
      <c r="AF272" s="221" t="str">
        <f t="shared" si="43"/>
        <v>#REF!</v>
      </c>
      <c r="AG272" s="221" t="str">
        <f t="shared" si="44"/>
        <v>#REF!</v>
      </c>
      <c r="AH272" s="221" t="str">
        <f t="shared" si="45"/>
        <v>#REF!</v>
      </c>
    </row>
    <row r="273">
      <c r="B273" s="218">
        <v>253.0</v>
      </c>
      <c r="C273" s="219" t="str">
        <f t="shared" si="15"/>
        <v>#REF!</v>
      </c>
      <c r="D273" s="221"/>
      <c r="E273" s="221" t="str">
        <f t="shared" si="16"/>
        <v>#REF!</v>
      </c>
      <c r="F273" s="221" t="str">
        <f t="shared" si="17"/>
        <v>#REF!</v>
      </c>
      <c r="G273" s="221" t="str">
        <f t="shared" si="18"/>
        <v>#REF!</v>
      </c>
      <c r="H273" s="221" t="str">
        <f t="shared" si="19"/>
        <v>#REF!</v>
      </c>
      <c r="I273" s="221" t="str">
        <f t="shared" si="20"/>
        <v>#REF!</v>
      </c>
      <c r="J273" s="221" t="str">
        <f t="shared" si="21"/>
        <v>#REF!</v>
      </c>
      <c r="K273" s="221" t="str">
        <f t="shared" si="22"/>
        <v>#REF!</v>
      </c>
      <c r="L273" s="221" t="str">
        <f t="shared" si="23"/>
        <v>#REF!</v>
      </c>
      <c r="M273" s="221" t="str">
        <f t="shared" si="24"/>
        <v>#REF!</v>
      </c>
      <c r="N273" s="221" t="str">
        <f t="shared" si="25"/>
        <v>#REF!</v>
      </c>
      <c r="O273" s="221" t="str">
        <f t="shared" si="26"/>
        <v>#REF!</v>
      </c>
      <c r="P273" s="221" t="str">
        <f t="shared" si="27"/>
        <v>#REF!</v>
      </c>
      <c r="Q273" s="221" t="str">
        <f t="shared" si="28"/>
        <v>#REF!</v>
      </c>
      <c r="R273" s="221" t="str">
        <f t="shared" si="29"/>
        <v>#REF!</v>
      </c>
      <c r="S273" s="221" t="str">
        <f t="shared" si="30"/>
        <v>#REF!</v>
      </c>
      <c r="T273" s="221" t="str">
        <f t="shared" si="31"/>
        <v>#REF!</v>
      </c>
      <c r="U273" s="221" t="str">
        <f t="shared" si="32"/>
        <v>#REF!</v>
      </c>
      <c r="V273" s="221" t="str">
        <f t="shared" si="33"/>
        <v>#REF!</v>
      </c>
      <c r="W273" s="221" t="str">
        <f t="shared" si="34"/>
        <v>#REF!</v>
      </c>
      <c r="X273" s="221" t="str">
        <f t="shared" si="35"/>
        <v>#REF!</v>
      </c>
      <c r="Y273" s="221" t="str">
        <f t="shared" si="36"/>
        <v>#REF!</v>
      </c>
      <c r="Z273" s="221" t="str">
        <f t="shared" si="37"/>
        <v/>
      </c>
      <c r="AA273" s="221" t="str">
        <f t="shared" si="38"/>
        <v/>
      </c>
      <c r="AB273" s="221" t="str">
        <f t="shared" si="39"/>
        <v/>
      </c>
      <c r="AC273" s="221" t="str">
        <f t="shared" si="40"/>
        <v>#REF!</v>
      </c>
      <c r="AD273" s="221" t="str">
        <f t="shared" si="41"/>
        <v>#REF!</v>
      </c>
      <c r="AE273" s="221" t="str">
        <f t="shared" si="42"/>
        <v>#REF!</v>
      </c>
      <c r="AF273" s="221" t="str">
        <f t="shared" si="43"/>
        <v>#REF!</v>
      </c>
      <c r="AG273" s="221" t="str">
        <f t="shared" si="44"/>
        <v>#REF!</v>
      </c>
      <c r="AH273" s="221" t="str">
        <f t="shared" si="45"/>
        <v>#REF!</v>
      </c>
    </row>
    <row r="274">
      <c r="B274" s="218">
        <v>254.0</v>
      </c>
      <c r="C274" s="219" t="str">
        <f t="shared" si="15"/>
        <v>#REF!</v>
      </c>
      <c r="D274" s="221"/>
      <c r="E274" s="221" t="str">
        <f t="shared" si="16"/>
        <v>#REF!</v>
      </c>
      <c r="F274" s="221" t="str">
        <f t="shared" si="17"/>
        <v>#REF!</v>
      </c>
      <c r="G274" s="221" t="str">
        <f t="shared" si="18"/>
        <v>#REF!</v>
      </c>
      <c r="H274" s="221" t="str">
        <f t="shared" si="19"/>
        <v>#REF!</v>
      </c>
      <c r="I274" s="221" t="str">
        <f t="shared" si="20"/>
        <v>#REF!</v>
      </c>
      <c r="J274" s="221" t="str">
        <f t="shared" si="21"/>
        <v>#REF!</v>
      </c>
      <c r="K274" s="221" t="str">
        <f t="shared" si="22"/>
        <v>#REF!</v>
      </c>
      <c r="L274" s="221" t="str">
        <f t="shared" si="23"/>
        <v>#REF!</v>
      </c>
      <c r="M274" s="221" t="str">
        <f t="shared" si="24"/>
        <v>#REF!</v>
      </c>
      <c r="N274" s="221" t="str">
        <f t="shared" si="25"/>
        <v>#REF!</v>
      </c>
      <c r="O274" s="221" t="str">
        <f t="shared" si="26"/>
        <v>#REF!</v>
      </c>
      <c r="P274" s="221" t="str">
        <f t="shared" si="27"/>
        <v>#REF!</v>
      </c>
      <c r="Q274" s="221" t="str">
        <f t="shared" si="28"/>
        <v>#REF!</v>
      </c>
      <c r="R274" s="221" t="str">
        <f t="shared" si="29"/>
        <v>#REF!</v>
      </c>
      <c r="S274" s="221" t="str">
        <f t="shared" si="30"/>
        <v>#REF!</v>
      </c>
      <c r="T274" s="221" t="str">
        <f t="shared" si="31"/>
        <v>#REF!</v>
      </c>
      <c r="U274" s="221" t="str">
        <f t="shared" si="32"/>
        <v>#REF!</v>
      </c>
      <c r="V274" s="221" t="str">
        <f t="shared" si="33"/>
        <v>#REF!</v>
      </c>
      <c r="W274" s="221" t="str">
        <f t="shared" si="34"/>
        <v>#REF!</v>
      </c>
      <c r="X274" s="221" t="str">
        <f t="shared" si="35"/>
        <v>#REF!</v>
      </c>
      <c r="Y274" s="221" t="str">
        <f t="shared" si="36"/>
        <v>#REF!</v>
      </c>
      <c r="Z274" s="221" t="str">
        <f t="shared" si="37"/>
        <v/>
      </c>
      <c r="AA274" s="221" t="str">
        <f t="shared" si="38"/>
        <v/>
      </c>
      <c r="AB274" s="221" t="str">
        <f t="shared" si="39"/>
        <v/>
      </c>
      <c r="AC274" s="221" t="str">
        <f t="shared" si="40"/>
        <v>#REF!</v>
      </c>
      <c r="AD274" s="221" t="str">
        <f t="shared" si="41"/>
        <v>#REF!</v>
      </c>
      <c r="AE274" s="221" t="str">
        <f t="shared" si="42"/>
        <v>#REF!</v>
      </c>
      <c r="AF274" s="221" t="str">
        <f t="shared" si="43"/>
        <v>#REF!</v>
      </c>
      <c r="AG274" s="221" t="str">
        <f t="shared" si="44"/>
        <v>#REF!</v>
      </c>
      <c r="AH274" s="221" t="str">
        <f t="shared" si="45"/>
        <v>#REF!</v>
      </c>
    </row>
    <row r="275">
      <c r="B275" s="218">
        <v>255.0</v>
      </c>
      <c r="C275" s="219" t="str">
        <f t="shared" si="15"/>
        <v>#REF!</v>
      </c>
      <c r="D275" s="221"/>
      <c r="E275" s="221" t="str">
        <f t="shared" si="16"/>
        <v>#REF!</v>
      </c>
      <c r="F275" s="221" t="str">
        <f t="shared" si="17"/>
        <v>#REF!</v>
      </c>
      <c r="G275" s="221" t="str">
        <f t="shared" si="18"/>
        <v>#REF!</v>
      </c>
      <c r="H275" s="221" t="str">
        <f t="shared" si="19"/>
        <v>#REF!</v>
      </c>
      <c r="I275" s="221" t="str">
        <f t="shared" si="20"/>
        <v>#REF!</v>
      </c>
      <c r="J275" s="221" t="str">
        <f t="shared" si="21"/>
        <v>#REF!</v>
      </c>
      <c r="K275" s="221" t="str">
        <f t="shared" si="22"/>
        <v>#REF!</v>
      </c>
      <c r="L275" s="221" t="str">
        <f t="shared" si="23"/>
        <v>#REF!</v>
      </c>
      <c r="M275" s="221" t="str">
        <f t="shared" si="24"/>
        <v>#REF!</v>
      </c>
      <c r="N275" s="221" t="str">
        <f t="shared" si="25"/>
        <v>#REF!</v>
      </c>
      <c r="O275" s="221" t="str">
        <f t="shared" si="26"/>
        <v>#REF!</v>
      </c>
      <c r="P275" s="221" t="str">
        <f t="shared" si="27"/>
        <v>#REF!</v>
      </c>
      <c r="Q275" s="221" t="str">
        <f t="shared" si="28"/>
        <v>#REF!</v>
      </c>
      <c r="R275" s="221" t="str">
        <f t="shared" si="29"/>
        <v>#REF!</v>
      </c>
      <c r="S275" s="221" t="str">
        <f t="shared" si="30"/>
        <v>#REF!</v>
      </c>
      <c r="T275" s="221" t="str">
        <f t="shared" si="31"/>
        <v>#REF!</v>
      </c>
      <c r="U275" s="221" t="str">
        <f t="shared" si="32"/>
        <v>#REF!</v>
      </c>
      <c r="V275" s="221" t="str">
        <f t="shared" si="33"/>
        <v>#REF!</v>
      </c>
      <c r="W275" s="221" t="str">
        <f t="shared" si="34"/>
        <v>#REF!</v>
      </c>
      <c r="X275" s="221" t="str">
        <f t="shared" si="35"/>
        <v>#REF!</v>
      </c>
      <c r="Y275" s="221" t="str">
        <f t="shared" si="36"/>
        <v>#REF!</v>
      </c>
      <c r="Z275" s="221" t="str">
        <f t="shared" si="37"/>
        <v/>
      </c>
      <c r="AA275" s="221" t="str">
        <f t="shared" si="38"/>
        <v/>
      </c>
      <c r="AB275" s="221" t="str">
        <f t="shared" si="39"/>
        <v/>
      </c>
      <c r="AC275" s="221" t="str">
        <f t="shared" si="40"/>
        <v>#REF!</v>
      </c>
      <c r="AD275" s="221" t="str">
        <f t="shared" si="41"/>
        <v>#REF!</v>
      </c>
      <c r="AE275" s="221" t="str">
        <f t="shared" si="42"/>
        <v>#REF!</v>
      </c>
      <c r="AF275" s="221" t="str">
        <f t="shared" si="43"/>
        <v>#REF!</v>
      </c>
      <c r="AG275" s="221" t="str">
        <f t="shared" si="44"/>
        <v>#REF!</v>
      </c>
      <c r="AH275" s="221" t="str">
        <f t="shared" si="45"/>
        <v>#REF!</v>
      </c>
    </row>
    <row r="276">
      <c r="B276" s="218">
        <v>256.0</v>
      </c>
      <c r="C276" s="219" t="str">
        <f t="shared" si="15"/>
        <v>#REF!</v>
      </c>
      <c r="D276" s="221"/>
      <c r="E276" s="221" t="str">
        <f t="shared" si="16"/>
        <v>#REF!</v>
      </c>
      <c r="F276" s="221" t="str">
        <f t="shared" si="17"/>
        <v>#REF!</v>
      </c>
      <c r="G276" s="221" t="str">
        <f t="shared" si="18"/>
        <v>#REF!</v>
      </c>
      <c r="H276" s="221" t="str">
        <f t="shared" si="19"/>
        <v>#REF!</v>
      </c>
      <c r="I276" s="221" t="str">
        <f t="shared" si="20"/>
        <v>#REF!</v>
      </c>
      <c r="J276" s="221" t="str">
        <f t="shared" si="21"/>
        <v>#REF!</v>
      </c>
      <c r="K276" s="221" t="str">
        <f t="shared" si="22"/>
        <v>#REF!</v>
      </c>
      <c r="L276" s="221" t="str">
        <f t="shared" si="23"/>
        <v>#REF!</v>
      </c>
      <c r="M276" s="221" t="str">
        <f t="shared" si="24"/>
        <v>#REF!</v>
      </c>
      <c r="N276" s="221" t="str">
        <f t="shared" si="25"/>
        <v>#REF!</v>
      </c>
      <c r="O276" s="221" t="str">
        <f t="shared" si="26"/>
        <v>#REF!</v>
      </c>
      <c r="P276" s="221" t="str">
        <f t="shared" si="27"/>
        <v>#REF!</v>
      </c>
      <c r="Q276" s="221" t="str">
        <f t="shared" si="28"/>
        <v>#REF!</v>
      </c>
      <c r="R276" s="221" t="str">
        <f t="shared" si="29"/>
        <v>#REF!</v>
      </c>
      <c r="S276" s="221" t="str">
        <f t="shared" si="30"/>
        <v>#REF!</v>
      </c>
      <c r="T276" s="221" t="str">
        <f t="shared" si="31"/>
        <v>#REF!</v>
      </c>
      <c r="U276" s="221" t="str">
        <f t="shared" si="32"/>
        <v>#REF!</v>
      </c>
      <c r="V276" s="221" t="str">
        <f t="shared" si="33"/>
        <v>#REF!</v>
      </c>
      <c r="W276" s="221" t="str">
        <f t="shared" si="34"/>
        <v>#REF!</v>
      </c>
      <c r="X276" s="221" t="str">
        <f t="shared" si="35"/>
        <v>#REF!</v>
      </c>
      <c r="Y276" s="221" t="str">
        <f t="shared" si="36"/>
        <v>#REF!</v>
      </c>
      <c r="Z276" s="221" t="str">
        <f t="shared" si="37"/>
        <v/>
      </c>
      <c r="AA276" s="221" t="str">
        <f t="shared" si="38"/>
        <v/>
      </c>
      <c r="AB276" s="221" t="str">
        <f t="shared" si="39"/>
        <v/>
      </c>
      <c r="AC276" s="221" t="str">
        <f t="shared" si="40"/>
        <v>#REF!</v>
      </c>
      <c r="AD276" s="221" t="str">
        <f t="shared" si="41"/>
        <v>#REF!</v>
      </c>
      <c r="AE276" s="221" t="str">
        <f t="shared" si="42"/>
        <v>#REF!</v>
      </c>
      <c r="AF276" s="221" t="str">
        <f t="shared" si="43"/>
        <v>#REF!</v>
      </c>
      <c r="AG276" s="221" t="str">
        <f t="shared" si="44"/>
        <v>#REF!</v>
      </c>
      <c r="AH276" s="221" t="str">
        <f t="shared" si="45"/>
        <v>#REF!</v>
      </c>
    </row>
    <row r="277">
      <c r="B277" s="218">
        <v>257.0</v>
      </c>
      <c r="C277" s="219" t="str">
        <f t="shared" si="15"/>
        <v>#REF!</v>
      </c>
      <c r="D277" s="221"/>
      <c r="E277" s="221" t="str">
        <f t="shared" si="16"/>
        <v>#REF!</v>
      </c>
      <c r="F277" s="221" t="str">
        <f t="shared" si="17"/>
        <v>#REF!</v>
      </c>
      <c r="G277" s="221" t="str">
        <f t="shared" si="18"/>
        <v>#REF!</v>
      </c>
      <c r="H277" s="221" t="str">
        <f t="shared" si="19"/>
        <v>#REF!</v>
      </c>
      <c r="I277" s="221" t="str">
        <f t="shared" si="20"/>
        <v>#REF!</v>
      </c>
      <c r="J277" s="221" t="str">
        <f t="shared" si="21"/>
        <v>#REF!</v>
      </c>
      <c r="K277" s="221" t="str">
        <f t="shared" si="22"/>
        <v>#REF!</v>
      </c>
      <c r="L277" s="221" t="str">
        <f t="shared" si="23"/>
        <v>#REF!</v>
      </c>
      <c r="M277" s="221" t="str">
        <f t="shared" si="24"/>
        <v>#REF!</v>
      </c>
      <c r="N277" s="221" t="str">
        <f t="shared" si="25"/>
        <v>#REF!</v>
      </c>
      <c r="O277" s="221" t="str">
        <f t="shared" si="26"/>
        <v>#REF!</v>
      </c>
      <c r="P277" s="221" t="str">
        <f t="shared" si="27"/>
        <v>#REF!</v>
      </c>
      <c r="Q277" s="221" t="str">
        <f t="shared" si="28"/>
        <v>#REF!</v>
      </c>
      <c r="R277" s="221" t="str">
        <f t="shared" si="29"/>
        <v>#REF!</v>
      </c>
      <c r="S277" s="221" t="str">
        <f t="shared" si="30"/>
        <v>#REF!</v>
      </c>
      <c r="T277" s="221" t="str">
        <f t="shared" si="31"/>
        <v>#REF!</v>
      </c>
      <c r="U277" s="221" t="str">
        <f t="shared" si="32"/>
        <v>#REF!</v>
      </c>
      <c r="V277" s="221" t="str">
        <f t="shared" si="33"/>
        <v>#REF!</v>
      </c>
      <c r="W277" s="221" t="str">
        <f t="shared" si="34"/>
        <v>#REF!</v>
      </c>
      <c r="X277" s="221" t="str">
        <f t="shared" si="35"/>
        <v>#REF!</v>
      </c>
      <c r="Y277" s="221" t="str">
        <f t="shared" si="36"/>
        <v>#REF!</v>
      </c>
      <c r="Z277" s="221" t="str">
        <f t="shared" si="37"/>
        <v/>
      </c>
      <c r="AA277" s="221" t="str">
        <f t="shared" si="38"/>
        <v/>
      </c>
      <c r="AB277" s="221" t="str">
        <f t="shared" si="39"/>
        <v/>
      </c>
      <c r="AC277" s="221" t="str">
        <f t="shared" si="40"/>
        <v>#REF!</v>
      </c>
      <c r="AD277" s="221" t="str">
        <f t="shared" si="41"/>
        <v>#REF!</v>
      </c>
      <c r="AE277" s="221" t="str">
        <f t="shared" si="42"/>
        <v>#REF!</v>
      </c>
      <c r="AF277" s="221" t="str">
        <f t="shared" si="43"/>
        <v>#REF!</v>
      </c>
      <c r="AG277" s="221" t="str">
        <f t="shared" si="44"/>
        <v>#REF!</v>
      </c>
      <c r="AH277" s="221" t="str">
        <f t="shared" si="45"/>
        <v>#REF!</v>
      </c>
    </row>
    <row r="278">
      <c r="B278" s="218">
        <v>258.0</v>
      </c>
      <c r="C278" s="219" t="str">
        <f t="shared" si="15"/>
        <v>#REF!</v>
      </c>
      <c r="D278" s="221"/>
      <c r="E278" s="221" t="str">
        <f t="shared" si="16"/>
        <v>#REF!</v>
      </c>
      <c r="F278" s="221" t="str">
        <f t="shared" si="17"/>
        <v>#REF!</v>
      </c>
      <c r="G278" s="221" t="str">
        <f t="shared" si="18"/>
        <v>#REF!</v>
      </c>
      <c r="H278" s="221" t="str">
        <f t="shared" si="19"/>
        <v>#REF!</v>
      </c>
      <c r="I278" s="221" t="str">
        <f t="shared" si="20"/>
        <v>#REF!</v>
      </c>
      <c r="J278" s="221" t="str">
        <f t="shared" si="21"/>
        <v>#REF!</v>
      </c>
      <c r="K278" s="221" t="str">
        <f t="shared" si="22"/>
        <v>#REF!</v>
      </c>
      <c r="L278" s="221" t="str">
        <f t="shared" si="23"/>
        <v>#REF!</v>
      </c>
      <c r="M278" s="221" t="str">
        <f t="shared" si="24"/>
        <v>#REF!</v>
      </c>
      <c r="N278" s="221" t="str">
        <f t="shared" si="25"/>
        <v>#REF!</v>
      </c>
      <c r="O278" s="221" t="str">
        <f t="shared" si="26"/>
        <v>#REF!</v>
      </c>
      <c r="P278" s="221" t="str">
        <f t="shared" si="27"/>
        <v>#REF!</v>
      </c>
      <c r="Q278" s="221" t="str">
        <f t="shared" si="28"/>
        <v>#REF!</v>
      </c>
      <c r="R278" s="221" t="str">
        <f t="shared" si="29"/>
        <v>#REF!</v>
      </c>
      <c r="S278" s="221" t="str">
        <f t="shared" si="30"/>
        <v>#REF!</v>
      </c>
      <c r="T278" s="221" t="str">
        <f t="shared" si="31"/>
        <v>#REF!</v>
      </c>
      <c r="U278" s="221" t="str">
        <f t="shared" si="32"/>
        <v>#REF!</v>
      </c>
      <c r="V278" s="221" t="str">
        <f t="shared" si="33"/>
        <v>#REF!</v>
      </c>
      <c r="W278" s="221" t="str">
        <f t="shared" si="34"/>
        <v>#REF!</v>
      </c>
      <c r="X278" s="221" t="str">
        <f t="shared" si="35"/>
        <v>#REF!</v>
      </c>
      <c r="Y278" s="221" t="str">
        <f t="shared" si="36"/>
        <v>#REF!</v>
      </c>
      <c r="Z278" s="221" t="str">
        <f t="shared" si="37"/>
        <v/>
      </c>
      <c r="AA278" s="221" t="str">
        <f t="shared" si="38"/>
        <v/>
      </c>
      <c r="AB278" s="221" t="str">
        <f t="shared" si="39"/>
        <v/>
      </c>
      <c r="AC278" s="221" t="str">
        <f t="shared" si="40"/>
        <v>#REF!</v>
      </c>
      <c r="AD278" s="221" t="str">
        <f t="shared" si="41"/>
        <v>#REF!</v>
      </c>
      <c r="AE278" s="221" t="str">
        <f t="shared" si="42"/>
        <v>#REF!</v>
      </c>
      <c r="AF278" s="221" t="str">
        <f t="shared" si="43"/>
        <v>#REF!</v>
      </c>
      <c r="AG278" s="221" t="str">
        <f t="shared" si="44"/>
        <v>#REF!</v>
      </c>
      <c r="AH278" s="221" t="str">
        <f t="shared" si="45"/>
        <v>#REF!</v>
      </c>
    </row>
    <row r="279">
      <c r="B279" s="218">
        <v>259.0</v>
      </c>
      <c r="C279" s="219" t="str">
        <f t="shared" si="15"/>
        <v>#REF!</v>
      </c>
      <c r="D279" s="221"/>
      <c r="E279" s="221" t="str">
        <f t="shared" si="16"/>
        <v>#REF!</v>
      </c>
      <c r="F279" s="221" t="str">
        <f t="shared" si="17"/>
        <v>#REF!</v>
      </c>
      <c r="G279" s="221" t="str">
        <f t="shared" si="18"/>
        <v>#REF!</v>
      </c>
      <c r="H279" s="221" t="str">
        <f t="shared" si="19"/>
        <v>#REF!</v>
      </c>
      <c r="I279" s="221" t="str">
        <f t="shared" si="20"/>
        <v>#REF!</v>
      </c>
      <c r="J279" s="221" t="str">
        <f t="shared" si="21"/>
        <v>#REF!</v>
      </c>
      <c r="K279" s="221" t="str">
        <f t="shared" si="22"/>
        <v>#REF!</v>
      </c>
      <c r="L279" s="221" t="str">
        <f t="shared" si="23"/>
        <v>#REF!</v>
      </c>
      <c r="M279" s="221" t="str">
        <f t="shared" si="24"/>
        <v>#REF!</v>
      </c>
      <c r="N279" s="221" t="str">
        <f t="shared" si="25"/>
        <v>#REF!</v>
      </c>
      <c r="O279" s="221" t="str">
        <f t="shared" si="26"/>
        <v>#REF!</v>
      </c>
      <c r="P279" s="221" t="str">
        <f t="shared" si="27"/>
        <v>#REF!</v>
      </c>
      <c r="Q279" s="221" t="str">
        <f t="shared" si="28"/>
        <v>#REF!</v>
      </c>
      <c r="R279" s="221" t="str">
        <f t="shared" si="29"/>
        <v>#REF!</v>
      </c>
      <c r="S279" s="221" t="str">
        <f t="shared" si="30"/>
        <v>#REF!</v>
      </c>
      <c r="T279" s="221" t="str">
        <f t="shared" si="31"/>
        <v>#REF!</v>
      </c>
      <c r="U279" s="221" t="str">
        <f t="shared" si="32"/>
        <v>#REF!</v>
      </c>
      <c r="V279" s="221" t="str">
        <f t="shared" si="33"/>
        <v>#REF!</v>
      </c>
      <c r="W279" s="221" t="str">
        <f t="shared" si="34"/>
        <v>#REF!</v>
      </c>
      <c r="X279" s="221" t="str">
        <f t="shared" si="35"/>
        <v>#REF!</v>
      </c>
      <c r="Y279" s="221" t="str">
        <f t="shared" si="36"/>
        <v>#REF!</v>
      </c>
      <c r="Z279" s="221" t="str">
        <f t="shared" si="37"/>
        <v/>
      </c>
      <c r="AA279" s="221" t="str">
        <f t="shared" si="38"/>
        <v/>
      </c>
      <c r="AB279" s="221" t="str">
        <f t="shared" si="39"/>
        <v/>
      </c>
      <c r="AC279" s="221" t="str">
        <f t="shared" si="40"/>
        <v>#REF!</v>
      </c>
      <c r="AD279" s="221" t="str">
        <f t="shared" si="41"/>
        <v>#REF!</v>
      </c>
      <c r="AE279" s="221" t="str">
        <f t="shared" si="42"/>
        <v>#REF!</v>
      </c>
      <c r="AF279" s="221" t="str">
        <f t="shared" si="43"/>
        <v>#REF!</v>
      </c>
      <c r="AG279" s="221" t="str">
        <f t="shared" si="44"/>
        <v>#REF!</v>
      </c>
      <c r="AH279" s="221" t="str">
        <f t="shared" si="45"/>
        <v>#REF!</v>
      </c>
    </row>
    <row r="280">
      <c r="B280" s="218">
        <v>260.0</v>
      </c>
      <c r="C280" s="219" t="str">
        <f t="shared" si="15"/>
        <v>#REF!</v>
      </c>
      <c r="D280" s="221"/>
      <c r="E280" s="221" t="str">
        <f t="shared" si="16"/>
        <v>#REF!</v>
      </c>
      <c r="F280" s="221" t="str">
        <f t="shared" si="17"/>
        <v>#REF!</v>
      </c>
      <c r="G280" s="221" t="str">
        <f t="shared" si="18"/>
        <v>#REF!</v>
      </c>
      <c r="H280" s="221" t="str">
        <f t="shared" si="19"/>
        <v>#REF!</v>
      </c>
      <c r="I280" s="221" t="str">
        <f t="shared" si="20"/>
        <v>#REF!</v>
      </c>
      <c r="J280" s="221" t="str">
        <f t="shared" si="21"/>
        <v>#REF!</v>
      </c>
      <c r="K280" s="221" t="str">
        <f t="shared" si="22"/>
        <v>#REF!</v>
      </c>
      <c r="L280" s="221" t="str">
        <f t="shared" si="23"/>
        <v>#REF!</v>
      </c>
      <c r="M280" s="221" t="str">
        <f t="shared" si="24"/>
        <v>#REF!</v>
      </c>
      <c r="N280" s="221" t="str">
        <f t="shared" si="25"/>
        <v>#REF!</v>
      </c>
      <c r="O280" s="221" t="str">
        <f t="shared" si="26"/>
        <v>#REF!</v>
      </c>
      <c r="P280" s="221" t="str">
        <f t="shared" si="27"/>
        <v>#REF!</v>
      </c>
      <c r="Q280" s="221" t="str">
        <f t="shared" si="28"/>
        <v>#REF!</v>
      </c>
      <c r="R280" s="221" t="str">
        <f t="shared" si="29"/>
        <v>#REF!</v>
      </c>
      <c r="S280" s="221" t="str">
        <f t="shared" si="30"/>
        <v>#REF!</v>
      </c>
      <c r="T280" s="221" t="str">
        <f t="shared" si="31"/>
        <v>#REF!</v>
      </c>
      <c r="U280" s="221" t="str">
        <f t="shared" si="32"/>
        <v>#REF!</v>
      </c>
      <c r="V280" s="221" t="str">
        <f t="shared" si="33"/>
        <v>#REF!</v>
      </c>
      <c r="W280" s="221" t="str">
        <f t="shared" si="34"/>
        <v>#REF!</v>
      </c>
      <c r="X280" s="221" t="str">
        <f t="shared" si="35"/>
        <v>#REF!</v>
      </c>
      <c r="Y280" s="221" t="str">
        <f t="shared" si="36"/>
        <v>#REF!</v>
      </c>
      <c r="Z280" s="221" t="str">
        <f t="shared" si="37"/>
        <v/>
      </c>
      <c r="AA280" s="221" t="str">
        <f t="shared" si="38"/>
        <v/>
      </c>
      <c r="AB280" s="221" t="str">
        <f t="shared" si="39"/>
        <v/>
      </c>
      <c r="AC280" s="221" t="str">
        <f t="shared" si="40"/>
        <v>#REF!</v>
      </c>
      <c r="AD280" s="221" t="str">
        <f t="shared" si="41"/>
        <v>#REF!</v>
      </c>
      <c r="AE280" s="221" t="str">
        <f t="shared" si="42"/>
        <v>#REF!</v>
      </c>
      <c r="AF280" s="221" t="str">
        <f t="shared" si="43"/>
        <v>#REF!</v>
      </c>
      <c r="AG280" s="221" t="str">
        <f t="shared" si="44"/>
        <v>#REF!</v>
      </c>
      <c r="AH280" s="221" t="str">
        <f t="shared" si="45"/>
        <v>#REF!</v>
      </c>
    </row>
    <row r="281">
      <c r="B281" s="218">
        <v>261.0</v>
      </c>
      <c r="C281" s="219" t="str">
        <f t="shared" si="15"/>
        <v>#REF!</v>
      </c>
      <c r="D281" s="221"/>
      <c r="E281" s="221" t="str">
        <f t="shared" si="16"/>
        <v>#REF!</v>
      </c>
      <c r="F281" s="221" t="str">
        <f t="shared" si="17"/>
        <v>#REF!</v>
      </c>
      <c r="G281" s="221" t="str">
        <f t="shared" si="18"/>
        <v>#REF!</v>
      </c>
      <c r="H281" s="221" t="str">
        <f t="shared" si="19"/>
        <v>#REF!</v>
      </c>
      <c r="I281" s="221" t="str">
        <f t="shared" si="20"/>
        <v>#REF!</v>
      </c>
      <c r="J281" s="221" t="str">
        <f t="shared" si="21"/>
        <v>#REF!</v>
      </c>
      <c r="K281" s="221" t="str">
        <f t="shared" si="22"/>
        <v>#REF!</v>
      </c>
      <c r="L281" s="221" t="str">
        <f t="shared" si="23"/>
        <v>#REF!</v>
      </c>
      <c r="M281" s="221" t="str">
        <f t="shared" si="24"/>
        <v>#REF!</v>
      </c>
      <c r="N281" s="221" t="str">
        <f t="shared" si="25"/>
        <v>#REF!</v>
      </c>
      <c r="O281" s="221" t="str">
        <f t="shared" si="26"/>
        <v>#REF!</v>
      </c>
      <c r="P281" s="221" t="str">
        <f t="shared" si="27"/>
        <v>#REF!</v>
      </c>
      <c r="Q281" s="221" t="str">
        <f t="shared" si="28"/>
        <v>#REF!</v>
      </c>
      <c r="R281" s="221" t="str">
        <f t="shared" si="29"/>
        <v>#REF!</v>
      </c>
      <c r="S281" s="221" t="str">
        <f t="shared" si="30"/>
        <v>#REF!</v>
      </c>
      <c r="T281" s="221" t="str">
        <f t="shared" si="31"/>
        <v>#REF!</v>
      </c>
      <c r="U281" s="221" t="str">
        <f t="shared" si="32"/>
        <v>#REF!</v>
      </c>
      <c r="V281" s="221" t="str">
        <f t="shared" si="33"/>
        <v>#REF!</v>
      </c>
      <c r="W281" s="221" t="str">
        <f t="shared" si="34"/>
        <v>#REF!</v>
      </c>
      <c r="X281" s="221" t="str">
        <f t="shared" si="35"/>
        <v>#REF!</v>
      </c>
      <c r="Y281" s="221" t="str">
        <f t="shared" si="36"/>
        <v>#REF!</v>
      </c>
      <c r="Z281" s="221" t="str">
        <f t="shared" si="37"/>
        <v/>
      </c>
      <c r="AA281" s="221" t="str">
        <f t="shared" si="38"/>
        <v/>
      </c>
      <c r="AB281" s="221" t="str">
        <f t="shared" si="39"/>
        <v/>
      </c>
      <c r="AC281" s="221" t="str">
        <f t="shared" si="40"/>
        <v>#REF!</v>
      </c>
      <c r="AD281" s="221" t="str">
        <f t="shared" si="41"/>
        <v>#REF!</v>
      </c>
      <c r="AE281" s="221" t="str">
        <f t="shared" si="42"/>
        <v>#REF!</v>
      </c>
      <c r="AF281" s="221" t="str">
        <f t="shared" si="43"/>
        <v>#REF!</v>
      </c>
      <c r="AG281" s="221" t="str">
        <f t="shared" si="44"/>
        <v>#REF!</v>
      </c>
      <c r="AH281" s="221" t="str">
        <f t="shared" si="45"/>
        <v>#REF!</v>
      </c>
    </row>
    <row r="282">
      <c r="B282" s="218">
        <v>262.0</v>
      </c>
      <c r="C282" s="219" t="str">
        <f t="shared" si="15"/>
        <v>#REF!</v>
      </c>
      <c r="D282" s="221"/>
      <c r="E282" s="221" t="str">
        <f t="shared" si="16"/>
        <v>#REF!</v>
      </c>
      <c r="F282" s="221" t="str">
        <f t="shared" si="17"/>
        <v>#REF!</v>
      </c>
      <c r="G282" s="221" t="str">
        <f t="shared" si="18"/>
        <v>#REF!</v>
      </c>
      <c r="H282" s="221" t="str">
        <f t="shared" si="19"/>
        <v>#REF!</v>
      </c>
      <c r="I282" s="221" t="str">
        <f t="shared" si="20"/>
        <v>#REF!</v>
      </c>
      <c r="J282" s="221" t="str">
        <f t="shared" si="21"/>
        <v>#REF!</v>
      </c>
      <c r="K282" s="221" t="str">
        <f t="shared" si="22"/>
        <v>#REF!</v>
      </c>
      <c r="L282" s="221" t="str">
        <f t="shared" si="23"/>
        <v>#REF!</v>
      </c>
      <c r="M282" s="221" t="str">
        <f t="shared" si="24"/>
        <v>#REF!</v>
      </c>
      <c r="N282" s="221" t="str">
        <f t="shared" si="25"/>
        <v>#REF!</v>
      </c>
      <c r="O282" s="221" t="str">
        <f t="shared" si="26"/>
        <v>#REF!</v>
      </c>
      <c r="P282" s="221" t="str">
        <f t="shared" si="27"/>
        <v>#REF!</v>
      </c>
      <c r="Q282" s="221" t="str">
        <f t="shared" si="28"/>
        <v>#REF!</v>
      </c>
      <c r="R282" s="221" t="str">
        <f t="shared" si="29"/>
        <v>#REF!</v>
      </c>
      <c r="S282" s="221" t="str">
        <f t="shared" si="30"/>
        <v>#REF!</v>
      </c>
      <c r="T282" s="221" t="str">
        <f t="shared" si="31"/>
        <v>#REF!</v>
      </c>
      <c r="U282" s="221" t="str">
        <f t="shared" si="32"/>
        <v>#REF!</v>
      </c>
      <c r="V282" s="221" t="str">
        <f t="shared" si="33"/>
        <v>#REF!</v>
      </c>
      <c r="W282" s="221" t="str">
        <f t="shared" si="34"/>
        <v>#REF!</v>
      </c>
      <c r="X282" s="221" t="str">
        <f t="shared" si="35"/>
        <v>#REF!</v>
      </c>
      <c r="Y282" s="221" t="str">
        <f t="shared" si="36"/>
        <v>#REF!</v>
      </c>
      <c r="Z282" s="221" t="str">
        <f t="shared" si="37"/>
        <v/>
      </c>
      <c r="AA282" s="221" t="str">
        <f t="shared" si="38"/>
        <v/>
      </c>
      <c r="AB282" s="221" t="str">
        <f t="shared" si="39"/>
        <v/>
      </c>
      <c r="AC282" s="221" t="str">
        <f t="shared" si="40"/>
        <v>#REF!</v>
      </c>
      <c r="AD282" s="221" t="str">
        <f t="shared" si="41"/>
        <v>#REF!</v>
      </c>
      <c r="AE282" s="221" t="str">
        <f t="shared" si="42"/>
        <v>#REF!</v>
      </c>
      <c r="AF282" s="221" t="str">
        <f t="shared" si="43"/>
        <v>#REF!</v>
      </c>
      <c r="AG282" s="221" t="str">
        <f t="shared" si="44"/>
        <v>#REF!</v>
      </c>
      <c r="AH282" s="221" t="str">
        <f t="shared" si="45"/>
        <v>#REF!</v>
      </c>
    </row>
    <row r="283">
      <c r="B283" s="218">
        <v>263.0</v>
      </c>
      <c r="C283" s="219" t="str">
        <f t="shared" si="15"/>
        <v>#REF!</v>
      </c>
      <c r="D283" s="221"/>
      <c r="E283" s="221" t="str">
        <f t="shared" si="16"/>
        <v>#REF!</v>
      </c>
      <c r="F283" s="221" t="str">
        <f t="shared" si="17"/>
        <v>#REF!</v>
      </c>
      <c r="G283" s="221" t="str">
        <f t="shared" si="18"/>
        <v>#REF!</v>
      </c>
      <c r="H283" s="221" t="str">
        <f t="shared" si="19"/>
        <v>#REF!</v>
      </c>
      <c r="I283" s="221" t="str">
        <f t="shared" si="20"/>
        <v>#REF!</v>
      </c>
      <c r="J283" s="221" t="str">
        <f t="shared" si="21"/>
        <v>#REF!</v>
      </c>
      <c r="K283" s="221" t="str">
        <f t="shared" si="22"/>
        <v>#REF!</v>
      </c>
      <c r="L283" s="221" t="str">
        <f t="shared" si="23"/>
        <v>#REF!</v>
      </c>
      <c r="M283" s="221" t="str">
        <f t="shared" si="24"/>
        <v>#REF!</v>
      </c>
      <c r="N283" s="221" t="str">
        <f t="shared" si="25"/>
        <v>#REF!</v>
      </c>
      <c r="O283" s="221" t="str">
        <f t="shared" si="26"/>
        <v>#REF!</v>
      </c>
      <c r="P283" s="221" t="str">
        <f t="shared" si="27"/>
        <v>#REF!</v>
      </c>
      <c r="Q283" s="221" t="str">
        <f t="shared" si="28"/>
        <v>#REF!</v>
      </c>
      <c r="R283" s="221" t="str">
        <f t="shared" si="29"/>
        <v>#REF!</v>
      </c>
      <c r="S283" s="221" t="str">
        <f t="shared" si="30"/>
        <v>#REF!</v>
      </c>
      <c r="T283" s="221" t="str">
        <f t="shared" si="31"/>
        <v>#REF!</v>
      </c>
      <c r="U283" s="221" t="str">
        <f t="shared" si="32"/>
        <v>#REF!</v>
      </c>
      <c r="V283" s="221" t="str">
        <f t="shared" si="33"/>
        <v>#REF!</v>
      </c>
      <c r="W283" s="221" t="str">
        <f t="shared" si="34"/>
        <v>#REF!</v>
      </c>
      <c r="X283" s="221" t="str">
        <f t="shared" si="35"/>
        <v>#REF!</v>
      </c>
      <c r="Y283" s="221" t="str">
        <f t="shared" si="36"/>
        <v>#REF!</v>
      </c>
      <c r="Z283" s="221" t="str">
        <f t="shared" si="37"/>
        <v/>
      </c>
      <c r="AA283" s="221" t="str">
        <f t="shared" si="38"/>
        <v/>
      </c>
      <c r="AB283" s="221" t="str">
        <f t="shared" si="39"/>
        <v/>
      </c>
      <c r="AC283" s="221" t="str">
        <f t="shared" si="40"/>
        <v>#REF!</v>
      </c>
      <c r="AD283" s="221" t="str">
        <f t="shared" si="41"/>
        <v>#REF!</v>
      </c>
      <c r="AE283" s="221" t="str">
        <f t="shared" si="42"/>
        <v>#REF!</v>
      </c>
      <c r="AF283" s="221" t="str">
        <f t="shared" si="43"/>
        <v>#REF!</v>
      </c>
      <c r="AG283" s="221" t="str">
        <f t="shared" si="44"/>
        <v>#REF!</v>
      </c>
      <c r="AH283" s="221" t="str">
        <f t="shared" si="45"/>
        <v>#REF!</v>
      </c>
    </row>
    <row r="284">
      <c r="B284" s="218">
        <v>264.0</v>
      </c>
      <c r="C284" s="219" t="str">
        <f t="shared" si="15"/>
        <v>#REF!</v>
      </c>
      <c r="D284" s="221"/>
      <c r="E284" s="221" t="str">
        <f t="shared" si="16"/>
        <v>#REF!</v>
      </c>
      <c r="F284" s="221" t="str">
        <f t="shared" si="17"/>
        <v>#REF!</v>
      </c>
      <c r="G284" s="221" t="str">
        <f t="shared" si="18"/>
        <v>#REF!</v>
      </c>
      <c r="H284" s="221" t="str">
        <f t="shared" si="19"/>
        <v>#REF!</v>
      </c>
      <c r="I284" s="221" t="str">
        <f t="shared" si="20"/>
        <v>#REF!</v>
      </c>
      <c r="J284" s="221" t="str">
        <f t="shared" si="21"/>
        <v>#REF!</v>
      </c>
      <c r="K284" s="221" t="str">
        <f t="shared" si="22"/>
        <v>#REF!</v>
      </c>
      <c r="L284" s="221" t="str">
        <f t="shared" si="23"/>
        <v>#REF!</v>
      </c>
      <c r="M284" s="221" t="str">
        <f t="shared" si="24"/>
        <v>#REF!</v>
      </c>
      <c r="N284" s="221" t="str">
        <f t="shared" si="25"/>
        <v>#REF!</v>
      </c>
      <c r="O284" s="221" t="str">
        <f t="shared" si="26"/>
        <v>#REF!</v>
      </c>
      <c r="P284" s="221" t="str">
        <f t="shared" si="27"/>
        <v>#REF!</v>
      </c>
      <c r="Q284" s="221" t="str">
        <f t="shared" si="28"/>
        <v>#REF!</v>
      </c>
      <c r="R284" s="221" t="str">
        <f t="shared" si="29"/>
        <v>#REF!</v>
      </c>
      <c r="S284" s="221" t="str">
        <f t="shared" si="30"/>
        <v>#REF!</v>
      </c>
      <c r="T284" s="221" t="str">
        <f t="shared" si="31"/>
        <v>#REF!</v>
      </c>
      <c r="U284" s="221" t="str">
        <f t="shared" si="32"/>
        <v>#REF!</v>
      </c>
      <c r="V284" s="221" t="str">
        <f t="shared" si="33"/>
        <v>#REF!</v>
      </c>
      <c r="W284" s="221" t="str">
        <f t="shared" si="34"/>
        <v>#REF!</v>
      </c>
      <c r="X284" s="221" t="str">
        <f t="shared" si="35"/>
        <v>#REF!</v>
      </c>
      <c r="Y284" s="221" t="str">
        <f t="shared" si="36"/>
        <v>#REF!</v>
      </c>
      <c r="Z284" s="221" t="str">
        <f t="shared" si="37"/>
        <v/>
      </c>
      <c r="AA284" s="221" t="str">
        <f t="shared" si="38"/>
        <v/>
      </c>
      <c r="AB284" s="221" t="str">
        <f t="shared" si="39"/>
        <v/>
      </c>
      <c r="AC284" s="221" t="str">
        <f t="shared" si="40"/>
        <v>#REF!</v>
      </c>
      <c r="AD284" s="221" t="str">
        <f t="shared" si="41"/>
        <v>#REF!</v>
      </c>
      <c r="AE284" s="221" t="str">
        <f t="shared" si="42"/>
        <v>#REF!</v>
      </c>
      <c r="AF284" s="221" t="str">
        <f t="shared" si="43"/>
        <v>#REF!</v>
      </c>
      <c r="AG284" s="221" t="str">
        <f t="shared" si="44"/>
        <v>#REF!</v>
      </c>
      <c r="AH284" s="221" t="str">
        <f t="shared" si="45"/>
        <v>#REF!</v>
      </c>
    </row>
    <row r="285">
      <c r="B285" s="218">
        <v>265.0</v>
      </c>
      <c r="C285" s="219" t="str">
        <f t="shared" si="15"/>
        <v>#REF!</v>
      </c>
      <c r="D285" s="221"/>
      <c r="E285" s="221" t="str">
        <f t="shared" si="16"/>
        <v>#REF!</v>
      </c>
      <c r="F285" s="221" t="str">
        <f t="shared" si="17"/>
        <v>#REF!</v>
      </c>
      <c r="G285" s="221" t="str">
        <f t="shared" si="18"/>
        <v>#REF!</v>
      </c>
      <c r="H285" s="221" t="str">
        <f t="shared" si="19"/>
        <v>#REF!</v>
      </c>
      <c r="I285" s="221" t="str">
        <f t="shared" si="20"/>
        <v>#REF!</v>
      </c>
      <c r="J285" s="221" t="str">
        <f t="shared" si="21"/>
        <v>#REF!</v>
      </c>
      <c r="K285" s="221" t="str">
        <f t="shared" si="22"/>
        <v>#REF!</v>
      </c>
      <c r="L285" s="221" t="str">
        <f t="shared" si="23"/>
        <v>#REF!</v>
      </c>
      <c r="M285" s="221" t="str">
        <f t="shared" si="24"/>
        <v>#REF!</v>
      </c>
      <c r="N285" s="221" t="str">
        <f t="shared" si="25"/>
        <v>#REF!</v>
      </c>
      <c r="O285" s="221" t="str">
        <f t="shared" si="26"/>
        <v>#REF!</v>
      </c>
      <c r="P285" s="221" t="str">
        <f t="shared" si="27"/>
        <v>#REF!</v>
      </c>
      <c r="Q285" s="221" t="str">
        <f t="shared" si="28"/>
        <v>#REF!</v>
      </c>
      <c r="R285" s="221" t="str">
        <f t="shared" si="29"/>
        <v>#REF!</v>
      </c>
      <c r="S285" s="221" t="str">
        <f t="shared" si="30"/>
        <v>#REF!</v>
      </c>
      <c r="T285" s="221" t="str">
        <f t="shared" si="31"/>
        <v>#REF!</v>
      </c>
      <c r="U285" s="221" t="str">
        <f t="shared" si="32"/>
        <v>#REF!</v>
      </c>
      <c r="V285" s="221" t="str">
        <f t="shared" si="33"/>
        <v>#REF!</v>
      </c>
      <c r="W285" s="221" t="str">
        <f t="shared" si="34"/>
        <v>#REF!</v>
      </c>
      <c r="X285" s="221" t="str">
        <f t="shared" si="35"/>
        <v>#REF!</v>
      </c>
      <c r="Y285" s="221" t="str">
        <f t="shared" si="36"/>
        <v>#REF!</v>
      </c>
      <c r="Z285" s="221" t="str">
        <f t="shared" si="37"/>
        <v/>
      </c>
      <c r="AA285" s="221" t="str">
        <f t="shared" si="38"/>
        <v/>
      </c>
      <c r="AB285" s="221" t="str">
        <f t="shared" si="39"/>
        <v/>
      </c>
      <c r="AC285" s="221" t="str">
        <f t="shared" si="40"/>
        <v>#REF!</v>
      </c>
      <c r="AD285" s="221" t="str">
        <f t="shared" si="41"/>
        <v>#REF!</v>
      </c>
      <c r="AE285" s="221" t="str">
        <f t="shared" si="42"/>
        <v>#REF!</v>
      </c>
      <c r="AF285" s="221" t="str">
        <f t="shared" si="43"/>
        <v>#REF!</v>
      </c>
      <c r="AG285" s="221" t="str">
        <f t="shared" si="44"/>
        <v>#REF!</v>
      </c>
      <c r="AH285" s="221" t="str">
        <f t="shared" si="45"/>
        <v>#REF!</v>
      </c>
    </row>
    <row r="286">
      <c r="B286" s="218">
        <v>266.0</v>
      </c>
      <c r="C286" s="219" t="str">
        <f t="shared" si="15"/>
        <v>#REF!</v>
      </c>
      <c r="D286" s="221"/>
      <c r="E286" s="221" t="str">
        <f t="shared" si="16"/>
        <v>#REF!</v>
      </c>
      <c r="F286" s="221" t="str">
        <f t="shared" si="17"/>
        <v>#REF!</v>
      </c>
      <c r="G286" s="221" t="str">
        <f t="shared" si="18"/>
        <v>#REF!</v>
      </c>
      <c r="H286" s="221" t="str">
        <f t="shared" si="19"/>
        <v>#REF!</v>
      </c>
      <c r="I286" s="221" t="str">
        <f t="shared" si="20"/>
        <v>#REF!</v>
      </c>
      <c r="J286" s="221" t="str">
        <f t="shared" si="21"/>
        <v>#REF!</v>
      </c>
      <c r="K286" s="221" t="str">
        <f t="shared" si="22"/>
        <v>#REF!</v>
      </c>
      <c r="L286" s="221" t="str">
        <f t="shared" si="23"/>
        <v>#REF!</v>
      </c>
      <c r="M286" s="221" t="str">
        <f t="shared" si="24"/>
        <v>#REF!</v>
      </c>
      <c r="N286" s="221" t="str">
        <f t="shared" si="25"/>
        <v>#REF!</v>
      </c>
      <c r="O286" s="221" t="str">
        <f t="shared" si="26"/>
        <v>#REF!</v>
      </c>
      <c r="P286" s="221" t="str">
        <f t="shared" si="27"/>
        <v>#REF!</v>
      </c>
      <c r="Q286" s="221" t="str">
        <f t="shared" si="28"/>
        <v>#REF!</v>
      </c>
      <c r="R286" s="221" t="str">
        <f t="shared" si="29"/>
        <v>#REF!</v>
      </c>
      <c r="S286" s="221" t="str">
        <f t="shared" si="30"/>
        <v>#REF!</v>
      </c>
      <c r="T286" s="221" t="str">
        <f t="shared" si="31"/>
        <v>#REF!</v>
      </c>
      <c r="U286" s="221" t="str">
        <f t="shared" si="32"/>
        <v>#REF!</v>
      </c>
      <c r="V286" s="221" t="str">
        <f t="shared" si="33"/>
        <v>#REF!</v>
      </c>
      <c r="W286" s="221" t="str">
        <f t="shared" si="34"/>
        <v>#REF!</v>
      </c>
      <c r="X286" s="221" t="str">
        <f t="shared" si="35"/>
        <v>#REF!</v>
      </c>
      <c r="Y286" s="221" t="str">
        <f t="shared" si="36"/>
        <v>#REF!</v>
      </c>
      <c r="Z286" s="221" t="str">
        <f t="shared" si="37"/>
        <v/>
      </c>
      <c r="AA286" s="221" t="str">
        <f t="shared" si="38"/>
        <v/>
      </c>
      <c r="AB286" s="221" t="str">
        <f t="shared" si="39"/>
        <v/>
      </c>
      <c r="AC286" s="221" t="str">
        <f t="shared" si="40"/>
        <v>#REF!</v>
      </c>
      <c r="AD286" s="221" t="str">
        <f t="shared" si="41"/>
        <v>#REF!</v>
      </c>
      <c r="AE286" s="221" t="str">
        <f t="shared" si="42"/>
        <v>#REF!</v>
      </c>
      <c r="AF286" s="221" t="str">
        <f t="shared" si="43"/>
        <v>#REF!</v>
      </c>
      <c r="AG286" s="221" t="str">
        <f t="shared" si="44"/>
        <v>#REF!</v>
      </c>
      <c r="AH286" s="221" t="str">
        <f t="shared" si="45"/>
        <v>#REF!</v>
      </c>
    </row>
    <row r="287">
      <c r="B287" s="218">
        <v>267.0</v>
      </c>
      <c r="C287" s="219" t="str">
        <f t="shared" si="15"/>
        <v>#REF!</v>
      </c>
      <c r="D287" s="221"/>
      <c r="E287" s="221" t="str">
        <f t="shared" si="16"/>
        <v>#REF!</v>
      </c>
      <c r="F287" s="221" t="str">
        <f t="shared" si="17"/>
        <v>#REF!</v>
      </c>
      <c r="G287" s="221" t="str">
        <f t="shared" si="18"/>
        <v>#REF!</v>
      </c>
      <c r="H287" s="221" t="str">
        <f t="shared" si="19"/>
        <v>#REF!</v>
      </c>
      <c r="I287" s="221" t="str">
        <f t="shared" si="20"/>
        <v>#REF!</v>
      </c>
      <c r="J287" s="221" t="str">
        <f t="shared" si="21"/>
        <v>#REF!</v>
      </c>
      <c r="K287" s="221" t="str">
        <f t="shared" si="22"/>
        <v>#REF!</v>
      </c>
      <c r="L287" s="221" t="str">
        <f t="shared" si="23"/>
        <v>#REF!</v>
      </c>
      <c r="M287" s="221" t="str">
        <f t="shared" si="24"/>
        <v>#REF!</v>
      </c>
      <c r="N287" s="221" t="str">
        <f t="shared" si="25"/>
        <v>#REF!</v>
      </c>
      <c r="O287" s="221" t="str">
        <f t="shared" si="26"/>
        <v>#REF!</v>
      </c>
      <c r="P287" s="221" t="str">
        <f t="shared" si="27"/>
        <v>#REF!</v>
      </c>
      <c r="Q287" s="221" t="str">
        <f t="shared" si="28"/>
        <v>#REF!</v>
      </c>
      <c r="R287" s="221" t="str">
        <f t="shared" si="29"/>
        <v>#REF!</v>
      </c>
      <c r="S287" s="221" t="str">
        <f t="shared" si="30"/>
        <v>#REF!</v>
      </c>
      <c r="T287" s="221" t="str">
        <f t="shared" si="31"/>
        <v>#REF!</v>
      </c>
      <c r="U287" s="221" t="str">
        <f t="shared" si="32"/>
        <v>#REF!</v>
      </c>
      <c r="V287" s="221" t="str">
        <f t="shared" si="33"/>
        <v>#REF!</v>
      </c>
      <c r="W287" s="221" t="str">
        <f t="shared" si="34"/>
        <v>#REF!</v>
      </c>
      <c r="X287" s="221" t="str">
        <f t="shared" si="35"/>
        <v>#REF!</v>
      </c>
      <c r="Y287" s="221" t="str">
        <f t="shared" si="36"/>
        <v>#REF!</v>
      </c>
      <c r="Z287" s="221" t="str">
        <f t="shared" si="37"/>
        <v/>
      </c>
      <c r="AA287" s="221" t="str">
        <f t="shared" si="38"/>
        <v/>
      </c>
      <c r="AB287" s="221" t="str">
        <f t="shared" si="39"/>
        <v/>
      </c>
      <c r="AC287" s="221" t="str">
        <f t="shared" si="40"/>
        <v>#REF!</v>
      </c>
      <c r="AD287" s="221" t="str">
        <f t="shared" si="41"/>
        <v>#REF!</v>
      </c>
      <c r="AE287" s="221" t="str">
        <f t="shared" si="42"/>
        <v>#REF!</v>
      </c>
      <c r="AF287" s="221" t="str">
        <f t="shared" si="43"/>
        <v>#REF!</v>
      </c>
      <c r="AG287" s="221" t="str">
        <f t="shared" si="44"/>
        <v>#REF!</v>
      </c>
      <c r="AH287" s="221" t="str">
        <f t="shared" si="45"/>
        <v>#REF!</v>
      </c>
    </row>
    <row r="288">
      <c r="B288" s="218">
        <v>268.0</v>
      </c>
      <c r="C288" s="219" t="str">
        <f t="shared" si="15"/>
        <v>#REF!</v>
      </c>
      <c r="D288" s="221"/>
      <c r="E288" s="221" t="str">
        <f t="shared" si="16"/>
        <v>#REF!</v>
      </c>
      <c r="F288" s="221" t="str">
        <f t="shared" si="17"/>
        <v>#REF!</v>
      </c>
      <c r="G288" s="221" t="str">
        <f t="shared" si="18"/>
        <v>#REF!</v>
      </c>
      <c r="H288" s="221" t="str">
        <f t="shared" si="19"/>
        <v>#REF!</v>
      </c>
      <c r="I288" s="221" t="str">
        <f t="shared" si="20"/>
        <v>#REF!</v>
      </c>
      <c r="J288" s="221" t="str">
        <f t="shared" si="21"/>
        <v>#REF!</v>
      </c>
      <c r="K288" s="221" t="str">
        <f t="shared" si="22"/>
        <v>#REF!</v>
      </c>
      <c r="L288" s="221" t="str">
        <f t="shared" si="23"/>
        <v>#REF!</v>
      </c>
      <c r="M288" s="221" t="str">
        <f t="shared" si="24"/>
        <v>#REF!</v>
      </c>
      <c r="N288" s="221" t="str">
        <f t="shared" si="25"/>
        <v>#REF!</v>
      </c>
      <c r="O288" s="221" t="str">
        <f t="shared" si="26"/>
        <v>#REF!</v>
      </c>
      <c r="P288" s="221" t="str">
        <f t="shared" si="27"/>
        <v>#REF!</v>
      </c>
      <c r="Q288" s="221" t="str">
        <f t="shared" si="28"/>
        <v>#REF!</v>
      </c>
      <c r="R288" s="221" t="str">
        <f t="shared" si="29"/>
        <v>#REF!</v>
      </c>
      <c r="S288" s="221" t="str">
        <f t="shared" si="30"/>
        <v>#REF!</v>
      </c>
      <c r="T288" s="221" t="str">
        <f t="shared" si="31"/>
        <v>#REF!</v>
      </c>
      <c r="U288" s="221" t="str">
        <f t="shared" si="32"/>
        <v>#REF!</v>
      </c>
      <c r="V288" s="221" t="str">
        <f t="shared" si="33"/>
        <v>#REF!</v>
      </c>
      <c r="W288" s="221" t="str">
        <f t="shared" si="34"/>
        <v>#REF!</v>
      </c>
      <c r="X288" s="221" t="str">
        <f t="shared" si="35"/>
        <v>#REF!</v>
      </c>
      <c r="Y288" s="221" t="str">
        <f t="shared" si="36"/>
        <v>#REF!</v>
      </c>
      <c r="Z288" s="221" t="str">
        <f t="shared" si="37"/>
        <v/>
      </c>
      <c r="AA288" s="221" t="str">
        <f t="shared" si="38"/>
        <v/>
      </c>
      <c r="AB288" s="221" t="str">
        <f t="shared" si="39"/>
        <v/>
      </c>
      <c r="AC288" s="221" t="str">
        <f t="shared" si="40"/>
        <v>#REF!</v>
      </c>
      <c r="AD288" s="221" t="str">
        <f t="shared" si="41"/>
        <v>#REF!</v>
      </c>
      <c r="AE288" s="221" t="str">
        <f t="shared" si="42"/>
        <v>#REF!</v>
      </c>
      <c r="AF288" s="221" t="str">
        <f t="shared" si="43"/>
        <v>#REF!</v>
      </c>
      <c r="AG288" s="221" t="str">
        <f t="shared" si="44"/>
        <v>#REF!</v>
      </c>
      <c r="AH288" s="221" t="str">
        <f t="shared" si="45"/>
        <v>#REF!</v>
      </c>
    </row>
    <row r="289">
      <c r="B289" s="218">
        <v>269.0</v>
      </c>
      <c r="C289" s="219" t="str">
        <f t="shared" si="15"/>
        <v>#REF!</v>
      </c>
      <c r="D289" s="221"/>
      <c r="E289" s="221" t="str">
        <f t="shared" si="16"/>
        <v>#REF!</v>
      </c>
      <c r="F289" s="221" t="str">
        <f t="shared" si="17"/>
        <v>#REF!</v>
      </c>
      <c r="G289" s="221" t="str">
        <f t="shared" si="18"/>
        <v>#REF!</v>
      </c>
      <c r="H289" s="221" t="str">
        <f t="shared" si="19"/>
        <v>#REF!</v>
      </c>
      <c r="I289" s="221" t="str">
        <f t="shared" si="20"/>
        <v>#REF!</v>
      </c>
      <c r="J289" s="221" t="str">
        <f t="shared" si="21"/>
        <v>#REF!</v>
      </c>
      <c r="K289" s="221" t="str">
        <f t="shared" si="22"/>
        <v>#REF!</v>
      </c>
      <c r="L289" s="221" t="str">
        <f t="shared" si="23"/>
        <v>#REF!</v>
      </c>
      <c r="M289" s="221" t="str">
        <f t="shared" si="24"/>
        <v>#REF!</v>
      </c>
      <c r="N289" s="221" t="str">
        <f t="shared" si="25"/>
        <v>#REF!</v>
      </c>
      <c r="O289" s="221" t="str">
        <f t="shared" si="26"/>
        <v>#REF!</v>
      </c>
      <c r="P289" s="221" t="str">
        <f t="shared" si="27"/>
        <v>#REF!</v>
      </c>
      <c r="Q289" s="221" t="str">
        <f t="shared" si="28"/>
        <v>#REF!</v>
      </c>
      <c r="R289" s="221" t="str">
        <f t="shared" si="29"/>
        <v>#REF!</v>
      </c>
      <c r="S289" s="221" t="str">
        <f t="shared" si="30"/>
        <v>#REF!</v>
      </c>
      <c r="T289" s="221" t="str">
        <f t="shared" si="31"/>
        <v>#REF!</v>
      </c>
      <c r="U289" s="221" t="str">
        <f t="shared" si="32"/>
        <v>#REF!</v>
      </c>
      <c r="V289" s="221" t="str">
        <f t="shared" si="33"/>
        <v>#REF!</v>
      </c>
      <c r="W289" s="221" t="str">
        <f t="shared" si="34"/>
        <v>#REF!</v>
      </c>
      <c r="X289" s="221" t="str">
        <f t="shared" si="35"/>
        <v>#REF!</v>
      </c>
      <c r="Y289" s="221" t="str">
        <f t="shared" si="36"/>
        <v>#REF!</v>
      </c>
      <c r="Z289" s="221" t="str">
        <f t="shared" si="37"/>
        <v/>
      </c>
      <c r="AA289" s="221" t="str">
        <f t="shared" si="38"/>
        <v/>
      </c>
      <c r="AB289" s="221" t="str">
        <f t="shared" si="39"/>
        <v/>
      </c>
      <c r="AC289" s="221" t="str">
        <f t="shared" si="40"/>
        <v>#REF!</v>
      </c>
      <c r="AD289" s="221" t="str">
        <f t="shared" si="41"/>
        <v>#REF!</v>
      </c>
      <c r="AE289" s="221" t="str">
        <f t="shared" si="42"/>
        <v>#REF!</v>
      </c>
      <c r="AF289" s="221" t="str">
        <f t="shared" si="43"/>
        <v>#REF!</v>
      </c>
      <c r="AG289" s="221" t="str">
        <f t="shared" si="44"/>
        <v>#REF!</v>
      </c>
      <c r="AH289" s="221" t="str">
        <f t="shared" si="45"/>
        <v>#REF!</v>
      </c>
    </row>
    <row r="290">
      <c r="B290" s="218">
        <v>270.0</v>
      </c>
      <c r="C290" s="219" t="str">
        <f t="shared" si="15"/>
        <v>#REF!</v>
      </c>
      <c r="D290" s="221"/>
      <c r="E290" s="221" t="str">
        <f t="shared" si="16"/>
        <v>#REF!</v>
      </c>
      <c r="F290" s="221" t="str">
        <f t="shared" si="17"/>
        <v>#REF!</v>
      </c>
      <c r="G290" s="221" t="str">
        <f t="shared" si="18"/>
        <v>#REF!</v>
      </c>
      <c r="H290" s="221" t="str">
        <f t="shared" si="19"/>
        <v>#REF!</v>
      </c>
      <c r="I290" s="221" t="str">
        <f t="shared" si="20"/>
        <v>#REF!</v>
      </c>
      <c r="J290" s="221" t="str">
        <f t="shared" si="21"/>
        <v>#REF!</v>
      </c>
      <c r="K290" s="221" t="str">
        <f t="shared" si="22"/>
        <v>#REF!</v>
      </c>
      <c r="L290" s="221" t="str">
        <f t="shared" si="23"/>
        <v>#REF!</v>
      </c>
      <c r="M290" s="221" t="str">
        <f t="shared" si="24"/>
        <v>#REF!</v>
      </c>
      <c r="N290" s="221" t="str">
        <f t="shared" si="25"/>
        <v>#REF!</v>
      </c>
      <c r="O290" s="221" t="str">
        <f t="shared" si="26"/>
        <v>#REF!</v>
      </c>
      <c r="P290" s="221" t="str">
        <f t="shared" si="27"/>
        <v>#REF!</v>
      </c>
      <c r="Q290" s="221" t="str">
        <f t="shared" si="28"/>
        <v>#REF!</v>
      </c>
      <c r="R290" s="221" t="str">
        <f t="shared" si="29"/>
        <v>#REF!</v>
      </c>
      <c r="S290" s="221" t="str">
        <f t="shared" si="30"/>
        <v>#REF!</v>
      </c>
      <c r="T290" s="221" t="str">
        <f t="shared" si="31"/>
        <v>#REF!</v>
      </c>
      <c r="U290" s="221" t="str">
        <f t="shared" si="32"/>
        <v>#REF!</v>
      </c>
      <c r="V290" s="221" t="str">
        <f t="shared" si="33"/>
        <v>#REF!</v>
      </c>
      <c r="W290" s="221" t="str">
        <f t="shared" si="34"/>
        <v>#REF!</v>
      </c>
      <c r="X290" s="221" t="str">
        <f t="shared" si="35"/>
        <v>#REF!</v>
      </c>
      <c r="Y290" s="221" t="str">
        <f t="shared" si="36"/>
        <v>#REF!</v>
      </c>
      <c r="Z290" s="221" t="str">
        <f t="shared" si="37"/>
        <v/>
      </c>
      <c r="AA290" s="221" t="str">
        <f t="shared" si="38"/>
        <v/>
      </c>
      <c r="AB290" s="221" t="str">
        <f t="shared" si="39"/>
        <v/>
      </c>
      <c r="AC290" s="221" t="str">
        <f t="shared" si="40"/>
        <v>#REF!</v>
      </c>
      <c r="AD290" s="221" t="str">
        <f t="shared" si="41"/>
        <v>#REF!</v>
      </c>
      <c r="AE290" s="221" t="str">
        <f t="shared" si="42"/>
        <v>#REF!</v>
      </c>
      <c r="AF290" s="221" t="str">
        <f t="shared" si="43"/>
        <v>#REF!</v>
      </c>
      <c r="AG290" s="221" t="str">
        <f t="shared" si="44"/>
        <v>#REF!</v>
      </c>
      <c r="AH290" s="221" t="str">
        <f t="shared" si="45"/>
        <v>#REF!</v>
      </c>
    </row>
    <row r="291">
      <c r="B291" s="218">
        <v>271.0</v>
      </c>
      <c r="C291" s="219" t="str">
        <f t="shared" si="15"/>
        <v>#REF!</v>
      </c>
      <c r="D291" s="221"/>
      <c r="E291" s="221" t="str">
        <f t="shared" si="16"/>
        <v>#REF!</v>
      </c>
      <c r="F291" s="221" t="str">
        <f t="shared" si="17"/>
        <v>#REF!</v>
      </c>
      <c r="G291" s="221" t="str">
        <f t="shared" si="18"/>
        <v>#REF!</v>
      </c>
      <c r="H291" s="221" t="str">
        <f t="shared" si="19"/>
        <v>#REF!</v>
      </c>
      <c r="I291" s="221" t="str">
        <f t="shared" si="20"/>
        <v>#REF!</v>
      </c>
      <c r="J291" s="221" t="str">
        <f t="shared" si="21"/>
        <v>#REF!</v>
      </c>
      <c r="K291" s="221" t="str">
        <f t="shared" si="22"/>
        <v>#REF!</v>
      </c>
      <c r="L291" s="221" t="str">
        <f t="shared" si="23"/>
        <v>#REF!</v>
      </c>
      <c r="M291" s="221" t="str">
        <f t="shared" si="24"/>
        <v>#REF!</v>
      </c>
      <c r="N291" s="221" t="str">
        <f t="shared" si="25"/>
        <v>#REF!</v>
      </c>
      <c r="O291" s="221" t="str">
        <f t="shared" si="26"/>
        <v>#REF!</v>
      </c>
      <c r="P291" s="221" t="str">
        <f t="shared" si="27"/>
        <v>#REF!</v>
      </c>
      <c r="Q291" s="221" t="str">
        <f t="shared" si="28"/>
        <v>#REF!</v>
      </c>
      <c r="R291" s="221" t="str">
        <f t="shared" si="29"/>
        <v>#REF!</v>
      </c>
      <c r="S291" s="221" t="str">
        <f t="shared" si="30"/>
        <v>#REF!</v>
      </c>
      <c r="T291" s="221" t="str">
        <f t="shared" si="31"/>
        <v>#REF!</v>
      </c>
      <c r="U291" s="221" t="str">
        <f t="shared" si="32"/>
        <v>#REF!</v>
      </c>
      <c r="V291" s="221" t="str">
        <f t="shared" si="33"/>
        <v>#REF!</v>
      </c>
      <c r="W291" s="221" t="str">
        <f t="shared" si="34"/>
        <v>#REF!</v>
      </c>
      <c r="X291" s="221" t="str">
        <f t="shared" si="35"/>
        <v>#REF!</v>
      </c>
      <c r="Y291" s="221" t="str">
        <f t="shared" si="36"/>
        <v>#REF!</v>
      </c>
      <c r="Z291" s="221" t="str">
        <f t="shared" si="37"/>
        <v/>
      </c>
      <c r="AA291" s="221" t="str">
        <f t="shared" si="38"/>
        <v/>
      </c>
      <c r="AB291" s="221" t="str">
        <f t="shared" si="39"/>
        <v/>
      </c>
      <c r="AC291" s="221" t="str">
        <f t="shared" si="40"/>
        <v>#REF!</v>
      </c>
      <c r="AD291" s="221" t="str">
        <f t="shared" si="41"/>
        <v>#REF!</v>
      </c>
      <c r="AE291" s="221" t="str">
        <f t="shared" si="42"/>
        <v>#REF!</v>
      </c>
      <c r="AF291" s="221" t="str">
        <f t="shared" si="43"/>
        <v>#REF!</v>
      </c>
      <c r="AG291" s="221" t="str">
        <f t="shared" si="44"/>
        <v>#REF!</v>
      </c>
      <c r="AH291" s="221" t="str">
        <f t="shared" si="45"/>
        <v>#REF!</v>
      </c>
    </row>
    <row r="292">
      <c r="B292" s="218">
        <v>272.0</v>
      </c>
      <c r="C292" s="219" t="str">
        <f t="shared" si="15"/>
        <v>#REF!</v>
      </c>
      <c r="D292" s="221"/>
      <c r="E292" s="221" t="str">
        <f t="shared" si="16"/>
        <v>#REF!</v>
      </c>
      <c r="F292" s="221" t="str">
        <f t="shared" si="17"/>
        <v>#REF!</v>
      </c>
      <c r="G292" s="221" t="str">
        <f t="shared" si="18"/>
        <v>#REF!</v>
      </c>
      <c r="H292" s="221" t="str">
        <f t="shared" si="19"/>
        <v>#REF!</v>
      </c>
      <c r="I292" s="221" t="str">
        <f t="shared" si="20"/>
        <v>#REF!</v>
      </c>
      <c r="J292" s="221" t="str">
        <f t="shared" si="21"/>
        <v>#REF!</v>
      </c>
      <c r="K292" s="221" t="str">
        <f t="shared" si="22"/>
        <v>#REF!</v>
      </c>
      <c r="L292" s="221" t="str">
        <f t="shared" si="23"/>
        <v>#REF!</v>
      </c>
      <c r="M292" s="221" t="str">
        <f t="shared" si="24"/>
        <v>#REF!</v>
      </c>
      <c r="N292" s="221" t="str">
        <f t="shared" si="25"/>
        <v>#REF!</v>
      </c>
      <c r="O292" s="221" t="str">
        <f t="shared" si="26"/>
        <v>#REF!</v>
      </c>
      <c r="P292" s="221" t="str">
        <f t="shared" si="27"/>
        <v>#REF!</v>
      </c>
      <c r="Q292" s="221" t="str">
        <f t="shared" si="28"/>
        <v>#REF!</v>
      </c>
      <c r="R292" s="221" t="str">
        <f t="shared" si="29"/>
        <v>#REF!</v>
      </c>
      <c r="S292" s="221" t="str">
        <f t="shared" si="30"/>
        <v>#REF!</v>
      </c>
      <c r="T292" s="221" t="str">
        <f t="shared" si="31"/>
        <v>#REF!</v>
      </c>
      <c r="U292" s="221" t="str">
        <f t="shared" si="32"/>
        <v>#REF!</v>
      </c>
      <c r="V292" s="221" t="str">
        <f t="shared" si="33"/>
        <v>#REF!</v>
      </c>
      <c r="W292" s="221" t="str">
        <f t="shared" si="34"/>
        <v>#REF!</v>
      </c>
      <c r="X292" s="221" t="str">
        <f t="shared" si="35"/>
        <v>#REF!</v>
      </c>
      <c r="Y292" s="221" t="str">
        <f t="shared" si="36"/>
        <v>#REF!</v>
      </c>
      <c r="Z292" s="221" t="str">
        <f t="shared" si="37"/>
        <v/>
      </c>
      <c r="AA292" s="221" t="str">
        <f t="shared" si="38"/>
        <v/>
      </c>
      <c r="AB292" s="221" t="str">
        <f t="shared" si="39"/>
        <v/>
      </c>
      <c r="AC292" s="221" t="str">
        <f t="shared" si="40"/>
        <v>#REF!</v>
      </c>
      <c r="AD292" s="221" t="str">
        <f t="shared" si="41"/>
        <v>#REF!</v>
      </c>
      <c r="AE292" s="221" t="str">
        <f t="shared" si="42"/>
        <v>#REF!</v>
      </c>
      <c r="AF292" s="221" t="str">
        <f t="shared" si="43"/>
        <v>#REF!</v>
      </c>
      <c r="AG292" s="221" t="str">
        <f t="shared" si="44"/>
        <v>#REF!</v>
      </c>
      <c r="AH292" s="221" t="str">
        <f t="shared" si="45"/>
        <v>#REF!</v>
      </c>
    </row>
    <row r="293">
      <c r="B293" s="218">
        <v>273.0</v>
      </c>
      <c r="C293" s="219" t="str">
        <f t="shared" si="15"/>
        <v>#REF!</v>
      </c>
      <c r="D293" s="221"/>
      <c r="E293" s="221" t="str">
        <f t="shared" si="16"/>
        <v>#REF!</v>
      </c>
      <c r="F293" s="221" t="str">
        <f t="shared" si="17"/>
        <v>#REF!</v>
      </c>
      <c r="G293" s="221" t="str">
        <f t="shared" si="18"/>
        <v>#REF!</v>
      </c>
      <c r="H293" s="221" t="str">
        <f t="shared" si="19"/>
        <v>#REF!</v>
      </c>
      <c r="I293" s="221" t="str">
        <f t="shared" si="20"/>
        <v>#REF!</v>
      </c>
      <c r="J293" s="221" t="str">
        <f t="shared" si="21"/>
        <v>#REF!</v>
      </c>
      <c r="K293" s="221" t="str">
        <f t="shared" si="22"/>
        <v>#REF!</v>
      </c>
      <c r="L293" s="221" t="str">
        <f t="shared" si="23"/>
        <v>#REF!</v>
      </c>
      <c r="M293" s="221" t="str">
        <f t="shared" si="24"/>
        <v>#REF!</v>
      </c>
      <c r="N293" s="221" t="str">
        <f t="shared" si="25"/>
        <v>#REF!</v>
      </c>
      <c r="O293" s="221" t="str">
        <f t="shared" si="26"/>
        <v>#REF!</v>
      </c>
      <c r="P293" s="221" t="str">
        <f t="shared" si="27"/>
        <v>#REF!</v>
      </c>
      <c r="Q293" s="221" t="str">
        <f t="shared" si="28"/>
        <v>#REF!</v>
      </c>
      <c r="R293" s="221" t="str">
        <f t="shared" si="29"/>
        <v>#REF!</v>
      </c>
      <c r="S293" s="221" t="str">
        <f t="shared" si="30"/>
        <v>#REF!</v>
      </c>
      <c r="T293" s="221" t="str">
        <f t="shared" si="31"/>
        <v>#REF!</v>
      </c>
      <c r="U293" s="221" t="str">
        <f t="shared" si="32"/>
        <v>#REF!</v>
      </c>
      <c r="V293" s="221" t="str">
        <f t="shared" si="33"/>
        <v>#REF!</v>
      </c>
      <c r="W293" s="221" t="str">
        <f t="shared" si="34"/>
        <v>#REF!</v>
      </c>
      <c r="X293" s="221" t="str">
        <f t="shared" si="35"/>
        <v>#REF!</v>
      </c>
      <c r="Y293" s="221" t="str">
        <f t="shared" si="36"/>
        <v>#REF!</v>
      </c>
      <c r="Z293" s="221" t="str">
        <f t="shared" si="37"/>
        <v/>
      </c>
      <c r="AA293" s="221" t="str">
        <f t="shared" si="38"/>
        <v/>
      </c>
      <c r="AB293" s="221" t="str">
        <f t="shared" si="39"/>
        <v/>
      </c>
      <c r="AC293" s="221" t="str">
        <f t="shared" si="40"/>
        <v>#REF!</v>
      </c>
      <c r="AD293" s="221" t="str">
        <f t="shared" si="41"/>
        <v>#REF!</v>
      </c>
      <c r="AE293" s="221" t="str">
        <f t="shared" si="42"/>
        <v>#REF!</v>
      </c>
      <c r="AF293" s="221" t="str">
        <f t="shared" si="43"/>
        <v>#REF!</v>
      </c>
      <c r="AG293" s="221" t="str">
        <f t="shared" si="44"/>
        <v>#REF!</v>
      </c>
      <c r="AH293" s="221" t="str">
        <f t="shared" si="45"/>
        <v>#REF!</v>
      </c>
    </row>
    <row r="294">
      <c r="B294" s="218">
        <v>274.0</v>
      </c>
      <c r="C294" s="219" t="str">
        <f t="shared" si="15"/>
        <v>#REF!</v>
      </c>
      <c r="D294" s="221"/>
      <c r="E294" s="221" t="str">
        <f t="shared" si="16"/>
        <v>#REF!</v>
      </c>
      <c r="F294" s="221" t="str">
        <f t="shared" si="17"/>
        <v>#REF!</v>
      </c>
      <c r="G294" s="221" t="str">
        <f t="shared" si="18"/>
        <v>#REF!</v>
      </c>
      <c r="H294" s="221" t="str">
        <f t="shared" si="19"/>
        <v>#REF!</v>
      </c>
      <c r="I294" s="221" t="str">
        <f t="shared" si="20"/>
        <v>#REF!</v>
      </c>
      <c r="J294" s="221" t="str">
        <f t="shared" si="21"/>
        <v>#REF!</v>
      </c>
      <c r="K294" s="221" t="str">
        <f t="shared" si="22"/>
        <v>#REF!</v>
      </c>
      <c r="L294" s="221" t="str">
        <f t="shared" si="23"/>
        <v>#REF!</v>
      </c>
      <c r="M294" s="221" t="str">
        <f t="shared" si="24"/>
        <v>#REF!</v>
      </c>
      <c r="N294" s="221" t="str">
        <f t="shared" si="25"/>
        <v>#REF!</v>
      </c>
      <c r="O294" s="221" t="str">
        <f t="shared" si="26"/>
        <v>#REF!</v>
      </c>
      <c r="P294" s="221" t="str">
        <f t="shared" si="27"/>
        <v>#REF!</v>
      </c>
      <c r="Q294" s="221" t="str">
        <f t="shared" si="28"/>
        <v>#REF!</v>
      </c>
      <c r="R294" s="221" t="str">
        <f t="shared" si="29"/>
        <v>#REF!</v>
      </c>
      <c r="S294" s="221" t="str">
        <f t="shared" si="30"/>
        <v>#REF!</v>
      </c>
      <c r="T294" s="221" t="str">
        <f t="shared" si="31"/>
        <v>#REF!</v>
      </c>
      <c r="U294" s="221" t="str">
        <f t="shared" si="32"/>
        <v>#REF!</v>
      </c>
      <c r="V294" s="221" t="str">
        <f t="shared" si="33"/>
        <v>#REF!</v>
      </c>
      <c r="W294" s="221" t="str">
        <f t="shared" si="34"/>
        <v>#REF!</v>
      </c>
      <c r="X294" s="221" t="str">
        <f t="shared" si="35"/>
        <v>#REF!</v>
      </c>
      <c r="Y294" s="221" t="str">
        <f t="shared" si="36"/>
        <v>#REF!</v>
      </c>
      <c r="Z294" s="221" t="str">
        <f t="shared" si="37"/>
        <v/>
      </c>
      <c r="AA294" s="221" t="str">
        <f t="shared" si="38"/>
        <v/>
      </c>
      <c r="AB294" s="221" t="str">
        <f t="shared" si="39"/>
        <v/>
      </c>
      <c r="AC294" s="221" t="str">
        <f t="shared" si="40"/>
        <v>#REF!</v>
      </c>
      <c r="AD294" s="221" t="str">
        <f t="shared" si="41"/>
        <v>#REF!</v>
      </c>
      <c r="AE294" s="221" t="str">
        <f t="shared" si="42"/>
        <v>#REF!</v>
      </c>
      <c r="AF294" s="221" t="str">
        <f t="shared" si="43"/>
        <v>#REF!</v>
      </c>
      <c r="AG294" s="221" t="str">
        <f t="shared" si="44"/>
        <v>#REF!</v>
      </c>
      <c r="AH294" s="221" t="str">
        <f t="shared" si="45"/>
        <v>#REF!</v>
      </c>
    </row>
    <row r="295">
      <c r="B295" s="218">
        <v>275.0</v>
      </c>
      <c r="C295" s="219" t="str">
        <f t="shared" si="15"/>
        <v>#REF!</v>
      </c>
      <c r="D295" s="221"/>
      <c r="E295" s="221" t="str">
        <f t="shared" si="16"/>
        <v>#REF!</v>
      </c>
      <c r="F295" s="221" t="str">
        <f t="shared" si="17"/>
        <v>#REF!</v>
      </c>
      <c r="G295" s="221" t="str">
        <f t="shared" si="18"/>
        <v>#REF!</v>
      </c>
      <c r="H295" s="221" t="str">
        <f t="shared" si="19"/>
        <v>#REF!</v>
      </c>
      <c r="I295" s="221" t="str">
        <f t="shared" si="20"/>
        <v>#REF!</v>
      </c>
      <c r="J295" s="221" t="str">
        <f t="shared" si="21"/>
        <v>#REF!</v>
      </c>
      <c r="K295" s="221" t="str">
        <f t="shared" si="22"/>
        <v>#REF!</v>
      </c>
      <c r="L295" s="221" t="str">
        <f t="shared" si="23"/>
        <v>#REF!</v>
      </c>
      <c r="M295" s="221" t="str">
        <f t="shared" si="24"/>
        <v>#REF!</v>
      </c>
      <c r="N295" s="221" t="str">
        <f t="shared" si="25"/>
        <v>#REF!</v>
      </c>
      <c r="O295" s="221" t="str">
        <f t="shared" si="26"/>
        <v>#REF!</v>
      </c>
      <c r="P295" s="221" t="str">
        <f t="shared" si="27"/>
        <v>#REF!</v>
      </c>
      <c r="Q295" s="221" t="str">
        <f t="shared" si="28"/>
        <v>#REF!</v>
      </c>
      <c r="R295" s="221" t="str">
        <f t="shared" si="29"/>
        <v>#REF!</v>
      </c>
      <c r="S295" s="221" t="str">
        <f t="shared" si="30"/>
        <v>#REF!</v>
      </c>
      <c r="T295" s="221" t="str">
        <f t="shared" si="31"/>
        <v>#REF!</v>
      </c>
      <c r="U295" s="221" t="str">
        <f t="shared" si="32"/>
        <v>#REF!</v>
      </c>
      <c r="V295" s="221" t="str">
        <f t="shared" si="33"/>
        <v>#REF!</v>
      </c>
      <c r="W295" s="221" t="str">
        <f t="shared" si="34"/>
        <v>#REF!</v>
      </c>
      <c r="X295" s="221" t="str">
        <f t="shared" si="35"/>
        <v>#REF!</v>
      </c>
      <c r="Y295" s="221" t="str">
        <f t="shared" si="36"/>
        <v>#REF!</v>
      </c>
      <c r="Z295" s="221" t="str">
        <f t="shared" si="37"/>
        <v/>
      </c>
      <c r="AA295" s="221" t="str">
        <f t="shared" si="38"/>
        <v/>
      </c>
      <c r="AB295" s="221" t="str">
        <f t="shared" si="39"/>
        <v/>
      </c>
      <c r="AC295" s="221" t="str">
        <f t="shared" si="40"/>
        <v>#REF!</v>
      </c>
      <c r="AD295" s="221" t="str">
        <f t="shared" si="41"/>
        <v>#REF!</v>
      </c>
      <c r="AE295" s="221" t="str">
        <f t="shared" si="42"/>
        <v>#REF!</v>
      </c>
      <c r="AF295" s="221" t="str">
        <f t="shared" si="43"/>
        <v>#REF!</v>
      </c>
      <c r="AG295" s="221" t="str">
        <f t="shared" si="44"/>
        <v>#REF!</v>
      </c>
      <c r="AH295" s="221" t="str">
        <f t="shared" si="45"/>
        <v>#REF!</v>
      </c>
    </row>
    <row r="296">
      <c r="B296" s="218">
        <v>276.0</v>
      </c>
      <c r="C296" s="219" t="str">
        <f t="shared" si="15"/>
        <v>#REF!</v>
      </c>
      <c r="D296" s="221"/>
      <c r="E296" s="221" t="str">
        <f t="shared" si="16"/>
        <v>#REF!</v>
      </c>
      <c r="F296" s="221" t="str">
        <f t="shared" si="17"/>
        <v>#REF!</v>
      </c>
      <c r="G296" s="221" t="str">
        <f t="shared" si="18"/>
        <v>#REF!</v>
      </c>
      <c r="H296" s="221" t="str">
        <f t="shared" si="19"/>
        <v>#REF!</v>
      </c>
      <c r="I296" s="221" t="str">
        <f t="shared" si="20"/>
        <v>#REF!</v>
      </c>
      <c r="J296" s="221" t="str">
        <f t="shared" si="21"/>
        <v>#REF!</v>
      </c>
      <c r="K296" s="221" t="str">
        <f t="shared" si="22"/>
        <v>#REF!</v>
      </c>
      <c r="L296" s="221" t="str">
        <f t="shared" si="23"/>
        <v>#REF!</v>
      </c>
      <c r="M296" s="221" t="str">
        <f t="shared" si="24"/>
        <v>#REF!</v>
      </c>
      <c r="N296" s="221" t="str">
        <f t="shared" si="25"/>
        <v>#REF!</v>
      </c>
      <c r="O296" s="221" t="str">
        <f t="shared" si="26"/>
        <v>#REF!</v>
      </c>
      <c r="P296" s="221" t="str">
        <f t="shared" si="27"/>
        <v>#REF!</v>
      </c>
      <c r="Q296" s="221" t="str">
        <f t="shared" si="28"/>
        <v>#REF!</v>
      </c>
      <c r="R296" s="221" t="str">
        <f t="shared" si="29"/>
        <v>#REF!</v>
      </c>
      <c r="S296" s="221" t="str">
        <f t="shared" si="30"/>
        <v>#REF!</v>
      </c>
      <c r="T296" s="221" t="str">
        <f t="shared" si="31"/>
        <v>#REF!</v>
      </c>
      <c r="U296" s="221" t="str">
        <f t="shared" si="32"/>
        <v>#REF!</v>
      </c>
      <c r="V296" s="221" t="str">
        <f t="shared" si="33"/>
        <v>#REF!</v>
      </c>
      <c r="W296" s="221" t="str">
        <f t="shared" si="34"/>
        <v>#REF!</v>
      </c>
      <c r="X296" s="221" t="str">
        <f t="shared" si="35"/>
        <v>#REF!</v>
      </c>
      <c r="Y296" s="221" t="str">
        <f t="shared" si="36"/>
        <v>#REF!</v>
      </c>
      <c r="Z296" s="221" t="str">
        <f t="shared" si="37"/>
        <v/>
      </c>
      <c r="AA296" s="221" t="str">
        <f t="shared" si="38"/>
        <v/>
      </c>
      <c r="AB296" s="221" t="str">
        <f t="shared" si="39"/>
        <v/>
      </c>
      <c r="AC296" s="221" t="str">
        <f t="shared" si="40"/>
        <v>#REF!</v>
      </c>
      <c r="AD296" s="221" t="str">
        <f t="shared" si="41"/>
        <v>#REF!</v>
      </c>
      <c r="AE296" s="221" t="str">
        <f t="shared" si="42"/>
        <v>#REF!</v>
      </c>
      <c r="AF296" s="221" t="str">
        <f t="shared" si="43"/>
        <v>#REF!</v>
      </c>
      <c r="AG296" s="221" t="str">
        <f t="shared" si="44"/>
        <v>#REF!</v>
      </c>
      <c r="AH296" s="221" t="str">
        <f t="shared" si="45"/>
        <v>#REF!</v>
      </c>
    </row>
    <row r="297">
      <c r="B297" s="218">
        <v>277.0</v>
      </c>
      <c r="C297" s="219" t="str">
        <f t="shared" si="15"/>
        <v>#REF!</v>
      </c>
      <c r="D297" s="221"/>
      <c r="E297" s="221" t="str">
        <f t="shared" si="16"/>
        <v>#REF!</v>
      </c>
      <c r="F297" s="221" t="str">
        <f t="shared" si="17"/>
        <v>#REF!</v>
      </c>
      <c r="G297" s="221" t="str">
        <f t="shared" si="18"/>
        <v>#REF!</v>
      </c>
      <c r="H297" s="221" t="str">
        <f t="shared" si="19"/>
        <v>#REF!</v>
      </c>
      <c r="I297" s="221" t="str">
        <f t="shared" si="20"/>
        <v>#REF!</v>
      </c>
      <c r="J297" s="221" t="str">
        <f t="shared" si="21"/>
        <v>#REF!</v>
      </c>
      <c r="K297" s="221" t="str">
        <f t="shared" si="22"/>
        <v>#REF!</v>
      </c>
      <c r="L297" s="221" t="str">
        <f t="shared" si="23"/>
        <v>#REF!</v>
      </c>
      <c r="M297" s="221" t="str">
        <f t="shared" si="24"/>
        <v>#REF!</v>
      </c>
      <c r="N297" s="221" t="str">
        <f t="shared" si="25"/>
        <v>#REF!</v>
      </c>
      <c r="O297" s="221" t="str">
        <f t="shared" si="26"/>
        <v>#REF!</v>
      </c>
      <c r="P297" s="221" t="str">
        <f t="shared" si="27"/>
        <v>#REF!</v>
      </c>
      <c r="Q297" s="221" t="str">
        <f t="shared" si="28"/>
        <v>#REF!</v>
      </c>
      <c r="R297" s="221" t="str">
        <f t="shared" si="29"/>
        <v>#REF!</v>
      </c>
      <c r="S297" s="221" t="str">
        <f t="shared" si="30"/>
        <v>#REF!</v>
      </c>
      <c r="T297" s="221" t="str">
        <f t="shared" si="31"/>
        <v>#REF!</v>
      </c>
      <c r="U297" s="221" t="str">
        <f t="shared" si="32"/>
        <v>#REF!</v>
      </c>
      <c r="V297" s="221" t="str">
        <f t="shared" si="33"/>
        <v>#REF!</v>
      </c>
      <c r="W297" s="221" t="str">
        <f t="shared" si="34"/>
        <v>#REF!</v>
      </c>
      <c r="X297" s="221" t="str">
        <f t="shared" si="35"/>
        <v>#REF!</v>
      </c>
      <c r="Y297" s="221" t="str">
        <f t="shared" si="36"/>
        <v>#REF!</v>
      </c>
      <c r="Z297" s="221" t="str">
        <f t="shared" si="37"/>
        <v/>
      </c>
      <c r="AA297" s="221" t="str">
        <f t="shared" si="38"/>
        <v/>
      </c>
      <c r="AB297" s="221" t="str">
        <f t="shared" si="39"/>
        <v/>
      </c>
      <c r="AC297" s="221" t="str">
        <f t="shared" si="40"/>
        <v>#REF!</v>
      </c>
      <c r="AD297" s="221" t="str">
        <f t="shared" si="41"/>
        <v>#REF!</v>
      </c>
      <c r="AE297" s="221" t="str">
        <f t="shared" si="42"/>
        <v>#REF!</v>
      </c>
      <c r="AF297" s="221" t="str">
        <f t="shared" si="43"/>
        <v>#REF!</v>
      </c>
      <c r="AG297" s="221" t="str">
        <f t="shared" si="44"/>
        <v>#REF!</v>
      </c>
      <c r="AH297" s="221" t="str">
        <f t="shared" si="45"/>
        <v>#REF!</v>
      </c>
    </row>
    <row r="298">
      <c r="B298" s="218">
        <v>278.0</v>
      </c>
      <c r="C298" s="219" t="str">
        <f t="shared" si="15"/>
        <v>#REF!</v>
      </c>
      <c r="D298" s="221"/>
      <c r="E298" s="221" t="str">
        <f t="shared" si="16"/>
        <v>#REF!</v>
      </c>
      <c r="F298" s="221" t="str">
        <f t="shared" si="17"/>
        <v>#REF!</v>
      </c>
      <c r="G298" s="221" t="str">
        <f t="shared" si="18"/>
        <v>#REF!</v>
      </c>
      <c r="H298" s="221" t="str">
        <f t="shared" si="19"/>
        <v>#REF!</v>
      </c>
      <c r="I298" s="221" t="str">
        <f t="shared" si="20"/>
        <v>#REF!</v>
      </c>
      <c r="J298" s="221" t="str">
        <f t="shared" si="21"/>
        <v>#REF!</v>
      </c>
      <c r="K298" s="221" t="str">
        <f t="shared" si="22"/>
        <v>#REF!</v>
      </c>
      <c r="L298" s="221" t="str">
        <f t="shared" si="23"/>
        <v>#REF!</v>
      </c>
      <c r="M298" s="221" t="str">
        <f t="shared" si="24"/>
        <v>#REF!</v>
      </c>
      <c r="N298" s="221" t="str">
        <f t="shared" si="25"/>
        <v>#REF!</v>
      </c>
      <c r="O298" s="221" t="str">
        <f t="shared" si="26"/>
        <v>#REF!</v>
      </c>
      <c r="P298" s="221" t="str">
        <f t="shared" si="27"/>
        <v>#REF!</v>
      </c>
      <c r="Q298" s="221" t="str">
        <f t="shared" si="28"/>
        <v>#REF!</v>
      </c>
      <c r="R298" s="221" t="str">
        <f t="shared" si="29"/>
        <v>#REF!</v>
      </c>
      <c r="S298" s="221" t="str">
        <f t="shared" si="30"/>
        <v>#REF!</v>
      </c>
      <c r="T298" s="221" t="str">
        <f t="shared" si="31"/>
        <v>#REF!</v>
      </c>
      <c r="U298" s="221" t="str">
        <f t="shared" si="32"/>
        <v>#REF!</v>
      </c>
      <c r="V298" s="221" t="str">
        <f t="shared" si="33"/>
        <v>#REF!</v>
      </c>
      <c r="W298" s="221" t="str">
        <f t="shared" si="34"/>
        <v>#REF!</v>
      </c>
      <c r="X298" s="221" t="str">
        <f t="shared" si="35"/>
        <v>#REF!</v>
      </c>
      <c r="Y298" s="221" t="str">
        <f t="shared" si="36"/>
        <v>#REF!</v>
      </c>
      <c r="Z298" s="221" t="str">
        <f t="shared" si="37"/>
        <v/>
      </c>
      <c r="AA298" s="221" t="str">
        <f t="shared" si="38"/>
        <v/>
      </c>
      <c r="AB298" s="221" t="str">
        <f t="shared" si="39"/>
        <v/>
      </c>
      <c r="AC298" s="221" t="str">
        <f t="shared" si="40"/>
        <v>#REF!</v>
      </c>
      <c r="AD298" s="221" t="str">
        <f t="shared" si="41"/>
        <v>#REF!</v>
      </c>
      <c r="AE298" s="221" t="str">
        <f t="shared" si="42"/>
        <v>#REF!</v>
      </c>
      <c r="AF298" s="221" t="str">
        <f t="shared" si="43"/>
        <v>#REF!</v>
      </c>
      <c r="AG298" s="221" t="str">
        <f t="shared" si="44"/>
        <v>#REF!</v>
      </c>
      <c r="AH298" s="221" t="str">
        <f t="shared" si="45"/>
        <v>#REF!</v>
      </c>
    </row>
    <row r="299">
      <c r="B299" s="218">
        <v>279.0</v>
      </c>
      <c r="C299" s="219" t="str">
        <f t="shared" si="15"/>
        <v>#REF!</v>
      </c>
      <c r="D299" s="221"/>
      <c r="E299" s="221" t="str">
        <f t="shared" si="16"/>
        <v>#REF!</v>
      </c>
      <c r="F299" s="221" t="str">
        <f t="shared" si="17"/>
        <v>#REF!</v>
      </c>
      <c r="G299" s="221" t="str">
        <f t="shared" si="18"/>
        <v>#REF!</v>
      </c>
      <c r="H299" s="221" t="str">
        <f t="shared" si="19"/>
        <v>#REF!</v>
      </c>
      <c r="I299" s="221" t="str">
        <f t="shared" si="20"/>
        <v>#REF!</v>
      </c>
      <c r="J299" s="221" t="str">
        <f t="shared" si="21"/>
        <v>#REF!</v>
      </c>
      <c r="K299" s="221" t="str">
        <f t="shared" si="22"/>
        <v>#REF!</v>
      </c>
      <c r="L299" s="221" t="str">
        <f t="shared" si="23"/>
        <v>#REF!</v>
      </c>
      <c r="M299" s="221" t="str">
        <f t="shared" si="24"/>
        <v>#REF!</v>
      </c>
      <c r="N299" s="221" t="str">
        <f t="shared" si="25"/>
        <v>#REF!</v>
      </c>
      <c r="O299" s="221" t="str">
        <f t="shared" si="26"/>
        <v>#REF!</v>
      </c>
      <c r="P299" s="221" t="str">
        <f t="shared" si="27"/>
        <v>#REF!</v>
      </c>
      <c r="Q299" s="221" t="str">
        <f t="shared" si="28"/>
        <v>#REF!</v>
      </c>
      <c r="R299" s="221" t="str">
        <f t="shared" si="29"/>
        <v>#REF!</v>
      </c>
      <c r="S299" s="221" t="str">
        <f t="shared" si="30"/>
        <v>#REF!</v>
      </c>
      <c r="T299" s="221" t="str">
        <f t="shared" si="31"/>
        <v>#REF!</v>
      </c>
      <c r="U299" s="221" t="str">
        <f t="shared" si="32"/>
        <v>#REF!</v>
      </c>
      <c r="V299" s="221" t="str">
        <f t="shared" si="33"/>
        <v>#REF!</v>
      </c>
      <c r="W299" s="221" t="str">
        <f t="shared" si="34"/>
        <v>#REF!</v>
      </c>
      <c r="X299" s="221" t="str">
        <f t="shared" si="35"/>
        <v>#REF!</v>
      </c>
      <c r="Y299" s="221" t="str">
        <f t="shared" si="36"/>
        <v>#REF!</v>
      </c>
      <c r="Z299" s="221" t="str">
        <f t="shared" si="37"/>
        <v/>
      </c>
      <c r="AA299" s="221" t="str">
        <f t="shared" si="38"/>
        <v/>
      </c>
      <c r="AB299" s="221" t="str">
        <f t="shared" si="39"/>
        <v/>
      </c>
      <c r="AC299" s="221" t="str">
        <f t="shared" si="40"/>
        <v>#REF!</v>
      </c>
      <c r="AD299" s="221" t="str">
        <f t="shared" si="41"/>
        <v>#REF!</v>
      </c>
      <c r="AE299" s="221" t="str">
        <f t="shared" si="42"/>
        <v>#REF!</v>
      </c>
      <c r="AF299" s="221" t="str">
        <f t="shared" si="43"/>
        <v>#REF!</v>
      </c>
      <c r="AG299" s="221" t="str">
        <f t="shared" si="44"/>
        <v>#REF!</v>
      </c>
      <c r="AH299" s="221" t="str">
        <f t="shared" si="45"/>
        <v>#REF!</v>
      </c>
    </row>
    <row r="300">
      <c r="B300" s="218">
        <v>280.0</v>
      </c>
      <c r="C300" s="219" t="str">
        <f t="shared" si="15"/>
        <v>#REF!</v>
      </c>
      <c r="D300" s="221"/>
      <c r="E300" s="221" t="str">
        <f t="shared" si="16"/>
        <v>#REF!</v>
      </c>
      <c r="F300" s="221" t="str">
        <f t="shared" si="17"/>
        <v>#REF!</v>
      </c>
      <c r="G300" s="221" t="str">
        <f t="shared" si="18"/>
        <v>#REF!</v>
      </c>
      <c r="H300" s="221" t="str">
        <f t="shared" si="19"/>
        <v>#REF!</v>
      </c>
      <c r="I300" s="221" t="str">
        <f t="shared" si="20"/>
        <v>#REF!</v>
      </c>
      <c r="J300" s="221" t="str">
        <f t="shared" si="21"/>
        <v>#REF!</v>
      </c>
      <c r="K300" s="221" t="str">
        <f t="shared" si="22"/>
        <v>#REF!</v>
      </c>
      <c r="L300" s="221" t="str">
        <f t="shared" si="23"/>
        <v>#REF!</v>
      </c>
      <c r="M300" s="221" t="str">
        <f t="shared" si="24"/>
        <v>#REF!</v>
      </c>
      <c r="N300" s="221" t="str">
        <f t="shared" si="25"/>
        <v>#REF!</v>
      </c>
      <c r="O300" s="221" t="str">
        <f t="shared" si="26"/>
        <v>#REF!</v>
      </c>
      <c r="P300" s="221" t="str">
        <f t="shared" si="27"/>
        <v>#REF!</v>
      </c>
      <c r="Q300" s="221" t="str">
        <f t="shared" si="28"/>
        <v>#REF!</v>
      </c>
      <c r="R300" s="221" t="str">
        <f t="shared" si="29"/>
        <v>#REF!</v>
      </c>
      <c r="S300" s="221" t="str">
        <f t="shared" si="30"/>
        <v>#REF!</v>
      </c>
      <c r="T300" s="221" t="str">
        <f t="shared" si="31"/>
        <v>#REF!</v>
      </c>
      <c r="U300" s="221" t="str">
        <f t="shared" si="32"/>
        <v>#REF!</v>
      </c>
      <c r="V300" s="221" t="str">
        <f t="shared" si="33"/>
        <v>#REF!</v>
      </c>
      <c r="W300" s="221" t="str">
        <f t="shared" si="34"/>
        <v>#REF!</v>
      </c>
      <c r="X300" s="221" t="str">
        <f t="shared" si="35"/>
        <v>#REF!</v>
      </c>
      <c r="Y300" s="221" t="str">
        <f t="shared" si="36"/>
        <v>#REF!</v>
      </c>
      <c r="Z300" s="221" t="str">
        <f t="shared" si="37"/>
        <v/>
      </c>
      <c r="AA300" s="221" t="str">
        <f t="shared" si="38"/>
        <v/>
      </c>
      <c r="AB300" s="221" t="str">
        <f t="shared" si="39"/>
        <v/>
      </c>
      <c r="AC300" s="221" t="str">
        <f t="shared" si="40"/>
        <v>#REF!</v>
      </c>
      <c r="AD300" s="221" t="str">
        <f t="shared" si="41"/>
        <v>#REF!</v>
      </c>
      <c r="AE300" s="221" t="str">
        <f t="shared" si="42"/>
        <v>#REF!</v>
      </c>
      <c r="AF300" s="221" t="str">
        <f t="shared" si="43"/>
        <v>#REF!</v>
      </c>
      <c r="AG300" s="221" t="str">
        <f t="shared" si="44"/>
        <v>#REF!</v>
      </c>
      <c r="AH300" s="221" t="str">
        <f t="shared" si="45"/>
        <v>#REF!</v>
      </c>
    </row>
  </sheetData>
  <mergeCells count="13">
    <mergeCell ref="Q19:S19"/>
    <mergeCell ref="T19:V19"/>
    <mergeCell ref="W19:Y19"/>
    <mergeCell ref="Z19:AB19"/>
    <mergeCell ref="AC19:AE19"/>
    <mergeCell ref="AF19:AH19"/>
    <mergeCell ref="B1:K1"/>
    <mergeCell ref="C2:H2"/>
    <mergeCell ref="I2:K2"/>
    <mergeCell ref="E19:G19"/>
    <mergeCell ref="H19:J19"/>
    <mergeCell ref="K19:M19"/>
    <mergeCell ref="N19:P19"/>
  </mergeCells>
  <conditionalFormatting sqref="D21:D300">
    <cfRule type="notContainsBlanks" dxfId="9" priority="1">
      <formula>LEN(TRIM(D21))&gt;0</formula>
    </cfRule>
  </conditionalFormatting>
  <drawing r:id="rId1"/>
</worksheet>
</file>