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Excel Functions\Workbooks\Module 6\"/>
    </mc:Choice>
  </mc:AlternateContent>
  <xr:revisionPtr revIDLastSave="0" documentId="13_ncr:1_{58CBE7FD-EB5C-40E8-AD73-70CE972491B3}" xr6:coauthVersionLast="47" xr6:coauthVersionMax="47" xr10:uidLastSave="{00000000-0000-0000-0000-000000000000}"/>
  <bookViews>
    <workbookView xWindow="-110" yWindow="-110" windowWidth="19420" windowHeight="11020" tabRatio="812" xr2:uid="{22D38091-91AF-4541-A0BE-EC5CE3C855D3}"/>
  </bookViews>
  <sheets>
    <sheet name="Index" sheetId="5" r:id="rId1"/>
    <sheet name=" IF, And , OR" sheetId="2" r:id="rId2"/>
    <sheet name=" IF, And , OR (2)" sheetId="6" r:id="rId3"/>
    <sheet name=" IF, And , OR (3)" sheetId="7" r:id="rId4"/>
    <sheet name=" IF, And , OR (4)" sheetId="8" r:id="rId5"/>
    <sheet name="Count IF " sheetId="1" r:id="rId6"/>
    <sheet name="Sum IF" sheetId="3" r:id="rId7"/>
    <sheet name="Average IF" sheetId="4" r:id="rId8"/>
    <sheet name="WildCards" sheetId="9" r:id="rId9"/>
    <sheet name="Partial Match - IF" sheetId="10" r:id="rId10"/>
  </sheets>
  <definedNames>
    <definedName name="_xlnm._FilterDatabase" localSheetId="1" hidden="1">' IF, And , OR'!$B$4:$E$26</definedName>
    <definedName name="_xlnm._FilterDatabase" localSheetId="2" hidden="1">' IF, And , OR (2)'!$B$4:$E$26</definedName>
    <definedName name="_xlnm._FilterDatabase" localSheetId="3" hidden="1">' IF, And , OR (3)'!$B$4:$E$26</definedName>
    <definedName name="_xlnm._FilterDatabase" localSheetId="4" hidden="1">' IF, And , OR (4)'!$B$4:$E$26</definedName>
    <definedName name="_xlnm._FilterDatabase" localSheetId="7" hidden="1">'Average IF'!$B$4:$E$28</definedName>
    <definedName name="_xlnm._FilterDatabase" localSheetId="8" hidden="1">WildCards!$A$3:$E$119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0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4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J8" i="9"/>
  <c r="I8" i="9"/>
  <c r="J7" i="9"/>
  <c r="I7" i="9"/>
  <c r="J6" i="9"/>
  <c r="I6" i="9"/>
  <c r="J5" i="9"/>
  <c r="I5" i="9"/>
  <c r="J4" i="9"/>
  <c r="I4" i="9"/>
  <c r="J12" i="4"/>
  <c r="J11" i="4"/>
  <c r="I11" i="4"/>
  <c r="I12" i="4"/>
  <c r="I10" i="4"/>
  <c r="J10" i="4"/>
  <c r="H10" i="4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J4" i="3"/>
  <c r="I4" i="3"/>
  <c r="H5" i="3"/>
  <c r="H6" i="3"/>
  <c r="H7" i="3"/>
  <c r="H8" i="3"/>
  <c r="H9" i="3"/>
  <c r="H10" i="3"/>
  <c r="H11" i="3"/>
  <c r="H4" i="3"/>
  <c r="G6" i="3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5" i="8"/>
  <c r="E6" i="7" a="1"/>
  <c r="E6" i="7"/>
  <c r="E7" i="7" a="1"/>
  <c r="E7" i="7"/>
  <c r="E8" i="7" a="1"/>
  <c r="E8" i="7"/>
  <c r="E9" i="7" a="1"/>
  <c r="E9" i="7"/>
  <c r="E10" i="7" a="1"/>
  <c r="E10" i="7"/>
  <c r="E11" i="7" a="1"/>
  <c r="E11" i="7"/>
  <c r="E12" i="7" a="1"/>
  <c r="E12" i="7"/>
  <c r="E13" i="7" a="1"/>
  <c r="E13" i="7"/>
  <c r="E14" i="7" a="1"/>
  <c r="E14" i="7"/>
  <c r="E15" i="7" a="1"/>
  <c r="E15" i="7"/>
  <c r="E16" i="7" a="1"/>
  <c r="E16" i="7"/>
  <c r="E17" i="7" a="1"/>
  <c r="E17" i="7"/>
  <c r="E18" i="7" a="1"/>
  <c r="E18" i="7"/>
  <c r="E19" i="7" a="1"/>
  <c r="E19" i="7"/>
  <c r="E20" i="7" a="1"/>
  <c r="E20" i="7"/>
  <c r="E21" i="7" a="1"/>
  <c r="E21" i="7"/>
  <c r="E22" i="7" a="1"/>
  <c r="E22" i="7"/>
  <c r="E23" i="7" a="1"/>
  <c r="E23" i="7"/>
  <c r="E24" i="7" a="1"/>
  <c r="E24" i="7"/>
  <c r="E25" i="7" a="1"/>
  <c r="E25" i="7"/>
  <c r="E26" i="7" a="1"/>
  <c r="E26" i="7"/>
  <c r="E5" i="7" a="1"/>
  <c r="E5" i="7" s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5" i="2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H11" i="4"/>
  <c r="H12" i="4"/>
  <c r="K6" i="4"/>
  <c r="K7" i="4"/>
  <c r="K5" i="4"/>
  <c r="H6" i="4"/>
  <c r="H7" i="4"/>
  <c r="H5" i="4"/>
  <c r="G5" i="3" l="1"/>
  <c r="G7" i="3"/>
  <c r="G8" i="3"/>
  <c r="G9" i="3"/>
  <c r="G10" i="3"/>
  <c r="G11" i="3"/>
  <c r="G4" i="3"/>
  <c r="E4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D4" i="1"/>
  <c r="C4" i="1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<sst xmlns="http://schemas.openxmlformats.org/spreadsheetml/2006/main" count="905" uniqueCount="367">
  <si>
    <t>January Habit Tracker</t>
  </si>
  <si>
    <t>No. of Days</t>
  </si>
  <si>
    <t>Habit</t>
  </si>
  <si>
    <t>Meditation</t>
  </si>
  <si>
    <t>Meditating</t>
  </si>
  <si>
    <t>Walking</t>
  </si>
  <si>
    <t>Drinking Water</t>
  </si>
  <si>
    <t>Date</t>
  </si>
  <si>
    <t>Yes</t>
  </si>
  <si>
    <t>Walk 
(No. of Steps)</t>
  </si>
  <si>
    <t>Water
(No. of Glasses)</t>
  </si>
  <si>
    <t>No</t>
  </si>
  <si>
    <t>All 3</t>
  </si>
  <si>
    <t xml:space="preserve">All </t>
  </si>
  <si>
    <t>Entertainment</t>
  </si>
  <si>
    <t>Total Expense</t>
  </si>
  <si>
    <t>January</t>
  </si>
  <si>
    <t>Category</t>
  </si>
  <si>
    <t>Amount</t>
  </si>
  <si>
    <t>Description</t>
  </si>
  <si>
    <t>Housing</t>
  </si>
  <si>
    <t>Grocery</t>
  </si>
  <si>
    <t>Travel</t>
  </si>
  <si>
    <t>Subscriptions</t>
  </si>
  <si>
    <t>Rent</t>
  </si>
  <si>
    <t>Utilities</t>
  </si>
  <si>
    <t>Dining</t>
  </si>
  <si>
    <t>Month</t>
  </si>
  <si>
    <t>Electricity</t>
  </si>
  <si>
    <t>Internet</t>
  </si>
  <si>
    <t>Expense Tracker - Q1 2022</t>
  </si>
  <si>
    <t>Commute</t>
  </si>
  <si>
    <t>Movie</t>
  </si>
  <si>
    <t>Eating out</t>
  </si>
  <si>
    <t>Order in</t>
  </si>
  <si>
    <t>Shopping</t>
  </si>
  <si>
    <t>Clothes and Footwear</t>
  </si>
  <si>
    <t>February</t>
  </si>
  <si>
    <t xml:space="preserve">Trip to Italy </t>
  </si>
  <si>
    <t>March</t>
  </si>
  <si>
    <t>Plumber</t>
  </si>
  <si>
    <t>Client Meetings</t>
  </si>
  <si>
    <t>Visit Office</t>
  </si>
  <si>
    <t>Theatre</t>
  </si>
  <si>
    <t>Fruits &amp; Cereals</t>
  </si>
  <si>
    <t>Arnold Shawarma</t>
  </si>
  <si>
    <t>Reese Withoutherspoon</t>
  </si>
  <si>
    <t>Michael Bot</t>
  </si>
  <si>
    <t>Willnot Smith</t>
  </si>
  <si>
    <t>Robert De Faro</t>
  </si>
  <si>
    <t>Dua Shallowa</t>
  </si>
  <si>
    <t>Taylor Unhurried</t>
  </si>
  <si>
    <t>Faroon Mive</t>
  </si>
  <si>
    <t>Bustin Jeiber</t>
  </si>
  <si>
    <t>Gady Laga</t>
  </si>
  <si>
    <t>Sd Ehreen</t>
  </si>
  <si>
    <t>Lennifer Jopez</t>
  </si>
  <si>
    <t>Feb Levinson</t>
  </si>
  <si>
    <t>Pam Ceasely</t>
  </si>
  <si>
    <t>Right Wilson</t>
  </si>
  <si>
    <t>Erin Cannon</t>
  </si>
  <si>
    <t>Him Jalpert</t>
  </si>
  <si>
    <t>Meridth Footer</t>
  </si>
  <si>
    <t>Cally Kapoor</t>
  </si>
  <si>
    <t>Test Score</t>
  </si>
  <si>
    <t>Grade</t>
  </si>
  <si>
    <t>Subject</t>
  </si>
  <si>
    <t>Student</t>
  </si>
  <si>
    <t>Biology</t>
  </si>
  <si>
    <t>Physics</t>
  </si>
  <si>
    <t>Chemistry</t>
  </si>
  <si>
    <t>Kim Karcashian</t>
  </si>
  <si>
    <t>Jennifer Anystone</t>
  </si>
  <si>
    <t>Ariana Venti</t>
  </si>
  <si>
    <t>Pete Davidaughter</t>
  </si>
  <si>
    <t>Jennifer lawyerence</t>
  </si>
  <si>
    <t>Average Score</t>
  </si>
  <si>
    <t>Results - Midterm</t>
  </si>
  <si>
    <t>Restaurant</t>
  </si>
  <si>
    <t xml:space="preserve">What to Order this Friday? </t>
  </si>
  <si>
    <t>Cuisine</t>
  </si>
  <si>
    <t>Cuisine Types</t>
  </si>
  <si>
    <t>Chinese</t>
  </si>
  <si>
    <t>Thai</t>
  </si>
  <si>
    <t>Italian</t>
  </si>
  <si>
    <t>Indian</t>
  </si>
  <si>
    <t>Mexican</t>
  </si>
  <si>
    <t>The Perfect Noodle Place</t>
  </si>
  <si>
    <t>The Noodle Company</t>
  </si>
  <si>
    <t>Tik Taco Go</t>
  </si>
  <si>
    <t>Burritooo To Go</t>
  </si>
  <si>
    <t>The Best Taco Place</t>
  </si>
  <si>
    <t>Kebab and More</t>
  </si>
  <si>
    <t>That Indian Food Place</t>
  </si>
  <si>
    <t>The Best Pizza Place</t>
  </si>
  <si>
    <t>Not Just Curry</t>
  </si>
  <si>
    <t>Pizza and Pasta</t>
  </si>
  <si>
    <t>Taco on the Go</t>
  </si>
  <si>
    <t>Falafel??</t>
  </si>
  <si>
    <t>Hasta La Pasta</t>
  </si>
  <si>
    <t>Pizza Pizza Pizza</t>
  </si>
  <si>
    <t>Take the Taco</t>
  </si>
  <si>
    <t>Curry Curry Curry</t>
  </si>
  <si>
    <t>Thai Bisto</t>
  </si>
  <si>
    <t>Vietnamese</t>
  </si>
  <si>
    <t>Pho For You</t>
  </si>
  <si>
    <t>American</t>
  </si>
  <si>
    <t>Burger Me</t>
  </si>
  <si>
    <t>Wow Bao</t>
  </si>
  <si>
    <t>Max Delivery Time (Mins)</t>
  </si>
  <si>
    <t>Turkish</t>
  </si>
  <si>
    <t>Tik Wok</t>
  </si>
  <si>
    <t>Curry Gram</t>
  </si>
  <si>
    <t>Order?</t>
  </si>
  <si>
    <t>Video</t>
  </si>
  <si>
    <t>Functions</t>
  </si>
  <si>
    <t>Sheet</t>
  </si>
  <si>
    <t>SNo</t>
  </si>
  <si>
    <t>IF</t>
  </si>
  <si>
    <t>Nested IF</t>
  </si>
  <si>
    <t xml:space="preserve">IF and Nested IF </t>
  </si>
  <si>
    <t xml:space="preserve">IFS Function </t>
  </si>
  <si>
    <t>IFS</t>
  </si>
  <si>
    <t xml:space="preserve"> IF, And , OR</t>
  </si>
  <si>
    <t xml:space="preserve"> IF, And , OR (2)</t>
  </si>
  <si>
    <t xml:space="preserve"> IF, And , OR (3)</t>
  </si>
  <si>
    <t xml:space="preserve">And, OR </t>
  </si>
  <si>
    <t>And, Or</t>
  </si>
  <si>
    <t xml:space="preserve"> IF, And , OR (4)</t>
  </si>
  <si>
    <t xml:space="preserve">Count IF </t>
  </si>
  <si>
    <t xml:space="preserve">Countif and Countifs </t>
  </si>
  <si>
    <t xml:space="preserve">Countif, Countifs </t>
  </si>
  <si>
    <t>Sum IF</t>
  </si>
  <si>
    <t xml:space="preserve">SumIF and SumIFs </t>
  </si>
  <si>
    <t xml:space="preserve"> SumIF, SumIFs </t>
  </si>
  <si>
    <t>AverageIF, AverageIFs</t>
  </si>
  <si>
    <t>AverageIF and AverageIFs</t>
  </si>
  <si>
    <t>Average IF</t>
  </si>
  <si>
    <t>Sales Summary - Q1 2022</t>
  </si>
  <si>
    <t>Order Summary</t>
  </si>
  <si>
    <t>Invoice No</t>
  </si>
  <si>
    <t>Salesperson</t>
  </si>
  <si>
    <t>Sales</t>
  </si>
  <si>
    <t>Region</t>
  </si>
  <si>
    <t>Region Code</t>
  </si>
  <si>
    <t>No. Of Sales</t>
  </si>
  <si>
    <t>Total Sales</t>
  </si>
  <si>
    <t>Jan-CE-DC</t>
  </si>
  <si>
    <t>CE/01/001</t>
  </si>
  <si>
    <t>Central</t>
  </si>
  <si>
    <t>CE</t>
  </si>
  <si>
    <t>Jan-CE-PV</t>
  </si>
  <si>
    <t>CE/01/002</t>
  </si>
  <si>
    <t>East</t>
  </si>
  <si>
    <t>EA</t>
  </si>
  <si>
    <t>Jan-EA-DC</t>
  </si>
  <si>
    <t>EA/01/003</t>
  </si>
  <si>
    <t>North</t>
  </si>
  <si>
    <t>NO</t>
  </si>
  <si>
    <t>Jan-EA-SC</t>
  </si>
  <si>
    <t>EA/01/004</t>
  </si>
  <si>
    <t>South</t>
  </si>
  <si>
    <t>SO</t>
  </si>
  <si>
    <t>Jan-EA-BB</t>
  </si>
  <si>
    <t>EA/01/005</t>
  </si>
  <si>
    <t>West</t>
  </si>
  <si>
    <t>WE</t>
  </si>
  <si>
    <t>Jan-NO-DC</t>
  </si>
  <si>
    <t>NO/01/006</t>
  </si>
  <si>
    <t>Jan-NO-SC</t>
  </si>
  <si>
    <t>NO/01/007</t>
  </si>
  <si>
    <t>NO/01/008</t>
  </si>
  <si>
    <t>Jan-SO-BB</t>
  </si>
  <si>
    <t>SO/01/009</t>
  </si>
  <si>
    <t>Jan-SO-DC</t>
  </si>
  <si>
    <t>SO/01/010</t>
  </si>
  <si>
    <t>Jan-WE-BB</t>
  </si>
  <si>
    <t>WE/01/011</t>
  </si>
  <si>
    <t>Jan-WE-PV</t>
  </si>
  <si>
    <t>WE/01/012</t>
  </si>
  <si>
    <t>EA/01/013</t>
  </si>
  <si>
    <t>EA/01/014</t>
  </si>
  <si>
    <t>SO/01/015</t>
  </si>
  <si>
    <t>CE/01/016</t>
  </si>
  <si>
    <t>EA/01/017</t>
  </si>
  <si>
    <t>EA/01/018</t>
  </si>
  <si>
    <t>NO/01/019</t>
  </si>
  <si>
    <t>Jan-SO-PV</t>
  </si>
  <si>
    <t>SO/01/020</t>
  </si>
  <si>
    <t>Jan-WE-DC</t>
  </si>
  <si>
    <t>WE/01/021</t>
  </si>
  <si>
    <t>Jan-CE-SC</t>
  </si>
  <si>
    <t>CE/01/022</t>
  </si>
  <si>
    <t>NO/01/023</t>
  </si>
  <si>
    <t>SO/01/024</t>
  </si>
  <si>
    <t>WE/01/025</t>
  </si>
  <si>
    <t>Jan-CE-BB</t>
  </si>
  <si>
    <t>CE/01/026</t>
  </si>
  <si>
    <t>Feb-EA-PV</t>
  </si>
  <si>
    <t>EA/02/001</t>
  </si>
  <si>
    <t>Feb-EA-DC</t>
  </si>
  <si>
    <t>EA/02/002</t>
  </si>
  <si>
    <t>Feb-NO-SC</t>
  </si>
  <si>
    <t>NO/02/003</t>
  </si>
  <si>
    <t>Feb-SO-BB</t>
  </si>
  <si>
    <t>SO/02/004</t>
  </si>
  <si>
    <t>Feb-SO-DC</t>
  </si>
  <si>
    <t>SO/02/005</t>
  </si>
  <si>
    <t>Feb-WE-SC</t>
  </si>
  <si>
    <t>WE/02/006</t>
  </si>
  <si>
    <t>Feb-CE-DC</t>
  </si>
  <si>
    <t>CE/02/007</t>
  </si>
  <si>
    <t>EA/02/008</t>
  </si>
  <si>
    <t>EA/02/009</t>
  </si>
  <si>
    <t>Feb-NO-DC</t>
  </si>
  <si>
    <t>NO/02/010</t>
  </si>
  <si>
    <t>Feb-SO-PV</t>
  </si>
  <si>
    <t>SO/02/011</t>
  </si>
  <si>
    <t>SO/02/012</t>
  </si>
  <si>
    <t>WE/02/013</t>
  </si>
  <si>
    <t>Feb-CE-PV</t>
  </si>
  <si>
    <t>CE/02/014</t>
  </si>
  <si>
    <t>EA/02/015</t>
  </si>
  <si>
    <t>NO/02/016</t>
  </si>
  <si>
    <t>SO/02/017</t>
  </si>
  <si>
    <t>Feb-WE-DC</t>
  </si>
  <si>
    <t>WE/02/018</t>
  </si>
  <si>
    <t>Feb-CE-SC</t>
  </si>
  <si>
    <t>CE/02/019</t>
  </si>
  <si>
    <t>EA/02/020</t>
  </si>
  <si>
    <t>Feb-NO-PV</t>
  </si>
  <si>
    <t>NO/02/021</t>
  </si>
  <si>
    <t>NO/02/022</t>
  </si>
  <si>
    <t>Feb-SO-SC</t>
  </si>
  <si>
    <t>SO/02/023</t>
  </si>
  <si>
    <t>SO/02/024</t>
  </si>
  <si>
    <t>WE/02/025</t>
  </si>
  <si>
    <t>CE/02/026</t>
  </si>
  <si>
    <t>EA/02/027</t>
  </si>
  <si>
    <t>EA/02/028</t>
  </si>
  <si>
    <t>NO/02/029</t>
  </si>
  <si>
    <t>WE/02/030</t>
  </si>
  <si>
    <t>CE/02/031</t>
  </si>
  <si>
    <t>NO/02/032</t>
  </si>
  <si>
    <t>SO/02/033</t>
  </si>
  <si>
    <t>SO/02/034</t>
  </si>
  <si>
    <t>WE/02/035</t>
  </si>
  <si>
    <t>Feb-EA-BB</t>
  </si>
  <si>
    <t>EA/02/036</t>
  </si>
  <si>
    <t>EA/02/037</t>
  </si>
  <si>
    <t>NO/02/038</t>
  </si>
  <si>
    <t>NO/02/039</t>
  </si>
  <si>
    <t>CE/02/040</t>
  </si>
  <si>
    <t>CE/02/041</t>
  </si>
  <si>
    <t>EA/02/042</t>
  </si>
  <si>
    <t>NO/02/043</t>
  </si>
  <si>
    <t>SO/02/044</t>
  </si>
  <si>
    <t>SO/02/045</t>
  </si>
  <si>
    <t>WE/02/046</t>
  </si>
  <si>
    <t>WE/02/047</t>
  </si>
  <si>
    <t>EA/02/048</t>
  </si>
  <si>
    <t>EA/02/049</t>
  </si>
  <si>
    <t>SO/02/050</t>
  </si>
  <si>
    <t>CE/02/051</t>
  </si>
  <si>
    <t>CE/02/052</t>
  </si>
  <si>
    <t>NO/02/053</t>
  </si>
  <si>
    <t>SO/02/054</t>
  </si>
  <si>
    <t>SO/02/055</t>
  </si>
  <si>
    <t>Feb-WE-PV</t>
  </si>
  <si>
    <t>WE/02/056</t>
  </si>
  <si>
    <t>Feb-WE-BB</t>
  </si>
  <si>
    <t>WE/02/057</t>
  </si>
  <si>
    <t>CE/02/058</t>
  </si>
  <si>
    <t>CE/02/059</t>
  </si>
  <si>
    <t>EA/02/060</t>
  </si>
  <si>
    <t>SO/02/061</t>
  </si>
  <si>
    <t>WE/02/062</t>
  </si>
  <si>
    <t>WE/02/063</t>
  </si>
  <si>
    <t>Mar-CE-DC</t>
  </si>
  <si>
    <t>CE/03/001</t>
  </si>
  <si>
    <t>Mar-EA-SC</t>
  </si>
  <si>
    <t>EA/03/002</t>
  </si>
  <si>
    <t>Mar-NO-PV</t>
  </si>
  <si>
    <t>NO/03/003</t>
  </si>
  <si>
    <t>Mar-SO-BB</t>
  </si>
  <si>
    <t>SO/03/004</t>
  </si>
  <si>
    <t>Mar-WE-DC</t>
  </si>
  <si>
    <t>WE/03/005</t>
  </si>
  <si>
    <t>Mar-WE-BB</t>
  </si>
  <si>
    <t>WE/03/006</t>
  </si>
  <si>
    <t>Mar-CE-SC</t>
  </si>
  <si>
    <t>CE/03/007</t>
  </si>
  <si>
    <t>EA/03/008</t>
  </si>
  <si>
    <t>Mar-EA-DC</t>
  </si>
  <si>
    <t>EA/03/009</t>
  </si>
  <si>
    <t>Mar-NO-DC</t>
  </si>
  <si>
    <t>NO/03/010</t>
  </si>
  <si>
    <t>Mar-SO-SC</t>
  </si>
  <si>
    <t>SO/03/011</t>
  </si>
  <si>
    <t>Mar-WE-PV</t>
  </si>
  <si>
    <t>WE/03/012</t>
  </si>
  <si>
    <t>CE/03/013</t>
  </si>
  <si>
    <t>Mar-CE-BB</t>
  </si>
  <si>
    <t>CE/03/014</t>
  </si>
  <si>
    <t>EA/03/015</t>
  </si>
  <si>
    <t>Mar-NO-SC</t>
  </si>
  <si>
    <t>NO/03/016</t>
  </si>
  <si>
    <t>Mar-SO-DC</t>
  </si>
  <si>
    <t>SO/03/017</t>
  </si>
  <si>
    <t>WE/03/018</t>
  </si>
  <si>
    <t>Mar-WE-SC</t>
  </si>
  <si>
    <t>WE/03/019</t>
  </si>
  <si>
    <t>Mar-CE-PV</t>
  </si>
  <si>
    <t>CE/03/020</t>
  </si>
  <si>
    <t>CE/03/021</t>
  </si>
  <si>
    <t>EA/03/022</t>
  </si>
  <si>
    <t>NO/03/023</t>
  </si>
  <si>
    <t>SO/03/024</t>
  </si>
  <si>
    <t>SO/03/025</t>
  </si>
  <si>
    <t>WE/03/026</t>
  </si>
  <si>
    <t>WE/03/027</t>
  </si>
  <si>
    <t>Employee Database</t>
  </si>
  <si>
    <t>Emp ID</t>
  </si>
  <si>
    <t>Full Name</t>
  </si>
  <si>
    <t>Regions</t>
  </si>
  <si>
    <t>E0001</t>
  </si>
  <si>
    <t>CE, EA</t>
  </si>
  <si>
    <t>E0002</t>
  </si>
  <si>
    <t>EA, WE</t>
  </si>
  <si>
    <t>E0003</t>
  </si>
  <si>
    <t>WE, NO</t>
  </si>
  <si>
    <t>E0004</t>
  </si>
  <si>
    <t>SO, CE</t>
  </si>
  <si>
    <t>E0005</t>
  </si>
  <si>
    <t>NO, SO</t>
  </si>
  <si>
    <t>E0006</t>
  </si>
  <si>
    <t>NO, WE</t>
  </si>
  <si>
    <t>E0007</t>
  </si>
  <si>
    <t>EA, NO</t>
  </si>
  <si>
    <t>E0008</t>
  </si>
  <si>
    <t>EA, CE</t>
  </si>
  <si>
    <t>E0009</t>
  </si>
  <si>
    <t>CE, WE</t>
  </si>
  <si>
    <t>E0010</t>
  </si>
  <si>
    <t>CE, EA, NO</t>
  </si>
  <si>
    <t>E0011</t>
  </si>
  <si>
    <t>NO, CE</t>
  </si>
  <si>
    <t>E0012</t>
  </si>
  <si>
    <t>EA, SO</t>
  </si>
  <si>
    <t>E0013</t>
  </si>
  <si>
    <t>SO, WE</t>
  </si>
  <si>
    <t>E0014</t>
  </si>
  <si>
    <t>E0015</t>
  </si>
  <si>
    <t>SO, EA</t>
  </si>
  <si>
    <t>E0016</t>
  </si>
  <si>
    <t>E0017</t>
  </si>
  <si>
    <t>CE, SO</t>
  </si>
  <si>
    <t>E0018</t>
  </si>
  <si>
    <t>E0019</t>
  </si>
  <si>
    <t>WildCards</t>
  </si>
  <si>
    <t>Wildcards</t>
  </si>
  <si>
    <t>Partial Match - SumIF, CountIF</t>
  </si>
  <si>
    <t>Partial Match - IF Function</t>
  </si>
  <si>
    <t>Find, Search, IFError, ISNumber</t>
  </si>
  <si>
    <t>Partial Match - IF</t>
  </si>
  <si>
    <t>Partial Match using IF, Find and IFError</t>
  </si>
  <si>
    <t>Partial Match using IF, Search and ISNumber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</si>
</sst>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C6E0B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79">
    <xf numFmtId="0" fontId="0" fillId="0" borderId="0" xfId="0"/>
    <xf numFmtId="0" fontId="1" fillId="4" borderId="0" xfId="0" applyFont="1" applyFill="1" applyAlignment="1">
      <alignment horizontal="centerContinuous" vertical="distributed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 vertical="center"/>
    </xf>
    <xf numFmtId="15" fontId="0" fillId="2" borderId="6" xfId="0" applyNumberForma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Continuous" vertical="distributed"/>
    </xf>
    <xf numFmtId="0" fontId="4" fillId="6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top"/>
    </xf>
    <xf numFmtId="164" fontId="0" fillId="2" borderId="6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Continuous" vertical="center"/>
    </xf>
    <xf numFmtId="0" fontId="2" fillId="5" borderId="5" xfId="0" applyFont="1" applyFill="1" applyBorder="1" applyAlignment="1">
      <alignment horizontal="center" vertical="center" wrapText="1"/>
    </xf>
    <xf numFmtId="17" fontId="2" fillId="5" borderId="5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Continuous"/>
    </xf>
    <xf numFmtId="0" fontId="2" fillId="4" borderId="14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Continuous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15" fontId="12" fillId="7" borderId="16" xfId="0" applyNumberFormat="1" applyFont="1" applyFill="1" applyBorder="1" applyAlignment="1">
      <alignment horizontal="center"/>
    </xf>
    <xf numFmtId="15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4" fontId="12" fillId="7" borderId="17" xfId="2" applyNumberFormat="1" applyFont="1" applyFill="1" applyBorder="1" applyAlignment="1">
      <alignment horizontal="center"/>
    </xf>
    <xf numFmtId="15" fontId="12" fillId="7" borderId="10" xfId="0" applyNumberFormat="1" applyFont="1" applyFill="1" applyBorder="1" applyAlignment="1">
      <alignment horizontal="center"/>
    </xf>
    <xf numFmtId="15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164" fontId="12" fillId="7" borderId="2" xfId="2" applyNumberFormat="1" applyFont="1" applyFill="1" applyBorder="1" applyAlignment="1">
      <alignment horizontal="center"/>
    </xf>
    <xf numFmtId="15" fontId="12" fillId="7" borderId="11" xfId="0" applyNumberFormat="1" applyFont="1" applyFill="1" applyBorder="1" applyAlignment="1">
      <alignment horizontal="center"/>
    </xf>
    <xf numFmtId="15" fontId="12" fillId="7" borderId="3" xfId="0" applyNumberFormat="1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164" fontId="12" fillId="7" borderId="4" xfId="2" applyNumberFormat="1" applyFont="1" applyFill="1" applyBorder="1" applyAlignment="1">
      <alignment horizontal="center"/>
    </xf>
    <xf numFmtId="0" fontId="0" fillId="4" borderId="0" xfId="0" applyFill="1" applyAlignment="1">
      <alignment horizontal="centerContinuous" vertical="center"/>
    </xf>
    <xf numFmtId="0" fontId="11" fillId="8" borderId="18" xfId="0" applyFont="1" applyFill="1" applyBorder="1" applyAlignment="1">
      <alignment vertical="center"/>
    </xf>
    <xf numFmtId="0" fontId="11" fillId="8" borderId="19" xfId="0" applyFont="1" applyFill="1" applyBorder="1" applyAlignment="1">
      <alignment vertical="center"/>
    </xf>
    <xf numFmtId="0" fontId="11" fillId="8" borderId="20" xfId="0" applyFont="1" applyFill="1" applyBorder="1" applyAlignment="1">
      <alignment vertical="center"/>
    </xf>
    <xf numFmtId="0" fontId="11" fillId="8" borderId="21" xfId="0" applyFont="1" applyFill="1" applyBorder="1" applyAlignment="1">
      <alignment vertical="center"/>
    </xf>
    <xf numFmtId="0" fontId="12" fillId="7" borderId="10" xfId="0" applyFont="1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16" xfId="0" applyFont="1" applyFill="1" applyBorder="1"/>
    <xf numFmtId="0" fontId="12" fillId="7" borderId="0" xfId="0" applyFont="1" applyFill="1"/>
    <xf numFmtId="0" fontId="12" fillId="7" borderId="17" xfId="0" applyFont="1" applyFill="1" applyBorder="1"/>
    <xf numFmtId="0" fontId="12" fillId="7" borderId="11" xfId="0" applyFont="1" applyFill="1" applyBorder="1"/>
    <xf numFmtId="0" fontId="12" fillId="7" borderId="3" xfId="0" applyFont="1" applyFill="1" applyBorder="1"/>
    <xf numFmtId="0" fontId="12" fillId="7" borderId="4" xfId="0" applyFont="1" applyFill="1" applyBorder="1"/>
    <xf numFmtId="0" fontId="11" fillId="8" borderId="22" xfId="0" applyFont="1" applyFill="1" applyBorder="1" applyAlignment="1">
      <alignment vertical="center"/>
    </xf>
    <xf numFmtId="0" fontId="12" fillId="7" borderId="22" xfId="0" applyFont="1" applyFill="1" applyBorder="1"/>
    <xf numFmtId="0" fontId="12" fillId="7" borderId="23" xfId="0" applyFont="1" applyFill="1" applyBorder="1"/>
    <xf numFmtId="0" fontId="12" fillId="7" borderId="24" xfId="0" applyFont="1" applyFill="1" applyBorder="1"/>
    <xf numFmtId="0" fontId="2" fillId="0" borderId="0" xfId="0" applyFont="1" applyAlignment="1">
      <alignment horizontal="center" vertical="center"/>
    </xf>
    <xf numFmtId="0" fontId="0" fillId="3" borderId="1" xfId="0" applyFill="1" applyBorder="1"/>
    <xf numFmtId="0" fontId="8" fillId="3" borderId="2" xfId="1" applyFill="1" applyBorder="1"/>
    <xf numFmtId="0" fontId="0" fillId="3" borderId="16" xfId="0" applyFill="1" applyBorder="1" applyAlignment="1">
      <alignment horizontal="center" vertical="center"/>
    </xf>
    <xf numFmtId="0" fontId="0" fillId="3" borderId="0" xfId="0" applyFill="1"/>
    <xf numFmtId="0" fontId="8" fillId="3" borderId="17" xfId="1" applyFill="1" applyBorder="1"/>
    <xf numFmtId="0" fontId="0" fillId="3" borderId="0" xfId="0" applyFill="1" applyAlignment="1">
      <alignment wrapText="1"/>
    </xf>
    <xf numFmtId="0" fontId="0" fillId="3" borderId="3" xfId="0" applyFill="1" applyBorder="1"/>
    <xf numFmtId="0" fontId="8" fillId="3" borderId="4" xfId="1" applyFill="1" applyBorder="1"/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</cellXfs>
  <cellStyles count="3">
    <cellStyle name="Currency 2" xfId="2" xr:uid="{C8528DC6-CDC3-4EC5-812F-AEC4EC36DD90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2A0F-3CFB-4A3A-ADD6-EEBE85CED585}">
  <sheetPr>
    <tabColor theme="9" tint="0.39997558519241921"/>
  </sheetPr>
  <dimension ref="B1:E11"/>
  <sheetViews>
    <sheetView showGridLines="0" tabSelected="1" workbookViewId="0">
      <selection activeCell="C3" sqref="C3"/>
    </sheetView>
  </sheetViews>
  <sheetFormatPr defaultRowHeight="14.5" x14ac:dyDescent="0.35"/>
  <cols>
    <col min="2" max="2" width="9" customWidth="1"/>
    <col min="3" max="3" width="26.1796875" customWidth="1"/>
    <col min="4" max="4" width="46.81640625" customWidth="1"/>
    <col min="5" max="5" width="17.54296875" customWidth="1"/>
  </cols>
  <sheetData>
    <row r="1" spans="2:5" ht="15" thickBot="1" x14ac:dyDescent="0.4"/>
    <row r="2" spans="2:5" ht="20.5" customHeight="1" thickBot="1" x14ac:dyDescent="0.4">
      <c r="B2" s="77" t="s">
        <v>117</v>
      </c>
      <c r="C2" s="77" t="s">
        <v>114</v>
      </c>
      <c r="D2" s="77" t="s">
        <v>115</v>
      </c>
      <c r="E2" s="78" t="s">
        <v>116</v>
      </c>
    </row>
    <row r="3" spans="2:5" x14ac:dyDescent="0.35">
      <c r="B3" s="8">
        <v>1</v>
      </c>
      <c r="C3" s="69" t="s">
        <v>120</v>
      </c>
      <c r="D3" s="69" t="s">
        <v>118</v>
      </c>
      <c r="E3" s="70" t="s">
        <v>123</v>
      </c>
    </row>
    <row r="4" spans="2:5" x14ac:dyDescent="0.35">
      <c r="B4" s="71">
        <v>2</v>
      </c>
      <c r="C4" s="72" t="s">
        <v>120</v>
      </c>
      <c r="D4" s="72" t="s">
        <v>119</v>
      </c>
      <c r="E4" s="73" t="s">
        <v>124</v>
      </c>
    </row>
    <row r="5" spans="2:5" x14ac:dyDescent="0.35">
      <c r="B5" s="71">
        <v>3</v>
      </c>
      <c r="C5" s="72" t="s">
        <v>121</v>
      </c>
      <c r="D5" s="72" t="s">
        <v>122</v>
      </c>
      <c r="E5" s="73" t="s">
        <v>125</v>
      </c>
    </row>
    <row r="6" spans="2:5" x14ac:dyDescent="0.35">
      <c r="B6" s="71">
        <v>4</v>
      </c>
      <c r="C6" s="72" t="s">
        <v>126</v>
      </c>
      <c r="D6" s="72" t="s">
        <v>127</v>
      </c>
      <c r="E6" s="73" t="s">
        <v>128</v>
      </c>
    </row>
    <row r="7" spans="2:5" x14ac:dyDescent="0.35">
      <c r="B7" s="71">
        <v>5</v>
      </c>
      <c r="C7" s="72" t="s">
        <v>130</v>
      </c>
      <c r="D7" s="72" t="s">
        <v>131</v>
      </c>
      <c r="E7" s="73" t="s">
        <v>129</v>
      </c>
    </row>
    <row r="8" spans="2:5" x14ac:dyDescent="0.35">
      <c r="B8" s="71">
        <v>6</v>
      </c>
      <c r="C8" s="72" t="s">
        <v>133</v>
      </c>
      <c r="D8" s="72" t="s">
        <v>134</v>
      </c>
      <c r="E8" s="73" t="s">
        <v>132</v>
      </c>
    </row>
    <row r="9" spans="2:5" ht="18" customHeight="1" x14ac:dyDescent="0.35">
      <c r="B9" s="71">
        <v>7</v>
      </c>
      <c r="C9" s="74" t="s">
        <v>136</v>
      </c>
      <c r="D9" s="72" t="s">
        <v>135</v>
      </c>
      <c r="E9" s="73" t="s">
        <v>137</v>
      </c>
    </row>
    <row r="10" spans="2:5" x14ac:dyDescent="0.35">
      <c r="B10" s="71">
        <v>8</v>
      </c>
      <c r="C10" s="72" t="s">
        <v>360</v>
      </c>
      <c r="D10" s="72" t="s">
        <v>361</v>
      </c>
      <c r="E10" s="73" t="s">
        <v>359</v>
      </c>
    </row>
    <row r="11" spans="2:5" ht="15" thickBot="1" x14ac:dyDescent="0.4">
      <c r="B11" s="9">
        <v>9</v>
      </c>
      <c r="C11" s="75" t="s">
        <v>362</v>
      </c>
      <c r="D11" s="75" t="s">
        <v>363</v>
      </c>
      <c r="E11" s="76" t="s">
        <v>364</v>
      </c>
    </row>
  </sheetData>
  <hyperlinks>
    <hyperlink ref="E3" location="' IF, And , OR'!A1" display=" IF, And , OR" xr:uid="{C2A7B673-710C-4618-A052-E6F1491C6468}"/>
    <hyperlink ref="E4" location="' IF, And , OR (2)'!A1" display=" IF, And , OR (2)" xr:uid="{5B4D4D5B-F5B2-4349-A1AB-16CCEF826643}"/>
    <hyperlink ref="E5" location="' IF, And , OR (3)'!A1" display=" IF, And , OR (3)" xr:uid="{48CC7E0A-6108-4240-A9CB-1A3A730E23A4}"/>
    <hyperlink ref="E6" location="' IF, And , OR (4)'!A1" display=" IF, And , OR (4)" xr:uid="{3C57F1A9-E1AB-4913-9803-DC8D31ED5391}"/>
    <hyperlink ref="E7" location="'Count IF '!A1" display="Count IF " xr:uid="{06CBE40E-ADAE-4308-A15C-69612242DDFF}"/>
    <hyperlink ref="E8" location="'Sum IF'!A1" display="Sum IF" xr:uid="{EECE4D39-CF29-4E4B-850E-6941C9F335B0}"/>
    <hyperlink ref="E9" location="'Average IF'!A1" display="Average IF" xr:uid="{82E49E03-9FC9-4F06-9974-561610C56B32}"/>
    <hyperlink ref="E10" location="WildCards!A1" display="WildCards" xr:uid="{5AE69AD6-DA30-4DC8-B29B-8CE0530D83FB}"/>
    <hyperlink ref="E11" location="'Partial Match - IF'!A1" display="Partial Match - IF" xr:uid="{0BCB2B9A-D61D-4E5D-9D0E-8F5166D0E1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07D7-3915-42FC-8FAE-C0B64BC2CE6D}">
  <sheetPr>
    <tabColor theme="9" tint="0.39997558519241921"/>
  </sheetPr>
  <dimension ref="B1:H26"/>
  <sheetViews>
    <sheetView zoomScaleNormal="100" workbookViewId="0">
      <selection activeCell="B4" sqref="B4"/>
    </sheetView>
  </sheetViews>
  <sheetFormatPr defaultRowHeight="14.5" x14ac:dyDescent="0.35"/>
  <cols>
    <col min="1" max="1" width="5.453125" customWidth="1"/>
    <col min="2" max="2" width="22.36328125" customWidth="1"/>
    <col min="3" max="3" width="12.54296875" customWidth="1"/>
    <col min="4" max="4" width="12.90625" customWidth="1"/>
    <col min="5" max="5" width="14.90625" customWidth="1"/>
    <col min="6" max="6" width="14.1796875" customWidth="1"/>
    <col min="7" max="7" width="15.36328125" customWidth="1"/>
    <col min="8" max="8" width="18.90625" customWidth="1"/>
    <col min="9" max="9" width="15" customWidth="1"/>
  </cols>
  <sheetData>
    <row r="1" spans="2:8" ht="15" customHeight="1" thickBot="1" x14ac:dyDescent="0.4"/>
    <row r="2" spans="2:8" ht="25.75" customHeight="1" thickBot="1" x14ac:dyDescent="0.4">
      <c r="B2" s="25" t="s">
        <v>79</v>
      </c>
      <c r="C2" s="28"/>
      <c r="D2" s="28"/>
      <c r="E2" s="29"/>
    </row>
    <row r="3" spans="2:8" ht="19.75" customHeight="1" x14ac:dyDescent="0.35"/>
    <row r="4" spans="2:8" ht="39" customHeight="1" x14ac:dyDescent="0.35">
      <c r="B4" s="26" t="s">
        <v>78</v>
      </c>
      <c r="C4" s="26" t="s">
        <v>80</v>
      </c>
      <c r="D4" s="26" t="s">
        <v>109</v>
      </c>
      <c r="E4" s="27" t="s">
        <v>113</v>
      </c>
      <c r="H4" s="26" t="s">
        <v>81</v>
      </c>
    </row>
    <row r="5" spans="2:8" ht="24" customHeight="1" x14ac:dyDescent="0.35">
      <c r="B5" s="4" t="s">
        <v>87</v>
      </c>
      <c r="C5" s="5" t="s">
        <v>82</v>
      </c>
      <c r="D5" s="5">
        <v>45</v>
      </c>
      <c r="E5" s="5" t="str">
        <f>IF(C5=$H$5,"May be","Not Today")</f>
        <v>May be</v>
      </c>
      <c r="H5" s="5" t="s">
        <v>82</v>
      </c>
    </row>
    <row r="6" spans="2:8" ht="24" customHeight="1" x14ac:dyDescent="0.35">
      <c r="B6" s="4" t="s">
        <v>89</v>
      </c>
      <c r="C6" s="5" t="s">
        <v>86</v>
      </c>
      <c r="D6" s="4">
        <v>30</v>
      </c>
      <c r="E6" s="5" t="str">
        <f t="shared" ref="E6:E26" si="0">IF(C6=$H$5,"May be","Not Today")</f>
        <v>Not Today</v>
      </c>
      <c r="H6" s="5" t="s">
        <v>83</v>
      </c>
    </row>
    <row r="7" spans="2:8" ht="24" customHeight="1" x14ac:dyDescent="0.35">
      <c r="B7" s="4" t="s">
        <v>112</v>
      </c>
      <c r="C7" s="4" t="s">
        <v>85</v>
      </c>
      <c r="D7" s="4">
        <v>55</v>
      </c>
      <c r="E7" s="5" t="str">
        <f t="shared" si="0"/>
        <v>Not Today</v>
      </c>
      <c r="H7" s="5" t="s">
        <v>84</v>
      </c>
    </row>
    <row r="8" spans="2:8" ht="24" customHeight="1" x14ac:dyDescent="0.35">
      <c r="B8" s="4" t="s">
        <v>94</v>
      </c>
      <c r="C8" s="4" t="s">
        <v>84</v>
      </c>
      <c r="D8" s="4">
        <v>25</v>
      </c>
      <c r="E8" s="5" t="str">
        <f t="shared" si="0"/>
        <v>Not Today</v>
      </c>
      <c r="H8" s="5" t="s">
        <v>85</v>
      </c>
    </row>
    <row r="9" spans="2:8" ht="24" customHeight="1" x14ac:dyDescent="0.35">
      <c r="B9" s="5" t="s">
        <v>88</v>
      </c>
      <c r="C9" s="5" t="s">
        <v>82</v>
      </c>
      <c r="D9" s="5">
        <v>20</v>
      </c>
      <c r="E9" s="5" t="str">
        <f t="shared" si="0"/>
        <v>May be</v>
      </c>
      <c r="H9" s="5" t="s">
        <v>86</v>
      </c>
    </row>
    <row r="10" spans="2:8" ht="24" customHeight="1" x14ac:dyDescent="0.35">
      <c r="B10" s="4" t="s">
        <v>90</v>
      </c>
      <c r="C10" s="5" t="s">
        <v>86</v>
      </c>
      <c r="D10" s="4">
        <v>35</v>
      </c>
      <c r="E10" s="5" t="str">
        <f t="shared" si="0"/>
        <v>Not Today</v>
      </c>
      <c r="H10" s="5" t="s">
        <v>110</v>
      </c>
    </row>
    <row r="11" spans="2:8" ht="24" customHeight="1" x14ac:dyDescent="0.35">
      <c r="B11" s="4" t="s">
        <v>92</v>
      </c>
      <c r="C11" s="5" t="s">
        <v>110</v>
      </c>
      <c r="D11" s="5">
        <v>20</v>
      </c>
      <c r="E11" s="5" t="str">
        <f t="shared" si="0"/>
        <v>Not Today</v>
      </c>
      <c r="H11" s="5" t="s">
        <v>104</v>
      </c>
    </row>
    <row r="12" spans="2:8" ht="24" customHeight="1" x14ac:dyDescent="0.35">
      <c r="B12" s="4" t="s">
        <v>111</v>
      </c>
      <c r="C12" s="5" t="s">
        <v>82</v>
      </c>
      <c r="D12" s="4">
        <v>30</v>
      </c>
      <c r="E12" s="5" t="str">
        <f t="shared" si="0"/>
        <v>May be</v>
      </c>
      <c r="H12" s="5" t="s">
        <v>106</v>
      </c>
    </row>
    <row r="13" spans="2:8" ht="24" customHeight="1" x14ac:dyDescent="0.35">
      <c r="B13" s="4" t="s">
        <v>96</v>
      </c>
      <c r="C13" s="5" t="s">
        <v>84</v>
      </c>
      <c r="D13" s="4">
        <v>40</v>
      </c>
      <c r="E13" s="5" t="str">
        <f t="shared" si="0"/>
        <v>Not Today</v>
      </c>
    </row>
    <row r="14" spans="2:8" ht="24" customHeight="1" x14ac:dyDescent="0.35">
      <c r="B14" s="4" t="s">
        <v>91</v>
      </c>
      <c r="C14" s="5" t="s">
        <v>86</v>
      </c>
      <c r="D14" s="5">
        <v>45</v>
      </c>
      <c r="E14" s="5" t="str">
        <f t="shared" si="0"/>
        <v>Not Today</v>
      </c>
    </row>
    <row r="15" spans="2:8" ht="24" customHeight="1" x14ac:dyDescent="0.35">
      <c r="B15" s="4" t="s">
        <v>108</v>
      </c>
      <c r="C15" s="5" t="s">
        <v>82</v>
      </c>
      <c r="D15" s="5">
        <v>55</v>
      </c>
      <c r="E15" s="5" t="str">
        <f t="shared" si="0"/>
        <v>May be</v>
      </c>
    </row>
    <row r="16" spans="2:8" ht="24" customHeight="1" x14ac:dyDescent="0.35">
      <c r="B16" s="4" t="s">
        <v>98</v>
      </c>
      <c r="C16" s="5" t="s">
        <v>110</v>
      </c>
      <c r="D16" s="5">
        <v>22</v>
      </c>
      <c r="E16" s="5" t="str">
        <f t="shared" si="0"/>
        <v>Not Today</v>
      </c>
    </row>
    <row r="17" spans="2:5" ht="24" customHeight="1" x14ac:dyDescent="0.35">
      <c r="B17" s="5" t="s">
        <v>107</v>
      </c>
      <c r="C17" s="5" t="s">
        <v>106</v>
      </c>
      <c r="D17" s="5">
        <v>35</v>
      </c>
      <c r="E17" s="5" t="str">
        <f t="shared" si="0"/>
        <v>Not Today</v>
      </c>
    </row>
    <row r="18" spans="2:5" ht="24" customHeight="1" x14ac:dyDescent="0.35">
      <c r="B18" s="4" t="s">
        <v>93</v>
      </c>
      <c r="C18" s="5" t="s">
        <v>85</v>
      </c>
      <c r="D18" s="4">
        <v>45</v>
      </c>
      <c r="E18" s="5" t="str">
        <f t="shared" si="0"/>
        <v>Not Today</v>
      </c>
    </row>
    <row r="19" spans="2:5" ht="24" customHeight="1" x14ac:dyDescent="0.35">
      <c r="B19" s="4" t="s">
        <v>97</v>
      </c>
      <c r="C19" s="5" t="s">
        <v>86</v>
      </c>
      <c r="D19" s="5">
        <v>25</v>
      </c>
      <c r="E19" s="5" t="str">
        <f t="shared" si="0"/>
        <v>Not Today</v>
      </c>
    </row>
    <row r="20" spans="2:5" ht="24" customHeight="1" x14ac:dyDescent="0.35">
      <c r="B20" s="5" t="s">
        <v>99</v>
      </c>
      <c r="C20" s="5" t="s">
        <v>84</v>
      </c>
      <c r="D20" s="5">
        <v>35</v>
      </c>
      <c r="E20" s="5" t="str">
        <f t="shared" si="0"/>
        <v>Not Today</v>
      </c>
    </row>
    <row r="21" spans="2:5" ht="24" customHeight="1" x14ac:dyDescent="0.35">
      <c r="B21" s="4" t="s">
        <v>95</v>
      </c>
      <c r="C21" s="5" t="s">
        <v>85</v>
      </c>
      <c r="D21" s="5">
        <v>55</v>
      </c>
      <c r="E21" s="5" t="str">
        <f t="shared" si="0"/>
        <v>Not Today</v>
      </c>
    </row>
    <row r="22" spans="2:5" ht="24" customHeight="1" x14ac:dyDescent="0.35">
      <c r="B22" s="5" t="s">
        <v>100</v>
      </c>
      <c r="C22" s="5" t="s">
        <v>84</v>
      </c>
      <c r="D22" s="5">
        <v>35</v>
      </c>
      <c r="E22" s="5" t="str">
        <f t="shared" si="0"/>
        <v>Not Today</v>
      </c>
    </row>
    <row r="23" spans="2:5" ht="24" customHeight="1" x14ac:dyDescent="0.35">
      <c r="B23" s="4" t="s">
        <v>101</v>
      </c>
      <c r="C23" s="5" t="s">
        <v>86</v>
      </c>
      <c r="D23" s="5">
        <v>30</v>
      </c>
      <c r="E23" s="5" t="str">
        <f t="shared" si="0"/>
        <v>Not Today</v>
      </c>
    </row>
    <row r="24" spans="2:5" ht="24" customHeight="1" x14ac:dyDescent="0.35">
      <c r="B24" s="4" t="s">
        <v>102</v>
      </c>
      <c r="C24" s="5" t="s">
        <v>85</v>
      </c>
      <c r="D24" s="4">
        <v>35</v>
      </c>
      <c r="E24" s="5" t="str">
        <f t="shared" si="0"/>
        <v>Not Today</v>
      </c>
    </row>
    <row r="25" spans="2:5" ht="24" customHeight="1" x14ac:dyDescent="0.35">
      <c r="B25" s="5" t="s">
        <v>103</v>
      </c>
      <c r="C25" s="5" t="s">
        <v>83</v>
      </c>
      <c r="D25" s="5">
        <v>45</v>
      </c>
      <c r="E25" s="5" t="str">
        <f t="shared" si="0"/>
        <v>Not Today</v>
      </c>
    </row>
    <row r="26" spans="2:5" ht="23.4" customHeight="1" x14ac:dyDescent="0.35">
      <c r="B26" s="5" t="s">
        <v>105</v>
      </c>
      <c r="C26" s="5" t="s">
        <v>104</v>
      </c>
      <c r="D26" s="4">
        <v>25</v>
      </c>
      <c r="E26" s="5" t="str">
        <f t="shared" si="0"/>
        <v>Not Today</v>
      </c>
    </row>
  </sheetData>
  <sortState xmlns:xlrd2="http://schemas.microsoft.com/office/spreadsheetml/2017/richdata2" ref="B5:E34">
    <sortCondition ref="D4:D34"/>
  </sortState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2B8B-29FF-4768-B705-F0E079ED331F}">
  <sheetPr>
    <tabColor theme="9" tint="0.39997558519241921"/>
  </sheetPr>
  <dimension ref="B1:H26"/>
  <sheetViews>
    <sheetView zoomScaleNormal="100" workbookViewId="0">
      <selection activeCell="E5" sqref="E5"/>
    </sheetView>
  </sheetViews>
  <sheetFormatPr defaultRowHeight="14.5" x14ac:dyDescent="0.35"/>
  <cols>
    <col min="1" max="1" width="5.453125" customWidth="1"/>
    <col min="2" max="2" width="22.36328125" customWidth="1"/>
    <col min="3" max="3" width="12.54296875" customWidth="1"/>
    <col min="4" max="4" width="12.90625" customWidth="1"/>
    <col min="5" max="5" width="14.90625" customWidth="1"/>
    <col min="6" max="6" width="14.1796875" customWidth="1"/>
    <col min="7" max="7" width="15.36328125" customWidth="1"/>
    <col min="8" max="8" width="18.90625" customWidth="1"/>
    <col min="9" max="9" width="15" customWidth="1"/>
  </cols>
  <sheetData>
    <row r="1" spans="2:8" ht="15" customHeight="1" thickBot="1" x14ac:dyDescent="0.4"/>
    <row r="2" spans="2:8" ht="25.75" customHeight="1" thickBot="1" x14ac:dyDescent="0.4">
      <c r="B2" s="25" t="s">
        <v>79</v>
      </c>
      <c r="C2" s="28"/>
      <c r="D2" s="28"/>
      <c r="E2" s="29"/>
    </row>
    <row r="3" spans="2:8" ht="19.75" customHeight="1" x14ac:dyDescent="0.35"/>
    <row r="4" spans="2:8" ht="39" customHeight="1" x14ac:dyDescent="0.35">
      <c r="B4" s="26" t="s">
        <v>78</v>
      </c>
      <c r="C4" s="26" t="s">
        <v>80</v>
      </c>
      <c r="D4" s="26" t="s">
        <v>109</v>
      </c>
      <c r="E4" s="27" t="s">
        <v>113</v>
      </c>
      <c r="H4" s="26" t="s">
        <v>81</v>
      </c>
    </row>
    <row r="5" spans="2:8" ht="24" customHeight="1" x14ac:dyDescent="0.35">
      <c r="B5" s="4" t="s">
        <v>87</v>
      </c>
      <c r="C5" s="5" t="s">
        <v>82</v>
      </c>
      <c r="D5" s="5">
        <v>45</v>
      </c>
      <c r="E5" s="5" t="str">
        <f t="shared" ref="E5:E26" si="0">IF(D5&lt;=30,IF(C5=$H$5,"Yes","No"),"No")</f>
        <v>No</v>
      </c>
      <c r="H5" s="5" t="s">
        <v>82</v>
      </c>
    </row>
    <row r="6" spans="2:8" ht="24" customHeight="1" x14ac:dyDescent="0.35">
      <c r="B6" s="4" t="s">
        <v>89</v>
      </c>
      <c r="C6" s="5" t="s">
        <v>86</v>
      </c>
      <c r="D6" s="4">
        <v>30</v>
      </c>
      <c r="E6" s="5" t="str">
        <f t="shared" si="0"/>
        <v>No</v>
      </c>
      <c r="H6" s="5" t="s">
        <v>83</v>
      </c>
    </row>
    <row r="7" spans="2:8" ht="24" customHeight="1" x14ac:dyDescent="0.35">
      <c r="B7" s="4" t="s">
        <v>112</v>
      </c>
      <c r="C7" s="4" t="s">
        <v>85</v>
      </c>
      <c r="D7" s="4">
        <v>55</v>
      </c>
      <c r="E7" s="5" t="str">
        <f t="shared" si="0"/>
        <v>No</v>
      </c>
      <c r="H7" s="5" t="s">
        <v>84</v>
      </c>
    </row>
    <row r="8" spans="2:8" ht="24" customHeight="1" x14ac:dyDescent="0.35">
      <c r="B8" s="4" t="s">
        <v>94</v>
      </c>
      <c r="C8" s="4" t="s">
        <v>84</v>
      </c>
      <c r="D8" s="4">
        <v>25</v>
      </c>
      <c r="E8" s="5" t="str">
        <f t="shared" si="0"/>
        <v>No</v>
      </c>
      <c r="H8" s="5" t="s">
        <v>85</v>
      </c>
    </row>
    <row r="9" spans="2:8" ht="24" customHeight="1" x14ac:dyDescent="0.35">
      <c r="B9" s="5" t="s">
        <v>88</v>
      </c>
      <c r="C9" s="5" t="s">
        <v>82</v>
      </c>
      <c r="D9" s="5">
        <v>20</v>
      </c>
      <c r="E9" s="5" t="str">
        <f t="shared" si="0"/>
        <v>Yes</v>
      </c>
      <c r="H9" s="5" t="s">
        <v>86</v>
      </c>
    </row>
    <row r="10" spans="2:8" ht="24" customHeight="1" x14ac:dyDescent="0.35">
      <c r="B10" s="4" t="s">
        <v>90</v>
      </c>
      <c r="C10" s="5" t="s">
        <v>86</v>
      </c>
      <c r="D10" s="4">
        <v>35</v>
      </c>
      <c r="E10" s="5" t="str">
        <f t="shared" si="0"/>
        <v>No</v>
      </c>
      <c r="H10" s="5" t="s">
        <v>110</v>
      </c>
    </row>
    <row r="11" spans="2:8" ht="24" customHeight="1" x14ac:dyDescent="0.35">
      <c r="B11" s="4" t="s">
        <v>92</v>
      </c>
      <c r="C11" s="5" t="s">
        <v>110</v>
      </c>
      <c r="D11" s="5">
        <v>20</v>
      </c>
      <c r="E11" s="5" t="str">
        <f t="shared" si="0"/>
        <v>No</v>
      </c>
      <c r="H11" s="5" t="s">
        <v>104</v>
      </c>
    </row>
    <row r="12" spans="2:8" ht="24" customHeight="1" x14ac:dyDescent="0.35">
      <c r="B12" s="4" t="s">
        <v>111</v>
      </c>
      <c r="C12" s="5" t="s">
        <v>82</v>
      </c>
      <c r="D12" s="4">
        <v>30</v>
      </c>
      <c r="E12" s="5" t="str">
        <f t="shared" si="0"/>
        <v>Yes</v>
      </c>
      <c r="H12" s="5" t="s">
        <v>106</v>
      </c>
    </row>
    <row r="13" spans="2:8" ht="24" customHeight="1" x14ac:dyDescent="0.35">
      <c r="B13" s="4" t="s">
        <v>96</v>
      </c>
      <c r="C13" s="5" t="s">
        <v>84</v>
      </c>
      <c r="D13" s="4">
        <v>40</v>
      </c>
      <c r="E13" s="5" t="str">
        <f t="shared" si="0"/>
        <v>No</v>
      </c>
    </row>
    <row r="14" spans="2:8" ht="24" customHeight="1" x14ac:dyDescent="0.35">
      <c r="B14" s="4" t="s">
        <v>91</v>
      </c>
      <c r="C14" s="5" t="s">
        <v>86</v>
      </c>
      <c r="D14" s="5">
        <v>45</v>
      </c>
      <c r="E14" s="5" t="str">
        <f t="shared" si="0"/>
        <v>No</v>
      </c>
    </row>
    <row r="15" spans="2:8" ht="24" customHeight="1" x14ac:dyDescent="0.35">
      <c r="B15" s="4" t="s">
        <v>108</v>
      </c>
      <c r="C15" s="5" t="s">
        <v>82</v>
      </c>
      <c r="D15" s="5">
        <v>55</v>
      </c>
      <c r="E15" s="5" t="str">
        <f t="shared" si="0"/>
        <v>No</v>
      </c>
    </row>
    <row r="16" spans="2:8" ht="24" customHeight="1" x14ac:dyDescent="0.35">
      <c r="B16" s="4" t="s">
        <v>98</v>
      </c>
      <c r="C16" s="5" t="s">
        <v>110</v>
      </c>
      <c r="D16" s="5">
        <v>22</v>
      </c>
      <c r="E16" s="5" t="str">
        <f t="shared" si="0"/>
        <v>No</v>
      </c>
    </row>
    <row r="17" spans="2:5" ht="24" customHeight="1" x14ac:dyDescent="0.35">
      <c r="B17" s="5" t="s">
        <v>107</v>
      </c>
      <c r="C17" s="5" t="s">
        <v>106</v>
      </c>
      <c r="D17" s="5">
        <v>35</v>
      </c>
      <c r="E17" s="5" t="str">
        <f t="shared" si="0"/>
        <v>No</v>
      </c>
    </row>
    <row r="18" spans="2:5" ht="24" customHeight="1" x14ac:dyDescent="0.35">
      <c r="B18" s="4" t="s">
        <v>93</v>
      </c>
      <c r="C18" s="5" t="s">
        <v>85</v>
      </c>
      <c r="D18" s="4">
        <v>45</v>
      </c>
      <c r="E18" s="5" t="str">
        <f t="shared" si="0"/>
        <v>No</v>
      </c>
    </row>
    <row r="19" spans="2:5" ht="24" customHeight="1" x14ac:dyDescent="0.35">
      <c r="B19" s="4" t="s">
        <v>97</v>
      </c>
      <c r="C19" s="5" t="s">
        <v>86</v>
      </c>
      <c r="D19" s="5">
        <v>25</v>
      </c>
      <c r="E19" s="5" t="str">
        <f t="shared" si="0"/>
        <v>No</v>
      </c>
    </row>
    <row r="20" spans="2:5" ht="24" customHeight="1" x14ac:dyDescent="0.35">
      <c r="B20" s="5" t="s">
        <v>99</v>
      </c>
      <c r="C20" s="5" t="s">
        <v>84</v>
      </c>
      <c r="D20" s="5">
        <v>35</v>
      </c>
      <c r="E20" s="5" t="str">
        <f t="shared" si="0"/>
        <v>No</v>
      </c>
    </row>
    <row r="21" spans="2:5" ht="24" customHeight="1" x14ac:dyDescent="0.35">
      <c r="B21" s="4" t="s">
        <v>95</v>
      </c>
      <c r="C21" s="5" t="s">
        <v>85</v>
      </c>
      <c r="D21" s="5">
        <v>55</v>
      </c>
      <c r="E21" s="5" t="str">
        <f t="shared" si="0"/>
        <v>No</v>
      </c>
    </row>
    <row r="22" spans="2:5" ht="24" customHeight="1" x14ac:dyDescent="0.35">
      <c r="B22" s="5" t="s">
        <v>100</v>
      </c>
      <c r="C22" s="5" t="s">
        <v>84</v>
      </c>
      <c r="D22" s="5">
        <v>35</v>
      </c>
      <c r="E22" s="5" t="str">
        <f t="shared" si="0"/>
        <v>No</v>
      </c>
    </row>
    <row r="23" spans="2:5" ht="24" customHeight="1" x14ac:dyDescent="0.35">
      <c r="B23" s="4" t="s">
        <v>101</v>
      </c>
      <c r="C23" s="5" t="s">
        <v>86</v>
      </c>
      <c r="D23" s="5">
        <v>30</v>
      </c>
      <c r="E23" s="5" t="str">
        <f t="shared" si="0"/>
        <v>No</v>
      </c>
    </row>
    <row r="24" spans="2:5" ht="24" customHeight="1" x14ac:dyDescent="0.35">
      <c r="B24" s="4" t="s">
        <v>102</v>
      </c>
      <c r="C24" s="5" t="s">
        <v>85</v>
      </c>
      <c r="D24" s="4">
        <v>35</v>
      </c>
      <c r="E24" s="5" t="str">
        <f t="shared" si="0"/>
        <v>No</v>
      </c>
    </row>
    <row r="25" spans="2:5" ht="24" customHeight="1" x14ac:dyDescent="0.35">
      <c r="B25" s="5" t="s">
        <v>103</v>
      </c>
      <c r="C25" s="5" t="s">
        <v>83</v>
      </c>
      <c r="D25" s="5">
        <v>45</v>
      </c>
      <c r="E25" s="5" t="str">
        <f t="shared" si="0"/>
        <v>No</v>
      </c>
    </row>
    <row r="26" spans="2:5" ht="23.4" customHeight="1" x14ac:dyDescent="0.35">
      <c r="B26" s="5" t="s">
        <v>105</v>
      </c>
      <c r="C26" s="5" t="s">
        <v>104</v>
      </c>
      <c r="D26" s="4">
        <v>25</v>
      </c>
      <c r="E26" s="5" t="str">
        <f t="shared" si="0"/>
        <v>No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669D-1A8B-479C-8A5E-975E6C6E5ABC}">
  <sheetPr>
    <tabColor theme="9" tint="0.39997558519241921"/>
  </sheetPr>
  <dimension ref="B1:H26"/>
  <sheetViews>
    <sheetView zoomScaleNormal="100" workbookViewId="0">
      <selection activeCell="E5" sqref="E5"/>
    </sheetView>
  </sheetViews>
  <sheetFormatPr defaultRowHeight="14.5" x14ac:dyDescent="0.35"/>
  <cols>
    <col min="1" max="1" width="5.453125" customWidth="1"/>
    <col min="2" max="2" width="22.36328125" customWidth="1"/>
    <col min="3" max="3" width="12.54296875" customWidth="1"/>
    <col min="4" max="4" width="12.90625" customWidth="1"/>
    <col min="5" max="5" width="14.90625" customWidth="1"/>
    <col min="6" max="6" width="14.1796875" customWidth="1"/>
    <col min="7" max="7" width="15.36328125" customWidth="1"/>
    <col min="8" max="8" width="18.90625" customWidth="1"/>
    <col min="9" max="9" width="15" customWidth="1"/>
  </cols>
  <sheetData>
    <row r="1" spans="2:8" ht="15" customHeight="1" thickBot="1" x14ac:dyDescent="0.4"/>
    <row r="2" spans="2:8" ht="25.75" customHeight="1" thickBot="1" x14ac:dyDescent="0.4">
      <c r="B2" s="25" t="s">
        <v>79</v>
      </c>
      <c r="C2" s="28"/>
      <c r="D2" s="28"/>
      <c r="E2" s="29"/>
    </row>
    <row r="3" spans="2:8" ht="19.75" customHeight="1" x14ac:dyDescent="0.35"/>
    <row r="4" spans="2:8" ht="39" customHeight="1" x14ac:dyDescent="0.35">
      <c r="B4" s="26" t="s">
        <v>78</v>
      </c>
      <c r="C4" s="26" t="s">
        <v>80</v>
      </c>
      <c r="D4" s="26" t="s">
        <v>109</v>
      </c>
      <c r="E4" s="27" t="s">
        <v>113</v>
      </c>
      <c r="H4" s="26" t="s">
        <v>81</v>
      </c>
    </row>
    <row r="5" spans="2:8" ht="24" customHeight="1" x14ac:dyDescent="0.35">
      <c r="B5" s="4" t="s">
        <v>87</v>
      </c>
      <c r="C5" s="5" t="s">
        <v>82</v>
      </c>
      <c r="D5" s="5">
        <v>45</v>
      </c>
      <c r="E5" s="5" t="str" cm="1">
        <f t="array" ref="E5">_xlfn.IFS(D5&gt;30,"No",C5=$H$5,"May be",C5=$H$7,"May be",TRUE,"No")</f>
        <v>No</v>
      </c>
      <c r="H5" s="5" t="s">
        <v>82</v>
      </c>
    </row>
    <row r="6" spans="2:8" ht="24" customHeight="1" x14ac:dyDescent="0.35">
      <c r="B6" s="4" t="s">
        <v>89</v>
      </c>
      <c r="C6" s="5" t="s">
        <v>86</v>
      </c>
      <c r="D6" s="4">
        <v>30</v>
      </c>
      <c r="E6" s="5" t="str" cm="1">
        <f t="array" ref="E6">_xlfn.IFS(D6&gt;30,"No",C6=$H$5,"May be",C6=$H$7,"May be",TRUE,"No")</f>
        <v>No</v>
      </c>
      <c r="H6" s="5" t="s">
        <v>83</v>
      </c>
    </row>
    <row r="7" spans="2:8" ht="24" customHeight="1" x14ac:dyDescent="0.35">
      <c r="B7" s="4" t="s">
        <v>112</v>
      </c>
      <c r="C7" s="4" t="s">
        <v>85</v>
      </c>
      <c r="D7" s="4">
        <v>55</v>
      </c>
      <c r="E7" s="5" t="str" cm="1">
        <f t="array" ref="E7">_xlfn.IFS(D7&gt;30,"No",C7=$H$5,"May be",C7=$H$7,"May be",TRUE,"No")</f>
        <v>No</v>
      </c>
      <c r="H7" s="5" t="s">
        <v>84</v>
      </c>
    </row>
    <row r="8" spans="2:8" ht="24" customHeight="1" x14ac:dyDescent="0.35">
      <c r="B8" s="4" t="s">
        <v>94</v>
      </c>
      <c r="C8" s="4" t="s">
        <v>84</v>
      </c>
      <c r="D8" s="4">
        <v>25</v>
      </c>
      <c r="E8" s="5" t="str" cm="1">
        <f t="array" ref="E8">_xlfn.IFS(D8&gt;30,"No",C8=$H$5,"May be",C8=$H$7,"May be",TRUE,"No")</f>
        <v>May be</v>
      </c>
      <c r="H8" s="5" t="s">
        <v>85</v>
      </c>
    </row>
    <row r="9" spans="2:8" ht="24" customHeight="1" x14ac:dyDescent="0.35">
      <c r="B9" s="5" t="s">
        <v>88</v>
      </c>
      <c r="C9" s="5" t="s">
        <v>82</v>
      </c>
      <c r="D9" s="5">
        <v>20</v>
      </c>
      <c r="E9" s="5" t="str" cm="1">
        <f t="array" ref="E9">_xlfn.IFS(D9&gt;30,"No",C9=$H$5,"May be",C9=$H$7,"May be",TRUE,"No")</f>
        <v>May be</v>
      </c>
      <c r="H9" s="5" t="s">
        <v>86</v>
      </c>
    </row>
    <row r="10" spans="2:8" ht="24" customHeight="1" x14ac:dyDescent="0.35">
      <c r="B10" s="4" t="s">
        <v>90</v>
      </c>
      <c r="C10" s="5" t="s">
        <v>86</v>
      </c>
      <c r="D10" s="4">
        <v>35</v>
      </c>
      <c r="E10" s="5" t="str" cm="1">
        <f t="array" ref="E10">_xlfn.IFS(D10&gt;30,"No",C10=$H$5,"May be",C10=$H$7,"May be",TRUE,"No")</f>
        <v>No</v>
      </c>
      <c r="H10" s="5" t="s">
        <v>110</v>
      </c>
    </row>
    <row r="11" spans="2:8" ht="24" customHeight="1" x14ac:dyDescent="0.35">
      <c r="B11" s="4" t="s">
        <v>92</v>
      </c>
      <c r="C11" s="5" t="s">
        <v>110</v>
      </c>
      <c r="D11" s="5">
        <v>20</v>
      </c>
      <c r="E11" s="5" t="str" cm="1">
        <f t="array" ref="E11">_xlfn.IFS(D11&gt;30,"No",C11=$H$5,"May be",C11=$H$7,"May be",TRUE,"No")</f>
        <v>No</v>
      </c>
      <c r="H11" s="5" t="s">
        <v>104</v>
      </c>
    </row>
    <row r="12" spans="2:8" ht="24" customHeight="1" x14ac:dyDescent="0.35">
      <c r="B12" s="4" t="s">
        <v>111</v>
      </c>
      <c r="C12" s="5" t="s">
        <v>82</v>
      </c>
      <c r="D12" s="4">
        <v>30</v>
      </c>
      <c r="E12" s="5" t="str" cm="1">
        <f t="array" ref="E12">_xlfn.IFS(D12&gt;30,"No",C12=$H$5,"May be",C12=$H$7,"May be",TRUE,"No")</f>
        <v>May be</v>
      </c>
      <c r="H12" s="5" t="s">
        <v>106</v>
      </c>
    </row>
    <row r="13" spans="2:8" ht="24" customHeight="1" x14ac:dyDescent="0.35">
      <c r="B13" s="4" t="s">
        <v>96</v>
      </c>
      <c r="C13" s="5" t="s">
        <v>84</v>
      </c>
      <c r="D13" s="4">
        <v>40</v>
      </c>
      <c r="E13" s="5" t="str" cm="1">
        <f t="array" ref="E13">_xlfn.IFS(D13&gt;30,"No",C13=$H$5,"May be",C13=$H$7,"May be",TRUE,"No")</f>
        <v>No</v>
      </c>
    </row>
    <row r="14" spans="2:8" ht="24" customHeight="1" x14ac:dyDescent="0.35">
      <c r="B14" s="4" t="s">
        <v>91</v>
      </c>
      <c r="C14" s="5" t="s">
        <v>86</v>
      </c>
      <c r="D14" s="5">
        <v>45</v>
      </c>
      <c r="E14" s="5" t="str" cm="1">
        <f t="array" ref="E14">_xlfn.IFS(D14&gt;30,"No",C14=$H$5,"May be",C14=$H$7,"May be",TRUE,"No")</f>
        <v>No</v>
      </c>
    </row>
    <row r="15" spans="2:8" ht="24" customHeight="1" x14ac:dyDescent="0.35">
      <c r="B15" s="4" t="s">
        <v>108</v>
      </c>
      <c r="C15" s="5" t="s">
        <v>82</v>
      </c>
      <c r="D15" s="5">
        <v>55</v>
      </c>
      <c r="E15" s="5" t="str" cm="1">
        <f t="array" ref="E15">_xlfn.IFS(D15&gt;30,"No",C15=$H$5,"May be",C15=$H$7,"May be",TRUE,"No")</f>
        <v>No</v>
      </c>
    </row>
    <row r="16" spans="2:8" ht="24" customHeight="1" x14ac:dyDescent="0.35">
      <c r="B16" s="4" t="s">
        <v>98</v>
      </c>
      <c r="C16" s="5" t="s">
        <v>110</v>
      </c>
      <c r="D16" s="5">
        <v>22</v>
      </c>
      <c r="E16" s="5" t="str" cm="1">
        <f t="array" ref="E16">_xlfn.IFS(D16&gt;30,"No",C16=$H$5,"May be",C16=$H$7,"May be",TRUE,"No")</f>
        <v>No</v>
      </c>
    </row>
    <row r="17" spans="2:5" ht="24" customHeight="1" x14ac:dyDescent="0.35">
      <c r="B17" s="5" t="s">
        <v>107</v>
      </c>
      <c r="C17" s="5" t="s">
        <v>106</v>
      </c>
      <c r="D17" s="5">
        <v>35</v>
      </c>
      <c r="E17" s="5" t="str" cm="1">
        <f t="array" ref="E17">_xlfn.IFS(D17&gt;30,"No",C17=$H$5,"May be",C17=$H$7,"May be",TRUE,"No")</f>
        <v>No</v>
      </c>
    </row>
    <row r="18" spans="2:5" ht="24" customHeight="1" x14ac:dyDescent="0.35">
      <c r="B18" s="4" t="s">
        <v>93</v>
      </c>
      <c r="C18" s="5" t="s">
        <v>85</v>
      </c>
      <c r="D18" s="4">
        <v>45</v>
      </c>
      <c r="E18" s="5" t="str" cm="1">
        <f t="array" ref="E18">_xlfn.IFS(D18&gt;30,"No",C18=$H$5,"May be",C18=$H$7,"May be",TRUE,"No")</f>
        <v>No</v>
      </c>
    </row>
    <row r="19" spans="2:5" ht="24" customHeight="1" x14ac:dyDescent="0.35">
      <c r="B19" s="4" t="s">
        <v>97</v>
      </c>
      <c r="C19" s="5" t="s">
        <v>86</v>
      </c>
      <c r="D19" s="5">
        <v>25</v>
      </c>
      <c r="E19" s="5" t="str" cm="1">
        <f t="array" ref="E19">_xlfn.IFS(D19&gt;30,"No",C19=$H$5,"May be",C19=$H$7,"May be",TRUE,"No")</f>
        <v>No</v>
      </c>
    </row>
    <row r="20" spans="2:5" ht="24" customHeight="1" x14ac:dyDescent="0.35">
      <c r="B20" s="5" t="s">
        <v>99</v>
      </c>
      <c r="C20" s="5" t="s">
        <v>84</v>
      </c>
      <c r="D20" s="5">
        <v>35</v>
      </c>
      <c r="E20" s="5" t="str" cm="1">
        <f t="array" ref="E20">_xlfn.IFS(D20&gt;30,"No",C20=$H$5,"May be",C20=$H$7,"May be",TRUE,"No")</f>
        <v>No</v>
      </c>
    </row>
    <row r="21" spans="2:5" ht="24" customHeight="1" x14ac:dyDescent="0.35">
      <c r="B21" s="4" t="s">
        <v>95</v>
      </c>
      <c r="C21" s="5" t="s">
        <v>85</v>
      </c>
      <c r="D21" s="5">
        <v>55</v>
      </c>
      <c r="E21" s="5" t="str" cm="1">
        <f t="array" ref="E21">_xlfn.IFS(D21&gt;30,"No",C21=$H$5,"May be",C21=$H$7,"May be",TRUE,"No")</f>
        <v>No</v>
      </c>
    </row>
    <row r="22" spans="2:5" ht="24" customHeight="1" x14ac:dyDescent="0.35">
      <c r="B22" s="5" t="s">
        <v>100</v>
      </c>
      <c r="C22" s="5" t="s">
        <v>84</v>
      </c>
      <c r="D22" s="5">
        <v>35</v>
      </c>
      <c r="E22" s="5" t="str" cm="1">
        <f t="array" ref="E22">_xlfn.IFS(D22&gt;30,"No",C22=$H$5,"May be",C22=$H$7,"May be",TRUE,"No")</f>
        <v>No</v>
      </c>
    </row>
    <row r="23" spans="2:5" ht="24" customHeight="1" x14ac:dyDescent="0.35">
      <c r="B23" s="4" t="s">
        <v>101</v>
      </c>
      <c r="C23" s="5" t="s">
        <v>86</v>
      </c>
      <c r="D23" s="5">
        <v>30</v>
      </c>
      <c r="E23" s="5" t="str" cm="1">
        <f t="array" ref="E23">_xlfn.IFS(D23&gt;30,"No",C23=$H$5,"May be",C23=$H$7,"May be",TRUE,"No")</f>
        <v>No</v>
      </c>
    </row>
    <row r="24" spans="2:5" ht="24" customHeight="1" x14ac:dyDescent="0.35">
      <c r="B24" s="4" t="s">
        <v>102</v>
      </c>
      <c r="C24" s="5" t="s">
        <v>85</v>
      </c>
      <c r="D24" s="4">
        <v>35</v>
      </c>
      <c r="E24" s="5" t="str" cm="1">
        <f t="array" ref="E24">_xlfn.IFS(D24&gt;30,"No",C24=$H$5,"May be",C24=$H$7,"May be",TRUE,"No")</f>
        <v>No</v>
      </c>
    </row>
    <row r="25" spans="2:5" ht="24" customHeight="1" x14ac:dyDescent="0.35">
      <c r="B25" s="5" t="s">
        <v>103</v>
      </c>
      <c r="C25" s="5" t="s">
        <v>83</v>
      </c>
      <c r="D25" s="5">
        <v>45</v>
      </c>
      <c r="E25" s="5" t="str" cm="1">
        <f t="array" ref="E25">_xlfn.IFS(D25&gt;30,"No",C25=$H$5,"May be",C25=$H$7,"May be",TRUE,"No")</f>
        <v>No</v>
      </c>
    </row>
    <row r="26" spans="2:5" ht="23.4" customHeight="1" x14ac:dyDescent="0.35">
      <c r="B26" s="5" t="s">
        <v>105</v>
      </c>
      <c r="C26" s="5" t="s">
        <v>104</v>
      </c>
      <c r="D26" s="4">
        <v>25</v>
      </c>
      <c r="E26" s="5" t="str" cm="1">
        <f t="array" ref="E26">_xlfn.IFS(D26&gt;30,"No",C26=$H$5,"May be",C26=$H$7,"May be",TRUE,"No")</f>
        <v>No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78A7-8022-42A1-959E-AE6799845FC9}">
  <sheetPr>
    <tabColor theme="9" tint="0.39997558519241921"/>
  </sheetPr>
  <dimension ref="B1:H26"/>
  <sheetViews>
    <sheetView zoomScaleNormal="100" workbookViewId="0">
      <selection activeCell="E5" sqref="E5"/>
    </sheetView>
  </sheetViews>
  <sheetFormatPr defaultRowHeight="14.5" x14ac:dyDescent="0.35"/>
  <cols>
    <col min="1" max="1" width="5.453125" customWidth="1"/>
    <col min="2" max="2" width="22.36328125" customWidth="1"/>
    <col min="3" max="3" width="12.54296875" customWidth="1"/>
    <col min="4" max="4" width="12.90625" customWidth="1"/>
    <col min="5" max="5" width="14.90625" customWidth="1"/>
    <col min="6" max="6" width="14.1796875" customWidth="1"/>
    <col min="7" max="7" width="15.36328125" customWidth="1"/>
    <col min="8" max="8" width="18.90625" customWidth="1"/>
    <col min="9" max="9" width="15" customWidth="1"/>
  </cols>
  <sheetData>
    <row r="1" spans="2:8" ht="15" customHeight="1" thickBot="1" x14ac:dyDescent="0.4"/>
    <row r="2" spans="2:8" ht="25.75" customHeight="1" thickBot="1" x14ac:dyDescent="0.4">
      <c r="B2" s="25" t="s">
        <v>79</v>
      </c>
      <c r="C2" s="28"/>
      <c r="D2" s="28"/>
      <c r="E2" s="29"/>
    </row>
    <row r="3" spans="2:8" ht="19.75" customHeight="1" x14ac:dyDescent="0.35"/>
    <row r="4" spans="2:8" ht="39" customHeight="1" x14ac:dyDescent="0.35">
      <c r="B4" s="26" t="s">
        <v>78</v>
      </c>
      <c r="C4" s="26" t="s">
        <v>80</v>
      </c>
      <c r="D4" s="26" t="s">
        <v>109</v>
      </c>
      <c r="E4" s="27" t="s">
        <v>113</v>
      </c>
      <c r="H4" s="26" t="s">
        <v>81</v>
      </c>
    </row>
    <row r="5" spans="2:8" ht="24" customHeight="1" x14ac:dyDescent="0.35">
      <c r="B5" s="4" t="s">
        <v>87</v>
      </c>
      <c r="C5" s="5" t="s">
        <v>82</v>
      </c>
      <c r="D5" s="5">
        <v>45</v>
      </c>
      <c r="E5" s="5" t="b">
        <f>AND(D5&lt;=30,OR(C5=$H$7,C5=$H$9))</f>
        <v>0</v>
      </c>
      <c r="H5" s="5" t="s">
        <v>82</v>
      </c>
    </row>
    <row r="6" spans="2:8" ht="24" customHeight="1" x14ac:dyDescent="0.35">
      <c r="B6" s="4" t="s">
        <v>89</v>
      </c>
      <c r="C6" s="5" t="s">
        <v>86</v>
      </c>
      <c r="D6" s="4">
        <v>30</v>
      </c>
      <c r="E6" s="5" t="b">
        <f t="shared" ref="E6:E26" si="0">AND(D6&lt;=30,OR(C6=$H$7,C6=$H$9))</f>
        <v>1</v>
      </c>
      <c r="H6" s="5" t="s">
        <v>83</v>
      </c>
    </row>
    <row r="7" spans="2:8" ht="24" customHeight="1" x14ac:dyDescent="0.35">
      <c r="B7" s="4" t="s">
        <v>112</v>
      </c>
      <c r="C7" s="4" t="s">
        <v>85</v>
      </c>
      <c r="D7" s="4">
        <v>55</v>
      </c>
      <c r="E7" s="5" t="b">
        <f t="shared" si="0"/>
        <v>0</v>
      </c>
      <c r="H7" s="5" t="s">
        <v>84</v>
      </c>
    </row>
    <row r="8" spans="2:8" ht="24" customHeight="1" x14ac:dyDescent="0.35">
      <c r="B8" s="4" t="s">
        <v>94</v>
      </c>
      <c r="C8" s="4" t="s">
        <v>84</v>
      </c>
      <c r="D8" s="4">
        <v>25</v>
      </c>
      <c r="E8" s="5" t="b">
        <f t="shared" si="0"/>
        <v>1</v>
      </c>
      <c r="H8" s="5" t="s">
        <v>85</v>
      </c>
    </row>
    <row r="9" spans="2:8" ht="24" customHeight="1" x14ac:dyDescent="0.35">
      <c r="B9" s="5" t="s">
        <v>88</v>
      </c>
      <c r="C9" s="5" t="s">
        <v>82</v>
      </c>
      <c r="D9" s="5">
        <v>20</v>
      </c>
      <c r="E9" s="5" t="b">
        <f t="shared" si="0"/>
        <v>0</v>
      </c>
      <c r="H9" s="5" t="s">
        <v>86</v>
      </c>
    </row>
    <row r="10" spans="2:8" ht="24" customHeight="1" x14ac:dyDescent="0.35">
      <c r="B10" s="4" t="s">
        <v>90</v>
      </c>
      <c r="C10" s="5" t="s">
        <v>86</v>
      </c>
      <c r="D10" s="4">
        <v>35</v>
      </c>
      <c r="E10" s="5" t="b">
        <f t="shared" si="0"/>
        <v>0</v>
      </c>
      <c r="H10" s="5" t="s">
        <v>110</v>
      </c>
    </row>
    <row r="11" spans="2:8" ht="24" customHeight="1" x14ac:dyDescent="0.35">
      <c r="B11" s="4" t="s">
        <v>92</v>
      </c>
      <c r="C11" s="5" t="s">
        <v>110</v>
      </c>
      <c r="D11" s="5">
        <v>20</v>
      </c>
      <c r="E11" s="5" t="b">
        <f t="shared" si="0"/>
        <v>0</v>
      </c>
      <c r="H11" s="5" t="s">
        <v>104</v>
      </c>
    </row>
    <row r="12" spans="2:8" ht="24" customHeight="1" x14ac:dyDescent="0.35">
      <c r="B12" s="4" t="s">
        <v>111</v>
      </c>
      <c r="C12" s="5" t="s">
        <v>82</v>
      </c>
      <c r="D12" s="4">
        <v>30</v>
      </c>
      <c r="E12" s="5" t="b">
        <f t="shared" si="0"/>
        <v>0</v>
      </c>
      <c r="H12" s="5" t="s">
        <v>106</v>
      </c>
    </row>
    <row r="13" spans="2:8" ht="24" customHeight="1" x14ac:dyDescent="0.35">
      <c r="B13" s="4" t="s">
        <v>96</v>
      </c>
      <c r="C13" s="5" t="s">
        <v>84</v>
      </c>
      <c r="D13" s="4">
        <v>40</v>
      </c>
      <c r="E13" s="5" t="b">
        <f t="shared" si="0"/>
        <v>0</v>
      </c>
    </row>
    <row r="14" spans="2:8" ht="24" customHeight="1" x14ac:dyDescent="0.35">
      <c r="B14" s="4" t="s">
        <v>91</v>
      </c>
      <c r="C14" s="5" t="s">
        <v>86</v>
      </c>
      <c r="D14" s="5">
        <v>45</v>
      </c>
      <c r="E14" s="5" t="b">
        <f t="shared" si="0"/>
        <v>0</v>
      </c>
    </row>
    <row r="15" spans="2:8" ht="24" customHeight="1" x14ac:dyDescent="0.35">
      <c r="B15" s="4" t="s">
        <v>108</v>
      </c>
      <c r="C15" s="5" t="s">
        <v>82</v>
      </c>
      <c r="D15" s="5">
        <v>55</v>
      </c>
      <c r="E15" s="5" t="b">
        <f t="shared" si="0"/>
        <v>0</v>
      </c>
    </row>
    <row r="16" spans="2:8" ht="24" customHeight="1" x14ac:dyDescent="0.35">
      <c r="B16" s="4" t="s">
        <v>98</v>
      </c>
      <c r="C16" s="5" t="s">
        <v>110</v>
      </c>
      <c r="D16" s="5">
        <v>22</v>
      </c>
      <c r="E16" s="5" t="b">
        <f t="shared" si="0"/>
        <v>0</v>
      </c>
    </row>
    <row r="17" spans="2:5" ht="24" customHeight="1" x14ac:dyDescent="0.35">
      <c r="B17" s="5" t="s">
        <v>107</v>
      </c>
      <c r="C17" s="5" t="s">
        <v>106</v>
      </c>
      <c r="D17" s="5">
        <v>35</v>
      </c>
      <c r="E17" s="5" t="b">
        <f t="shared" si="0"/>
        <v>0</v>
      </c>
    </row>
    <row r="18" spans="2:5" ht="24" customHeight="1" x14ac:dyDescent="0.35">
      <c r="B18" s="4" t="s">
        <v>93</v>
      </c>
      <c r="C18" s="5" t="s">
        <v>85</v>
      </c>
      <c r="D18" s="4">
        <v>45</v>
      </c>
      <c r="E18" s="5" t="b">
        <f t="shared" si="0"/>
        <v>0</v>
      </c>
    </row>
    <row r="19" spans="2:5" ht="24" customHeight="1" x14ac:dyDescent="0.35">
      <c r="B19" s="4" t="s">
        <v>97</v>
      </c>
      <c r="C19" s="5" t="s">
        <v>86</v>
      </c>
      <c r="D19" s="5">
        <v>25</v>
      </c>
      <c r="E19" s="5" t="b">
        <f t="shared" si="0"/>
        <v>1</v>
      </c>
    </row>
    <row r="20" spans="2:5" ht="24" customHeight="1" x14ac:dyDescent="0.35">
      <c r="B20" s="5" t="s">
        <v>99</v>
      </c>
      <c r="C20" s="5" t="s">
        <v>84</v>
      </c>
      <c r="D20" s="5">
        <v>35</v>
      </c>
      <c r="E20" s="5" t="b">
        <f t="shared" si="0"/>
        <v>0</v>
      </c>
    </row>
    <row r="21" spans="2:5" ht="24" customHeight="1" x14ac:dyDescent="0.35">
      <c r="B21" s="4" t="s">
        <v>95</v>
      </c>
      <c r="C21" s="5" t="s">
        <v>85</v>
      </c>
      <c r="D21" s="5">
        <v>55</v>
      </c>
      <c r="E21" s="5" t="b">
        <f t="shared" si="0"/>
        <v>0</v>
      </c>
    </row>
    <row r="22" spans="2:5" ht="24" customHeight="1" x14ac:dyDescent="0.35">
      <c r="B22" s="5" t="s">
        <v>100</v>
      </c>
      <c r="C22" s="5" t="s">
        <v>84</v>
      </c>
      <c r="D22" s="5">
        <v>35</v>
      </c>
      <c r="E22" s="5" t="b">
        <f t="shared" si="0"/>
        <v>0</v>
      </c>
    </row>
    <row r="23" spans="2:5" ht="24" customHeight="1" x14ac:dyDescent="0.35">
      <c r="B23" s="4" t="s">
        <v>101</v>
      </c>
      <c r="C23" s="5" t="s">
        <v>86</v>
      </c>
      <c r="D23" s="5">
        <v>30</v>
      </c>
      <c r="E23" s="5" t="b">
        <f t="shared" si="0"/>
        <v>1</v>
      </c>
    </row>
    <row r="24" spans="2:5" ht="24" customHeight="1" x14ac:dyDescent="0.35">
      <c r="B24" s="4" t="s">
        <v>102</v>
      </c>
      <c r="C24" s="5" t="s">
        <v>85</v>
      </c>
      <c r="D24" s="4">
        <v>35</v>
      </c>
      <c r="E24" s="5" t="b">
        <f t="shared" si="0"/>
        <v>0</v>
      </c>
    </row>
    <row r="25" spans="2:5" ht="24" customHeight="1" x14ac:dyDescent="0.35">
      <c r="B25" s="5" t="s">
        <v>103</v>
      </c>
      <c r="C25" s="5" t="s">
        <v>83</v>
      </c>
      <c r="D25" s="5">
        <v>45</v>
      </c>
      <c r="E25" s="5" t="b">
        <f t="shared" si="0"/>
        <v>0</v>
      </c>
    </row>
    <row r="26" spans="2:5" ht="23.4" customHeight="1" x14ac:dyDescent="0.35">
      <c r="B26" s="5" t="s">
        <v>105</v>
      </c>
      <c r="C26" s="5" t="s">
        <v>104</v>
      </c>
      <c r="D26" s="4">
        <v>25</v>
      </c>
      <c r="E26" s="5" t="b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762B-3AF9-4066-9953-5359008A92A9}">
  <sheetPr>
    <tabColor theme="9" tint="0.39997558519241921"/>
  </sheetPr>
  <dimension ref="A1:E37"/>
  <sheetViews>
    <sheetView workbookViewId="0">
      <selection activeCell="B4" sqref="B4"/>
    </sheetView>
  </sheetViews>
  <sheetFormatPr defaultRowHeight="14.5" x14ac:dyDescent="0.35"/>
  <cols>
    <col min="1" max="5" width="17.453125" customWidth="1"/>
  </cols>
  <sheetData>
    <row r="1" spans="1:5" ht="32.4" customHeight="1" x14ac:dyDescent="0.35">
      <c r="A1" s="1" t="s">
        <v>0</v>
      </c>
      <c r="B1" s="1"/>
      <c r="C1" s="1"/>
      <c r="D1" s="1"/>
      <c r="E1" s="1"/>
    </row>
    <row r="2" spans="1:5" ht="18.649999999999999" customHeight="1" thickBot="1" x14ac:dyDescent="0.4"/>
    <row r="3" spans="1:5" ht="19.75" customHeight="1" x14ac:dyDescent="0.35">
      <c r="A3" s="10" t="s">
        <v>2</v>
      </c>
      <c r="B3" s="8" t="s">
        <v>4</v>
      </c>
      <c r="C3" s="2" t="s">
        <v>5</v>
      </c>
      <c r="D3" s="2" t="s">
        <v>6</v>
      </c>
      <c r="E3" s="3" t="s">
        <v>12</v>
      </c>
    </row>
    <row r="4" spans="1:5" ht="21" customHeight="1" thickBot="1" x14ac:dyDescent="0.4">
      <c r="A4" s="11" t="s">
        <v>1</v>
      </c>
      <c r="B4" s="9">
        <f>COUNTIF(B7:B37,"Yes")</f>
        <v>23</v>
      </c>
      <c r="C4" s="6">
        <f>COUNTIF(C7:C37,"&gt;6000")</f>
        <v>21</v>
      </c>
      <c r="D4" s="6">
        <f>COUNTIF(D7:D37,"&gt;=8")</f>
        <v>20</v>
      </c>
      <c r="E4" s="7">
        <f>COUNTIFS(B7:B37,"Yes",C7:C37,"&gt;6000",D7:D37,"&gt;7")</f>
        <v>9</v>
      </c>
    </row>
    <row r="5" spans="1:5" ht="15" thickBot="1" x14ac:dyDescent="0.4"/>
    <row r="6" spans="1:5" ht="29.5" thickBot="1" x14ac:dyDescent="0.4">
      <c r="A6" s="14" t="s">
        <v>7</v>
      </c>
      <c r="B6" s="15" t="s">
        <v>3</v>
      </c>
      <c r="C6" s="16" t="s">
        <v>9</v>
      </c>
      <c r="D6" s="16" t="s">
        <v>10</v>
      </c>
      <c r="E6" s="17" t="s">
        <v>13</v>
      </c>
    </row>
    <row r="7" spans="1:5" x14ac:dyDescent="0.35">
      <c r="A7" s="13">
        <v>44562</v>
      </c>
      <c r="B7" s="5" t="s">
        <v>8</v>
      </c>
      <c r="C7" s="5">
        <v>5500</v>
      </c>
      <c r="D7" s="5">
        <v>10</v>
      </c>
      <c r="E7" s="5" t="str">
        <f>IF(AND(B7="Yes",C7&gt;6000,D7&gt;7),"Yayyy","Almost There")</f>
        <v>Almost There</v>
      </c>
    </row>
    <row r="8" spans="1:5" x14ac:dyDescent="0.35">
      <c r="A8" s="12">
        <v>44563</v>
      </c>
      <c r="B8" s="4" t="s">
        <v>8</v>
      </c>
      <c r="C8" s="4">
        <v>7500</v>
      </c>
      <c r="D8" s="4">
        <v>8</v>
      </c>
      <c r="E8" s="5" t="str">
        <f t="shared" ref="E8:E37" si="0">IF(AND(B8="Yes",C8&gt;6000,D8&gt;7),"Yayyy","Almost There")</f>
        <v>Yayyy</v>
      </c>
    </row>
    <row r="9" spans="1:5" x14ac:dyDescent="0.35">
      <c r="A9" s="12">
        <v>44564</v>
      </c>
      <c r="B9" s="4" t="s">
        <v>8</v>
      </c>
      <c r="C9" s="4">
        <v>6500</v>
      </c>
      <c r="D9" s="4">
        <v>7</v>
      </c>
      <c r="E9" s="5" t="str">
        <f t="shared" si="0"/>
        <v>Almost There</v>
      </c>
    </row>
    <row r="10" spans="1:5" x14ac:dyDescent="0.35">
      <c r="A10" s="12">
        <v>44565</v>
      </c>
      <c r="B10" s="4" t="s">
        <v>8</v>
      </c>
      <c r="C10" s="4">
        <v>2500</v>
      </c>
      <c r="D10" s="4">
        <v>6</v>
      </c>
      <c r="E10" s="5" t="str">
        <f t="shared" si="0"/>
        <v>Almost There</v>
      </c>
    </row>
    <row r="11" spans="1:5" x14ac:dyDescent="0.35">
      <c r="A11" s="12">
        <v>44566</v>
      </c>
      <c r="B11" s="4" t="s">
        <v>8</v>
      </c>
      <c r="C11" s="4">
        <v>8400</v>
      </c>
      <c r="D11" s="4">
        <v>9</v>
      </c>
      <c r="E11" s="5" t="str">
        <f t="shared" si="0"/>
        <v>Yayyy</v>
      </c>
    </row>
    <row r="12" spans="1:5" x14ac:dyDescent="0.35">
      <c r="A12" s="12">
        <v>44567</v>
      </c>
      <c r="B12" s="4" t="s">
        <v>8</v>
      </c>
      <c r="C12" s="4">
        <v>9500</v>
      </c>
      <c r="D12" s="4">
        <v>8</v>
      </c>
      <c r="E12" s="5" t="str">
        <f t="shared" si="0"/>
        <v>Yayyy</v>
      </c>
    </row>
    <row r="13" spans="1:5" x14ac:dyDescent="0.35">
      <c r="A13" s="12">
        <v>44568</v>
      </c>
      <c r="B13" s="4" t="s">
        <v>11</v>
      </c>
      <c r="C13" s="4">
        <v>2125</v>
      </c>
      <c r="D13" s="4">
        <v>8</v>
      </c>
      <c r="E13" s="5" t="str">
        <f t="shared" si="0"/>
        <v>Almost There</v>
      </c>
    </row>
    <row r="14" spans="1:5" x14ac:dyDescent="0.35">
      <c r="A14" s="12">
        <v>44569</v>
      </c>
      <c r="B14" s="4" t="s">
        <v>8</v>
      </c>
      <c r="C14" s="4">
        <v>9250</v>
      </c>
      <c r="D14" s="4">
        <v>9</v>
      </c>
      <c r="E14" s="5" t="str">
        <f t="shared" si="0"/>
        <v>Yayyy</v>
      </c>
    </row>
    <row r="15" spans="1:5" x14ac:dyDescent="0.35">
      <c r="A15" s="12">
        <v>44570</v>
      </c>
      <c r="B15" s="4" t="s">
        <v>8</v>
      </c>
      <c r="C15" s="4">
        <v>6500</v>
      </c>
      <c r="D15" s="4">
        <v>7</v>
      </c>
      <c r="E15" s="5" t="str">
        <f t="shared" si="0"/>
        <v>Almost There</v>
      </c>
    </row>
    <row r="16" spans="1:5" x14ac:dyDescent="0.35">
      <c r="A16" s="12">
        <v>44571</v>
      </c>
      <c r="B16" s="4" t="s">
        <v>11</v>
      </c>
      <c r="C16" s="4">
        <v>7500</v>
      </c>
      <c r="D16" s="4">
        <v>4</v>
      </c>
      <c r="E16" s="5" t="str">
        <f t="shared" si="0"/>
        <v>Almost There</v>
      </c>
    </row>
    <row r="17" spans="1:5" x14ac:dyDescent="0.35">
      <c r="A17" s="12">
        <v>44572</v>
      </c>
      <c r="B17" s="4" t="s">
        <v>8</v>
      </c>
      <c r="C17" s="4">
        <v>150</v>
      </c>
      <c r="D17" s="4">
        <v>8</v>
      </c>
      <c r="E17" s="5" t="str">
        <f t="shared" si="0"/>
        <v>Almost There</v>
      </c>
    </row>
    <row r="18" spans="1:5" x14ac:dyDescent="0.35">
      <c r="A18" s="12">
        <v>44573</v>
      </c>
      <c r="B18" s="4" t="s">
        <v>11</v>
      </c>
      <c r="C18" s="4">
        <v>10125</v>
      </c>
      <c r="D18" s="4">
        <v>5</v>
      </c>
      <c r="E18" s="5" t="str">
        <f t="shared" si="0"/>
        <v>Almost There</v>
      </c>
    </row>
    <row r="19" spans="1:5" x14ac:dyDescent="0.35">
      <c r="A19" s="12">
        <v>44574</v>
      </c>
      <c r="B19" s="4" t="s">
        <v>8</v>
      </c>
      <c r="C19" s="4">
        <v>9500</v>
      </c>
      <c r="D19" s="4">
        <v>6</v>
      </c>
      <c r="E19" s="5" t="str">
        <f t="shared" si="0"/>
        <v>Almost There</v>
      </c>
    </row>
    <row r="20" spans="1:5" x14ac:dyDescent="0.35">
      <c r="A20" s="12">
        <v>44575</v>
      </c>
      <c r="B20" s="4" t="s">
        <v>8</v>
      </c>
      <c r="C20" s="4">
        <v>4500</v>
      </c>
      <c r="D20" s="4">
        <v>8</v>
      </c>
      <c r="E20" s="5" t="str">
        <f t="shared" si="0"/>
        <v>Almost There</v>
      </c>
    </row>
    <row r="21" spans="1:5" x14ac:dyDescent="0.35">
      <c r="A21" s="12">
        <v>44576</v>
      </c>
      <c r="B21" s="4" t="s">
        <v>8</v>
      </c>
      <c r="C21" s="4">
        <v>7500</v>
      </c>
      <c r="D21" s="4">
        <v>8</v>
      </c>
      <c r="E21" s="5" t="str">
        <f t="shared" si="0"/>
        <v>Yayyy</v>
      </c>
    </row>
    <row r="22" spans="1:5" x14ac:dyDescent="0.35">
      <c r="A22" s="12">
        <v>44577</v>
      </c>
      <c r="B22" s="4" t="s">
        <v>8</v>
      </c>
      <c r="C22" s="4">
        <v>6850</v>
      </c>
      <c r="D22" s="4">
        <v>7</v>
      </c>
      <c r="E22" s="5" t="str">
        <f t="shared" si="0"/>
        <v>Almost There</v>
      </c>
    </row>
    <row r="23" spans="1:5" x14ac:dyDescent="0.35">
      <c r="A23" s="12">
        <v>44578</v>
      </c>
      <c r="B23" s="4" t="s">
        <v>11</v>
      </c>
      <c r="C23" s="4">
        <v>12500</v>
      </c>
      <c r="D23" s="4">
        <v>12</v>
      </c>
      <c r="E23" s="5" t="str">
        <f t="shared" si="0"/>
        <v>Almost There</v>
      </c>
    </row>
    <row r="24" spans="1:5" x14ac:dyDescent="0.35">
      <c r="A24" s="12">
        <v>44579</v>
      </c>
      <c r="B24" s="4" t="s">
        <v>8</v>
      </c>
      <c r="C24" s="4">
        <v>1250</v>
      </c>
      <c r="D24" s="4">
        <v>6</v>
      </c>
      <c r="E24" s="5" t="str">
        <f t="shared" si="0"/>
        <v>Almost There</v>
      </c>
    </row>
    <row r="25" spans="1:5" x14ac:dyDescent="0.35">
      <c r="A25" s="12">
        <v>44580</v>
      </c>
      <c r="B25" s="4" t="s">
        <v>8</v>
      </c>
      <c r="C25" s="4">
        <v>2250</v>
      </c>
      <c r="D25" s="4">
        <v>9</v>
      </c>
      <c r="E25" s="5" t="str">
        <f t="shared" si="0"/>
        <v>Almost There</v>
      </c>
    </row>
    <row r="26" spans="1:5" x14ac:dyDescent="0.35">
      <c r="A26" s="12">
        <v>44581</v>
      </c>
      <c r="B26" s="4" t="s">
        <v>8</v>
      </c>
      <c r="C26" s="4">
        <v>4800</v>
      </c>
      <c r="D26" s="4">
        <v>8</v>
      </c>
      <c r="E26" s="5" t="str">
        <f t="shared" si="0"/>
        <v>Almost There</v>
      </c>
    </row>
    <row r="27" spans="1:5" x14ac:dyDescent="0.35">
      <c r="A27" s="12">
        <v>44582</v>
      </c>
      <c r="B27" s="4" t="s">
        <v>11</v>
      </c>
      <c r="C27" s="4">
        <v>9525</v>
      </c>
      <c r="D27" s="4">
        <v>10</v>
      </c>
      <c r="E27" s="5" t="str">
        <f t="shared" si="0"/>
        <v>Almost There</v>
      </c>
    </row>
    <row r="28" spans="1:5" x14ac:dyDescent="0.35">
      <c r="A28" s="12">
        <v>44583</v>
      </c>
      <c r="B28" s="4" t="s">
        <v>11</v>
      </c>
      <c r="C28" s="4">
        <v>12500</v>
      </c>
      <c r="D28" s="4">
        <v>11</v>
      </c>
      <c r="E28" s="5" t="str">
        <f t="shared" si="0"/>
        <v>Almost There</v>
      </c>
    </row>
    <row r="29" spans="1:5" x14ac:dyDescent="0.35">
      <c r="A29" s="12">
        <v>44584</v>
      </c>
      <c r="B29" s="4" t="s">
        <v>11</v>
      </c>
      <c r="C29" s="4">
        <v>16500</v>
      </c>
      <c r="D29" s="4">
        <v>10</v>
      </c>
      <c r="E29" s="5" t="str">
        <f t="shared" si="0"/>
        <v>Almost There</v>
      </c>
    </row>
    <row r="30" spans="1:5" x14ac:dyDescent="0.35">
      <c r="A30" s="12">
        <v>44585</v>
      </c>
      <c r="B30" s="4" t="s">
        <v>11</v>
      </c>
      <c r="C30" s="4">
        <v>8650</v>
      </c>
      <c r="D30" s="4">
        <v>8</v>
      </c>
      <c r="E30" s="5" t="str">
        <f t="shared" si="0"/>
        <v>Almost There</v>
      </c>
    </row>
    <row r="31" spans="1:5" x14ac:dyDescent="0.35">
      <c r="A31" s="12">
        <v>44586</v>
      </c>
      <c r="B31" s="4" t="s">
        <v>8</v>
      </c>
      <c r="C31" s="4">
        <v>1250</v>
      </c>
      <c r="D31" s="4">
        <v>6</v>
      </c>
      <c r="E31" s="5" t="str">
        <f t="shared" si="0"/>
        <v>Almost There</v>
      </c>
    </row>
    <row r="32" spans="1:5" x14ac:dyDescent="0.35">
      <c r="A32" s="12">
        <v>44587</v>
      </c>
      <c r="B32" s="4" t="s">
        <v>8</v>
      </c>
      <c r="C32" s="4">
        <v>1450</v>
      </c>
      <c r="D32" s="4">
        <v>5</v>
      </c>
      <c r="E32" s="5" t="str">
        <f t="shared" si="0"/>
        <v>Almost There</v>
      </c>
    </row>
    <row r="33" spans="1:5" x14ac:dyDescent="0.35">
      <c r="A33" s="12">
        <v>44588</v>
      </c>
      <c r="B33" s="4" t="s">
        <v>8</v>
      </c>
      <c r="C33" s="4">
        <v>8750</v>
      </c>
      <c r="D33" s="4">
        <v>8</v>
      </c>
      <c r="E33" s="5" t="str">
        <f t="shared" si="0"/>
        <v>Yayyy</v>
      </c>
    </row>
    <row r="34" spans="1:5" x14ac:dyDescent="0.35">
      <c r="A34" s="12">
        <v>44589</v>
      </c>
      <c r="B34" s="4" t="s">
        <v>8</v>
      </c>
      <c r="C34" s="4">
        <v>9850</v>
      </c>
      <c r="D34" s="4">
        <v>9</v>
      </c>
      <c r="E34" s="5" t="str">
        <f t="shared" si="0"/>
        <v>Yayyy</v>
      </c>
    </row>
    <row r="35" spans="1:5" x14ac:dyDescent="0.35">
      <c r="A35" s="12">
        <v>44590</v>
      </c>
      <c r="B35" s="4" t="s">
        <v>8</v>
      </c>
      <c r="C35" s="4">
        <v>6500</v>
      </c>
      <c r="D35" s="4">
        <v>7</v>
      </c>
      <c r="E35" s="5" t="str">
        <f t="shared" si="0"/>
        <v>Almost There</v>
      </c>
    </row>
    <row r="36" spans="1:5" x14ac:dyDescent="0.35">
      <c r="A36" s="12">
        <v>44591</v>
      </c>
      <c r="B36" s="4" t="s">
        <v>8</v>
      </c>
      <c r="C36" s="4">
        <v>12850</v>
      </c>
      <c r="D36" s="4">
        <v>10</v>
      </c>
      <c r="E36" s="5" t="str">
        <f t="shared" si="0"/>
        <v>Yayyy</v>
      </c>
    </row>
    <row r="37" spans="1:5" x14ac:dyDescent="0.35">
      <c r="A37" s="12">
        <v>44592</v>
      </c>
      <c r="B37" s="4" t="s">
        <v>8</v>
      </c>
      <c r="C37" s="4">
        <v>10850</v>
      </c>
      <c r="D37" s="4">
        <v>11</v>
      </c>
      <c r="E37" s="5" t="str">
        <f t="shared" si="0"/>
        <v>Yayyy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3BAA-D349-476C-9984-DC30A79B07F8}">
  <sheetPr>
    <tabColor theme="9" tint="0.39997558519241921"/>
  </sheetPr>
  <dimension ref="A1:J31"/>
  <sheetViews>
    <sheetView workbookViewId="0">
      <selection activeCell="A3" sqref="A3"/>
    </sheetView>
  </sheetViews>
  <sheetFormatPr defaultRowHeight="14.5" x14ac:dyDescent="0.35"/>
  <cols>
    <col min="1" max="1" width="16" customWidth="1"/>
    <col min="2" max="2" width="20.36328125" customWidth="1"/>
    <col min="3" max="4" width="17.453125" customWidth="1"/>
    <col min="5" max="5" width="14.1796875" customWidth="1"/>
    <col min="6" max="7" width="17.36328125" customWidth="1"/>
    <col min="8" max="8" width="16.08984375" customWidth="1"/>
    <col min="9" max="10" width="17.36328125" customWidth="1"/>
  </cols>
  <sheetData>
    <row r="1" spans="1:10" ht="32.4" customHeight="1" x14ac:dyDescent="0.35">
      <c r="A1" s="1" t="s">
        <v>30</v>
      </c>
      <c r="B1" s="19"/>
      <c r="C1" s="19"/>
      <c r="D1" s="19"/>
    </row>
    <row r="2" spans="1:10" ht="18.649999999999999" customHeight="1" thickBot="1" x14ac:dyDescent="0.4"/>
    <row r="3" spans="1:10" ht="24.65" customHeight="1" thickBot="1" x14ac:dyDescent="0.4">
      <c r="A3" s="14" t="s">
        <v>27</v>
      </c>
      <c r="B3" s="15" t="s">
        <v>19</v>
      </c>
      <c r="C3" s="15" t="s">
        <v>17</v>
      </c>
      <c r="D3" s="18" t="s">
        <v>18</v>
      </c>
      <c r="F3" s="20" t="s">
        <v>17</v>
      </c>
      <c r="G3" s="20" t="s">
        <v>16</v>
      </c>
      <c r="H3" s="20" t="s">
        <v>15</v>
      </c>
      <c r="I3" s="20" t="s">
        <v>37</v>
      </c>
      <c r="J3" s="20" t="s">
        <v>39</v>
      </c>
    </row>
    <row r="4" spans="1:10" ht="20.399999999999999" customHeight="1" x14ac:dyDescent="0.35">
      <c r="A4" s="13" t="s">
        <v>16</v>
      </c>
      <c r="B4" s="5" t="s">
        <v>28</v>
      </c>
      <c r="C4" s="5" t="s">
        <v>25</v>
      </c>
      <c r="D4" s="22">
        <v>75</v>
      </c>
      <c r="F4" s="21" t="s">
        <v>20</v>
      </c>
      <c r="G4" s="24">
        <f>SUMIFS($D$4:$D$31,$A$4:$A$31,$G$3,$C$4:$C$31,F4)</f>
        <v>1500</v>
      </c>
      <c r="H4" s="24">
        <f>SUMIF($C$4:$C$31,F4,$D$4:$D$31)</f>
        <v>4575</v>
      </c>
      <c r="I4" s="24">
        <f>SUMIFS($D$4:$D$31,$A$4:$A$31,I$3,$C$4:$C$31,$F4)</f>
        <v>1575</v>
      </c>
      <c r="J4" s="24">
        <f>SUMIFS($D$4:$D$31,$A$4:$A$31,J$3,$C$4:$C$31,$F4)</f>
        <v>1500</v>
      </c>
    </row>
    <row r="5" spans="1:10" ht="20.399999999999999" customHeight="1" x14ac:dyDescent="0.35">
      <c r="A5" s="13" t="s">
        <v>16</v>
      </c>
      <c r="B5" s="5" t="s">
        <v>24</v>
      </c>
      <c r="C5" s="5" t="s">
        <v>20</v>
      </c>
      <c r="D5" s="22">
        <v>1500</v>
      </c>
      <c r="F5" s="21" t="s">
        <v>25</v>
      </c>
      <c r="G5" s="24">
        <f t="shared" ref="G5:G11" si="0">SUMIFS($D$4:$D$31,$A$4:$A$31,$G$3,$C$4:$C$31,F5)</f>
        <v>110</v>
      </c>
      <c r="H5" s="24">
        <f t="shared" ref="H5:H11" si="1">SUMIF($C$4:$C$31,F5,$D$4:$D$31)</f>
        <v>330</v>
      </c>
      <c r="I5" s="24">
        <f t="shared" ref="I5:J11" si="2">SUMIFS($D$4:$D$31,$A$4:$A$31,I$3,$C$4:$C$31,$F5)</f>
        <v>110</v>
      </c>
      <c r="J5" s="24">
        <f t="shared" si="2"/>
        <v>110</v>
      </c>
    </row>
    <row r="6" spans="1:10" ht="20.399999999999999" customHeight="1" x14ac:dyDescent="0.35">
      <c r="A6" s="13" t="s">
        <v>16</v>
      </c>
      <c r="B6" s="4" t="s">
        <v>29</v>
      </c>
      <c r="C6" s="4" t="s">
        <v>25</v>
      </c>
      <c r="D6" s="23">
        <v>35</v>
      </c>
      <c r="F6" s="21" t="s">
        <v>21</v>
      </c>
      <c r="G6" s="24">
        <f t="shared" si="0"/>
        <v>0</v>
      </c>
      <c r="H6" s="24">
        <f t="shared" si="1"/>
        <v>125</v>
      </c>
      <c r="I6" s="24">
        <f t="shared" si="2"/>
        <v>0</v>
      </c>
      <c r="J6" s="24">
        <f t="shared" si="2"/>
        <v>125</v>
      </c>
    </row>
    <row r="7" spans="1:10" ht="20.399999999999999" customHeight="1" x14ac:dyDescent="0.35">
      <c r="A7" s="13" t="s">
        <v>16</v>
      </c>
      <c r="B7" s="4" t="s">
        <v>23</v>
      </c>
      <c r="C7" s="4" t="s">
        <v>14</v>
      </c>
      <c r="D7" s="23">
        <v>50</v>
      </c>
      <c r="F7" s="21" t="s">
        <v>31</v>
      </c>
      <c r="G7" s="24">
        <f t="shared" si="0"/>
        <v>0</v>
      </c>
      <c r="H7" s="24">
        <f t="shared" si="1"/>
        <v>205</v>
      </c>
      <c r="I7" s="24">
        <f t="shared" si="2"/>
        <v>75</v>
      </c>
      <c r="J7" s="24">
        <f t="shared" si="2"/>
        <v>130</v>
      </c>
    </row>
    <row r="8" spans="1:10" ht="20.399999999999999" customHeight="1" x14ac:dyDescent="0.35">
      <c r="A8" s="13" t="s">
        <v>16</v>
      </c>
      <c r="B8" s="4" t="s">
        <v>32</v>
      </c>
      <c r="C8" s="4" t="s">
        <v>14</v>
      </c>
      <c r="D8" s="23">
        <v>65</v>
      </c>
      <c r="F8" s="21" t="s">
        <v>14</v>
      </c>
      <c r="G8" s="24">
        <f t="shared" si="0"/>
        <v>115</v>
      </c>
      <c r="H8" s="24">
        <f t="shared" si="1"/>
        <v>345</v>
      </c>
      <c r="I8" s="24">
        <f t="shared" si="2"/>
        <v>105</v>
      </c>
      <c r="J8" s="24">
        <f t="shared" si="2"/>
        <v>125</v>
      </c>
    </row>
    <row r="9" spans="1:10" ht="20.399999999999999" customHeight="1" x14ac:dyDescent="0.35">
      <c r="A9" s="13" t="s">
        <v>16</v>
      </c>
      <c r="B9" s="4" t="s">
        <v>33</v>
      </c>
      <c r="C9" s="4" t="s">
        <v>26</v>
      </c>
      <c r="D9" s="23">
        <v>150</v>
      </c>
      <c r="F9" s="21" t="s">
        <v>26</v>
      </c>
      <c r="G9" s="24">
        <f t="shared" si="0"/>
        <v>250</v>
      </c>
      <c r="H9" s="24">
        <f t="shared" si="1"/>
        <v>690</v>
      </c>
      <c r="I9" s="24">
        <f t="shared" si="2"/>
        <v>180</v>
      </c>
      <c r="J9" s="24">
        <f t="shared" si="2"/>
        <v>260</v>
      </c>
    </row>
    <row r="10" spans="1:10" ht="20.399999999999999" customHeight="1" x14ac:dyDescent="0.35">
      <c r="A10" s="13" t="s">
        <v>16</v>
      </c>
      <c r="B10" s="4" t="s">
        <v>34</v>
      </c>
      <c r="C10" s="4" t="s">
        <v>26</v>
      </c>
      <c r="D10" s="23">
        <v>100</v>
      </c>
      <c r="F10" s="21" t="s">
        <v>35</v>
      </c>
      <c r="G10" s="24">
        <f t="shared" si="0"/>
        <v>250</v>
      </c>
      <c r="H10" s="24">
        <f t="shared" si="1"/>
        <v>250</v>
      </c>
      <c r="I10" s="24">
        <f t="shared" si="2"/>
        <v>0</v>
      </c>
      <c r="J10" s="24">
        <f t="shared" si="2"/>
        <v>0</v>
      </c>
    </row>
    <row r="11" spans="1:10" ht="20.399999999999999" customHeight="1" x14ac:dyDescent="0.35">
      <c r="A11" s="13" t="s">
        <v>16</v>
      </c>
      <c r="B11" s="4" t="s">
        <v>36</v>
      </c>
      <c r="C11" s="4" t="s">
        <v>35</v>
      </c>
      <c r="D11" s="23">
        <v>250</v>
      </c>
      <c r="F11" s="21" t="s">
        <v>22</v>
      </c>
      <c r="G11" s="24">
        <f t="shared" si="0"/>
        <v>0</v>
      </c>
      <c r="H11" s="24">
        <f t="shared" si="1"/>
        <v>1200</v>
      </c>
      <c r="I11" s="24">
        <f t="shared" si="2"/>
        <v>1200</v>
      </c>
      <c r="J11" s="24">
        <f t="shared" si="2"/>
        <v>0</v>
      </c>
    </row>
    <row r="12" spans="1:10" ht="20.399999999999999" customHeight="1" x14ac:dyDescent="0.35">
      <c r="A12" s="13" t="s">
        <v>37</v>
      </c>
      <c r="B12" s="5" t="s">
        <v>40</v>
      </c>
      <c r="C12" s="5" t="s">
        <v>20</v>
      </c>
      <c r="D12" s="23">
        <v>75</v>
      </c>
    </row>
    <row r="13" spans="1:10" ht="20.399999999999999" customHeight="1" x14ac:dyDescent="0.35">
      <c r="A13" s="13" t="s">
        <v>37</v>
      </c>
      <c r="B13" s="5" t="s">
        <v>28</v>
      </c>
      <c r="C13" s="5" t="s">
        <v>25</v>
      </c>
      <c r="D13" s="22">
        <v>75</v>
      </c>
    </row>
    <row r="14" spans="1:10" ht="20.399999999999999" customHeight="1" x14ac:dyDescent="0.35">
      <c r="A14" s="13" t="s">
        <v>37</v>
      </c>
      <c r="B14" s="5" t="s">
        <v>24</v>
      </c>
      <c r="C14" s="5" t="s">
        <v>20</v>
      </c>
      <c r="D14" s="22">
        <v>1500</v>
      </c>
    </row>
    <row r="15" spans="1:10" ht="20.399999999999999" customHeight="1" x14ac:dyDescent="0.35">
      <c r="A15" s="13" t="s">
        <v>37</v>
      </c>
      <c r="B15" s="4" t="s">
        <v>29</v>
      </c>
      <c r="C15" s="4" t="s">
        <v>25</v>
      </c>
      <c r="D15" s="23">
        <v>35</v>
      </c>
    </row>
    <row r="16" spans="1:10" ht="20.399999999999999" customHeight="1" x14ac:dyDescent="0.35">
      <c r="A16" s="13" t="s">
        <v>37</v>
      </c>
      <c r="B16" s="4" t="s">
        <v>23</v>
      </c>
      <c r="C16" s="4" t="s">
        <v>14</v>
      </c>
      <c r="D16" s="23">
        <v>50</v>
      </c>
    </row>
    <row r="17" spans="1:4" ht="20.399999999999999" customHeight="1" x14ac:dyDescent="0.35">
      <c r="A17" s="13" t="s">
        <v>37</v>
      </c>
      <c r="B17" s="4" t="s">
        <v>32</v>
      </c>
      <c r="C17" s="4" t="s">
        <v>14</v>
      </c>
      <c r="D17" s="23">
        <v>55</v>
      </c>
    </row>
    <row r="18" spans="1:4" ht="20.399999999999999" customHeight="1" x14ac:dyDescent="0.35">
      <c r="A18" s="13" t="s">
        <v>37</v>
      </c>
      <c r="B18" s="4" t="s">
        <v>33</v>
      </c>
      <c r="C18" s="4" t="s">
        <v>26</v>
      </c>
      <c r="D18" s="23">
        <v>100</v>
      </c>
    </row>
    <row r="19" spans="1:4" ht="20.399999999999999" customHeight="1" x14ac:dyDescent="0.35">
      <c r="A19" s="13" t="s">
        <v>37</v>
      </c>
      <c r="B19" s="4" t="s">
        <v>34</v>
      </c>
      <c r="C19" s="4" t="s">
        <v>26</v>
      </c>
      <c r="D19" s="23">
        <v>80</v>
      </c>
    </row>
    <row r="20" spans="1:4" ht="20.399999999999999" customHeight="1" x14ac:dyDescent="0.35">
      <c r="A20" s="13" t="s">
        <v>37</v>
      </c>
      <c r="B20" s="4" t="s">
        <v>38</v>
      </c>
      <c r="C20" s="4" t="s">
        <v>22</v>
      </c>
      <c r="D20" s="23">
        <v>1200</v>
      </c>
    </row>
    <row r="21" spans="1:4" ht="20.399999999999999" customHeight="1" x14ac:dyDescent="0.35">
      <c r="A21" s="13" t="s">
        <v>37</v>
      </c>
      <c r="B21" s="5" t="s">
        <v>41</v>
      </c>
      <c r="C21" s="5" t="s">
        <v>31</v>
      </c>
      <c r="D21" s="23">
        <v>75</v>
      </c>
    </row>
    <row r="22" spans="1:4" ht="20.399999999999999" customHeight="1" x14ac:dyDescent="0.35">
      <c r="A22" s="12" t="s">
        <v>39</v>
      </c>
      <c r="B22" s="5" t="s">
        <v>28</v>
      </c>
      <c r="C22" s="5" t="s">
        <v>25</v>
      </c>
      <c r="D22" s="22">
        <v>75</v>
      </c>
    </row>
    <row r="23" spans="1:4" ht="20.399999999999999" customHeight="1" x14ac:dyDescent="0.35">
      <c r="A23" s="12" t="s">
        <v>39</v>
      </c>
      <c r="B23" s="5" t="s">
        <v>24</v>
      </c>
      <c r="C23" s="5" t="s">
        <v>20</v>
      </c>
      <c r="D23" s="22">
        <v>1500</v>
      </c>
    </row>
    <row r="24" spans="1:4" ht="20.399999999999999" customHeight="1" x14ac:dyDescent="0.35">
      <c r="A24" s="12" t="s">
        <v>39</v>
      </c>
      <c r="B24" s="4" t="s">
        <v>29</v>
      </c>
      <c r="C24" s="4" t="s">
        <v>25</v>
      </c>
      <c r="D24" s="23">
        <v>35</v>
      </c>
    </row>
    <row r="25" spans="1:4" ht="20.399999999999999" customHeight="1" x14ac:dyDescent="0.35">
      <c r="A25" s="12" t="s">
        <v>39</v>
      </c>
      <c r="B25" s="4" t="s">
        <v>23</v>
      </c>
      <c r="C25" s="4" t="s">
        <v>14</v>
      </c>
      <c r="D25" s="23">
        <v>50</v>
      </c>
    </row>
    <row r="26" spans="1:4" ht="20.399999999999999" customHeight="1" x14ac:dyDescent="0.35">
      <c r="A26" s="12" t="s">
        <v>39</v>
      </c>
      <c r="B26" s="4" t="s">
        <v>43</v>
      </c>
      <c r="C26" s="4" t="s">
        <v>14</v>
      </c>
      <c r="D26" s="23">
        <v>75</v>
      </c>
    </row>
    <row r="27" spans="1:4" ht="20.399999999999999" customHeight="1" x14ac:dyDescent="0.35">
      <c r="A27" s="12" t="s">
        <v>39</v>
      </c>
      <c r="B27" s="4" t="s">
        <v>33</v>
      </c>
      <c r="C27" s="4" t="s">
        <v>26</v>
      </c>
      <c r="D27" s="23">
        <v>200</v>
      </c>
    </row>
    <row r="28" spans="1:4" ht="20.399999999999999" customHeight="1" x14ac:dyDescent="0.35">
      <c r="A28" s="12" t="s">
        <v>39</v>
      </c>
      <c r="B28" s="4" t="s">
        <v>34</v>
      </c>
      <c r="C28" s="4" t="s">
        <v>26</v>
      </c>
      <c r="D28" s="23">
        <v>60</v>
      </c>
    </row>
    <row r="29" spans="1:4" ht="20.399999999999999" customHeight="1" x14ac:dyDescent="0.35">
      <c r="A29" s="12" t="s">
        <v>39</v>
      </c>
      <c r="B29" s="4" t="s">
        <v>41</v>
      </c>
      <c r="C29" s="5" t="s">
        <v>31</v>
      </c>
      <c r="D29" s="23">
        <v>80</v>
      </c>
    </row>
    <row r="30" spans="1:4" ht="20.399999999999999" customHeight="1" x14ac:dyDescent="0.35">
      <c r="A30" s="12" t="s">
        <v>39</v>
      </c>
      <c r="B30" s="4" t="s">
        <v>42</v>
      </c>
      <c r="C30" s="4" t="s">
        <v>31</v>
      </c>
      <c r="D30" s="23">
        <v>50</v>
      </c>
    </row>
    <row r="31" spans="1:4" ht="20.399999999999999" customHeight="1" x14ac:dyDescent="0.35">
      <c r="A31" s="12" t="s">
        <v>39</v>
      </c>
      <c r="B31" s="4" t="s">
        <v>44</v>
      </c>
      <c r="C31" s="4" t="s">
        <v>21</v>
      </c>
      <c r="D31" s="23">
        <v>125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9A1A-0345-413B-96C9-DE92D166E321}">
  <sheetPr>
    <tabColor theme="9" tint="0.39997558519241921"/>
  </sheetPr>
  <dimension ref="B1:K28"/>
  <sheetViews>
    <sheetView workbookViewId="0">
      <selection activeCell="B4" sqref="B4"/>
    </sheetView>
  </sheetViews>
  <sheetFormatPr defaultRowHeight="14.5" x14ac:dyDescent="0.35"/>
  <cols>
    <col min="1" max="1" width="5.453125" customWidth="1"/>
    <col min="2" max="2" width="22.54296875" customWidth="1"/>
    <col min="3" max="3" width="9.90625" customWidth="1"/>
    <col min="4" max="4" width="14.36328125" customWidth="1"/>
    <col min="5" max="5" width="14.90625" customWidth="1"/>
    <col min="7" max="7" width="13.453125" customWidth="1"/>
    <col min="8" max="8" width="15.453125" customWidth="1"/>
    <col min="9" max="9" width="14" customWidth="1"/>
    <col min="10" max="10" width="15.36328125" customWidth="1"/>
    <col min="11" max="11" width="15.453125" customWidth="1"/>
    <col min="12" max="12" width="15.36328125" customWidth="1"/>
    <col min="13" max="13" width="16.453125" customWidth="1"/>
  </cols>
  <sheetData>
    <row r="1" spans="2:11" ht="15" customHeight="1" thickBot="1" x14ac:dyDescent="0.4"/>
    <row r="2" spans="2:11" ht="25.75" customHeight="1" thickBot="1" x14ac:dyDescent="0.4">
      <c r="B2" s="25" t="s">
        <v>77</v>
      </c>
      <c r="C2" s="28"/>
      <c r="D2" s="28"/>
      <c r="E2" s="29"/>
    </row>
    <row r="3" spans="2:11" ht="19.75" customHeight="1" x14ac:dyDescent="0.35"/>
    <row r="4" spans="2:11" ht="27.65" customHeight="1" x14ac:dyDescent="0.35">
      <c r="B4" s="26" t="s">
        <v>67</v>
      </c>
      <c r="C4" s="26" t="s">
        <v>65</v>
      </c>
      <c r="D4" s="26" t="s">
        <v>66</v>
      </c>
      <c r="E4" s="27" t="s">
        <v>64</v>
      </c>
      <c r="G4" s="30" t="s">
        <v>66</v>
      </c>
      <c r="H4" s="30" t="s">
        <v>76</v>
      </c>
      <c r="J4" s="30" t="s">
        <v>65</v>
      </c>
      <c r="K4" s="30" t="s">
        <v>76</v>
      </c>
    </row>
    <row r="5" spans="2:11" ht="24" customHeight="1" x14ac:dyDescent="0.35">
      <c r="B5" s="5" t="s">
        <v>45</v>
      </c>
      <c r="C5" s="5">
        <v>8</v>
      </c>
      <c r="D5" s="5" t="s">
        <v>69</v>
      </c>
      <c r="E5" s="5">
        <v>54</v>
      </c>
      <c r="G5" s="31" t="s">
        <v>68</v>
      </c>
      <c r="H5" s="32">
        <f>AVERAGEIF($D$5:$D$28,G5,$E$5:$E$28)</f>
        <v>81.285714285714292</v>
      </c>
      <c r="J5" s="31">
        <v>7</v>
      </c>
      <c r="K5" s="32">
        <f>AVERAGEIF($C$5:$C$28,J5,$E$5:$E$28)</f>
        <v>76.599999999999994</v>
      </c>
    </row>
    <row r="6" spans="2:11" ht="24" customHeight="1" x14ac:dyDescent="0.35">
      <c r="B6" s="4" t="s">
        <v>53</v>
      </c>
      <c r="C6" s="4">
        <v>9</v>
      </c>
      <c r="D6" s="5" t="s">
        <v>69</v>
      </c>
      <c r="E6" s="5">
        <v>88</v>
      </c>
      <c r="G6" s="31" t="s">
        <v>70</v>
      </c>
      <c r="H6" s="32">
        <f t="shared" ref="H6:H7" si="0">AVERAGEIF($D$5:$D$28,G6,$E$5:$E$28)</f>
        <v>75</v>
      </c>
      <c r="J6" s="31">
        <v>8</v>
      </c>
      <c r="K6" s="32">
        <f t="shared" ref="K6:K7" si="1">AVERAGEIF($C$5:$C$28,J6,$E$5:$E$28)</f>
        <v>71.727272727272734</v>
      </c>
    </row>
    <row r="7" spans="2:11" ht="24" customHeight="1" x14ac:dyDescent="0.35">
      <c r="B7" s="4" t="s">
        <v>63</v>
      </c>
      <c r="C7" s="4">
        <v>8</v>
      </c>
      <c r="D7" s="5" t="s">
        <v>70</v>
      </c>
      <c r="E7" s="5">
        <v>47</v>
      </c>
      <c r="G7" s="31" t="s">
        <v>69</v>
      </c>
      <c r="H7" s="32">
        <f t="shared" si="0"/>
        <v>63.714285714285715</v>
      </c>
      <c r="J7" s="31">
        <v>9</v>
      </c>
      <c r="K7" s="32">
        <f t="shared" si="1"/>
        <v>74.125</v>
      </c>
    </row>
    <row r="8" spans="2:11" ht="24" customHeight="1" x14ac:dyDescent="0.35">
      <c r="B8" s="4" t="s">
        <v>50</v>
      </c>
      <c r="C8" s="4">
        <v>8</v>
      </c>
      <c r="D8" s="4" t="s">
        <v>68</v>
      </c>
      <c r="E8" s="4">
        <v>93</v>
      </c>
    </row>
    <row r="9" spans="2:11" ht="24" customHeight="1" x14ac:dyDescent="0.35">
      <c r="B9" s="4" t="s">
        <v>60</v>
      </c>
      <c r="C9" s="4">
        <v>8</v>
      </c>
      <c r="D9" s="5" t="s">
        <v>70</v>
      </c>
      <c r="E9" s="4">
        <v>91</v>
      </c>
      <c r="G9" s="30" t="s">
        <v>66</v>
      </c>
      <c r="H9" s="30">
        <v>7</v>
      </c>
      <c r="I9" s="30">
        <v>8</v>
      </c>
      <c r="J9" s="30">
        <v>9</v>
      </c>
    </row>
    <row r="10" spans="2:11" ht="24" customHeight="1" x14ac:dyDescent="0.35">
      <c r="B10" s="5" t="s">
        <v>52</v>
      </c>
      <c r="C10" s="5">
        <v>7</v>
      </c>
      <c r="D10" s="4" t="s">
        <v>70</v>
      </c>
      <c r="E10" s="5">
        <v>60</v>
      </c>
      <c r="G10" s="31" t="s">
        <v>68</v>
      </c>
      <c r="H10" s="32">
        <f>AVERAGEIFS($E$5:$E$28,$D$5:$D$28,$G10,$C$5:$C$28,H$9)</f>
        <v>80</v>
      </c>
      <c r="I10" s="32">
        <f t="shared" ref="I10:J12" si="2">AVERAGEIFS($E$5:$E$28,$D$5:$D$28,$G10,$C$5:$C$28,I$9)</f>
        <v>83.666666666666671</v>
      </c>
      <c r="J10" s="32">
        <f t="shared" si="2"/>
        <v>79</v>
      </c>
    </row>
    <row r="11" spans="2:11" ht="24" customHeight="1" x14ac:dyDescent="0.35">
      <c r="B11" s="4" t="s">
        <v>57</v>
      </c>
      <c r="C11" s="5">
        <v>9</v>
      </c>
      <c r="D11" s="4" t="s">
        <v>68</v>
      </c>
      <c r="E11" s="4">
        <v>87</v>
      </c>
      <c r="G11" s="31" t="s">
        <v>70</v>
      </c>
      <c r="H11" s="32">
        <f t="shared" ref="H11:H12" si="3">AVERAGEIFS($E$5:$E$28,$D$5:$D$28,G11,$C$5:$C$28,$H$9)</f>
        <v>77.5</v>
      </c>
      <c r="I11" s="32">
        <f t="shared" si="2"/>
        <v>73.5</v>
      </c>
      <c r="J11" s="32">
        <f t="shared" si="2"/>
        <v>75.25</v>
      </c>
    </row>
    <row r="12" spans="2:11" ht="24" customHeight="1" x14ac:dyDescent="0.35">
      <c r="B12" s="4" t="s">
        <v>54</v>
      </c>
      <c r="C12" s="4">
        <v>8</v>
      </c>
      <c r="D12" s="4" t="s">
        <v>68</v>
      </c>
      <c r="E12" s="4">
        <v>90</v>
      </c>
      <c r="G12" s="31" t="s">
        <v>69</v>
      </c>
      <c r="H12" s="32">
        <f t="shared" si="3"/>
        <v>68</v>
      </c>
      <c r="I12" s="32">
        <f t="shared" si="2"/>
        <v>61</v>
      </c>
      <c r="J12" s="32">
        <f t="shared" si="2"/>
        <v>67</v>
      </c>
    </row>
    <row r="13" spans="2:11" ht="24" customHeight="1" x14ac:dyDescent="0.35">
      <c r="B13" s="4" t="s">
        <v>61</v>
      </c>
      <c r="C13" s="4">
        <v>8</v>
      </c>
      <c r="D13" s="5" t="s">
        <v>70</v>
      </c>
      <c r="E13" s="4">
        <v>87</v>
      </c>
    </row>
    <row r="14" spans="2:11" ht="24" customHeight="1" x14ac:dyDescent="0.35">
      <c r="B14" s="4" t="s">
        <v>56</v>
      </c>
      <c r="C14" s="4">
        <v>8</v>
      </c>
      <c r="D14" s="4" t="s">
        <v>69</v>
      </c>
      <c r="E14" s="5">
        <v>99</v>
      </c>
    </row>
    <row r="15" spans="2:11" ht="24" customHeight="1" x14ac:dyDescent="0.35">
      <c r="B15" s="5" t="s">
        <v>62</v>
      </c>
      <c r="C15" s="4">
        <v>9</v>
      </c>
      <c r="D15" s="5" t="s">
        <v>70</v>
      </c>
      <c r="E15" s="5">
        <v>47</v>
      </c>
    </row>
    <row r="16" spans="2:11" ht="24" customHeight="1" x14ac:dyDescent="0.35">
      <c r="B16" s="4" t="s">
        <v>47</v>
      </c>
      <c r="C16" s="5">
        <v>7</v>
      </c>
      <c r="D16" s="4" t="s">
        <v>69</v>
      </c>
      <c r="E16" s="4">
        <v>68</v>
      </c>
    </row>
    <row r="17" spans="2:5" ht="24" customHeight="1" x14ac:dyDescent="0.35">
      <c r="B17" s="4" t="s">
        <v>58</v>
      </c>
      <c r="C17" s="5">
        <v>7</v>
      </c>
      <c r="D17" s="4" t="s">
        <v>68</v>
      </c>
      <c r="E17" s="4">
        <v>72</v>
      </c>
    </row>
    <row r="18" spans="2:5" ht="24" customHeight="1" x14ac:dyDescent="0.35">
      <c r="B18" s="4" t="s">
        <v>46</v>
      </c>
      <c r="C18" s="5">
        <v>9</v>
      </c>
      <c r="D18" s="5" t="s">
        <v>70</v>
      </c>
      <c r="E18" s="4">
        <v>97</v>
      </c>
    </row>
    <row r="19" spans="2:5" ht="24" customHeight="1" x14ac:dyDescent="0.35">
      <c r="B19" s="4" t="s">
        <v>59</v>
      </c>
      <c r="C19" s="4">
        <v>9</v>
      </c>
      <c r="D19" s="5" t="s">
        <v>68</v>
      </c>
      <c r="E19" s="4">
        <v>71</v>
      </c>
    </row>
    <row r="20" spans="2:5" ht="24" customHeight="1" x14ac:dyDescent="0.35">
      <c r="B20" s="4" t="s">
        <v>49</v>
      </c>
      <c r="C20" s="5">
        <v>8</v>
      </c>
      <c r="D20" s="4" t="s">
        <v>70</v>
      </c>
      <c r="E20" s="4">
        <v>69</v>
      </c>
    </row>
    <row r="21" spans="2:5" ht="24" customHeight="1" x14ac:dyDescent="0.35">
      <c r="B21" s="5" t="s">
        <v>55</v>
      </c>
      <c r="C21" s="5">
        <v>8</v>
      </c>
      <c r="D21" s="5" t="s">
        <v>69</v>
      </c>
      <c r="E21" s="5">
        <v>40</v>
      </c>
    </row>
    <row r="22" spans="2:5" ht="24" customHeight="1" x14ac:dyDescent="0.35">
      <c r="B22" s="4" t="s">
        <v>51</v>
      </c>
      <c r="C22" s="4">
        <v>9</v>
      </c>
      <c r="D22" s="4" t="s">
        <v>69</v>
      </c>
      <c r="E22" s="4">
        <v>46</v>
      </c>
    </row>
    <row r="23" spans="2:5" ht="24" customHeight="1" x14ac:dyDescent="0.35">
      <c r="B23" s="4" t="s">
        <v>48</v>
      </c>
      <c r="C23" s="5">
        <v>9</v>
      </c>
      <c r="D23" s="5" t="s">
        <v>70</v>
      </c>
      <c r="E23" s="4">
        <v>69</v>
      </c>
    </row>
    <row r="24" spans="2:5" ht="24" customHeight="1" x14ac:dyDescent="0.35">
      <c r="B24" s="4" t="s">
        <v>71</v>
      </c>
      <c r="C24" s="5">
        <v>8</v>
      </c>
      <c r="D24" s="5" t="s">
        <v>68</v>
      </c>
      <c r="E24" s="4">
        <v>68</v>
      </c>
    </row>
    <row r="25" spans="2:5" ht="24" customHeight="1" x14ac:dyDescent="0.35">
      <c r="B25" s="4" t="s">
        <v>72</v>
      </c>
      <c r="C25" s="5">
        <v>7</v>
      </c>
      <c r="D25" s="5" t="s">
        <v>70</v>
      </c>
      <c r="E25" s="4">
        <v>95</v>
      </c>
    </row>
    <row r="26" spans="2:5" ht="24" customHeight="1" x14ac:dyDescent="0.35">
      <c r="B26" s="4" t="s">
        <v>73</v>
      </c>
      <c r="C26" s="5">
        <v>7</v>
      </c>
      <c r="D26" s="5" t="s">
        <v>68</v>
      </c>
      <c r="E26" s="4">
        <v>88</v>
      </c>
    </row>
    <row r="27" spans="2:5" ht="24" customHeight="1" x14ac:dyDescent="0.35">
      <c r="B27" s="4" t="s">
        <v>74</v>
      </c>
      <c r="C27" s="5">
        <v>8</v>
      </c>
      <c r="D27" s="5" t="s">
        <v>69</v>
      </c>
      <c r="E27" s="4">
        <v>51</v>
      </c>
    </row>
    <row r="28" spans="2:5" ht="24" customHeight="1" x14ac:dyDescent="0.35">
      <c r="B28" s="4" t="s">
        <v>75</v>
      </c>
      <c r="C28" s="5">
        <v>9</v>
      </c>
      <c r="D28" s="5" t="s">
        <v>70</v>
      </c>
      <c r="E28" s="4">
        <v>88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3E16-903B-40BB-A661-7FDE08F0F2C2}">
  <sheetPr>
    <tabColor theme="9" tint="0.39997558519241921"/>
  </sheetPr>
  <dimension ref="A1:J119"/>
  <sheetViews>
    <sheetView zoomScale="90" zoomScaleNormal="90" workbookViewId="0"/>
  </sheetViews>
  <sheetFormatPr defaultRowHeight="24" customHeight="1" x14ac:dyDescent="0.35"/>
  <cols>
    <col min="1" max="3" width="18.54296875" customWidth="1"/>
    <col min="4" max="4" width="29.08984375" customWidth="1"/>
    <col min="5" max="5" width="18.6328125" customWidth="1"/>
    <col min="7" max="8" width="13.6328125" customWidth="1"/>
    <col min="9" max="9" width="16.81640625" customWidth="1"/>
    <col min="10" max="10" width="15" customWidth="1"/>
  </cols>
  <sheetData>
    <row r="1" spans="1:10" ht="22.25" customHeight="1" x14ac:dyDescent="0.35">
      <c r="A1" s="33" t="s">
        <v>138</v>
      </c>
      <c r="B1" s="33"/>
      <c r="C1" s="33"/>
      <c r="D1" s="34"/>
      <c r="E1" s="34"/>
    </row>
    <row r="2" spans="1:10" ht="15" thickBot="1" x14ac:dyDescent="0.4"/>
    <row r="3" spans="1:10" ht="19.25" customHeight="1" thickBot="1" x14ac:dyDescent="0.4">
      <c r="A3" s="35" t="s">
        <v>7</v>
      </c>
      <c r="B3" s="36" t="s">
        <v>139</v>
      </c>
      <c r="C3" s="36" t="s">
        <v>140</v>
      </c>
      <c r="D3" s="36" t="s">
        <v>141</v>
      </c>
      <c r="E3" s="37" t="s">
        <v>142</v>
      </c>
      <c r="G3" s="35" t="s">
        <v>143</v>
      </c>
      <c r="H3" s="36" t="s">
        <v>144</v>
      </c>
      <c r="I3" s="36" t="s">
        <v>145</v>
      </c>
      <c r="J3" s="37" t="s">
        <v>146</v>
      </c>
    </row>
    <row r="4" spans="1:10" ht="15.5" x14ac:dyDescent="0.35">
      <c r="A4" s="38">
        <v>44564</v>
      </c>
      <c r="B4" s="39" t="s">
        <v>147</v>
      </c>
      <c r="C4" s="39" t="s">
        <v>148</v>
      </c>
      <c r="D4" s="40" t="s">
        <v>45</v>
      </c>
      <c r="E4" s="41">
        <v>5500</v>
      </c>
      <c r="G4" s="42" t="s">
        <v>149</v>
      </c>
      <c r="H4" s="43" t="s">
        <v>150</v>
      </c>
      <c r="I4" s="44">
        <f>COUNTIF($C$4:$C$119,H4&amp;"*")</f>
        <v>22</v>
      </c>
      <c r="J4" s="45">
        <f>SUMIF($B$4:$B$119,"*"&amp;H4&amp;"*",$E$4:$E$119)</f>
        <v>107000</v>
      </c>
    </row>
    <row r="5" spans="1:10" ht="15.5" x14ac:dyDescent="0.35">
      <c r="A5" s="38">
        <v>44565</v>
      </c>
      <c r="B5" s="39" t="s">
        <v>151</v>
      </c>
      <c r="C5" s="39" t="s">
        <v>152</v>
      </c>
      <c r="D5" s="40" t="s">
        <v>53</v>
      </c>
      <c r="E5" s="41">
        <v>1500</v>
      </c>
      <c r="G5" s="38" t="s">
        <v>153</v>
      </c>
      <c r="H5" s="39" t="s">
        <v>154</v>
      </c>
      <c r="I5" s="40">
        <f t="shared" ref="I5:I8" si="0">COUNTIF($C$4:$C$119,H5&amp;"*")</f>
        <v>26</v>
      </c>
      <c r="J5" s="41">
        <f t="shared" ref="J5:J8" si="1">SUMIF($B$4:$B$119,"*"&amp;H5&amp;"*",$E$4:$E$119)</f>
        <v>115550</v>
      </c>
    </row>
    <row r="6" spans="1:10" ht="15.5" x14ac:dyDescent="0.35">
      <c r="A6" s="38">
        <v>44565</v>
      </c>
      <c r="B6" s="39" t="s">
        <v>155</v>
      </c>
      <c r="C6" s="39" t="s">
        <v>156</v>
      </c>
      <c r="D6" s="40" t="s">
        <v>50</v>
      </c>
      <c r="E6" s="41">
        <v>2800</v>
      </c>
      <c r="G6" s="38" t="s">
        <v>157</v>
      </c>
      <c r="H6" s="39" t="s">
        <v>158</v>
      </c>
      <c r="I6" s="40">
        <f t="shared" si="0"/>
        <v>20</v>
      </c>
      <c r="J6" s="41">
        <f t="shared" si="1"/>
        <v>96050</v>
      </c>
    </row>
    <row r="7" spans="1:10" ht="15.5" x14ac:dyDescent="0.35">
      <c r="A7" s="38">
        <v>44566</v>
      </c>
      <c r="B7" s="39" t="s">
        <v>159</v>
      </c>
      <c r="C7" s="39" t="s">
        <v>160</v>
      </c>
      <c r="D7" s="40" t="s">
        <v>55</v>
      </c>
      <c r="E7" s="41">
        <v>3500</v>
      </c>
      <c r="G7" s="38" t="s">
        <v>161</v>
      </c>
      <c r="H7" s="39" t="s">
        <v>162</v>
      </c>
      <c r="I7" s="40">
        <f t="shared" si="0"/>
        <v>25</v>
      </c>
      <c r="J7" s="41">
        <f t="shared" si="1"/>
        <v>123750</v>
      </c>
    </row>
    <row r="8" spans="1:10" ht="16" thickBot="1" x14ac:dyDescent="0.4">
      <c r="A8" s="38">
        <v>44566</v>
      </c>
      <c r="B8" s="39" t="s">
        <v>163</v>
      </c>
      <c r="C8" s="39" t="s">
        <v>164</v>
      </c>
      <c r="D8" s="40" t="s">
        <v>61</v>
      </c>
      <c r="E8" s="41">
        <v>4500</v>
      </c>
      <c r="G8" s="46" t="s">
        <v>165</v>
      </c>
      <c r="H8" s="47" t="s">
        <v>166</v>
      </c>
      <c r="I8" s="48">
        <f t="shared" si="0"/>
        <v>23</v>
      </c>
      <c r="J8" s="49">
        <f t="shared" si="1"/>
        <v>108500</v>
      </c>
    </row>
    <row r="9" spans="1:10" ht="15.5" x14ac:dyDescent="0.35">
      <c r="A9" s="38">
        <v>44567</v>
      </c>
      <c r="B9" s="39" t="s">
        <v>167</v>
      </c>
      <c r="C9" s="39" t="s">
        <v>168</v>
      </c>
      <c r="D9" s="40" t="s">
        <v>52</v>
      </c>
      <c r="E9" s="41">
        <v>5500</v>
      </c>
    </row>
    <row r="10" spans="1:10" ht="15.5" x14ac:dyDescent="0.35">
      <c r="A10" s="38">
        <v>44567</v>
      </c>
      <c r="B10" s="39" t="s">
        <v>169</v>
      </c>
      <c r="C10" s="39" t="s">
        <v>170</v>
      </c>
      <c r="D10" s="40" t="s">
        <v>47</v>
      </c>
      <c r="E10" s="41">
        <v>5000</v>
      </c>
    </row>
    <row r="11" spans="1:10" ht="15.5" x14ac:dyDescent="0.35">
      <c r="A11" s="38">
        <v>44568</v>
      </c>
      <c r="B11" s="39" t="s">
        <v>167</v>
      </c>
      <c r="C11" s="39" t="s">
        <v>171</v>
      </c>
      <c r="D11" s="40" t="s">
        <v>59</v>
      </c>
      <c r="E11" s="41">
        <v>4500</v>
      </c>
    </row>
    <row r="12" spans="1:10" ht="15.5" x14ac:dyDescent="0.35">
      <c r="A12" s="38">
        <v>44571</v>
      </c>
      <c r="B12" s="39" t="s">
        <v>172</v>
      </c>
      <c r="C12" s="39" t="s">
        <v>173</v>
      </c>
      <c r="D12" s="40" t="s">
        <v>51</v>
      </c>
      <c r="E12" s="41">
        <v>2500</v>
      </c>
    </row>
    <row r="13" spans="1:10" ht="15.5" x14ac:dyDescent="0.35">
      <c r="A13" s="38">
        <v>44571</v>
      </c>
      <c r="B13" s="39" t="s">
        <v>174</v>
      </c>
      <c r="C13" s="39" t="s">
        <v>175</v>
      </c>
      <c r="D13" s="40" t="s">
        <v>56</v>
      </c>
      <c r="E13" s="41">
        <v>5500</v>
      </c>
    </row>
    <row r="14" spans="1:10" ht="17.399999999999999" customHeight="1" x14ac:dyDescent="0.35">
      <c r="A14" s="38">
        <v>44572</v>
      </c>
      <c r="B14" s="39" t="s">
        <v>176</v>
      </c>
      <c r="C14" s="39" t="s">
        <v>177</v>
      </c>
      <c r="D14" s="40" t="s">
        <v>46</v>
      </c>
      <c r="E14" s="41">
        <v>3000</v>
      </c>
    </row>
    <row r="15" spans="1:10" ht="17.399999999999999" customHeight="1" x14ac:dyDescent="0.35">
      <c r="A15" s="38">
        <v>44573</v>
      </c>
      <c r="B15" s="39" t="s">
        <v>178</v>
      </c>
      <c r="C15" s="39" t="s">
        <v>179</v>
      </c>
      <c r="D15" s="40" t="s">
        <v>54</v>
      </c>
      <c r="E15" s="41">
        <v>3500</v>
      </c>
    </row>
    <row r="16" spans="1:10" ht="17.399999999999999" customHeight="1" x14ac:dyDescent="0.35">
      <c r="A16" s="38">
        <v>44574</v>
      </c>
      <c r="B16" s="39" t="s">
        <v>155</v>
      </c>
      <c r="C16" s="39" t="s">
        <v>180</v>
      </c>
      <c r="D16" s="40" t="s">
        <v>57</v>
      </c>
      <c r="E16" s="41">
        <v>2500</v>
      </c>
    </row>
    <row r="17" spans="1:5" ht="17.399999999999999" customHeight="1" x14ac:dyDescent="0.35">
      <c r="A17" s="38">
        <v>44575</v>
      </c>
      <c r="B17" s="39" t="s">
        <v>159</v>
      </c>
      <c r="C17" s="39" t="s">
        <v>181</v>
      </c>
      <c r="D17" s="40" t="s">
        <v>50</v>
      </c>
      <c r="E17" s="41">
        <v>4500</v>
      </c>
    </row>
    <row r="18" spans="1:5" ht="17.399999999999999" customHeight="1" x14ac:dyDescent="0.35">
      <c r="A18" s="38">
        <v>44578</v>
      </c>
      <c r="B18" s="39" t="s">
        <v>172</v>
      </c>
      <c r="C18" s="39" t="s">
        <v>182</v>
      </c>
      <c r="D18" s="40" t="s">
        <v>58</v>
      </c>
      <c r="E18" s="41">
        <v>6000</v>
      </c>
    </row>
    <row r="19" spans="1:5" ht="17.399999999999999" customHeight="1" x14ac:dyDescent="0.35">
      <c r="A19" s="38">
        <v>44579</v>
      </c>
      <c r="B19" s="39" t="s">
        <v>147</v>
      </c>
      <c r="C19" s="39" t="s">
        <v>183</v>
      </c>
      <c r="D19" s="40" t="s">
        <v>60</v>
      </c>
      <c r="E19" s="41">
        <v>7500</v>
      </c>
    </row>
    <row r="20" spans="1:5" ht="17.399999999999999" customHeight="1" x14ac:dyDescent="0.35">
      <c r="A20" s="38">
        <v>44580</v>
      </c>
      <c r="B20" s="39" t="s">
        <v>159</v>
      </c>
      <c r="C20" s="39" t="s">
        <v>184</v>
      </c>
      <c r="D20" s="40" t="s">
        <v>55</v>
      </c>
      <c r="E20" s="41">
        <v>3500</v>
      </c>
    </row>
    <row r="21" spans="1:5" ht="17.399999999999999" customHeight="1" x14ac:dyDescent="0.35">
      <c r="A21" s="38">
        <v>44581</v>
      </c>
      <c r="B21" s="39" t="s">
        <v>163</v>
      </c>
      <c r="C21" s="39" t="s">
        <v>185</v>
      </c>
      <c r="D21" s="40" t="s">
        <v>57</v>
      </c>
      <c r="E21" s="41">
        <v>3250</v>
      </c>
    </row>
    <row r="22" spans="1:5" ht="17.399999999999999" customHeight="1" x14ac:dyDescent="0.35">
      <c r="A22" s="38">
        <v>44582</v>
      </c>
      <c r="B22" s="39" t="s">
        <v>169</v>
      </c>
      <c r="C22" s="39" t="s">
        <v>186</v>
      </c>
      <c r="D22" s="40" t="s">
        <v>62</v>
      </c>
      <c r="E22" s="41">
        <v>6500</v>
      </c>
    </row>
    <row r="23" spans="1:5" ht="17.399999999999999" customHeight="1" x14ac:dyDescent="0.35">
      <c r="A23" s="38">
        <v>44582</v>
      </c>
      <c r="B23" s="39" t="s">
        <v>187</v>
      </c>
      <c r="C23" s="39" t="s">
        <v>188</v>
      </c>
      <c r="D23" s="40" t="s">
        <v>51</v>
      </c>
      <c r="E23" s="41">
        <v>4500</v>
      </c>
    </row>
    <row r="24" spans="1:5" ht="17.399999999999999" customHeight="1" x14ac:dyDescent="0.35">
      <c r="A24" s="38">
        <v>44585</v>
      </c>
      <c r="B24" s="39" t="s">
        <v>189</v>
      </c>
      <c r="C24" s="39" t="s">
        <v>190</v>
      </c>
      <c r="D24" s="40" t="s">
        <v>71</v>
      </c>
      <c r="E24" s="41">
        <v>4000</v>
      </c>
    </row>
    <row r="25" spans="1:5" ht="17.399999999999999" customHeight="1" x14ac:dyDescent="0.35">
      <c r="A25" s="38">
        <v>44585</v>
      </c>
      <c r="B25" s="39" t="s">
        <v>191</v>
      </c>
      <c r="C25" s="39" t="s">
        <v>192</v>
      </c>
      <c r="D25" s="40" t="s">
        <v>72</v>
      </c>
      <c r="E25" s="41">
        <v>5000</v>
      </c>
    </row>
    <row r="26" spans="1:5" ht="17.399999999999999" customHeight="1" x14ac:dyDescent="0.35">
      <c r="A26" s="38">
        <v>44586</v>
      </c>
      <c r="B26" s="39" t="s">
        <v>167</v>
      </c>
      <c r="C26" s="39" t="s">
        <v>193</v>
      </c>
      <c r="D26" s="40" t="s">
        <v>52</v>
      </c>
      <c r="E26" s="41">
        <v>4500</v>
      </c>
    </row>
    <row r="27" spans="1:5" ht="17.399999999999999" customHeight="1" x14ac:dyDescent="0.35">
      <c r="A27" s="38">
        <v>44587</v>
      </c>
      <c r="B27" s="39" t="s">
        <v>187</v>
      </c>
      <c r="C27" s="39" t="s">
        <v>194</v>
      </c>
      <c r="D27" s="40" t="s">
        <v>56</v>
      </c>
      <c r="E27" s="41">
        <v>5250</v>
      </c>
    </row>
    <row r="28" spans="1:5" ht="17.399999999999999" customHeight="1" x14ac:dyDescent="0.35">
      <c r="A28" s="38">
        <v>44588</v>
      </c>
      <c r="B28" s="39" t="s">
        <v>189</v>
      </c>
      <c r="C28" s="39" t="s">
        <v>195</v>
      </c>
      <c r="D28" s="40" t="s">
        <v>46</v>
      </c>
      <c r="E28" s="41">
        <v>6250</v>
      </c>
    </row>
    <row r="29" spans="1:5" ht="17.399999999999999" customHeight="1" x14ac:dyDescent="0.35">
      <c r="A29" s="38">
        <v>44589</v>
      </c>
      <c r="B29" s="39" t="s">
        <v>196</v>
      </c>
      <c r="C29" s="39" t="s">
        <v>197</v>
      </c>
      <c r="D29" s="40" t="s">
        <v>63</v>
      </c>
      <c r="E29" s="41">
        <v>5500</v>
      </c>
    </row>
    <row r="30" spans="1:5" ht="17.399999999999999" customHeight="1" x14ac:dyDescent="0.35">
      <c r="A30" s="38">
        <v>44593</v>
      </c>
      <c r="B30" s="39" t="s">
        <v>198</v>
      </c>
      <c r="C30" s="39" t="s">
        <v>199</v>
      </c>
      <c r="D30" s="40" t="s">
        <v>61</v>
      </c>
      <c r="E30" s="41">
        <v>3000</v>
      </c>
    </row>
    <row r="31" spans="1:5" ht="17.399999999999999" customHeight="1" x14ac:dyDescent="0.35">
      <c r="A31" s="38">
        <v>44593</v>
      </c>
      <c r="B31" s="39" t="s">
        <v>200</v>
      </c>
      <c r="C31" s="39" t="s">
        <v>201</v>
      </c>
      <c r="D31" s="40" t="s">
        <v>50</v>
      </c>
      <c r="E31" s="41">
        <v>4500</v>
      </c>
    </row>
    <row r="32" spans="1:5" ht="17.399999999999999" customHeight="1" x14ac:dyDescent="0.35">
      <c r="A32" s="38">
        <v>44593</v>
      </c>
      <c r="B32" s="39" t="s">
        <v>202</v>
      </c>
      <c r="C32" s="39" t="s">
        <v>203</v>
      </c>
      <c r="D32" s="40" t="s">
        <v>47</v>
      </c>
      <c r="E32" s="41">
        <v>6500</v>
      </c>
    </row>
    <row r="33" spans="1:5" ht="17.399999999999999" customHeight="1" x14ac:dyDescent="0.35">
      <c r="A33" s="38">
        <v>44594</v>
      </c>
      <c r="B33" s="39" t="s">
        <v>204</v>
      </c>
      <c r="C33" s="39" t="s">
        <v>205</v>
      </c>
      <c r="D33" s="40" t="s">
        <v>58</v>
      </c>
      <c r="E33" s="41">
        <v>3250</v>
      </c>
    </row>
    <row r="34" spans="1:5" ht="17.399999999999999" customHeight="1" x14ac:dyDescent="0.35">
      <c r="A34" s="38">
        <v>44594</v>
      </c>
      <c r="B34" s="39" t="s">
        <v>206</v>
      </c>
      <c r="C34" s="39" t="s">
        <v>207</v>
      </c>
      <c r="D34" s="40" t="s">
        <v>51</v>
      </c>
      <c r="E34" s="41">
        <v>6250</v>
      </c>
    </row>
    <row r="35" spans="1:5" ht="15.5" x14ac:dyDescent="0.35">
      <c r="A35" s="38">
        <v>44595</v>
      </c>
      <c r="B35" s="39" t="s">
        <v>208</v>
      </c>
      <c r="C35" s="39" t="s">
        <v>209</v>
      </c>
      <c r="D35" s="40" t="s">
        <v>54</v>
      </c>
      <c r="E35" s="41">
        <v>4500</v>
      </c>
    </row>
    <row r="36" spans="1:5" ht="15.5" x14ac:dyDescent="0.35">
      <c r="A36" s="38">
        <v>44596</v>
      </c>
      <c r="B36" s="39" t="s">
        <v>210</v>
      </c>
      <c r="C36" s="39" t="s">
        <v>211</v>
      </c>
      <c r="D36" s="40" t="s">
        <v>72</v>
      </c>
      <c r="E36" s="41">
        <v>7500</v>
      </c>
    </row>
    <row r="37" spans="1:5" ht="15.5" x14ac:dyDescent="0.35">
      <c r="A37" s="38">
        <v>44599</v>
      </c>
      <c r="B37" s="39" t="s">
        <v>198</v>
      </c>
      <c r="C37" s="39" t="s">
        <v>212</v>
      </c>
      <c r="D37" s="40" t="s">
        <v>55</v>
      </c>
      <c r="E37" s="41">
        <v>4000</v>
      </c>
    </row>
    <row r="38" spans="1:5" ht="15.5" x14ac:dyDescent="0.35">
      <c r="A38" s="38">
        <v>44600</v>
      </c>
      <c r="B38" s="39" t="s">
        <v>200</v>
      </c>
      <c r="C38" s="39" t="s">
        <v>213</v>
      </c>
      <c r="D38" s="40" t="s">
        <v>57</v>
      </c>
      <c r="E38" s="41">
        <v>6000</v>
      </c>
    </row>
    <row r="39" spans="1:5" ht="15.5" x14ac:dyDescent="0.35">
      <c r="A39" s="38">
        <v>44600</v>
      </c>
      <c r="B39" s="39" t="s">
        <v>214</v>
      </c>
      <c r="C39" s="39" t="s">
        <v>215</v>
      </c>
      <c r="D39" s="40" t="s">
        <v>59</v>
      </c>
      <c r="E39" s="41">
        <v>8500</v>
      </c>
    </row>
    <row r="40" spans="1:5" ht="15.5" x14ac:dyDescent="0.35">
      <c r="A40" s="38">
        <v>44600</v>
      </c>
      <c r="B40" s="39" t="s">
        <v>216</v>
      </c>
      <c r="C40" s="39" t="s">
        <v>217</v>
      </c>
      <c r="D40" s="40" t="s">
        <v>56</v>
      </c>
      <c r="E40" s="41">
        <v>3250</v>
      </c>
    </row>
    <row r="41" spans="1:5" ht="15.5" x14ac:dyDescent="0.35">
      <c r="A41" s="38">
        <v>44601</v>
      </c>
      <c r="B41" s="39" t="s">
        <v>206</v>
      </c>
      <c r="C41" s="39" t="s">
        <v>218</v>
      </c>
      <c r="D41" s="40" t="s">
        <v>58</v>
      </c>
      <c r="E41" s="41">
        <v>4500</v>
      </c>
    </row>
    <row r="42" spans="1:5" ht="15.5" x14ac:dyDescent="0.35">
      <c r="A42" s="38">
        <v>44601</v>
      </c>
      <c r="B42" s="39" t="s">
        <v>208</v>
      </c>
      <c r="C42" s="39" t="s">
        <v>219</v>
      </c>
      <c r="D42" s="40" t="s">
        <v>71</v>
      </c>
      <c r="E42" s="41">
        <v>2500</v>
      </c>
    </row>
    <row r="43" spans="1:5" ht="15.5" x14ac:dyDescent="0.35">
      <c r="A43" s="38">
        <v>44601</v>
      </c>
      <c r="B43" s="39" t="s">
        <v>220</v>
      </c>
      <c r="C43" s="39" t="s">
        <v>221</v>
      </c>
      <c r="D43" s="40" t="s">
        <v>45</v>
      </c>
      <c r="E43" s="41">
        <v>4000</v>
      </c>
    </row>
    <row r="44" spans="1:5" ht="15.5" x14ac:dyDescent="0.35">
      <c r="A44" s="38">
        <v>44602</v>
      </c>
      <c r="B44" s="39" t="s">
        <v>200</v>
      </c>
      <c r="C44" s="39" t="s">
        <v>222</v>
      </c>
      <c r="D44" s="40" t="s">
        <v>61</v>
      </c>
      <c r="E44" s="41">
        <v>5000</v>
      </c>
    </row>
    <row r="45" spans="1:5" ht="15.5" x14ac:dyDescent="0.35">
      <c r="A45" s="38">
        <v>44602</v>
      </c>
      <c r="B45" s="39" t="s">
        <v>202</v>
      </c>
      <c r="C45" s="39" t="s">
        <v>223</v>
      </c>
      <c r="D45" s="40" t="s">
        <v>62</v>
      </c>
      <c r="E45" s="41">
        <v>3500</v>
      </c>
    </row>
    <row r="46" spans="1:5" ht="15.5" x14ac:dyDescent="0.35">
      <c r="A46" s="38">
        <v>44602</v>
      </c>
      <c r="B46" s="39" t="s">
        <v>216</v>
      </c>
      <c r="C46" s="39" t="s">
        <v>224</v>
      </c>
      <c r="D46" s="40" t="s">
        <v>56</v>
      </c>
      <c r="E46" s="41">
        <v>4250</v>
      </c>
    </row>
    <row r="47" spans="1:5" ht="15.5" x14ac:dyDescent="0.35">
      <c r="A47" s="38">
        <v>44602</v>
      </c>
      <c r="B47" s="39" t="s">
        <v>225</v>
      </c>
      <c r="C47" s="39" t="s">
        <v>226</v>
      </c>
      <c r="D47" s="40" t="s">
        <v>46</v>
      </c>
      <c r="E47" s="41">
        <v>3250</v>
      </c>
    </row>
    <row r="48" spans="1:5" ht="15.5" x14ac:dyDescent="0.35">
      <c r="A48" s="38">
        <v>44603</v>
      </c>
      <c r="B48" s="39" t="s">
        <v>227</v>
      </c>
      <c r="C48" s="39" t="s">
        <v>228</v>
      </c>
      <c r="D48" s="40" t="s">
        <v>60</v>
      </c>
      <c r="E48" s="41">
        <v>6500</v>
      </c>
    </row>
    <row r="49" spans="1:5" ht="15.5" x14ac:dyDescent="0.35">
      <c r="A49" s="38">
        <v>44603</v>
      </c>
      <c r="B49" s="39" t="s">
        <v>200</v>
      </c>
      <c r="C49" s="39" t="s">
        <v>229</v>
      </c>
      <c r="D49" s="40" t="s">
        <v>50</v>
      </c>
      <c r="E49" s="41">
        <v>4250</v>
      </c>
    </row>
    <row r="50" spans="1:5" ht="15.5" x14ac:dyDescent="0.35">
      <c r="A50" s="38">
        <v>44603</v>
      </c>
      <c r="B50" s="39" t="s">
        <v>230</v>
      </c>
      <c r="C50" s="39" t="s">
        <v>231</v>
      </c>
      <c r="D50" s="40" t="s">
        <v>52</v>
      </c>
      <c r="E50" s="41">
        <v>3250</v>
      </c>
    </row>
    <row r="51" spans="1:5" ht="15.5" x14ac:dyDescent="0.35">
      <c r="A51" s="38">
        <v>44603</v>
      </c>
      <c r="B51" s="39" t="s">
        <v>214</v>
      </c>
      <c r="C51" s="39" t="s">
        <v>232</v>
      </c>
      <c r="D51" s="40" t="s">
        <v>47</v>
      </c>
      <c r="E51" s="41">
        <v>4500</v>
      </c>
    </row>
    <row r="52" spans="1:5" ht="15.5" x14ac:dyDescent="0.35">
      <c r="A52" s="38">
        <v>44606</v>
      </c>
      <c r="B52" s="39" t="s">
        <v>233</v>
      </c>
      <c r="C52" s="39" t="s">
        <v>234</v>
      </c>
      <c r="D52" s="40" t="s">
        <v>51</v>
      </c>
      <c r="E52" s="41">
        <v>4000</v>
      </c>
    </row>
    <row r="53" spans="1:5" ht="15.5" x14ac:dyDescent="0.35">
      <c r="A53" s="38">
        <v>44606</v>
      </c>
      <c r="B53" s="39" t="s">
        <v>216</v>
      </c>
      <c r="C53" s="39" t="s">
        <v>235</v>
      </c>
      <c r="D53" s="40" t="s">
        <v>56</v>
      </c>
      <c r="E53" s="41">
        <v>5000</v>
      </c>
    </row>
    <row r="54" spans="1:5" ht="15.5" x14ac:dyDescent="0.35">
      <c r="A54" s="38">
        <v>44606</v>
      </c>
      <c r="B54" s="39" t="s">
        <v>225</v>
      </c>
      <c r="C54" s="39" t="s">
        <v>236</v>
      </c>
      <c r="D54" s="40" t="s">
        <v>54</v>
      </c>
      <c r="E54" s="41">
        <v>6250</v>
      </c>
    </row>
    <row r="55" spans="1:5" ht="15.5" x14ac:dyDescent="0.35">
      <c r="A55" s="38">
        <v>44607</v>
      </c>
      <c r="B55" s="39" t="s">
        <v>227</v>
      </c>
      <c r="C55" s="39" t="s">
        <v>237</v>
      </c>
      <c r="D55" s="40" t="s">
        <v>53</v>
      </c>
      <c r="E55" s="41">
        <v>3250</v>
      </c>
    </row>
    <row r="56" spans="1:5" ht="15.5" x14ac:dyDescent="0.35">
      <c r="A56" s="38">
        <v>44607</v>
      </c>
      <c r="B56" s="39" t="s">
        <v>200</v>
      </c>
      <c r="C56" s="39" t="s">
        <v>238</v>
      </c>
      <c r="D56" s="40" t="s">
        <v>55</v>
      </c>
      <c r="E56" s="41">
        <v>4000</v>
      </c>
    </row>
    <row r="57" spans="1:5" ht="15.5" x14ac:dyDescent="0.35">
      <c r="A57" s="38">
        <v>44607</v>
      </c>
      <c r="B57" s="39" t="s">
        <v>198</v>
      </c>
      <c r="C57" s="39" t="s">
        <v>239</v>
      </c>
      <c r="D57" s="40" t="s">
        <v>57</v>
      </c>
      <c r="E57" s="41">
        <v>6000</v>
      </c>
    </row>
    <row r="58" spans="1:5" ht="15.5" x14ac:dyDescent="0.35">
      <c r="A58" s="38">
        <v>44608</v>
      </c>
      <c r="B58" s="39" t="s">
        <v>214</v>
      </c>
      <c r="C58" s="39" t="s">
        <v>240</v>
      </c>
      <c r="D58" s="40" t="s">
        <v>52</v>
      </c>
      <c r="E58" s="41">
        <v>5250</v>
      </c>
    </row>
    <row r="59" spans="1:5" ht="15.5" x14ac:dyDescent="0.35">
      <c r="A59" s="38">
        <v>44609</v>
      </c>
      <c r="B59" s="39" t="s">
        <v>225</v>
      </c>
      <c r="C59" s="39" t="s">
        <v>241</v>
      </c>
      <c r="D59" s="40" t="s">
        <v>71</v>
      </c>
      <c r="E59" s="41">
        <v>3500</v>
      </c>
    </row>
    <row r="60" spans="1:5" ht="15.5" x14ac:dyDescent="0.35">
      <c r="A60" s="38">
        <v>44610</v>
      </c>
      <c r="B60" s="39" t="s">
        <v>220</v>
      </c>
      <c r="C60" s="39" t="s">
        <v>242</v>
      </c>
      <c r="D60" s="40" t="s">
        <v>63</v>
      </c>
      <c r="E60" s="41">
        <v>5000</v>
      </c>
    </row>
    <row r="61" spans="1:5" ht="15.5" x14ac:dyDescent="0.35">
      <c r="A61" s="38">
        <v>44610</v>
      </c>
      <c r="B61" s="39" t="s">
        <v>214</v>
      </c>
      <c r="C61" s="39" t="s">
        <v>243</v>
      </c>
      <c r="D61" s="40" t="s">
        <v>59</v>
      </c>
      <c r="E61" s="41">
        <v>2500</v>
      </c>
    </row>
    <row r="62" spans="1:5" ht="15.5" x14ac:dyDescent="0.35">
      <c r="A62" s="38">
        <v>44610</v>
      </c>
      <c r="B62" s="39" t="s">
        <v>233</v>
      </c>
      <c r="C62" s="39" t="s">
        <v>244</v>
      </c>
      <c r="D62" s="40" t="s">
        <v>58</v>
      </c>
      <c r="E62" s="41">
        <v>5250</v>
      </c>
    </row>
    <row r="63" spans="1:5" ht="15.5" x14ac:dyDescent="0.35">
      <c r="A63" s="38">
        <v>44613</v>
      </c>
      <c r="B63" s="39" t="s">
        <v>216</v>
      </c>
      <c r="C63" s="39" t="s">
        <v>245</v>
      </c>
      <c r="D63" s="40" t="s">
        <v>51</v>
      </c>
      <c r="E63" s="41">
        <v>4500</v>
      </c>
    </row>
    <row r="64" spans="1:5" ht="15.5" x14ac:dyDescent="0.35">
      <c r="A64" s="38">
        <v>44613</v>
      </c>
      <c r="B64" s="39" t="s">
        <v>225</v>
      </c>
      <c r="C64" s="39" t="s">
        <v>246</v>
      </c>
      <c r="D64" s="40" t="s">
        <v>46</v>
      </c>
      <c r="E64" s="41">
        <v>6000</v>
      </c>
    </row>
    <row r="65" spans="1:5" ht="15.5" x14ac:dyDescent="0.35">
      <c r="A65" s="38">
        <v>44613</v>
      </c>
      <c r="B65" s="39" t="s">
        <v>247</v>
      </c>
      <c r="C65" s="39" t="s">
        <v>248</v>
      </c>
      <c r="D65" s="40" t="s">
        <v>61</v>
      </c>
      <c r="E65" s="41">
        <v>6500</v>
      </c>
    </row>
    <row r="66" spans="1:5" ht="15.5" x14ac:dyDescent="0.35">
      <c r="A66" s="38">
        <v>44613</v>
      </c>
      <c r="B66" s="39" t="s">
        <v>200</v>
      </c>
      <c r="C66" s="39" t="s">
        <v>249</v>
      </c>
      <c r="D66" s="40" t="s">
        <v>50</v>
      </c>
      <c r="E66" s="41">
        <v>5250</v>
      </c>
    </row>
    <row r="67" spans="1:5" ht="15.5" x14ac:dyDescent="0.35">
      <c r="A67" s="38">
        <v>44613</v>
      </c>
      <c r="B67" s="39" t="s">
        <v>230</v>
      </c>
      <c r="C67" s="39" t="s">
        <v>250</v>
      </c>
      <c r="D67" s="40" t="s">
        <v>62</v>
      </c>
      <c r="E67" s="41">
        <v>4500</v>
      </c>
    </row>
    <row r="68" spans="1:5" ht="15.5" x14ac:dyDescent="0.35">
      <c r="A68" s="38">
        <v>44614</v>
      </c>
      <c r="B68" s="39" t="s">
        <v>214</v>
      </c>
      <c r="C68" s="39" t="s">
        <v>251</v>
      </c>
      <c r="D68" s="40" t="s">
        <v>52</v>
      </c>
      <c r="E68" s="41">
        <v>3250</v>
      </c>
    </row>
    <row r="69" spans="1:5" ht="15.5" x14ac:dyDescent="0.35">
      <c r="A69" s="38">
        <v>44614</v>
      </c>
      <c r="B69" s="39" t="s">
        <v>210</v>
      </c>
      <c r="C69" s="39" t="s">
        <v>252</v>
      </c>
      <c r="D69" s="40" t="s">
        <v>60</v>
      </c>
      <c r="E69" s="41">
        <v>6250</v>
      </c>
    </row>
    <row r="70" spans="1:5" ht="15.5" x14ac:dyDescent="0.35">
      <c r="A70" s="38">
        <v>44614</v>
      </c>
      <c r="B70" s="39" t="s">
        <v>227</v>
      </c>
      <c r="C70" s="39" t="s">
        <v>253</v>
      </c>
      <c r="D70" s="40" t="s">
        <v>63</v>
      </c>
      <c r="E70" s="41">
        <v>4500</v>
      </c>
    </row>
    <row r="71" spans="1:5" ht="15.5" x14ac:dyDescent="0.35">
      <c r="A71" s="38">
        <v>44614</v>
      </c>
      <c r="B71" s="39" t="s">
        <v>198</v>
      </c>
      <c r="C71" s="39" t="s">
        <v>254</v>
      </c>
      <c r="D71" s="40" t="s">
        <v>55</v>
      </c>
      <c r="E71" s="41">
        <v>4000</v>
      </c>
    </row>
    <row r="72" spans="1:5" ht="15.5" x14ac:dyDescent="0.35">
      <c r="A72" s="38">
        <v>44614</v>
      </c>
      <c r="B72" s="39" t="s">
        <v>214</v>
      </c>
      <c r="C72" s="39" t="s">
        <v>255</v>
      </c>
      <c r="D72" s="40" t="s">
        <v>47</v>
      </c>
      <c r="E72" s="41">
        <v>5000</v>
      </c>
    </row>
    <row r="73" spans="1:5" ht="15.5" x14ac:dyDescent="0.35">
      <c r="A73" s="38">
        <v>44615</v>
      </c>
      <c r="B73" s="39" t="s">
        <v>204</v>
      </c>
      <c r="C73" s="39" t="s">
        <v>256</v>
      </c>
      <c r="D73" s="40" t="s">
        <v>56</v>
      </c>
      <c r="E73" s="41">
        <v>3500</v>
      </c>
    </row>
    <row r="74" spans="1:5" ht="15.5" x14ac:dyDescent="0.35">
      <c r="A74" s="38">
        <v>44615</v>
      </c>
      <c r="B74" s="39" t="s">
        <v>204</v>
      </c>
      <c r="C74" s="39" t="s">
        <v>257</v>
      </c>
      <c r="D74" s="40" t="s">
        <v>58</v>
      </c>
      <c r="E74" s="41">
        <v>6000</v>
      </c>
    </row>
    <row r="75" spans="1:5" ht="15.5" x14ac:dyDescent="0.35">
      <c r="A75" s="38">
        <v>44615</v>
      </c>
      <c r="B75" s="39" t="s">
        <v>225</v>
      </c>
      <c r="C75" s="39" t="s">
        <v>258</v>
      </c>
      <c r="D75" s="40" t="s">
        <v>54</v>
      </c>
      <c r="E75" s="41">
        <v>4250</v>
      </c>
    </row>
    <row r="76" spans="1:5" ht="15.5" x14ac:dyDescent="0.35">
      <c r="A76" s="38">
        <v>44615</v>
      </c>
      <c r="B76" s="39" t="s">
        <v>208</v>
      </c>
      <c r="C76" s="39" t="s">
        <v>259</v>
      </c>
      <c r="D76" s="40" t="s">
        <v>71</v>
      </c>
      <c r="E76" s="41">
        <v>6500</v>
      </c>
    </row>
    <row r="77" spans="1:5" ht="15.5" x14ac:dyDescent="0.35">
      <c r="A77" s="38">
        <v>44615</v>
      </c>
      <c r="B77" s="39" t="s">
        <v>198</v>
      </c>
      <c r="C77" s="39" t="s">
        <v>260</v>
      </c>
      <c r="D77" s="40" t="s">
        <v>57</v>
      </c>
      <c r="E77" s="41">
        <v>5250</v>
      </c>
    </row>
    <row r="78" spans="1:5" ht="15.5" x14ac:dyDescent="0.35">
      <c r="A78" s="38">
        <v>44616</v>
      </c>
      <c r="B78" s="39" t="s">
        <v>247</v>
      </c>
      <c r="C78" s="39" t="s">
        <v>261</v>
      </c>
      <c r="D78" s="40" t="s">
        <v>61</v>
      </c>
      <c r="E78" s="41">
        <v>3250</v>
      </c>
    </row>
    <row r="79" spans="1:5" ht="15.5" x14ac:dyDescent="0.35">
      <c r="A79" s="38">
        <v>44616</v>
      </c>
      <c r="B79" s="39" t="s">
        <v>206</v>
      </c>
      <c r="C79" s="39" t="s">
        <v>262</v>
      </c>
      <c r="D79" s="40" t="s">
        <v>51</v>
      </c>
      <c r="E79" s="41">
        <v>7500</v>
      </c>
    </row>
    <row r="80" spans="1:5" ht="15.5" x14ac:dyDescent="0.35">
      <c r="A80" s="38">
        <v>44616</v>
      </c>
      <c r="B80" s="39" t="s">
        <v>227</v>
      </c>
      <c r="C80" s="39" t="s">
        <v>263</v>
      </c>
      <c r="D80" s="40" t="s">
        <v>72</v>
      </c>
      <c r="E80" s="41">
        <v>3500</v>
      </c>
    </row>
    <row r="81" spans="1:5" ht="15.5" x14ac:dyDescent="0.35">
      <c r="A81" s="38">
        <v>44616</v>
      </c>
      <c r="B81" s="39" t="s">
        <v>220</v>
      </c>
      <c r="C81" s="39" t="s">
        <v>264</v>
      </c>
      <c r="D81" s="40" t="s">
        <v>45</v>
      </c>
      <c r="E81" s="41">
        <v>3000</v>
      </c>
    </row>
    <row r="82" spans="1:5" ht="15.5" x14ac:dyDescent="0.35">
      <c r="A82" s="38">
        <v>44617</v>
      </c>
      <c r="B82" s="39" t="s">
        <v>214</v>
      </c>
      <c r="C82" s="39" t="s">
        <v>265</v>
      </c>
      <c r="D82" s="40" t="s">
        <v>47</v>
      </c>
      <c r="E82" s="41">
        <v>6000</v>
      </c>
    </row>
    <row r="83" spans="1:5" ht="15.5" x14ac:dyDescent="0.35">
      <c r="A83" s="38">
        <v>44617</v>
      </c>
      <c r="B83" s="39" t="s">
        <v>206</v>
      </c>
      <c r="C83" s="39" t="s">
        <v>266</v>
      </c>
      <c r="D83" s="40" t="s">
        <v>56</v>
      </c>
      <c r="E83" s="41">
        <v>5500</v>
      </c>
    </row>
    <row r="84" spans="1:5" ht="15.5" x14ac:dyDescent="0.35">
      <c r="A84" s="38">
        <v>44617</v>
      </c>
      <c r="B84" s="39" t="s">
        <v>233</v>
      </c>
      <c r="C84" s="39" t="s">
        <v>267</v>
      </c>
      <c r="D84" s="40" t="s">
        <v>58</v>
      </c>
      <c r="E84" s="41">
        <v>5500</v>
      </c>
    </row>
    <row r="85" spans="1:5" ht="15.5" x14ac:dyDescent="0.35">
      <c r="A85" s="38">
        <v>44617</v>
      </c>
      <c r="B85" s="39" t="s">
        <v>268</v>
      </c>
      <c r="C85" s="39" t="s">
        <v>269</v>
      </c>
      <c r="D85" s="40" t="s">
        <v>46</v>
      </c>
      <c r="E85" s="41">
        <v>4500</v>
      </c>
    </row>
    <row r="86" spans="1:5" ht="15.5" x14ac:dyDescent="0.35">
      <c r="A86" s="38">
        <v>44617</v>
      </c>
      <c r="B86" s="39" t="s">
        <v>270</v>
      </c>
      <c r="C86" s="39" t="s">
        <v>271</v>
      </c>
      <c r="D86" s="40" t="s">
        <v>54</v>
      </c>
      <c r="E86" s="41">
        <v>6250</v>
      </c>
    </row>
    <row r="87" spans="1:5" ht="15.5" x14ac:dyDescent="0.35">
      <c r="A87" s="38">
        <v>44617</v>
      </c>
      <c r="B87" s="39" t="s">
        <v>210</v>
      </c>
      <c r="C87" s="39" t="s">
        <v>272</v>
      </c>
      <c r="D87" s="40" t="s">
        <v>53</v>
      </c>
      <c r="E87" s="41">
        <v>4250</v>
      </c>
    </row>
    <row r="88" spans="1:5" ht="15.5" x14ac:dyDescent="0.35">
      <c r="A88" s="38">
        <v>44620</v>
      </c>
      <c r="B88" s="39" t="s">
        <v>227</v>
      </c>
      <c r="C88" s="39" t="s">
        <v>273</v>
      </c>
      <c r="D88" s="40" t="s">
        <v>45</v>
      </c>
      <c r="E88" s="41">
        <v>3250</v>
      </c>
    </row>
    <row r="89" spans="1:5" ht="15.5" x14ac:dyDescent="0.35">
      <c r="A89" s="38">
        <v>44620</v>
      </c>
      <c r="B89" s="39" t="s">
        <v>198</v>
      </c>
      <c r="C89" s="39" t="s">
        <v>274</v>
      </c>
      <c r="D89" s="40" t="s">
        <v>50</v>
      </c>
      <c r="E89" s="41">
        <v>3000</v>
      </c>
    </row>
    <row r="90" spans="1:5" ht="15.5" x14ac:dyDescent="0.35">
      <c r="A90" s="38">
        <v>44620</v>
      </c>
      <c r="B90" s="39" t="s">
        <v>233</v>
      </c>
      <c r="C90" s="39" t="s">
        <v>275</v>
      </c>
      <c r="D90" s="40" t="s">
        <v>51</v>
      </c>
      <c r="E90" s="41">
        <v>6000</v>
      </c>
    </row>
    <row r="91" spans="1:5" ht="15.5" x14ac:dyDescent="0.35">
      <c r="A91" s="38">
        <v>44620</v>
      </c>
      <c r="B91" s="39" t="s">
        <v>208</v>
      </c>
      <c r="C91" s="39" t="s">
        <v>276</v>
      </c>
      <c r="D91" s="40" t="s">
        <v>71</v>
      </c>
      <c r="E91" s="41">
        <v>5250</v>
      </c>
    </row>
    <row r="92" spans="1:5" ht="15.5" x14ac:dyDescent="0.35">
      <c r="A92" s="38">
        <v>44620</v>
      </c>
      <c r="B92" s="39" t="s">
        <v>225</v>
      </c>
      <c r="C92" s="39" t="s">
        <v>277</v>
      </c>
      <c r="D92" s="40" t="s">
        <v>46</v>
      </c>
      <c r="E92" s="41">
        <v>4000</v>
      </c>
    </row>
    <row r="93" spans="1:5" ht="15.5" x14ac:dyDescent="0.35">
      <c r="A93" s="38">
        <v>44621</v>
      </c>
      <c r="B93" s="39" t="s">
        <v>278</v>
      </c>
      <c r="C93" s="39" t="s">
        <v>279</v>
      </c>
      <c r="D93" s="40" t="s">
        <v>53</v>
      </c>
      <c r="E93" s="41">
        <v>3500</v>
      </c>
    </row>
    <row r="94" spans="1:5" ht="15.5" x14ac:dyDescent="0.35">
      <c r="A94" s="38">
        <v>44622</v>
      </c>
      <c r="B94" s="39" t="s">
        <v>280</v>
      </c>
      <c r="C94" s="39" t="s">
        <v>281</v>
      </c>
      <c r="D94" s="40" t="s">
        <v>61</v>
      </c>
      <c r="E94" s="41">
        <v>4500</v>
      </c>
    </row>
    <row r="95" spans="1:5" ht="15.5" x14ac:dyDescent="0.35">
      <c r="A95" s="38">
        <v>44623</v>
      </c>
      <c r="B95" s="39" t="s">
        <v>282</v>
      </c>
      <c r="C95" s="39" t="s">
        <v>283</v>
      </c>
      <c r="D95" s="40" t="s">
        <v>47</v>
      </c>
      <c r="E95" s="41">
        <v>5000</v>
      </c>
    </row>
    <row r="96" spans="1:5" ht="15.5" x14ac:dyDescent="0.35">
      <c r="A96" s="38">
        <v>44623</v>
      </c>
      <c r="B96" s="39" t="s">
        <v>284</v>
      </c>
      <c r="C96" s="39" t="s">
        <v>285</v>
      </c>
      <c r="D96" s="40" t="s">
        <v>58</v>
      </c>
      <c r="E96" s="41">
        <v>5250</v>
      </c>
    </row>
    <row r="97" spans="1:5" ht="15.5" x14ac:dyDescent="0.35">
      <c r="A97" s="38">
        <v>44624</v>
      </c>
      <c r="B97" s="39" t="s">
        <v>286</v>
      </c>
      <c r="C97" s="39" t="s">
        <v>287</v>
      </c>
      <c r="D97" s="40" t="s">
        <v>71</v>
      </c>
      <c r="E97" s="41">
        <v>6500</v>
      </c>
    </row>
    <row r="98" spans="1:5" ht="15.5" x14ac:dyDescent="0.35">
      <c r="A98" s="38">
        <v>44624</v>
      </c>
      <c r="B98" s="39" t="s">
        <v>288</v>
      </c>
      <c r="C98" s="39" t="s">
        <v>289</v>
      </c>
      <c r="D98" s="40" t="s">
        <v>54</v>
      </c>
      <c r="E98" s="41">
        <v>4500</v>
      </c>
    </row>
    <row r="99" spans="1:5" ht="15.5" x14ac:dyDescent="0.35">
      <c r="A99" s="38">
        <v>44627</v>
      </c>
      <c r="B99" s="39" t="s">
        <v>290</v>
      </c>
      <c r="C99" s="39" t="s">
        <v>291</v>
      </c>
      <c r="D99" s="40" t="s">
        <v>72</v>
      </c>
      <c r="E99" s="41">
        <v>3250</v>
      </c>
    </row>
    <row r="100" spans="1:5" ht="15.5" x14ac:dyDescent="0.35">
      <c r="A100" s="38">
        <v>44628</v>
      </c>
      <c r="B100" s="39" t="s">
        <v>280</v>
      </c>
      <c r="C100" s="39" t="s">
        <v>292</v>
      </c>
      <c r="D100" s="40" t="s">
        <v>57</v>
      </c>
      <c r="E100" s="41">
        <v>4250</v>
      </c>
    </row>
    <row r="101" spans="1:5" ht="15.5" x14ac:dyDescent="0.35">
      <c r="A101" s="38">
        <v>44629</v>
      </c>
      <c r="B101" s="39" t="s">
        <v>293</v>
      </c>
      <c r="C101" s="39" t="s">
        <v>294</v>
      </c>
      <c r="D101" s="40" t="s">
        <v>55</v>
      </c>
      <c r="E101" s="41">
        <v>8000</v>
      </c>
    </row>
    <row r="102" spans="1:5" ht="15.5" x14ac:dyDescent="0.35">
      <c r="A102" s="38">
        <v>44630</v>
      </c>
      <c r="B102" s="39" t="s">
        <v>295</v>
      </c>
      <c r="C102" s="39" t="s">
        <v>296</v>
      </c>
      <c r="D102" s="40" t="s">
        <v>52</v>
      </c>
      <c r="E102" s="41">
        <v>4800</v>
      </c>
    </row>
    <row r="103" spans="1:5" ht="15.5" x14ac:dyDescent="0.35">
      <c r="A103" s="38">
        <v>44631</v>
      </c>
      <c r="B103" s="39" t="s">
        <v>297</v>
      </c>
      <c r="C103" s="39" t="s">
        <v>298</v>
      </c>
      <c r="D103" s="40" t="s">
        <v>56</v>
      </c>
      <c r="E103" s="41">
        <v>6750</v>
      </c>
    </row>
    <row r="104" spans="1:5" ht="15.5" x14ac:dyDescent="0.35">
      <c r="A104" s="38">
        <v>44631</v>
      </c>
      <c r="B104" s="39" t="s">
        <v>299</v>
      </c>
      <c r="C104" s="39" t="s">
        <v>300</v>
      </c>
      <c r="D104" s="40" t="s">
        <v>54</v>
      </c>
      <c r="E104" s="41">
        <v>3250</v>
      </c>
    </row>
    <row r="105" spans="1:5" ht="15.5" x14ac:dyDescent="0.35">
      <c r="A105" s="38">
        <v>44634</v>
      </c>
      <c r="B105" s="39" t="s">
        <v>278</v>
      </c>
      <c r="C105" s="39" t="s">
        <v>301</v>
      </c>
      <c r="D105" s="40" t="s">
        <v>63</v>
      </c>
      <c r="E105" s="41">
        <v>6000</v>
      </c>
    </row>
    <row r="106" spans="1:5" ht="15.5" x14ac:dyDescent="0.35">
      <c r="A106" s="38">
        <v>44635</v>
      </c>
      <c r="B106" s="39" t="s">
        <v>302</v>
      </c>
      <c r="C106" s="39" t="s">
        <v>303</v>
      </c>
      <c r="D106" s="40" t="s">
        <v>45</v>
      </c>
      <c r="E106" s="41">
        <v>4500</v>
      </c>
    </row>
    <row r="107" spans="1:5" ht="15.5" x14ac:dyDescent="0.35">
      <c r="A107" s="38">
        <v>44636</v>
      </c>
      <c r="B107" s="39" t="s">
        <v>280</v>
      </c>
      <c r="C107" s="39" t="s">
        <v>304</v>
      </c>
      <c r="D107" s="40" t="s">
        <v>57</v>
      </c>
      <c r="E107" s="41">
        <v>4250</v>
      </c>
    </row>
    <row r="108" spans="1:5" ht="15.5" x14ac:dyDescent="0.35">
      <c r="A108" s="38">
        <v>44637</v>
      </c>
      <c r="B108" s="39" t="s">
        <v>305</v>
      </c>
      <c r="C108" s="39" t="s">
        <v>306</v>
      </c>
      <c r="D108" s="40" t="s">
        <v>62</v>
      </c>
      <c r="E108" s="41">
        <v>3250</v>
      </c>
    </row>
    <row r="109" spans="1:5" ht="15.5" x14ac:dyDescent="0.35">
      <c r="A109" s="38">
        <v>44638</v>
      </c>
      <c r="B109" s="39" t="s">
        <v>307</v>
      </c>
      <c r="C109" s="39" t="s">
        <v>308</v>
      </c>
      <c r="D109" s="40" t="s">
        <v>51</v>
      </c>
      <c r="E109" s="41">
        <v>4000</v>
      </c>
    </row>
    <row r="110" spans="1:5" ht="15.5" x14ac:dyDescent="0.35">
      <c r="A110" s="38">
        <v>44638</v>
      </c>
      <c r="B110" s="39" t="s">
        <v>299</v>
      </c>
      <c r="C110" s="39" t="s">
        <v>309</v>
      </c>
      <c r="D110" s="40" t="s">
        <v>71</v>
      </c>
      <c r="E110" s="41">
        <v>5000</v>
      </c>
    </row>
    <row r="111" spans="1:5" ht="15.5" x14ac:dyDescent="0.35">
      <c r="A111" s="38">
        <v>44641</v>
      </c>
      <c r="B111" s="39" t="s">
        <v>310</v>
      </c>
      <c r="C111" s="39" t="s">
        <v>311</v>
      </c>
      <c r="D111" s="40" t="s">
        <v>46</v>
      </c>
      <c r="E111" s="41">
        <v>5250</v>
      </c>
    </row>
    <row r="112" spans="1:5" ht="15.5" x14ac:dyDescent="0.35">
      <c r="A112" s="38">
        <v>44642</v>
      </c>
      <c r="B112" s="39" t="s">
        <v>312</v>
      </c>
      <c r="C112" s="39" t="s">
        <v>313</v>
      </c>
      <c r="D112" s="40" t="s">
        <v>72</v>
      </c>
      <c r="E112" s="41">
        <v>6250</v>
      </c>
    </row>
    <row r="113" spans="1:5" ht="15.5" x14ac:dyDescent="0.35">
      <c r="A113" s="38">
        <v>44643</v>
      </c>
      <c r="B113" s="39" t="s">
        <v>278</v>
      </c>
      <c r="C113" s="39" t="s">
        <v>314</v>
      </c>
      <c r="D113" s="40" t="s">
        <v>53</v>
      </c>
      <c r="E113" s="41">
        <v>7500</v>
      </c>
    </row>
    <row r="114" spans="1:5" ht="15.5" x14ac:dyDescent="0.35">
      <c r="A114" s="38">
        <v>44644</v>
      </c>
      <c r="B114" s="39" t="s">
        <v>280</v>
      </c>
      <c r="C114" s="39" t="s">
        <v>315</v>
      </c>
      <c r="D114" s="40" t="s">
        <v>50</v>
      </c>
      <c r="E114" s="41">
        <v>6000</v>
      </c>
    </row>
    <row r="115" spans="1:5" ht="15.5" x14ac:dyDescent="0.35">
      <c r="A115" s="38">
        <v>44645</v>
      </c>
      <c r="B115" s="39" t="s">
        <v>282</v>
      </c>
      <c r="C115" s="39" t="s">
        <v>316</v>
      </c>
      <c r="D115" s="40" t="s">
        <v>59</v>
      </c>
      <c r="E115" s="41">
        <v>4250</v>
      </c>
    </row>
    <row r="116" spans="1:5" ht="15.5" x14ac:dyDescent="0.35">
      <c r="A116" s="38">
        <v>44648</v>
      </c>
      <c r="B116" s="39" t="s">
        <v>307</v>
      </c>
      <c r="C116" s="39" t="s">
        <v>317</v>
      </c>
      <c r="D116" s="40" t="s">
        <v>56</v>
      </c>
      <c r="E116" s="41">
        <v>6250</v>
      </c>
    </row>
    <row r="117" spans="1:5" ht="15.5" x14ac:dyDescent="0.35">
      <c r="A117" s="38">
        <v>44649</v>
      </c>
      <c r="B117" s="39" t="s">
        <v>297</v>
      </c>
      <c r="C117" s="39" t="s">
        <v>318</v>
      </c>
      <c r="D117" s="40" t="s">
        <v>58</v>
      </c>
      <c r="E117" s="41">
        <v>3500</v>
      </c>
    </row>
    <row r="118" spans="1:5" ht="15.5" x14ac:dyDescent="0.35">
      <c r="A118" s="38">
        <v>44650</v>
      </c>
      <c r="B118" s="39" t="s">
        <v>310</v>
      </c>
      <c r="C118" s="39" t="s">
        <v>319</v>
      </c>
      <c r="D118" s="40" t="s">
        <v>71</v>
      </c>
      <c r="E118" s="41">
        <v>6000</v>
      </c>
    </row>
    <row r="119" spans="1:5" ht="16" thickBot="1" x14ac:dyDescent="0.4">
      <c r="A119" s="46">
        <v>44651</v>
      </c>
      <c r="B119" s="47" t="s">
        <v>286</v>
      </c>
      <c r="C119" s="47" t="s">
        <v>320</v>
      </c>
      <c r="D119" s="48" t="s">
        <v>54</v>
      </c>
      <c r="E119" s="49">
        <v>4500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49E9-3C2B-4AE8-81A6-5502BED662C3}">
  <sheetPr>
    <tabColor theme="9" tint="0.39997558519241921"/>
  </sheetPr>
  <dimension ref="A1:F22"/>
  <sheetViews>
    <sheetView workbookViewId="0"/>
  </sheetViews>
  <sheetFormatPr defaultRowHeight="14.5" x14ac:dyDescent="0.35"/>
  <cols>
    <col min="1" max="1" width="10.90625" customWidth="1"/>
    <col min="2" max="2" width="25.90625" customWidth="1"/>
    <col min="3" max="3" width="23.90625" customWidth="1"/>
    <col min="4" max="4" width="40.1796875" customWidth="1"/>
    <col min="6" max="6" width="38.36328125" customWidth="1"/>
  </cols>
  <sheetData>
    <row r="1" spans="1:6" ht="23.4" customHeight="1" x14ac:dyDescent="0.35">
      <c r="A1" s="33" t="s">
        <v>321</v>
      </c>
      <c r="B1" s="50"/>
      <c r="C1" s="50"/>
      <c r="D1" s="50"/>
      <c r="F1" s="50"/>
    </row>
    <row r="2" spans="1:6" ht="24" customHeight="1" thickBot="1" x14ac:dyDescent="0.4">
      <c r="D2" s="68" t="s">
        <v>366</v>
      </c>
      <c r="F2" s="68" t="s">
        <v>365</v>
      </c>
    </row>
    <row r="3" spans="1:6" ht="16" thickBot="1" x14ac:dyDescent="0.4">
      <c r="A3" s="51" t="s">
        <v>322</v>
      </c>
      <c r="B3" s="52" t="s">
        <v>323</v>
      </c>
      <c r="C3" s="53" t="s">
        <v>324</v>
      </c>
      <c r="D3" s="54" t="s">
        <v>149</v>
      </c>
      <c r="F3" s="64" t="s">
        <v>149</v>
      </c>
    </row>
    <row r="4" spans="1:6" ht="15.5" x14ac:dyDescent="0.35">
      <c r="A4" s="55" t="s">
        <v>325</v>
      </c>
      <c r="B4" s="56" t="s">
        <v>45</v>
      </c>
      <c r="C4" s="56" t="s">
        <v>326</v>
      </c>
      <c r="D4" s="57" t="str">
        <f>IF(ISNUMBER(SEARCH("CE",C4)),"Yes","No")</f>
        <v>Yes</v>
      </c>
      <c r="F4" s="65" t="str">
        <f>IF(IFERROR(FIND("CE",C4),"NO")="NO","No","Yes")</f>
        <v>Yes</v>
      </c>
    </row>
    <row r="5" spans="1:6" ht="15.5" x14ac:dyDescent="0.35">
      <c r="A5" s="58" t="s">
        <v>327</v>
      </c>
      <c r="B5" s="59" t="s">
        <v>46</v>
      </c>
      <c r="C5" s="59" t="s">
        <v>328</v>
      </c>
      <c r="D5" s="60" t="str">
        <f t="shared" ref="D5:D22" si="0">IF(ISNUMBER(SEARCH("CE",C5)),"Yes","No")</f>
        <v>No</v>
      </c>
      <c r="F5" s="66" t="str">
        <f t="shared" ref="F5:F22" si="1">IF(IFERROR(FIND("CE",C5),"NO")="NO","No","Yes")</f>
        <v>No</v>
      </c>
    </row>
    <row r="6" spans="1:6" ht="15.5" x14ac:dyDescent="0.35">
      <c r="A6" s="58" t="s">
        <v>329</v>
      </c>
      <c r="B6" s="59" t="s">
        <v>50</v>
      </c>
      <c r="C6" s="59" t="s">
        <v>330</v>
      </c>
      <c r="D6" s="60" t="str">
        <f t="shared" si="0"/>
        <v>No</v>
      </c>
      <c r="F6" s="66" t="str">
        <f t="shared" si="1"/>
        <v>No</v>
      </c>
    </row>
    <row r="7" spans="1:6" ht="15.5" x14ac:dyDescent="0.35">
      <c r="A7" s="58" t="s">
        <v>331</v>
      </c>
      <c r="B7" s="59" t="s">
        <v>51</v>
      </c>
      <c r="C7" s="59" t="s">
        <v>332</v>
      </c>
      <c r="D7" s="60" t="str">
        <f t="shared" si="0"/>
        <v>Yes</v>
      </c>
      <c r="F7" s="66" t="str">
        <f t="shared" si="1"/>
        <v>Yes</v>
      </c>
    </row>
    <row r="8" spans="1:6" ht="15.5" x14ac:dyDescent="0.35">
      <c r="A8" s="58" t="s">
        <v>333</v>
      </c>
      <c r="B8" s="59" t="s">
        <v>52</v>
      </c>
      <c r="C8" s="59" t="s">
        <v>334</v>
      </c>
      <c r="D8" s="60" t="str">
        <f t="shared" si="0"/>
        <v>No</v>
      </c>
      <c r="F8" s="66" t="str">
        <f t="shared" si="1"/>
        <v>No</v>
      </c>
    </row>
    <row r="9" spans="1:6" ht="15.5" x14ac:dyDescent="0.35">
      <c r="A9" s="58" t="s">
        <v>335</v>
      </c>
      <c r="B9" s="59" t="s">
        <v>53</v>
      </c>
      <c r="C9" s="59" t="s">
        <v>336</v>
      </c>
      <c r="D9" s="60" t="str">
        <f t="shared" si="0"/>
        <v>No</v>
      </c>
      <c r="F9" s="66" t="str">
        <f t="shared" si="1"/>
        <v>No</v>
      </c>
    </row>
    <row r="10" spans="1:6" ht="15.5" x14ac:dyDescent="0.35">
      <c r="A10" s="58" t="s">
        <v>337</v>
      </c>
      <c r="B10" s="59" t="s">
        <v>54</v>
      </c>
      <c r="C10" s="59" t="s">
        <v>338</v>
      </c>
      <c r="D10" s="60" t="str">
        <f t="shared" si="0"/>
        <v>No</v>
      </c>
      <c r="F10" s="66" t="str">
        <f t="shared" si="1"/>
        <v>No</v>
      </c>
    </row>
    <row r="11" spans="1:6" ht="15.5" x14ac:dyDescent="0.35">
      <c r="A11" s="58" t="s">
        <v>339</v>
      </c>
      <c r="B11" s="59" t="s">
        <v>55</v>
      </c>
      <c r="C11" s="59" t="s">
        <v>340</v>
      </c>
      <c r="D11" s="60" t="str">
        <f t="shared" si="0"/>
        <v>Yes</v>
      </c>
      <c r="F11" s="66" t="str">
        <f t="shared" si="1"/>
        <v>Yes</v>
      </c>
    </row>
    <row r="12" spans="1:6" ht="15.5" x14ac:dyDescent="0.35">
      <c r="A12" s="58" t="s">
        <v>341</v>
      </c>
      <c r="B12" s="59" t="s">
        <v>56</v>
      </c>
      <c r="C12" s="59" t="s">
        <v>342</v>
      </c>
      <c r="D12" s="60" t="str">
        <f t="shared" si="0"/>
        <v>Yes</v>
      </c>
      <c r="F12" s="66" t="str">
        <f t="shared" si="1"/>
        <v>Yes</v>
      </c>
    </row>
    <row r="13" spans="1:6" ht="15.5" x14ac:dyDescent="0.35">
      <c r="A13" s="58" t="s">
        <v>343</v>
      </c>
      <c r="B13" s="59" t="s">
        <v>47</v>
      </c>
      <c r="C13" s="59" t="s">
        <v>344</v>
      </c>
      <c r="D13" s="60" t="str">
        <f t="shared" si="0"/>
        <v>Yes</v>
      </c>
      <c r="F13" s="66" t="str">
        <f t="shared" si="1"/>
        <v>Yes</v>
      </c>
    </row>
    <row r="14" spans="1:6" ht="15.5" x14ac:dyDescent="0.35">
      <c r="A14" s="58" t="s">
        <v>345</v>
      </c>
      <c r="B14" s="59" t="s">
        <v>72</v>
      </c>
      <c r="C14" s="59" t="s">
        <v>346</v>
      </c>
      <c r="D14" s="60" t="str">
        <f t="shared" si="0"/>
        <v>Yes</v>
      </c>
      <c r="F14" s="66" t="str">
        <f t="shared" si="1"/>
        <v>Yes</v>
      </c>
    </row>
    <row r="15" spans="1:6" ht="15.5" x14ac:dyDescent="0.35">
      <c r="A15" s="58" t="s">
        <v>347</v>
      </c>
      <c r="B15" s="59" t="s">
        <v>71</v>
      </c>
      <c r="C15" s="59" t="s">
        <v>348</v>
      </c>
      <c r="D15" s="60" t="str">
        <f t="shared" si="0"/>
        <v>No</v>
      </c>
      <c r="F15" s="66" t="str">
        <f t="shared" si="1"/>
        <v>No</v>
      </c>
    </row>
    <row r="16" spans="1:6" ht="15.5" x14ac:dyDescent="0.35">
      <c r="A16" s="58" t="s">
        <v>349</v>
      </c>
      <c r="B16" s="59" t="s">
        <v>57</v>
      </c>
      <c r="C16" s="59" t="s">
        <v>350</v>
      </c>
      <c r="D16" s="60" t="str">
        <f t="shared" si="0"/>
        <v>No</v>
      </c>
      <c r="F16" s="66" t="str">
        <f t="shared" si="1"/>
        <v>No</v>
      </c>
    </row>
    <row r="17" spans="1:6" ht="15.5" x14ac:dyDescent="0.35">
      <c r="A17" s="58" t="s">
        <v>351</v>
      </c>
      <c r="B17" s="59" t="s">
        <v>58</v>
      </c>
      <c r="C17" s="59" t="s">
        <v>330</v>
      </c>
      <c r="D17" s="60" t="str">
        <f t="shared" si="0"/>
        <v>No</v>
      </c>
      <c r="F17" s="66" t="str">
        <f t="shared" si="1"/>
        <v>No</v>
      </c>
    </row>
    <row r="18" spans="1:6" ht="15.5" x14ac:dyDescent="0.35">
      <c r="A18" s="58" t="s">
        <v>352</v>
      </c>
      <c r="B18" s="59" t="s">
        <v>59</v>
      </c>
      <c r="C18" s="59" t="s">
        <v>353</v>
      </c>
      <c r="D18" s="60" t="str">
        <f t="shared" si="0"/>
        <v>No</v>
      </c>
      <c r="F18" s="66" t="str">
        <f t="shared" si="1"/>
        <v>No</v>
      </c>
    </row>
    <row r="19" spans="1:6" ht="15.5" x14ac:dyDescent="0.35">
      <c r="A19" s="58" t="s">
        <v>354</v>
      </c>
      <c r="B19" s="59" t="s">
        <v>60</v>
      </c>
      <c r="C19" s="59" t="s">
        <v>338</v>
      </c>
      <c r="D19" s="60" t="str">
        <f t="shared" si="0"/>
        <v>No</v>
      </c>
      <c r="F19" s="66" t="str">
        <f t="shared" si="1"/>
        <v>No</v>
      </c>
    </row>
    <row r="20" spans="1:6" ht="15.5" x14ac:dyDescent="0.35">
      <c r="A20" s="58" t="s">
        <v>355</v>
      </c>
      <c r="B20" s="59" t="s">
        <v>61</v>
      </c>
      <c r="C20" s="59" t="s">
        <v>356</v>
      </c>
      <c r="D20" s="60" t="str">
        <f t="shared" si="0"/>
        <v>Yes</v>
      </c>
      <c r="F20" s="66" t="str">
        <f t="shared" si="1"/>
        <v>Yes</v>
      </c>
    </row>
    <row r="21" spans="1:6" ht="15.5" x14ac:dyDescent="0.35">
      <c r="A21" s="58" t="s">
        <v>357</v>
      </c>
      <c r="B21" s="59" t="s">
        <v>62</v>
      </c>
      <c r="C21" s="59" t="s">
        <v>342</v>
      </c>
      <c r="D21" s="60" t="str">
        <f t="shared" si="0"/>
        <v>Yes</v>
      </c>
      <c r="F21" s="66" t="str">
        <f t="shared" si="1"/>
        <v>Yes</v>
      </c>
    </row>
    <row r="22" spans="1:6" ht="16" thickBot="1" x14ac:dyDescent="0.4">
      <c r="A22" s="61" t="s">
        <v>358</v>
      </c>
      <c r="B22" s="62" t="s">
        <v>63</v>
      </c>
      <c r="C22" s="62" t="s">
        <v>328</v>
      </c>
      <c r="D22" s="63" t="str">
        <f t="shared" si="0"/>
        <v>No</v>
      </c>
      <c r="F22" s="67" t="str">
        <f t="shared" si="1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 IF, And , OR</vt:lpstr>
      <vt:lpstr> IF, And , OR (2)</vt:lpstr>
      <vt:lpstr> IF, And , OR (3)</vt:lpstr>
      <vt:lpstr> IF, And , OR (4)</vt:lpstr>
      <vt:lpstr>Count IF </vt:lpstr>
      <vt:lpstr>Sum IF</vt:lpstr>
      <vt:lpstr>Average IF</vt:lpstr>
      <vt:lpstr>WildCards</vt:lpstr>
      <vt:lpstr>Partial Match - 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Shilpa Baweja</dc:creator>
  <cp:lastModifiedBy>Shilpa Baweja</cp:lastModifiedBy>
  <dcterms:created xsi:type="dcterms:W3CDTF">2022-04-12T12:27:14Z</dcterms:created>
  <dcterms:modified xsi:type="dcterms:W3CDTF">2024-10-09T10:16:12Z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2024-10-08T13:50:54Z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7cdedadf-63aa-41e9-bb2b-d99e6da9eb95</vt:lpwstr>
  </property>
  <property fmtid="{D5CDD505-2E9C-101B-9397-08002B2CF9AE}" pid="7" name="MSIP_Label_defa4170-0d19-0005-0004-bc88714345d2_ActionId">
    <vt:lpwstr>54735b7d-2d95-4c2c-8431-d5a4be7880d4</vt:lpwstr>
  </property>
  <property fmtid="{D5CDD505-2E9C-101B-9397-08002B2CF9AE}" pid="8" name="MSIP_Label_defa4170-0d19-0005-0004-bc88714345d2_ContentBits">
    <vt:lpwstr>0</vt:lpwstr>
  </property>
</Properties>
</file>