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achable\公式函數\"/>
    </mc:Choice>
  </mc:AlternateContent>
  <bookViews>
    <workbookView xWindow="0" yWindow="0" windowWidth="20490" windowHeight="7710" activeTab="3"/>
  </bookViews>
  <sheets>
    <sheet name="前言" sheetId="15" r:id="rId1"/>
    <sheet name="if(概念)" sheetId="32" r:id="rId2"/>
    <sheet name="if (1)" sheetId="21" r:id="rId3"/>
    <sheet name="if (2)" sheetId="22" r:id="rId4"/>
    <sheet name="if (多層)" sheetId="31" r:id="rId5"/>
    <sheet name="if(練習1)" sheetId="26" r:id="rId6"/>
    <sheet name="if(練習2)" sheetId="27" r:id="rId7"/>
    <sheet name="if (練習3)" sheetId="2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1" l="1"/>
  <c r="C3" i="22"/>
  <c r="C4" i="22"/>
  <c r="C5" i="22"/>
  <c r="C6" i="22"/>
  <c r="C7" i="22"/>
  <c r="C8" i="22"/>
  <c r="C9" i="22"/>
  <c r="C10" i="22"/>
  <c r="C11" i="22"/>
  <c r="C2" i="22"/>
  <c r="D3" i="21"/>
  <c r="D4" i="21"/>
  <c r="D5" i="21"/>
  <c r="D6" i="21"/>
  <c r="D7" i="21"/>
  <c r="D8" i="21"/>
  <c r="D9" i="21"/>
  <c r="D10" i="21"/>
  <c r="D11" i="21"/>
  <c r="D2" i="21"/>
  <c r="I2" i="32"/>
  <c r="I3" i="32"/>
  <c r="I4" i="32"/>
  <c r="I5" i="32"/>
  <c r="I6" i="32"/>
  <c r="I7" i="32"/>
  <c r="I8" i="32"/>
  <c r="I9" i="32"/>
  <c r="I10" i="32"/>
  <c r="I11" i="32"/>
  <c r="G3" i="23"/>
  <c r="G4" i="23"/>
  <c r="G5" i="23"/>
  <c r="G6" i="23"/>
  <c r="G7" i="23"/>
  <c r="G8" i="23"/>
  <c r="G9" i="23"/>
  <c r="G10" i="23"/>
  <c r="G11" i="23"/>
  <c r="G2" i="23"/>
  <c r="E3" i="23"/>
  <c r="E4" i="23"/>
  <c r="E5" i="23"/>
  <c r="E6" i="23"/>
  <c r="E7" i="23"/>
  <c r="E8" i="23"/>
  <c r="E9" i="23"/>
  <c r="E10" i="23"/>
  <c r="E11" i="23"/>
  <c r="E2" i="23"/>
  <c r="D3" i="27"/>
  <c r="D4" i="27"/>
  <c r="D5" i="27"/>
  <c r="D6" i="27"/>
  <c r="D7" i="27"/>
  <c r="D8" i="27"/>
  <c r="D9" i="27"/>
  <c r="D10" i="27"/>
  <c r="D11" i="27"/>
  <c r="D2" i="27"/>
  <c r="D3" i="26"/>
  <c r="D4" i="26"/>
  <c r="D5" i="26"/>
  <c r="D6" i="26"/>
  <c r="D7" i="26"/>
  <c r="D8" i="26"/>
  <c r="D9" i="26"/>
  <c r="D10" i="26"/>
  <c r="D11" i="26"/>
  <c r="D2" i="26"/>
  <c r="H3" i="32"/>
  <c r="H4" i="32"/>
  <c r="H5" i="32"/>
  <c r="H6" i="32"/>
  <c r="H7" i="32"/>
  <c r="H8" i="32"/>
  <c r="H9" i="32"/>
  <c r="H10" i="32"/>
  <c r="H11" i="32"/>
  <c r="H2" i="32"/>
  <c r="C3" i="31" l="1"/>
  <c r="C4" i="31"/>
  <c r="C5" i="31"/>
  <c r="C6" i="31"/>
  <c r="C7" i="31"/>
  <c r="C8" i="31"/>
  <c r="C9" i="31"/>
  <c r="C10" i="31"/>
  <c r="C11" i="31"/>
  <c r="E11" i="31"/>
  <c r="E10" i="31"/>
  <c r="E9" i="31"/>
  <c r="E8" i="31"/>
  <c r="E7" i="31"/>
  <c r="E6" i="31"/>
  <c r="E5" i="31"/>
  <c r="E4" i="31"/>
  <c r="E3" i="31"/>
  <c r="E2" i="31"/>
  <c r="D3" i="23" l="1"/>
  <c r="D4" i="23"/>
  <c r="D5" i="23"/>
  <c r="D6" i="23"/>
  <c r="D7" i="23"/>
  <c r="D8" i="23"/>
  <c r="D9" i="23"/>
  <c r="D10" i="23"/>
  <c r="D11" i="23"/>
  <c r="D2" i="23"/>
  <c r="E11" i="22" l="1"/>
  <c r="E10" i="22"/>
  <c r="E9" i="22"/>
  <c r="E8" i="22"/>
  <c r="E7" i="22"/>
  <c r="E6" i="22"/>
  <c r="E5" i="22"/>
  <c r="E4" i="22"/>
  <c r="E3" i="22"/>
  <c r="E2" i="22"/>
  <c r="C11" i="21"/>
  <c r="C10" i="21"/>
  <c r="C9" i="21"/>
  <c r="C8" i="21"/>
  <c r="C7" i="21"/>
  <c r="C6" i="21"/>
  <c r="C5" i="21"/>
  <c r="C4" i="21"/>
  <c r="C3" i="21"/>
  <c r="C2" i="21"/>
</calcChain>
</file>

<file path=xl/sharedStrings.xml><?xml version="1.0" encoding="utf-8"?>
<sst xmlns="http://schemas.openxmlformats.org/spreadsheetml/2006/main" count="191" uniqueCount="87">
  <si>
    <t>員工編號</t>
    <phoneticPr fontId="3" type="noConversion"/>
  </si>
  <si>
    <t>身份證號</t>
    <phoneticPr fontId="3" type="noConversion"/>
  </si>
  <si>
    <t>姓名</t>
    <phoneticPr fontId="3" type="noConversion"/>
  </si>
  <si>
    <t>M001</t>
    <phoneticPr fontId="3" type="noConversion"/>
  </si>
  <si>
    <t>A221353678</t>
    <phoneticPr fontId="3" type="noConversion"/>
  </si>
  <si>
    <t>S001</t>
    <phoneticPr fontId="3" type="noConversion"/>
  </si>
  <si>
    <t>J234789075</t>
    <phoneticPr fontId="3" type="noConversion"/>
  </si>
  <si>
    <t>林欣怡</t>
    <phoneticPr fontId="3" type="noConversion"/>
  </si>
  <si>
    <t>H001</t>
    <phoneticPr fontId="3" type="noConversion"/>
  </si>
  <si>
    <t>黃雅雯</t>
  </si>
  <si>
    <t>S002</t>
    <phoneticPr fontId="3" type="noConversion"/>
  </si>
  <si>
    <t>J213490876</t>
    <phoneticPr fontId="3" type="noConversion"/>
  </si>
  <si>
    <t>張心怡</t>
  </si>
  <si>
    <t>S003</t>
    <phoneticPr fontId="3" type="noConversion"/>
  </si>
  <si>
    <t>Y113467899</t>
    <phoneticPr fontId="3" type="noConversion"/>
  </si>
  <si>
    <t>S004</t>
    <phoneticPr fontId="3" type="noConversion"/>
  </si>
  <si>
    <t>K223456789</t>
    <phoneticPr fontId="3" type="noConversion"/>
  </si>
  <si>
    <t>王雅婷</t>
  </si>
  <si>
    <t>M002</t>
    <phoneticPr fontId="3" type="noConversion"/>
  </si>
  <si>
    <t>A212212212</t>
    <phoneticPr fontId="3" type="noConversion"/>
  </si>
  <si>
    <t>吳雅惠</t>
  </si>
  <si>
    <t>H002</t>
    <phoneticPr fontId="3" type="noConversion"/>
  </si>
  <si>
    <t>M121345679</t>
    <phoneticPr fontId="3" type="noConversion"/>
  </si>
  <si>
    <t>劉家豪</t>
  </si>
  <si>
    <t>M003</t>
    <phoneticPr fontId="3" type="noConversion"/>
  </si>
  <si>
    <t>T223222333</t>
    <phoneticPr fontId="3" type="noConversion"/>
  </si>
  <si>
    <t>蔡雅玲</t>
  </si>
  <si>
    <t>S005</t>
    <phoneticPr fontId="3" type="noConversion"/>
  </si>
  <si>
    <t>P211113333</t>
    <phoneticPr fontId="3" type="noConversion"/>
  </si>
  <si>
    <t>姓別</t>
    <phoneticPr fontId="3" type="noConversion"/>
  </si>
  <si>
    <t>姓名</t>
    <phoneticPr fontId="3" type="noConversion"/>
  </si>
  <si>
    <t>分數</t>
    <phoneticPr fontId="3" type="noConversion"/>
  </si>
  <si>
    <t>分數</t>
    <phoneticPr fontId="3" type="noConversion"/>
  </si>
  <si>
    <t>狀態</t>
    <phoneticPr fontId="3" type="noConversion"/>
  </si>
  <si>
    <t>部門</t>
    <phoneticPr fontId="1" type="noConversion"/>
  </si>
  <si>
    <t>行銷部</t>
  </si>
  <si>
    <t>業務部</t>
  </si>
  <si>
    <t>人資部</t>
  </si>
  <si>
    <t>丁一</t>
    <phoneticPr fontId="1" type="noConversion"/>
  </si>
  <si>
    <t>小二</t>
    <phoneticPr fontId="1" type="noConversion"/>
  </si>
  <si>
    <t>張三</t>
    <phoneticPr fontId="1" type="noConversion"/>
  </si>
  <si>
    <t>(不)及格</t>
    <phoneticPr fontId="1" type="noConversion"/>
  </si>
  <si>
    <t>業績</t>
    <phoneticPr fontId="1" type="noConversion"/>
  </si>
  <si>
    <t>考績</t>
    <phoneticPr fontId="1" type="noConversion"/>
  </si>
  <si>
    <t>業績&gt;=500萬 且 考績&gt;=4</t>
    <phoneticPr fontId="1" type="noConversion"/>
  </si>
  <si>
    <t>M</t>
    <phoneticPr fontId="1" type="noConversion"/>
  </si>
  <si>
    <t>S</t>
    <phoneticPr fontId="1" type="noConversion"/>
  </si>
  <si>
    <t>H</t>
    <phoneticPr fontId="1" type="noConversion"/>
  </si>
  <si>
    <t>M222345672</t>
    <phoneticPr fontId="3" type="noConversion"/>
  </si>
  <si>
    <t>員工編號</t>
  </si>
  <si>
    <t>身份證號</t>
  </si>
  <si>
    <t>姓別</t>
  </si>
  <si>
    <t>部門</t>
  </si>
  <si>
    <t>姓名</t>
  </si>
  <si>
    <t>薪資</t>
  </si>
  <si>
    <t>年資</t>
  </si>
  <si>
    <t>女性  TRUE / FLASE</t>
  </si>
  <si>
    <t>M001</t>
  </si>
  <si>
    <t>A221353678</t>
  </si>
  <si>
    <t>F</t>
  </si>
  <si>
    <t>丁一</t>
  </si>
  <si>
    <t>S001</t>
  </si>
  <si>
    <t>J234789075</t>
  </si>
  <si>
    <t>林欣怡</t>
  </si>
  <si>
    <t>H001</t>
  </si>
  <si>
    <t>M222345672</t>
  </si>
  <si>
    <t>S002</t>
  </si>
  <si>
    <t>J213490876</t>
  </si>
  <si>
    <t>S003</t>
  </si>
  <si>
    <t>Y113467899</t>
  </si>
  <si>
    <t>M</t>
  </si>
  <si>
    <t>小二</t>
  </si>
  <si>
    <t>S004</t>
  </si>
  <si>
    <t>K223456789</t>
  </si>
  <si>
    <t>M002</t>
  </si>
  <si>
    <t>A212212212</t>
  </si>
  <si>
    <t>H002</t>
  </si>
  <si>
    <t>M121345679</t>
  </si>
  <si>
    <t>M003</t>
  </si>
  <si>
    <t>T223222333</t>
  </si>
  <si>
    <t>S005</t>
  </si>
  <si>
    <t>P211113333</t>
  </si>
  <si>
    <t>張三</t>
  </si>
  <si>
    <t>男/女</t>
    <phoneticPr fontId="1" type="noConversion"/>
  </si>
  <si>
    <t>男/女(身份證第二碼)</t>
    <phoneticPr fontId="1" type="noConversion"/>
  </si>
  <si>
    <t>獎金</t>
    <phoneticPr fontId="1" type="noConversion"/>
  </si>
  <si>
    <t>獎金(一次公式)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</si>
</sst>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66675</xdr:rowOff>
    </xdr:from>
    <xdr:to>
      <xdr:col>9</xdr:col>
      <xdr:colOff>285750</xdr:colOff>
      <xdr:row>8</xdr:row>
      <xdr:rowOff>165826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276225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495299</xdr:colOff>
      <xdr:row>12</xdr:row>
      <xdr:rowOff>28575</xdr:rowOff>
    </xdr:from>
    <xdr:to>
      <xdr:col>12</xdr:col>
      <xdr:colOff>19050</xdr:colOff>
      <xdr:row>17</xdr:row>
      <xdr:rowOff>66675</xdr:rowOff>
    </xdr:to>
    <xdr:sp macro="" textlink="">
      <xdr:nvSpPr>
        <xdr:cNvPr id="8" name="圓角矩形 7"/>
        <xdr:cNvSpPr/>
      </xdr:nvSpPr>
      <xdr:spPr>
        <a:xfrm>
          <a:off x="1866899" y="2543175"/>
          <a:ext cx="6381751" cy="1085850"/>
        </a:xfrm>
        <a:prstGeom prst="roundRect">
          <a:avLst/>
        </a:prstGeom>
        <a:solidFill>
          <a:srgbClr val="8064A2"/>
        </a:solidFill>
        <a:ln w="25400" cap="flat" cmpd="sng" algn="ctr">
          <a:solidFill>
            <a:srgbClr val="8064A2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excel123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教室</a:t>
          </a: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 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函數課程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123825</xdr:rowOff>
    </xdr:from>
    <xdr:to>
      <xdr:col>9</xdr:col>
      <xdr:colOff>161925</xdr:colOff>
      <xdr:row>21</xdr:row>
      <xdr:rowOff>95250</xdr:rowOff>
    </xdr:to>
    <xdr:sp macro="" textlink="">
      <xdr:nvSpPr>
        <xdr:cNvPr id="22" name="圓角矩形 21"/>
        <xdr:cNvSpPr/>
      </xdr:nvSpPr>
      <xdr:spPr>
        <a:xfrm>
          <a:off x="0" y="2638425"/>
          <a:ext cx="7124700" cy="1857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2400"/>
            <a:t>=IF( </a:t>
          </a:r>
          <a:r>
            <a:rPr lang="en-US" altLang="zh-TW" sz="2400">
              <a:solidFill>
                <a:schemeClr val="tx1"/>
              </a:solidFill>
            </a:rPr>
            <a:t>logical_test</a:t>
          </a:r>
          <a:r>
            <a:rPr lang="en-US" altLang="zh-TW" sz="2400"/>
            <a:t>, </a:t>
          </a:r>
          <a:r>
            <a:rPr lang="en-US" altLang="zh-TW" sz="2400">
              <a:solidFill>
                <a:srgbClr val="FF0000"/>
              </a:solidFill>
            </a:rPr>
            <a:t>[value_if_true]</a:t>
          </a:r>
          <a:r>
            <a:rPr lang="en-US" altLang="zh-TW" sz="2400"/>
            <a:t>, </a:t>
          </a:r>
          <a:r>
            <a:rPr lang="en-US" altLang="zh-TW" sz="2400">
              <a:solidFill>
                <a:schemeClr val="accent6">
                  <a:lumMod val="50000"/>
                </a:schemeClr>
              </a:solidFill>
            </a:rPr>
            <a:t>[value_if_false] </a:t>
          </a:r>
          <a:r>
            <a:rPr lang="en-US" altLang="zh-TW" sz="2400"/>
            <a:t>)</a:t>
          </a:r>
        </a:p>
        <a:p>
          <a:pPr algn="l"/>
          <a:endParaRPr lang="en-US" altLang="zh-TW" sz="2400"/>
        </a:p>
        <a:p>
          <a:pPr algn="l"/>
          <a:r>
            <a:rPr lang="en-US" altLang="zh-TW" sz="2400"/>
            <a:t>=IF( </a:t>
          </a:r>
          <a:r>
            <a:rPr lang="zh-TW" altLang="en-US" sz="2400">
              <a:solidFill>
                <a:schemeClr val="bg2">
                  <a:lumMod val="10000"/>
                </a:schemeClr>
              </a:solidFill>
            </a:rPr>
            <a:t>條件</a:t>
          </a:r>
          <a:r>
            <a:rPr lang="en-US" altLang="zh-TW" sz="2400"/>
            <a:t>, </a:t>
          </a:r>
          <a:r>
            <a:rPr lang="en-US" altLang="zh-TW" sz="2400">
              <a:solidFill>
                <a:srgbClr val="FF0000"/>
              </a:solidFill>
            </a:rPr>
            <a:t>TRUE</a:t>
          </a:r>
          <a:r>
            <a:rPr lang="zh-TW" altLang="en-US" sz="2400">
              <a:solidFill>
                <a:srgbClr val="FF0000"/>
              </a:solidFill>
            </a:rPr>
            <a:t>時的回傳值</a:t>
          </a:r>
          <a:r>
            <a:rPr lang="en-US" altLang="zh-TW" sz="2400"/>
            <a:t>, </a:t>
          </a:r>
          <a:r>
            <a:rPr lang="en-US" altLang="zh-TW" sz="2400">
              <a:solidFill>
                <a:schemeClr val="accent6">
                  <a:lumMod val="50000"/>
                </a:schemeClr>
              </a:solidFill>
            </a:rPr>
            <a:t>FALSE</a:t>
          </a:r>
          <a:r>
            <a:rPr lang="zh-TW" altLang="en-US" sz="2400">
              <a:solidFill>
                <a:schemeClr val="accent6">
                  <a:lumMod val="50000"/>
                </a:schemeClr>
              </a:solidFill>
            </a:rPr>
            <a:t>時的回傳值</a:t>
          </a:r>
          <a:r>
            <a:rPr lang="zh-TW" altLang="en-US" sz="2400"/>
            <a:t> </a:t>
          </a:r>
          <a:r>
            <a:rPr lang="en-US" altLang="zh-TW" sz="2400"/>
            <a:t>)</a:t>
          </a:r>
          <a:endParaRPr lang="zh-TW" altLang="en-US" sz="2400"/>
        </a:p>
      </xdr:txBody>
    </xdr:sp>
    <xdr:clientData/>
  </xdr:twoCellAnchor>
  <xdr:twoCellAnchor>
    <xdr:from>
      <xdr:col>9</xdr:col>
      <xdr:colOff>228600</xdr:colOff>
      <xdr:row>0</xdr:row>
      <xdr:rowOff>161925</xdr:rowOff>
    </xdr:from>
    <xdr:to>
      <xdr:col>15</xdr:col>
      <xdr:colOff>419100</xdr:colOff>
      <xdr:row>18</xdr:row>
      <xdr:rowOff>200025</xdr:rowOff>
    </xdr:to>
    <xdr:grpSp>
      <xdr:nvGrpSpPr>
        <xdr:cNvPr id="23" name="群組 22"/>
        <xdr:cNvGrpSpPr/>
      </xdr:nvGrpSpPr>
      <xdr:grpSpPr>
        <a:xfrm>
          <a:off x="7191375" y="161925"/>
          <a:ext cx="4305300" cy="3810000"/>
          <a:chOff x="4562475" y="314325"/>
          <a:chExt cx="4305300" cy="3810000"/>
        </a:xfrm>
      </xdr:grpSpPr>
      <xdr:sp macro="" textlink="">
        <xdr:nvSpPr>
          <xdr:cNvPr id="24" name="矩形 23"/>
          <xdr:cNvSpPr/>
        </xdr:nvSpPr>
        <xdr:spPr>
          <a:xfrm>
            <a:off x="4562475" y="314325"/>
            <a:ext cx="4305300" cy="38100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25" name="群組 24"/>
          <xdr:cNvGrpSpPr/>
        </xdr:nvGrpSpPr>
        <xdr:grpSpPr>
          <a:xfrm>
            <a:off x="5133975" y="723900"/>
            <a:ext cx="3257550" cy="2895600"/>
            <a:chOff x="4953000" y="95250"/>
            <a:chExt cx="3257550" cy="2895600"/>
          </a:xfrm>
        </xdr:grpSpPr>
        <xdr:sp macro="" textlink="">
          <xdr:nvSpPr>
            <xdr:cNvPr id="26" name="菱形 25"/>
            <xdr:cNvSpPr/>
          </xdr:nvSpPr>
          <xdr:spPr>
            <a:xfrm>
              <a:off x="4953000" y="95250"/>
              <a:ext cx="1398340" cy="1209675"/>
            </a:xfrm>
            <a:prstGeom prst="diamond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600"/>
                <a:t>條件</a:t>
              </a:r>
            </a:p>
          </xdr:txBody>
        </xdr:sp>
        <xdr:sp macro="" textlink="">
          <xdr:nvSpPr>
            <xdr:cNvPr id="27" name="矩形 26"/>
            <xdr:cNvSpPr/>
          </xdr:nvSpPr>
          <xdr:spPr>
            <a:xfrm>
              <a:off x="4972050" y="2143125"/>
              <a:ext cx="1362075" cy="809625"/>
            </a:xfrm>
            <a:prstGeom prst="rect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600"/>
                <a:t>敘述</a:t>
              </a:r>
              <a:r>
                <a:rPr lang="en-US" altLang="zh-TW" sz="1600"/>
                <a:t>1</a:t>
              </a:r>
            </a:p>
            <a:p>
              <a:pPr algn="ctr"/>
              <a:r>
                <a:rPr lang="en-US" altLang="zh-TW" sz="1600"/>
                <a:t>(</a:t>
              </a:r>
              <a:r>
                <a:rPr lang="en-US" altLang="zh-TW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TRUE</a:t>
              </a:r>
              <a:r>
                <a:rPr lang="zh-TW" altLang="zh-TW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時的回傳值</a:t>
              </a:r>
              <a:r>
                <a:rPr lang="en-US" altLang="zh-TW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altLang="zh-TW" sz="1600"/>
            </a:p>
            <a:p>
              <a:pPr algn="ctr"/>
              <a:endParaRPr lang="zh-TW" altLang="en-US" sz="1600"/>
            </a:p>
          </xdr:txBody>
        </xdr:sp>
        <xdr:sp macro="" textlink="">
          <xdr:nvSpPr>
            <xdr:cNvPr id="28" name="矩形 27"/>
            <xdr:cNvSpPr/>
          </xdr:nvSpPr>
          <xdr:spPr>
            <a:xfrm>
              <a:off x="6848475" y="2181225"/>
              <a:ext cx="1362075" cy="809625"/>
            </a:xfrm>
            <a:prstGeom prst="rect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600"/>
                <a:t>敘述</a:t>
              </a:r>
              <a:r>
                <a:rPr lang="en-US" altLang="zh-TW" sz="1600"/>
                <a:t>2</a:t>
              </a:r>
            </a:p>
            <a:p>
              <a:pPr algn="ctr"/>
              <a:r>
                <a:rPr lang="en-US" altLang="zh-TW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(False</a:t>
              </a:r>
              <a:r>
                <a:rPr lang="zh-TW" altLang="zh-TW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時的回傳值</a:t>
              </a:r>
              <a:r>
                <a:rPr lang="en-US" altLang="zh-TW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zh-TW" altLang="en-US" sz="1600"/>
            </a:p>
          </xdr:txBody>
        </xdr:sp>
        <xdr:cxnSp macro="">
          <xdr:nvCxnSpPr>
            <xdr:cNvPr id="29" name="肘形接點 28"/>
            <xdr:cNvCxnSpPr>
              <a:stCxn id="26" idx="3"/>
              <a:endCxn id="28" idx="0"/>
            </xdr:cNvCxnSpPr>
          </xdr:nvCxnSpPr>
          <xdr:spPr>
            <a:xfrm>
              <a:off x="6351340" y="700088"/>
              <a:ext cx="1178173" cy="1481137"/>
            </a:xfrm>
            <a:prstGeom prst="bentConnector2">
              <a:avLst/>
            </a:prstGeom>
            <a:ln>
              <a:tailEnd type="triangle"/>
            </a:ln>
          </xdr:spPr>
          <xdr:style>
            <a:lnRef idx="3">
              <a:schemeClr val="accent6"/>
            </a:lnRef>
            <a:fillRef idx="0">
              <a:schemeClr val="accent6"/>
            </a:fillRef>
            <a:effectRef idx="2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30" name="直線單箭頭接點 29"/>
            <xdr:cNvCxnSpPr>
              <a:stCxn id="26" idx="2"/>
              <a:endCxn id="27" idx="0"/>
            </xdr:cNvCxnSpPr>
          </xdr:nvCxnSpPr>
          <xdr:spPr>
            <a:xfrm>
              <a:off x="5652170" y="1304925"/>
              <a:ext cx="918" cy="83820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3">
              <a:schemeClr val="accent6"/>
            </a:lnRef>
            <a:fillRef idx="0">
              <a:schemeClr val="accent6"/>
            </a:fillRef>
            <a:effectRef idx="2">
              <a:schemeClr val="accent6"/>
            </a:effectRef>
            <a:fontRef idx="minor">
              <a:schemeClr val="tx1"/>
            </a:fontRef>
          </xdr:style>
        </xdr:cxnSp>
        <xdr:sp macro="" textlink="">
          <xdr:nvSpPr>
            <xdr:cNvPr id="31" name="文字方塊 30"/>
            <xdr:cNvSpPr txBox="1"/>
          </xdr:nvSpPr>
          <xdr:spPr>
            <a:xfrm>
              <a:off x="5057775" y="1504950"/>
              <a:ext cx="627929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altLang="zh-TW" sz="1600"/>
                <a:t>TRUE</a:t>
              </a:r>
              <a:endParaRPr lang="zh-TW" altLang="en-US" sz="1600"/>
            </a:p>
          </xdr:txBody>
        </xdr:sp>
        <xdr:sp macro="" textlink="">
          <xdr:nvSpPr>
            <xdr:cNvPr id="32" name="文字方塊 31"/>
            <xdr:cNvSpPr txBox="1"/>
          </xdr:nvSpPr>
          <xdr:spPr>
            <a:xfrm>
              <a:off x="6638925" y="381000"/>
              <a:ext cx="678391" cy="593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altLang="zh-TW" sz="1600"/>
                <a:t>FALSE</a:t>
              </a:r>
            </a:p>
            <a:p>
              <a:endParaRPr lang="zh-TW" altLang="en-US" sz="1600"/>
            </a:p>
          </xdr:txBody>
        </xdr:sp>
      </xdr:grpSp>
    </xdr:grpSp>
    <xdr:clientData/>
  </xdr:twoCellAnchor>
  <xdr:twoCellAnchor>
    <xdr:from>
      <xdr:col>15</xdr:col>
      <xdr:colOff>485775</xdr:colOff>
      <xdr:row>0</xdr:row>
      <xdr:rowOff>133350</xdr:rowOff>
    </xdr:from>
    <xdr:to>
      <xdr:col>21</xdr:col>
      <xdr:colOff>676275</xdr:colOff>
      <xdr:row>18</xdr:row>
      <xdr:rowOff>171450</xdr:rowOff>
    </xdr:to>
    <xdr:grpSp>
      <xdr:nvGrpSpPr>
        <xdr:cNvPr id="12" name="群組 11"/>
        <xdr:cNvGrpSpPr/>
      </xdr:nvGrpSpPr>
      <xdr:grpSpPr>
        <a:xfrm>
          <a:off x="11563350" y="133350"/>
          <a:ext cx="4305300" cy="3810000"/>
          <a:chOff x="4943475" y="371475"/>
          <a:chExt cx="4305300" cy="3810000"/>
        </a:xfrm>
      </xdr:grpSpPr>
      <xdr:sp macro="" textlink="">
        <xdr:nvSpPr>
          <xdr:cNvPr id="13" name="矩形 12"/>
          <xdr:cNvSpPr/>
        </xdr:nvSpPr>
        <xdr:spPr>
          <a:xfrm>
            <a:off x="4943475" y="371475"/>
            <a:ext cx="4305300" cy="3810000"/>
          </a:xfrm>
          <a:prstGeom prst="rect">
            <a:avLst/>
          </a:prstGeom>
          <a:gradFill rotWithShape="1">
            <a:gsLst>
              <a:gs pos="0">
                <a:srgbClr val="70AD47">
                  <a:lumMod val="110000"/>
                  <a:satMod val="105000"/>
                  <a:tint val="67000"/>
                </a:srgbClr>
              </a:gs>
              <a:gs pos="50000">
                <a:srgbClr val="70AD47">
                  <a:lumMod val="105000"/>
                  <a:satMod val="103000"/>
                  <a:tint val="73000"/>
                </a:srgbClr>
              </a:gs>
              <a:gs pos="100000">
                <a:srgbClr val="70AD47"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 w="6350" cap="flat" cmpd="sng" algn="ctr">
            <a:solidFill>
              <a:srgbClr val="70AD47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zh-TW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新細明體"/>
              <a:cs typeface="+mn-cs"/>
            </a:endParaRPr>
          </a:p>
        </xdr:txBody>
      </xdr:sp>
      <xdr:grpSp>
        <xdr:nvGrpSpPr>
          <xdr:cNvPr id="14" name="群組 13"/>
          <xdr:cNvGrpSpPr/>
        </xdr:nvGrpSpPr>
        <xdr:grpSpPr>
          <a:xfrm>
            <a:off x="5133975" y="723900"/>
            <a:ext cx="3257550" cy="2895600"/>
            <a:chOff x="4953000" y="95250"/>
            <a:chExt cx="3257550" cy="2895600"/>
          </a:xfrm>
        </xdr:grpSpPr>
        <xdr:sp macro="" textlink="">
          <xdr:nvSpPr>
            <xdr:cNvPr id="15" name="菱形 14"/>
            <xdr:cNvSpPr/>
          </xdr:nvSpPr>
          <xdr:spPr>
            <a:xfrm>
              <a:off x="4953000" y="95250"/>
              <a:ext cx="1398340" cy="1209675"/>
            </a:xfrm>
            <a:prstGeom prst="diamond">
              <a:avLst/>
            </a:prstGeom>
            <a:solidFill>
              <a:srgbClr val="70AD47"/>
            </a:solidFill>
            <a:ln w="12700" cap="flat" cmpd="sng" algn="ctr">
              <a:solidFill>
                <a:srgbClr val="70AD47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zh-TW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新細明體"/>
                  <a:cs typeface="+mn-cs"/>
                </a:rPr>
                <a:t>條件</a:t>
              </a:r>
              <a:endParaRPr kumimoji="0" lang="en-US" altLang="zh-TW" sz="16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新細明體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altLang="zh-TW" sz="1600" b="0" i="0" u="none" strike="noStrike" kern="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新細明體"/>
                  <a:cs typeface="+mn-cs"/>
                </a:rPr>
                <a:t>(=F)</a:t>
              </a:r>
              <a:endParaRPr kumimoji="0" lang="zh-TW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新細明體"/>
                <a:cs typeface="+mn-cs"/>
              </a:endParaRPr>
            </a:p>
          </xdr:txBody>
        </xdr:sp>
        <xdr:sp macro="" textlink="">
          <xdr:nvSpPr>
            <xdr:cNvPr id="16" name="矩形 15"/>
            <xdr:cNvSpPr/>
          </xdr:nvSpPr>
          <xdr:spPr>
            <a:xfrm>
              <a:off x="4972050" y="2143125"/>
              <a:ext cx="1362075" cy="809625"/>
            </a:xfrm>
            <a:prstGeom prst="rect">
              <a:avLst/>
            </a:prstGeom>
            <a:solidFill>
              <a:srgbClr val="70AD47"/>
            </a:solidFill>
            <a:ln w="12700" cap="flat" cmpd="sng" algn="ctr">
              <a:solidFill>
                <a:srgbClr val="70AD47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zh-TW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新細明體"/>
                  <a:cs typeface="+mn-cs"/>
                </a:rPr>
                <a:t>女</a:t>
              </a:r>
            </a:p>
          </xdr:txBody>
        </xdr:sp>
        <xdr:sp macro="" textlink="">
          <xdr:nvSpPr>
            <xdr:cNvPr id="17" name="矩形 16"/>
            <xdr:cNvSpPr/>
          </xdr:nvSpPr>
          <xdr:spPr>
            <a:xfrm>
              <a:off x="6848475" y="2181225"/>
              <a:ext cx="1362075" cy="809625"/>
            </a:xfrm>
            <a:prstGeom prst="rect">
              <a:avLst/>
            </a:prstGeom>
            <a:solidFill>
              <a:srgbClr val="70AD47"/>
            </a:solidFill>
            <a:ln w="12700" cap="flat" cmpd="sng" algn="ctr">
              <a:solidFill>
                <a:srgbClr val="70AD47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zh-TW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新細明體"/>
                  <a:cs typeface="+mn-cs"/>
                </a:rPr>
                <a:t>男</a:t>
              </a:r>
              <a:endParaRPr kumimoji="0" lang="en-US" altLang="zh-TW" sz="16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新細明體"/>
                <a:cs typeface="+mn-cs"/>
              </a:endParaRPr>
            </a:p>
          </xdr:txBody>
        </xdr:sp>
        <xdr:cxnSp macro="">
          <xdr:nvCxnSpPr>
            <xdr:cNvPr id="18" name="肘形接點 17"/>
            <xdr:cNvCxnSpPr>
              <a:stCxn id="15" idx="3"/>
              <a:endCxn id="17" idx="0"/>
            </xdr:cNvCxnSpPr>
          </xdr:nvCxnSpPr>
          <xdr:spPr>
            <a:xfrm>
              <a:off x="6351340" y="700088"/>
              <a:ext cx="1178173" cy="1481137"/>
            </a:xfrm>
            <a:prstGeom prst="bentConnector2">
              <a:avLst/>
            </a:prstGeom>
            <a:noFill/>
            <a:ln w="19050" cap="flat" cmpd="sng" algn="ctr">
              <a:solidFill>
                <a:srgbClr val="70AD47"/>
              </a:solidFill>
              <a:prstDash val="solid"/>
              <a:miter lim="800000"/>
              <a:tailEnd type="triangle"/>
            </a:ln>
            <a:effectLst/>
          </xdr:spPr>
        </xdr:cxnSp>
        <xdr:cxnSp macro="">
          <xdr:nvCxnSpPr>
            <xdr:cNvPr id="19" name="直線單箭頭接點 18"/>
            <xdr:cNvCxnSpPr>
              <a:stCxn id="15" idx="2"/>
              <a:endCxn id="16" idx="0"/>
            </xdr:cNvCxnSpPr>
          </xdr:nvCxnSpPr>
          <xdr:spPr>
            <a:xfrm>
              <a:off x="5652170" y="1304925"/>
              <a:ext cx="918" cy="838200"/>
            </a:xfrm>
            <a:prstGeom prst="straightConnector1">
              <a:avLst/>
            </a:prstGeom>
            <a:noFill/>
            <a:ln w="19050" cap="flat" cmpd="sng" algn="ctr">
              <a:solidFill>
                <a:srgbClr val="70AD47"/>
              </a:solidFill>
              <a:prstDash val="solid"/>
              <a:miter lim="800000"/>
              <a:tailEnd type="triangle"/>
            </a:ln>
            <a:effectLst/>
          </xdr:spPr>
        </xdr:cxnSp>
        <xdr:sp macro="" textlink="">
          <xdr:nvSpPr>
            <xdr:cNvPr id="20" name="文字方塊 19"/>
            <xdr:cNvSpPr txBox="1"/>
          </xdr:nvSpPr>
          <xdr:spPr>
            <a:xfrm>
              <a:off x="5057775" y="1504950"/>
              <a:ext cx="627929" cy="34278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altLang="zh-TW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新細明體"/>
                  <a:cs typeface="+mn-cs"/>
                </a:rPr>
                <a:t>TRUE</a:t>
              </a:r>
              <a:endParaRPr kumimoji="0" lang="zh-TW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新細明體"/>
                <a:cs typeface="+mn-cs"/>
              </a:endParaRPr>
            </a:p>
          </xdr:txBody>
        </xdr:sp>
        <xdr:sp macro="" textlink="">
          <xdr:nvSpPr>
            <xdr:cNvPr id="21" name="文字方塊 20"/>
            <xdr:cNvSpPr txBox="1"/>
          </xdr:nvSpPr>
          <xdr:spPr>
            <a:xfrm>
              <a:off x="6638925" y="381000"/>
              <a:ext cx="678391" cy="59323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altLang="zh-TW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新細明體"/>
                  <a:cs typeface="+mn-cs"/>
                </a:rPr>
                <a:t>FALSE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zh-TW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新細明體"/>
                <a:cs typeface="+mn-cs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9525</xdr:rowOff>
    </xdr:from>
    <xdr:to>
      <xdr:col>12</xdr:col>
      <xdr:colOff>304800</xdr:colOff>
      <xdr:row>18</xdr:row>
      <xdr:rowOff>47625</xdr:rowOff>
    </xdr:to>
    <xdr:grpSp>
      <xdr:nvGrpSpPr>
        <xdr:cNvPr id="21" name="群組 20"/>
        <xdr:cNvGrpSpPr/>
      </xdr:nvGrpSpPr>
      <xdr:grpSpPr>
        <a:xfrm>
          <a:off x="3543300" y="9525"/>
          <a:ext cx="4305300" cy="3810000"/>
          <a:chOff x="4562475" y="314325"/>
          <a:chExt cx="4305300" cy="3810000"/>
        </a:xfrm>
      </xdr:grpSpPr>
      <xdr:sp macro="" textlink="">
        <xdr:nvSpPr>
          <xdr:cNvPr id="22" name="矩形 21"/>
          <xdr:cNvSpPr/>
        </xdr:nvSpPr>
        <xdr:spPr>
          <a:xfrm>
            <a:off x="4562475" y="314325"/>
            <a:ext cx="4305300" cy="38100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23" name="群組 22"/>
          <xdr:cNvGrpSpPr/>
        </xdr:nvGrpSpPr>
        <xdr:grpSpPr>
          <a:xfrm>
            <a:off x="5133975" y="723900"/>
            <a:ext cx="3257550" cy="2895600"/>
            <a:chOff x="4953000" y="95250"/>
            <a:chExt cx="3257550" cy="2895600"/>
          </a:xfrm>
        </xdr:grpSpPr>
        <xdr:sp macro="" textlink="">
          <xdr:nvSpPr>
            <xdr:cNvPr id="24" name="菱形 23"/>
            <xdr:cNvSpPr/>
          </xdr:nvSpPr>
          <xdr:spPr>
            <a:xfrm>
              <a:off x="4953000" y="95250"/>
              <a:ext cx="1398340" cy="1209675"/>
            </a:xfrm>
            <a:prstGeom prst="diamond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600"/>
                <a:t>條件</a:t>
              </a:r>
              <a:endParaRPr lang="en-US" altLang="zh-TW" sz="1600"/>
            </a:p>
            <a:p>
              <a:pPr algn="ctr"/>
              <a:r>
                <a:rPr lang="en-US" altLang="zh-TW" sz="1600"/>
                <a:t>(&gt;=60)</a:t>
              </a:r>
              <a:endParaRPr lang="zh-TW" altLang="en-US" sz="1600"/>
            </a:p>
          </xdr:txBody>
        </xdr:sp>
        <xdr:sp macro="" textlink="">
          <xdr:nvSpPr>
            <xdr:cNvPr id="25" name="矩形 24"/>
            <xdr:cNvSpPr/>
          </xdr:nvSpPr>
          <xdr:spPr>
            <a:xfrm>
              <a:off x="4972050" y="2143125"/>
              <a:ext cx="1362075" cy="809625"/>
            </a:xfrm>
            <a:prstGeom prst="rect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600"/>
                <a:t>及格</a:t>
              </a:r>
            </a:p>
          </xdr:txBody>
        </xdr:sp>
        <xdr:sp macro="" textlink="">
          <xdr:nvSpPr>
            <xdr:cNvPr id="26" name="矩形 25"/>
            <xdr:cNvSpPr/>
          </xdr:nvSpPr>
          <xdr:spPr>
            <a:xfrm>
              <a:off x="6848475" y="2181225"/>
              <a:ext cx="1362075" cy="809625"/>
            </a:xfrm>
            <a:prstGeom prst="rect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600"/>
                <a:t>不及格</a:t>
              </a:r>
              <a:endParaRPr lang="en-US" altLang="zh-TW" sz="1600"/>
            </a:p>
          </xdr:txBody>
        </xdr:sp>
        <xdr:cxnSp macro="">
          <xdr:nvCxnSpPr>
            <xdr:cNvPr id="27" name="肘形接點 26"/>
            <xdr:cNvCxnSpPr>
              <a:stCxn id="24" idx="3"/>
              <a:endCxn id="26" idx="0"/>
            </xdr:cNvCxnSpPr>
          </xdr:nvCxnSpPr>
          <xdr:spPr>
            <a:xfrm>
              <a:off x="6351340" y="700088"/>
              <a:ext cx="1178173" cy="1481137"/>
            </a:xfrm>
            <a:prstGeom prst="bentConnector2">
              <a:avLst/>
            </a:prstGeom>
            <a:ln>
              <a:tailEnd type="triangle"/>
            </a:ln>
          </xdr:spPr>
          <xdr:style>
            <a:lnRef idx="3">
              <a:schemeClr val="accent6"/>
            </a:lnRef>
            <a:fillRef idx="0">
              <a:schemeClr val="accent6"/>
            </a:fillRef>
            <a:effectRef idx="2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28" name="直線單箭頭接點 27"/>
            <xdr:cNvCxnSpPr>
              <a:stCxn id="24" idx="2"/>
              <a:endCxn id="25" idx="0"/>
            </xdr:cNvCxnSpPr>
          </xdr:nvCxnSpPr>
          <xdr:spPr>
            <a:xfrm>
              <a:off x="5652170" y="1304925"/>
              <a:ext cx="918" cy="83820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3">
              <a:schemeClr val="accent6"/>
            </a:lnRef>
            <a:fillRef idx="0">
              <a:schemeClr val="accent6"/>
            </a:fillRef>
            <a:effectRef idx="2">
              <a:schemeClr val="accent6"/>
            </a:effectRef>
            <a:fontRef idx="minor">
              <a:schemeClr val="tx1"/>
            </a:fontRef>
          </xdr:style>
        </xdr:cxnSp>
        <xdr:sp macro="" textlink="">
          <xdr:nvSpPr>
            <xdr:cNvPr id="29" name="文字方塊 28"/>
            <xdr:cNvSpPr txBox="1"/>
          </xdr:nvSpPr>
          <xdr:spPr>
            <a:xfrm>
              <a:off x="5057775" y="1504950"/>
              <a:ext cx="627929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altLang="zh-TW" sz="1600"/>
                <a:t>TRUE</a:t>
              </a:r>
              <a:endParaRPr lang="zh-TW" altLang="en-US" sz="1600"/>
            </a:p>
          </xdr:txBody>
        </xdr:sp>
        <xdr:sp macro="" textlink="">
          <xdr:nvSpPr>
            <xdr:cNvPr id="30" name="文字方塊 29"/>
            <xdr:cNvSpPr txBox="1"/>
          </xdr:nvSpPr>
          <xdr:spPr>
            <a:xfrm>
              <a:off x="6638925" y="381000"/>
              <a:ext cx="678391" cy="593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altLang="zh-TW" sz="1600"/>
                <a:t>FALSE</a:t>
              </a:r>
            </a:p>
            <a:p>
              <a:endParaRPr lang="zh-TW" altLang="en-US" sz="1600"/>
            </a:p>
          </xdr:txBody>
        </xdr:sp>
      </xdr:grpSp>
    </xdr:grpSp>
    <xdr:clientData/>
  </xdr:twoCellAnchor>
  <xdr:twoCellAnchor>
    <xdr:from>
      <xdr:col>12</xdr:col>
      <xdr:colOff>638175</xdr:colOff>
      <xdr:row>0</xdr:row>
      <xdr:rowOff>0</xdr:rowOff>
    </xdr:from>
    <xdr:to>
      <xdr:col>19</xdr:col>
      <xdr:colOff>142875</xdr:colOff>
      <xdr:row>18</xdr:row>
      <xdr:rowOff>38100</xdr:rowOff>
    </xdr:to>
    <xdr:grpSp>
      <xdr:nvGrpSpPr>
        <xdr:cNvPr id="20" name="群組 19"/>
        <xdr:cNvGrpSpPr/>
      </xdr:nvGrpSpPr>
      <xdr:grpSpPr>
        <a:xfrm>
          <a:off x="8181975" y="0"/>
          <a:ext cx="4305300" cy="3810000"/>
          <a:chOff x="4562475" y="314325"/>
          <a:chExt cx="4305300" cy="3810000"/>
        </a:xfrm>
      </xdr:grpSpPr>
      <xdr:sp macro="" textlink="">
        <xdr:nvSpPr>
          <xdr:cNvPr id="19" name="矩形 18"/>
          <xdr:cNvSpPr/>
        </xdr:nvSpPr>
        <xdr:spPr>
          <a:xfrm>
            <a:off x="4562475" y="314325"/>
            <a:ext cx="4305300" cy="38100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18" name="群組 17"/>
          <xdr:cNvGrpSpPr/>
        </xdr:nvGrpSpPr>
        <xdr:grpSpPr>
          <a:xfrm>
            <a:off x="5133975" y="723900"/>
            <a:ext cx="3257550" cy="2895600"/>
            <a:chOff x="4953000" y="95250"/>
            <a:chExt cx="3257550" cy="2895600"/>
          </a:xfrm>
        </xdr:grpSpPr>
        <xdr:sp macro="" textlink="">
          <xdr:nvSpPr>
            <xdr:cNvPr id="3" name="菱形 2"/>
            <xdr:cNvSpPr/>
          </xdr:nvSpPr>
          <xdr:spPr>
            <a:xfrm>
              <a:off x="4953000" y="95250"/>
              <a:ext cx="1398340" cy="1209675"/>
            </a:xfrm>
            <a:prstGeom prst="diamond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600"/>
                <a:t>條件</a:t>
              </a:r>
            </a:p>
          </xdr:txBody>
        </xdr:sp>
        <xdr:sp macro="" textlink="">
          <xdr:nvSpPr>
            <xdr:cNvPr id="4" name="矩形 3"/>
            <xdr:cNvSpPr/>
          </xdr:nvSpPr>
          <xdr:spPr>
            <a:xfrm>
              <a:off x="4972050" y="2143125"/>
              <a:ext cx="1362075" cy="809625"/>
            </a:xfrm>
            <a:prstGeom prst="rect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600"/>
                <a:t>敘述</a:t>
              </a:r>
              <a:r>
                <a:rPr lang="en-US" altLang="zh-TW" sz="1600"/>
                <a:t>1</a:t>
              </a:r>
              <a:endParaRPr lang="zh-TW" altLang="en-US" sz="1600"/>
            </a:p>
          </xdr:txBody>
        </xdr:sp>
        <xdr:sp macro="" textlink="">
          <xdr:nvSpPr>
            <xdr:cNvPr id="5" name="矩形 4"/>
            <xdr:cNvSpPr/>
          </xdr:nvSpPr>
          <xdr:spPr>
            <a:xfrm>
              <a:off x="6848475" y="2181225"/>
              <a:ext cx="1362075" cy="809625"/>
            </a:xfrm>
            <a:prstGeom prst="rect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600"/>
                <a:t>敘述</a:t>
              </a:r>
              <a:r>
                <a:rPr lang="en-US" altLang="zh-TW" sz="1600"/>
                <a:t>2</a:t>
              </a:r>
              <a:endParaRPr lang="zh-TW" altLang="en-US" sz="1600"/>
            </a:p>
          </xdr:txBody>
        </xdr:sp>
        <xdr:cxnSp macro="">
          <xdr:nvCxnSpPr>
            <xdr:cNvPr id="7" name="肘形接點 6"/>
            <xdr:cNvCxnSpPr>
              <a:stCxn id="3" idx="3"/>
              <a:endCxn id="5" idx="0"/>
            </xdr:cNvCxnSpPr>
          </xdr:nvCxnSpPr>
          <xdr:spPr>
            <a:xfrm>
              <a:off x="6351340" y="700088"/>
              <a:ext cx="1178173" cy="1481137"/>
            </a:xfrm>
            <a:prstGeom prst="bentConnector2">
              <a:avLst/>
            </a:prstGeom>
            <a:ln>
              <a:tailEnd type="triangle"/>
            </a:ln>
          </xdr:spPr>
          <xdr:style>
            <a:lnRef idx="3">
              <a:schemeClr val="accent6"/>
            </a:lnRef>
            <a:fillRef idx="0">
              <a:schemeClr val="accent6"/>
            </a:fillRef>
            <a:effectRef idx="2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10" name="直線單箭頭接點 9"/>
            <xdr:cNvCxnSpPr>
              <a:stCxn id="3" idx="2"/>
              <a:endCxn id="4" idx="0"/>
            </xdr:cNvCxnSpPr>
          </xdr:nvCxnSpPr>
          <xdr:spPr>
            <a:xfrm>
              <a:off x="5652170" y="1304925"/>
              <a:ext cx="918" cy="83820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3">
              <a:schemeClr val="accent6"/>
            </a:lnRef>
            <a:fillRef idx="0">
              <a:schemeClr val="accent6"/>
            </a:fillRef>
            <a:effectRef idx="2">
              <a:schemeClr val="accent6"/>
            </a:effectRef>
            <a:fontRef idx="minor">
              <a:schemeClr val="tx1"/>
            </a:fontRef>
          </xdr:style>
        </xdr:cxnSp>
        <xdr:sp macro="" textlink="">
          <xdr:nvSpPr>
            <xdr:cNvPr id="16" name="文字方塊 15"/>
            <xdr:cNvSpPr txBox="1"/>
          </xdr:nvSpPr>
          <xdr:spPr>
            <a:xfrm>
              <a:off x="5057775" y="1504950"/>
              <a:ext cx="627929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altLang="zh-TW" sz="1600"/>
                <a:t>TRUE</a:t>
              </a:r>
              <a:endParaRPr lang="zh-TW" altLang="en-US" sz="1600"/>
            </a:p>
          </xdr:txBody>
        </xdr:sp>
        <xdr:sp macro="" textlink="">
          <xdr:nvSpPr>
            <xdr:cNvPr id="17" name="文字方塊 16"/>
            <xdr:cNvSpPr txBox="1"/>
          </xdr:nvSpPr>
          <xdr:spPr>
            <a:xfrm>
              <a:off x="6638925" y="381000"/>
              <a:ext cx="678391" cy="593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altLang="zh-TW" sz="1600"/>
                <a:t>FALSE</a:t>
              </a:r>
            </a:p>
            <a:p>
              <a:endParaRPr lang="zh-TW" altLang="en-US" sz="16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0</xdr:row>
      <xdr:rowOff>0</xdr:rowOff>
    </xdr:from>
    <xdr:to>
      <xdr:col>15</xdr:col>
      <xdr:colOff>104775</xdr:colOff>
      <xdr:row>22</xdr:row>
      <xdr:rowOff>131247</xdr:rowOff>
    </xdr:to>
    <xdr:grpSp>
      <xdr:nvGrpSpPr>
        <xdr:cNvPr id="61" name="群組 60"/>
        <xdr:cNvGrpSpPr/>
      </xdr:nvGrpSpPr>
      <xdr:grpSpPr>
        <a:xfrm>
          <a:off x="4724400" y="0"/>
          <a:ext cx="4981575" cy="4741347"/>
          <a:chOff x="5743575" y="0"/>
          <a:chExt cx="7505699" cy="7143750"/>
        </a:xfrm>
      </xdr:grpSpPr>
      <xdr:grpSp>
        <xdr:nvGrpSpPr>
          <xdr:cNvPr id="16" name="群組 15"/>
          <xdr:cNvGrpSpPr/>
        </xdr:nvGrpSpPr>
        <xdr:grpSpPr>
          <a:xfrm>
            <a:off x="5743575" y="0"/>
            <a:ext cx="7505699" cy="7143750"/>
            <a:chOff x="4524375" y="314325"/>
            <a:chExt cx="7505699" cy="4892979"/>
          </a:xfrm>
        </xdr:grpSpPr>
        <xdr:sp macro="" textlink="">
          <xdr:nvSpPr>
            <xdr:cNvPr id="17" name="矩形 16"/>
            <xdr:cNvSpPr/>
          </xdr:nvSpPr>
          <xdr:spPr>
            <a:xfrm>
              <a:off x="4524375" y="314325"/>
              <a:ext cx="7505699" cy="4892979"/>
            </a:xfrm>
            <a:prstGeom prst="rect">
              <a:avLst/>
            </a:prstGeom>
            <a:gradFill rotWithShape="1">
              <a:gsLst>
                <a:gs pos="0">
                  <a:srgbClr val="70AD47">
                    <a:lumMod val="110000"/>
                    <a:satMod val="105000"/>
                    <a:tint val="67000"/>
                  </a:srgbClr>
                </a:gs>
                <a:gs pos="50000">
                  <a:srgbClr val="70AD47">
                    <a:lumMod val="105000"/>
                    <a:satMod val="103000"/>
                    <a:tint val="73000"/>
                  </a:srgbClr>
                </a:gs>
                <a:gs pos="100000">
                  <a:srgbClr val="70AD47">
                    <a:lumMod val="105000"/>
                    <a:satMod val="109000"/>
                    <a:tint val="81000"/>
                  </a:srgbClr>
                </a:gs>
              </a:gsLst>
              <a:lin ang="5400000" scaled="0"/>
            </a:gradFill>
            <a:ln w="6350" cap="flat" cmpd="sng" algn="ctr">
              <a:solidFill>
                <a:srgbClr val="70AD47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zh-TW" alt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endParaRPr>
            </a:p>
          </xdr:txBody>
        </xdr:sp>
        <xdr:grpSp>
          <xdr:nvGrpSpPr>
            <xdr:cNvPr id="18" name="群組 17"/>
            <xdr:cNvGrpSpPr/>
          </xdr:nvGrpSpPr>
          <xdr:grpSpPr>
            <a:xfrm>
              <a:off x="4725293" y="412622"/>
              <a:ext cx="3862578" cy="2855628"/>
              <a:chOff x="4544318" y="-216028"/>
              <a:chExt cx="3862578" cy="2855628"/>
            </a:xfrm>
          </xdr:grpSpPr>
          <xdr:sp macro="" textlink="">
            <xdr:nvSpPr>
              <xdr:cNvPr id="19" name="菱形 18"/>
              <xdr:cNvSpPr/>
            </xdr:nvSpPr>
            <xdr:spPr>
              <a:xfrm>
                <a:off x="4544318" y="-216028"/>
                <a:ext cx="2353604" cy="1353849"/>
              </a:xfrm>
              <a:prstGeom prst="diamond">
                <a:avLst/>
              </a:prstGeom>
              <a:solidFill>
                <a:srgbClr val="70AD47"/>
              </a:solidFill>
              <a:ln w="12700" cap="flat" cmpd="sng" algn="ctr">
                <a:solidFill>
                  <a:srgbClr val="70AD47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ctr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zh-TW" altLang="en-US" sz="14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新細明體" panose="02020500000000000000" pitchFamily="18" charset="-120"/>
                    <a:cs typeface="+mn-cs"/>
                  </a:rPr>
                  <a:t>條件</a:t>
                </a:r>
                <a:endParaRPr kumimoji="0" lang="en-US" altLang="zh-TW" sz="14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新細明體" panose="02020500000000000000" pitchFamily="18" charset="-120"/>
                  <a:cs typeface="+mn-cs"/>
                </a:endParaRP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altLang="zh-TW" sz="14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新細明體" panose="02020500000000000000" pitchFamily="18" charset="-120"/>
                    <a:cs typeface="+mn-cs"/>
                  </a:rPr>
                  <a:t>(&gt;=60)</a:t>
                </a:r>
                <a:endParaRPr kumimoji="0" lang="zh-TW" altLang="en-US" sz="14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新細明體" panose="02020500000000000000" pitchFamily="18" charset="-120"/>
                  <a:cs typeface="+mn-cs"/>
                </a:endParaRPr>
              </a:p>
            </xdr:txBody>
          </xdr:sp>
          <xdr:sp macro="" textlink="">
            <xdr:nvSpPr>
              <xdr:cNvPr id="20" name="矩形 19"/>
              <xdr:cNvSpPr/>
            </xdr:nvSpPr>
            <xdr:spPr>
              <a:xfrm>
                <a:off x="4981575" y="1829975"/>
                <a:ext cx="1362075" cy="809625"/>
              </a:xfrm>
              <a:prstGeom prst="rect">
                <a:avLst/>
              </a:prstGeom>
              <a:solidFill>
                <a:srgbClr val="70AD47"/>
              </a:solidFill>
              <a:ln w="12700" cap="flat" cmpd="sng" algn="ctr">
                <a:solidFill>
                  <a:srgbClr val="70AD47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ctr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zh-TW" altLang="en-US" sz="16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新細明體" panose="02020500000000000000" pitchFamily="18" charset="-120"/>
                    <a:cs typeface="+mn-cs"/>
                  </a:rPr>
                  <a:t>及格</a:t>
                </a:r>
              </a:p>
            </xdr:txBody>
          </xdr:sp>
          <xdr:cxnSp macro="">
            <xdr:nvCxnSpPr>
              <xdr:cNvPr id="22" name="肘形接點 21"/>
              <xdr:cNvCxnSpPr>
                <a:stCxn id="19" idx="3"/>
              </xdr:cNvCxnSpPr>
            </xdr:nvCxnSpPr>
            <xdr:spPr>
              <a:xfrm>
                <a:off x="6897922" y="460897"/>
                <a:ext cx="1205504" cy="1269338"/>
              </a:xfrm>
              <a:prstGeom prst="bentConnector2">
                <a:avLst/>
              </a:prstGeom>
              <a:noFill/>
              <a:ln w="19050" cap="flat" cmpd="sng" algn="ctr">
                <a:solidFill>
                  <a:srgbClr val="70AD47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23" name="直線單箭頭接點 22"/>
              <xdr:cNvCxnSpPr>
                <a:stCxn id="19" idx="2"/>
              </xdr:cNvCxnSpPr>
            </xdr:nvCxnSpPr>
            <xdr:spPr>
              <a:xfrm>
                <a:off x="5721120" y="1137821"/>
                <a:ext cx="0" cy="680880"/>
              </a:xfrm>
              <a:prstGeom prst="straightConnector1">
                <a:avLst/>
              </a:prstGeom>
              <a:noFill/>
              <a:ln w="19050" cap="flat" cmpd="sng" algn="ctr">
                <a:solidFill>
                  <a:srgbClr val="70AD47"/>
                </a:solidFill>
                <a:prstDash val="solid"/>
                <a:miter lim="800000"/>
                <a:tailEnd type="triangle"/>
              </a:ln>
              <a:effectLst/>
            </xdr:spPr>
          </xdr:cxnSp>
          <xdr:sp macro="" textlink="">
            <xdr:nvSpPr>
              <xdr:cNvPr id="24" name="文字方塊 23"/>
              <xdr:cNvSpPr txBox="1"/>
            </xdr:nvSpPr>
            <xdr:spPr>
              <a:xfrm>
                <a:off x="4856859" y="1219892"/>
                <a:ext cx="1781175" cy="294093"/>
              </a:xfrm>
              <a:prstGeom prst="rect">
                <a:avLst/>
              </a:prstGeom>
              <a:noFill/>
              <a:ln>
                <a:noFill/>
              </a:ln>
              <a:effectLst/>
            </xdr:spPr>
            <xdr:txBody>
              <a:bodyPr vertOverflow="clip" horzOverflow="clip" wrap="square" rtlCol="0" anchor="t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altLang="zh-TW" sz="16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Calibri" panose="020F0502020204030204"/>
                    <a:ea typeface="新細明體" panose="02020500000000000000" pitchFamily="18" charset="-120"/>
                    <a:cs typeface="+mn-cs"/>
                  </a:rPr>
                  <a:t>TRUE</a:t>
                </a:r>
                <a:endParaRPr kumimoji="0" lang="zh-TW" altLang="en-US" sz="16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新細明體" panose="02020500000000000000" pitchFamily="18" charset="-120"/>
                  <a:cs typeface="+mn-cs"/>
                </a:endParaRPr>
              </a:p>
            </xdr:txBody>
          </xdr:sp>
          <xdr:sp macro="" textlink="">
            <xdr:nvSpPr>
              <xdr:cNvPr id="25" name="文字方塊 24"/>
              <xdr:cNvSpPr txBox="1"/>
            </xdr:nvSpPr>
            <xdr:spPr>
              <a:xfrm>
                <a:off x="6882897" y="105770"/>
                <a:ext cx="1523999" cy="406328"/>
              </a:xfrm>
              <a:prstGeom prst="rect">
                <a:avLst/>
              </a:prstGeom>
              <a:noFill/>
              <a:ln>
                <a:noFill/>
              </a:ln>
              <a:effectLst/>
            </xdr:spPr>
            <xdr:txBody>
              <a:bodyPr vertOverflow="clip" horzOverflow="clip" wrap="square" rtlCol="0" anchor="t">
                <a:sp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altLang="zh-TW" sz="16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Calibri" panose="020F0502020204030204"/>
                    <a:ea typeface="新細明體" panose="02020500000000000000" pitchFamily="18" charset="-120"/>
                    <a:cs typeface="+mn-cs"/>
                  </a:rPr>
                  <a:t>FALSE</a:t>
                </a: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zh-TW" altLang="en-US" sz="16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新細明體" panose="02020500000000000000" pitchFamily="18" charset="-120"/>
                  <a:cs typeface="+mn-cs"/>
                </a:endParaRPr>
              </a:p>
            </xdr:txBody>
          </xdr:sp>
        </xdr:grpSp>
      </xdr:grpSp>
      <xdr:sp macro="" textlink="">
        <xdr:nvSpPr>
          <xdr:cNvPr id="49" name="菱形 48"/>
          <xdr:cNvSpPr/>
        </xdr:nvSpPr>
        <xdr:spPr>
          <a:xfrm>
            <a:off x="8421373" y="2341430"/>
            <a:ext cx="2144219" cy="2398214"/>
          </a:xfrm>
          <a:prstGeom prst="diamond">
            <a:avLst/>
          </a:prstGeom>
          <a:solidFill>
            <a:srgbClr val="70AD47"/>
          </a:solidFill>
          <a:ln w="12700" cap="flat" cmpd="sng" algn="ctr">
            <a:solidFill>
              <a:srgbClr val="70AD47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zh-TW" altLang="en-US" sz="14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條件</a:t>
            </a:r>
            <a:endParaRPr kumimoji="0" lang="en-US" altLang="zh-TW" sz="1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4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(&gt;=50)</a:t>
            </a:r>
            <a:endParaRPr kumimoji="0" lang="zh-TW" alt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sp macro="" textlink="">
        <xdr:nvSpPr>
          <xdr:cNvPr id="50" name="矩形 49"/>
          <xdr:cNvSpPr/>
        </xdr:nvSpPr>
        <xdr:spPr>
          <a:xfrm>
            <a:off x="8829164" y="5494974"/>
            <a:ext cx="1362075" cy="1182053"/>
          </a:xfrm>
          <a:prstGeom prst="rect">
            <a:avLst/>
          </a:prstGeom>
          <a:solidFill>
            <a:srgbClr val="70AD47"/>
          </a:solidFill>
          <a:ln w="12700" cap="flat" cmpd="sng" algn="ctr">
            <a:solidFill>
              <a:srgbClr val="70AD47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zh-TW" altLang="en-US" sz="16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補考</a:t>
            </a:r>
          </a:p>
        </xdr:txBody>
      </xdr:sp>
      <xdr:cxnSp macro="">
        <xdr:nvCxnSpPr>
          <xdr:cNvPr id="51" name="肘形接點 50"/>
          <xdr:cNvCxnSpPr>
            <a:stCxn id="49" idx="3"/>
          </xdr:cNvCxnSpPr>
        </xdr:nvCxnSpPr>
        <xdr:spPr>
          <a:xfrm>
            <a:off x="10565592" y="3540537"/>
            <a:ext cx="890343" cy="2163227"/>
          </a:xfrm>
          <a:prstGeom prst="bentConnector2">
            <a:avLst/>
          </a:prstGeom>
          <a:noFill/>
          <a:ln w="19050" cap="flat" cmpd="sng" algn="ctr">
            <a:solidFill>
              <a:srgbClr val="70AD4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2" name="直線單箭頭接點 51"/>
          <xdr:cNvCxnSpPr>
            <a:stCxn id="49" idx="2"/>
            <a:endCxn id="50" idx="0"/>
          </xdr:cNvCxnSpPr>
        </xdr:nvCxnSpPr>
        <xdr:spPr>
          <a:xfrm>
            <a:off x="9493483" y="4739643"/>
            <a:ext cx="16720" cy="755330"/>
          </a:xfrm>
          <a:prstGeom prst="straightConnector1">
            <a:avLst/>
          </a:prstGeom>
          <a:noFill/>
          <a:ln w="19050" cap="flat" cmpd="sng" algn="ctr">
            <a:solidFill>
              <a:srgbClr val="70AD47"/>
            </a:solidFill>
            <a:prstDash val="solid"/>
            <a:miter lim="800000"/>
            <a:tailEnd type="triangle"/>
          </a:ln>
          <a:effectLst/>
        </xdr:spPr>
      </xdr:cxnSp>
      <xdr:sp macro="" textlink="">
        <xdr:nvSpPr>
          <xdr:cNvPr id="53" name="文字方塊 52"/>
          <xdr:cNvSpPr txBox="1"/>
        </xdr:nvSpPr>
        <xdr:spPr>
          <a:xfrm>
            <a:off x="8547603" y="4714617"/>
            <a:ext cx="1771651" cy="50046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6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TRUE</a:t>
            </a:r>
            <a:endParaRPr kumimoji="0" lang="zh-TW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sp macro="" textlink="">
        <xdr:nvSpPr>
          <xdr:cNvPr id="54" name="文字方塊 53"/>
          <xdr:cNvSpPr txBox="1"/>
        </xdr:nvSpPr>
        <xdr:spPr>
          <a:xfrm>
            <a:off x="10375511" y="3006083"/>
            <a:ext cx="1562101" cy="86612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6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FALSE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zh-TW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  <xdr:sp macro="" textlink="">
        <xdr:nvSpPr>
          <xdr:cNvPr id="55" name="矩形 54"/>
          <xdr:cNvSpPr/>
        </xdr:nvSpPr>
        <xdr:spPr>
          <a:xfrm>
            <a:off x="11163299" y="5485449"/>
            <a:ext cx="1362075" cy="1182053"/>
          </a:xfrm>
          <a:prstGeom prst="rect">
            <a:avLst/>
          </a:prstGeom>
          <a:solidFill>
            <a:srgbClr val="70AD47"/>
          </a:solidFill>
          <a:ln w="12700" cap="flat" cmpd="sng" algn="ctr">
            <a:solidFill>
              <a:srgbClr val="70AD47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zh-TW" altLang="en-US" sz="16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  <a:cs typeface="+mn-cs"/>
              </a:rPr>
              <a:t>當掉</a:t>
            </a:r>
            <a:endParaRPr kumimoji="0" lang="en-US" altLang="zh-TW" sz="1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endParaRPr>
          </a:p>
        </xdr:txBody>
      </xdr:sp>
    </xdr:grpSp>
    <xdr:clientData/>
  </xdr:twoCellAnchor>
  <xdr:twoCellAnchor>
    <xdr:from>
      <xdr:col>1</xdr:col>
      <xdr:colOff>276225</xdr:colOff>
      <xdr:row>12</xdr:row>
      <xdr:rowOff>104775</xdr:rowOff>
    </xdr:from>
    <xdr:to>
      <xdr:col>3</xdr:col>
      <xdr:colOff>552450</xdr:colOff>
      <xdr:row>18</xdr:row>
      <xdr:rowOff>19050</xdr:rowOff>
    </xdr:to>
    <xdr:sp macro="" textlink="">
      <xdr:nvSpPr>
        <xdr:cNvPr id="78" name="圓角矩形 77"/>
        <xdr:cNvSpPr/>
      </xdr:nvSpPr>
      <xdr:spPr>
        <a:xfrm>
          <a:off x="1466850" y="2619375"/>
          <a:ext cx="2333625" cy="11715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TW" altLang="en-US" sz="1600"/>
            <a:t>分數</a:t>
          </a:r>
          <a:r>
            <a:rPr lang="en-US" altLang="zh-TW" sz="1600"/>
            <a:t>&gt;=60, </a:t>
          </a:r>
          <a:r>
            <a:rPr lang="zh-TW" altLang="en-US" sz="1600"/>
            <a:t>及格</a:t>
          </a:r>
          <a:endParaRPr lang="en-US" altLang="zh-TW" sz="1600"/>
        </a:p>
        <a:p>
          <a:pPr algn="ctr"/>
          <a:r>
            <a:rPr lang="zh-TW" altLang="en-US" sz="1600"/>
            <a:t>分數</a:t>
          </a:r>
          <a:r>
            <a:rPr lang="en-US" altLang="zh-TW" sz="1600"/>
            <a:t>&gt;=50,</a:t>
          </a:r>
          <a:r>
            <a:rPr lang="zh-TW" altLang="en-US" sz="1600"/>
            <a:t>補考</a:t>
          </a:r>
          <a:endParaRPr lang="en-US" altLang="zh-TW" sz="1600"/>
        </a:p>
        <a:p>
          <a:pPr algn="ctr"/>
          <a:r>
            <a:rPr lang="zh-TW" altLang="en-US" sz="1600"/>
            <a:t>分數</a:t>
          </a:r>
          <a:r>
            <a:rPr lang="en-US" altLang="zh-TW" sz="1600"/>
            <a:t>&lt;50, </a:t>
          </a:r>
          <a:r>
            <a:rPr lang="zh-TW" altLang="en-US" sz="1600"/>
            <a:t>當掉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133349</xdr:rowOff>
    </xdr:from>
    <xdr:to>
      <xdr:col>11</xdr:col>
      <xdr:colOff>219075</xdr:colOff>
      <xdr:row>23</xdr:row>
      <xdr:rowOff>104774</xdr:rowOff>
    </xdr:to>
    <xdr:sp macro="" textlink="">
      <xdr:nvSpPr>
        <xdr:cNvPr id="2" name="圓角矩形 1"/>
        <xdr:cNvSpPr/>
      </xdr:nvSpPr>
      <xdr:spPr>
        <a:xfrm>
          <a:off x="4867275" y="342899"/>
          <a:ext cx="2209800" cy="4581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zh-TW" altLang="en-US" sz="1800"/>
            <a:t>分數級別</a:t>
          </a:r>
          <a:endParaRPr lang="en-US" altLang="zh-TW" sz="1800"/>
        </a:p>
        <a:p>
          <a:pPr algn="l"/>
          <a:endParaRPr lang="en-US" altLang="zh-TW" sz="1800"/>
        </a:p>
        <a:p>
          <a:pPr algn="l"/>
          <a:r>
            <a:rPr lang="en-US" altLang="zh-TW" sz="1800"/>
            <a:t>&gt;=90  A</a:t>
          </a:r>
        </a:p>
        <a:p>
          <a:pPr algn="l"/>
          <a:endParaRPr lang="en-US" altLang="zh-TW" sz="1800"/>
        </a:p>
        <a:p>
          <a:pPr algn="l"/>
          <a:r>
            <a:rPr lang="en-US" altLang="zh-TW" sz="1800"/>
            <a:t>&gt;=80  B</a:t>
          </a:r>
        </a:p>
        <a:p>
          <a:pPr algn="l"/>
          <a:endParaRPr lang="en-US" altLang="zh-TW" sz="1800"/>
        </a:p>
        <a:p>
          <a:pPr algn="l"/>
          <a:r>
            <a:rPr lang="en-US" altLang="zh-TW" sz="1800"/>
            <a:t>&gt;=70  C</a:t>
          </a:r>
        </a:p>
        <a:p>
          <a:pPr algn="l"/>
          <a:endParaRPr lang="en-US" altLang="zh-TW" sz="1800"/>
        </a:p>
        <a:p>
          <a:pPr algn="l"/>
          <a:r>
            <a:rPr lang="en-US" altLang="zh-TW" sz="1800"/>
            <a:t>&gt;=60  D</a:t>
          </a:r>
        </a:p>
        <a:p>
          <a:pPr algn="l"/>
          <a:endParaRPr lang="en-US" altLang="zh-TW" sz="1800"/>
        </a:p>
        <a:p>
          <a:pPr algn="l"/>
          <a:r>
            <a:rPr lang="en-US" altLang="zh-TW" sz="1800"/>
            <a:t>&gt;=50</a:t>
          </a:r>
          <a:r>
            <a:rPr lang="en-US" altLang="zh-TW" sz="1800" baseline="0"/>
            <a:t>  E</a:t>
          </a:r>
        </a:p>
        <a:p>
          <a:pPr algn="l"/>
          <a:endParaRPr lang="en-US" altLang="zh-TW" sz="1800" baseline="0"/>
        </a:p>
        <a:p>
          <a:pPr algn="l"/>
          <a:r>
            <a:rPr lang="en-US" altLang="zh-TW" sz="1800" baseline="0"/>
            <a:t>&lt;50    F</a:t>
          </a:r>
        </a:p>
        <a:p>
          <a:pPr algn="l"/>
          <a:endParaRPr lang="en-US" altLang="zh-TW" sz="18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14</xdr:row>
      <xdr:rowOff>76200</xdr:rowOff>
    </xdr:from>
    <xdr:to>
      <xdr:col>8</xdr:col>
      <xdr:colOff>247650</xdr:colOff>
      <xdr:row>19</xdr:row>
      <xdr:rowOff>66675</xdr:rowOff>
    </xdr:to>
    <xdr:sp macro="" textlink="">
      <xdr:nvSpPr>
        <xdr:cNvPr id="2" name="圓角矩形 1"/>
        <xdr:cNvSpPr/>
      </xdr:nvSpPr>
      <xdr:spPr>
        <a:xfrm>
          <a:off x="1438275" y="3009900"/>
          <a:ext cx="5467350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/>
            <a:t>業績</a:t>
          </a:r>
          <a:r>
            <a:rPr lang="en-US" altLang="zh-TW" sz="2400"/>
            <a:t>&gt;=500</a:t>
          </a:r>
          <a:r>
            <a:rPr lang="zh-TW" altLang="en-US" sz="2400"/>
            <a:t>萬且考績</a:t>
          </a:r>
          <a:r>
            <a:rPr lang="en-US" altLang="zh-TW" sz="2400"/>
            <a:t>&gt;=4  </a:t>
          </a:r>
          <a:r>
            <a:rPr lang="zh-TW" altLang="en-US" sz="2400"/>
            <a:t>獎金 </a:t>
          </a:r>
          <a:r>
            <a:rPr lang="en-US" altLang="zh-TW" sz="2400"/>
            <a:t>100000     </a:t>
          </a:r>
          <a:r>
            <a:rPr lang="zh-TW" altLang="en-US" sz="2400"/>
            <a:t>其餘獎金 </a:t>
          </a:r>
          <a:r>
            <a:rPr lang="en-US" altLang="zh-TW" sz="2400"/>
            <a:t>30000</a:t>
          </a:r>
        </a:p>
        <a:p>
          <a:pPr algn="l"/>
          <a:endParaRPr lang="zh-TW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C13" sqref="C13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I13" sqref="I13"/>
    </sheetView>
  </sheetViews>
  <sheetFormatPr defaultRowHeight="16.5" x14ac:dyDescent="0.25"/>
  <cols>
    <col min="8" max="8" width="19.375" bestFit="1" customWidth="1"/>
  </cols>
  <sheetData>
    <row r="1" spans="1:9" x14ac:dyDescent="0.25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83</v>
      </c>
    </row>
    <row r="2" spans="1:9" x14ac:dyDescent="0.25">
      <c r="A2" t="s">
        <v>57</v>
      </c>
      <c r="B2" t="s">
        <v>58</v>
      </c>
      <c r="C2" t="s">
        <v>59</v>
      </c>
      <c r="D2" t="s">
        <v>35</v>
      </c>
      <c r="E2" t="s">
        <v>60</v>
      </c>
      <c r="F2">
        <v>56000</v>
      </c>
      <c r="G2">
        <v>10</v>
      </c>
      <c r="H2" t="b">
        <f>C2="F"</f>
        <v>1</v>
      </c>
      <c r="I2" t="str">
        <f>IF(C2="F","女","男")</f>
        <v>女</v>
      </c>
    </row>
    <row r="3" spans="1:9" x14ac:dyDescent="0.25">
      <c r="A3" t="s">
        <v>61</v>
      </c>
      <c r="B3" t="s">
        <v>62</v>
      </c>
      <c r="C3" t="s">
        <v>59</v>
      </c>
      <c r="D3" t="s">
        <v>36</v>
      </c>
      <c r="E3" t="s">
        <v>63</v>
      </c>
      <c r="F3">
        <v>43000</v>
      </c>
      <c r="G3">
        <v>4</v>
      </c>
      <c r="H3" t="b">
        <f t="shared" ref="H3:H11" si="0">C3="F"</f>
        <v>1</v>
      </c>
      <c r="I3" t="str">
        <f t="shared" ref="I3:I11" si="1">IF(C3="F","女","男")</f>
        <v>女</v>
      </c>
    </row>
    <row r="4" spans="1:9" x14ac:dyDescent="0.25">
      <c r="A4" t="s">
        <v>64</v>
      </c>
      <c r="B4" t="s">
        <v>65</v>
      </c>
      <c r="C4" t="s">
        <v>59</v>
      </c>
      <c r="D4" t="s">
        <v>37</v>
      </c>
      <c r="E4" t="s">
        <v>9</v>
      </c>
      <c r="F4">
        <v>67000</v>
      </c>
      <c r="G4">
        <v>11</v>
      </c>
      <c r="H4" t="b">
        <f t="shared" si="0"/>
        <v>1</v>
      </c>
      <c r="I4" t="str">
        <f t="shared" si="1"/>
        <v>女</v>
      </c>
    </row>
    <row r="5" spans="1:9" x14ac:dyDescent="0.25">
      <c r="A5" t="s">
        <v>66</v>
      </c>
      <c r="B5" t="s">
        <v>67</v>
      </c>
      <c r="C5" t="s">
        <v>59</v>
      </c>
      <c r="D5" t="s">
        <v>36</v>
      </c>
      <c r="E5" t="s">
        <v>12</v>
      </c>
      <c r="F5">
        <v>32000</v>
      </c>
      <c r="G5">
        <v>3</v>
      </c>
      <c r="H5" t="b">
        <f t="shared" si="0"/>
        <v>1</v>
      </c>
      <c r="I5" t="str">
        <f t="shared" si="1"/>
        <v>女</v>
      </c>
    </row>
    <row r="6" spans="1:9" x14ac:dyDescent="0.25">
      <c r="A6" t="s">
        <v>68</v>
      </c>
      <c r="B6" t="s">
        <v>69</v>
      </c>
      <c r="C6" t="s">
        <v>70</v>
      </c>
      <c r="D6" t="s">
        <v>36</v>
      </c>
      <c r="E6" t="s">
        <v>71</v>
      </c>
      <c r="F6">
        <v>75000</v>
      </c>
      <c r="G6">
        <v>7</v>
      </c>
      <c r="H6" t="b">
        <f t="shared" si="0"/>
        <v>0</v>
      </c>
      <c r="I6" t="str">
        <f t="shared" si="1"/>
        <v>男</v>
      </c>
    </row>
    <row r="7" spans="1:9" x14ac:dyDescent="0.25">
      <c r="A7" t="s">
        <v>72</v>
      </c>
      <c r="B7" t="s">
        <v>73</v>
      </c>
      <c r="C7" t="s">
        <v>59</v>
      </c>
      <c r="D7" t="s">
        <v>36</v>
      </c>
      <c r="E7" t="s">
        <v>17</v>
      </c>
      <c r="F7">
        <v>45000</v>
      </c>
      <c r="G7">
        <v>3</v>
      </c>
      <c r="H7" t="b">
        <f t="shared" si="0"/>
        <v>1</v>
      </c>
      <c r="I7" t="str">
        <f t="shared" si="1"/>
        <v>女</v>
      </c>
    </row>
    <row r="8" spans="1:9" x14ac:dyDescent="0.25">
      <c r="A8" t="s">
        <v>74</v>
      </c>
      <c r="B8" t="s">
        <v>75</v>
      </c>
      <c r="C8" t="s">
        <v>59</v>
      </c>
      <c r="D8" t="s">
        <v>35</v>
      </c>
      <c r="E8" t="s">
        <v>20</v>
      </c>
      <c r="F8">
        <v>55000</v>
      </c>
      <c r="G8">
        <v>5</v>
      </c>
      <c r="H8" t="b">
        <f t="shared" si="0"/>
        <v>1</v>
      </c>
      <c r="I8" t="str">
        <f t="shared" si="1"/>
        <v>女</v>
      </c>
    </row>
    <row r="9" spans="1:9" x14ac:dyDescent="0.25">
      <c r="A9" t="s">
        <v>76</v>
      </c>
      <c r="B9" t="s">
        <v>77</v>
      </c>
      <c r="C9" t="s">
        <v>70</v>
      </c>
      <c r="D9" t="s">
        <v>37</v>
      </c>
      <c r="E9" t="s">
        <v>23</v>
      </c>
      <c r="F9">
        <v>80000</v>
      </c>
      <c r="G9">
        <v>12</v>
      </c>
      <c r="H9" t="b">
        <f t="shared" si="0"/>
        <v>0</v>
      </c>
      <c r="I9" t="str">
        <f t="shared" si="1"/>
        <v>男</v>
      </c>
    </row>
    <row r="10" spans="1:9" x14ac:dyDescent="0.25">
      <c r="A10" t="s">
        <v>78</v>
      </c>
      <c r="B10" t="s">
        <v>79</v>
      </c>
      <c r="C10" t="s">
        <v>59</v>
      </c>
      <c r="D10" t="s">
        <v>35</v>
      </c>
      <c r="E10" t="s">
        <v>26</v>
      </c>
      <c r="F10">
        <v>70000</v>
      </c>
      <c r="G10">
        <v>3</v>
      </c>
      <c r="H10" t="b">
        <f t="shared" si="0"/>
        <v>1</v>
      </c>
      <c r="I10" t="str">
        <f t="shared" si="1"/>
        <v>女</v>
      </c>
    </row>
    <row r="11" spans="1:9" x14ac:dyDescent="0.25">
      <c r="A11" t="s">
        <v>80</v>
      </c>
      <c r="B11" t="s">
        <v>81</v>
      </c>
      <c r="C11" t="s">
        <v>59</v>
      </c>
      <c r="D11" t="s">
        <v>36</v>
      </c>
      <c r="E11" t="s">
        <v>82</v>
      </c>
      <c r="F11">
        <v>50000</v>
      </c>
      <c r="G11">
        <v>7</v>
      </c>
      <c r="H11" t="b">
        <f t="shared" si="0"/>
        <v>1</v>
      </c>
      <c r="I11" t="str">
        <f t="shared" si="1"/>
        <v>女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4" sqref="D4"/>
    </sheetView>
  </sheetViews>
  <sheetFormatPr defaultRowHeight="16.5" x14ac:dyDescent="0.25"/>
  <cols>
    <col min="1" max="2" width="9" style="1"/>
    <col min="3" max="3" width="0" style="1" hidden="1" customWidth="1"/>
    <col min="4" max="16384" width="9" style="1"/>
  </cols>
  <sheetData>
    <row r="1" spans="1:4" x14ac:dyDescent="0.25">
      <c r="A1" s="1" t="s">
        <v>30</v>
      </c>
      <c r="B1" s="1" t="s">
        <v>31</v>
      </c>
      <c r="C1" s="1" t="s">
        <v>29</v>
      </c>
      <c r="D1" s="1" t="s">
        <v>41</v>
      </c>
    </row>
    <row r="2" spans="1:4" x14ac:dyDescent="0.25">
      <c r="A2" s="1" t="s">
        <v>38</v>
      </c>
      <c r="B2" s="1">
        <v>80</v>
      </c>
      <c r="C2" s="1" t="e">
        <f>IF(#REF!="F","女","男")</f>
        <v>#REF!</v>
      </c>
      <c r="D2" s="1" t="str">
        <f>IF(B2&gt;=60,"及格","不及格")</f>
        <v>及格</v>
      </c>
    </row>
    <row r="3" spans="1:4" x14ac:dyDescent="0.25">
      <c r="A3" s="1" t="s">
        <v>7</v>
      </c>
      <c r="B3" s="1">
        <v>75</v>
      </c>
      <c r="C3" s="1" t="e">
        <f>IF(#REF!="F","女","男")</f>
        <v>#REF!</v>
      </c>
      <c r="D3" s="1" t="str">
        <f t="shared" ref="D3:D11" si="0">IF(B3&gt;=60,"及格","不及格")</f>
        <v>及格</v>
      </c>
    </row>
    <row r="4" spans="1:4" x14ac:dyDescent="0.25">
      <c r="A4" s="1" t="s">
        <v>9</v>
      </c>
      <c r="B4" s="1">
        <v>64</v>
      </c>
      <c r="C4" s="1" t="e">
        <f>IF(#REF!="F","女","男")</f>
        <v>#REF!</v>
      </c>
      <c r="D4" s="1" t="str">
        <f t="shared" si="0"/>
        <v>及格</v>
      </c>
    </row>
    <row r="5" spans="1:4" x14ac:dyDescent="0.25">
      <c r="A5" s="1" t="s">
        <v>12</v>
      </c>
      <c r="B5" s="1">
        <v>55</v>
      </c>
      <c r="C5" s="1" t="e">
        <f>IF(#REF!="F","女","男")</f>
        <v>#REF!</v>
      </c>
      <c r="D5" s="1" t="str">
        <f t="shared" si="0"/>
        <v>不及格</v>
      </c>
    </row>
    <row r="6" spans="1:4" x14ac:dyDescent="0.25">
      <c r="A6" s="1" t="s">
        <v>39</v>
      </c>
      <c r="B6" s="1">
        <v>58</v>
      </c>
      <c r="C6" s="1" t="e">
        <f>IF(#REF!="F","女","男")</f>
        <v>#REF!</v>
      </c>
      <c r="D6" s="1" t="str">
        <f t="shared" si="0"/>
        <v>不及格</v>
      </c>
    </row>
    <row r="7" spans="1:4" x14ac:dyDescent="0.25">
      <c r="A7" s="1" t="s">
        <v>17</v>
      </c>
      <c r="B7" s="1">
        <v>68</v>
      </c>
      <c r="C7" s="1" t="e">
        <f>IF(#REF!="F","女","男")</f>
        <v>#REF!</v>
      </c>
      <c r="D7" s="1" t="str">
        <f t="shared" si="0"/>
        <v>及格</v>
      </c>
    </row>
    <row r="8" spans="1:4" x14ac:dyDescent="0.25">
      <c r="A8" s="1" t="s">
        <v>20</v>
      </c>
      <c r="B8" s="1">
        <v>91</v>
      </c>
      <c r="C8" s="1" t="e">
        <f>IF(#REF!="F","女","男")</f>
        <v>#REF!</v>
      </c>
      <c r="D8" s="1" t="str">
        <f t="shared" si="0"/>
        <v>及格</v>
      </c>
    </row>
    <row r="9" spans="1:4" x14ac:dyDescent="0.25">
      <c r="A9" s="1" t="s">
        <v>23</v>
      </c>
      <c r="B9" s="1">
        <v>74</v>
      </c>
      <c r="C9" s="1" t="e">
        <f>IF(#REF!="F","女","男")</f>
        <v>#REF!</v>
      </c>
      <c r="D9" s="1" t="str">
        <f t="shared" si="0"/>
        <v>及格</v>
      </c>
    </row>
    <row r="10" spans="1:4" x14ac:dyDescent="0.25">
      <c r="A10" s="1" t="s">
        <v>26</v>
      </c>
      <c r="B10" s="1">
        <v>85</v>
      </c>
      <c r="C10" s="1" t="e">
        <f>IF(#REF!="F","女","男")</f>
        <v>#REF!</v>
      </c>
      <c r="D10" s="1" t="str">
        <f t="shared" si="0"/>
        <v>及格</v>
      </c>
    </row>
    <row r="11" spans="1:4" x14ac:dyDescent="0.25">
      <c r="A11" s="1" t="s">
        <v>40</v>
      </c>
      <c r="B11" s="1">
        <v>66</v>
      </c>
      <c r="C11" s="1" t="e">
        <f>IF(#REF!="F","女","男")</f>
        <v>#REF!</v>
      </c>
      <c r="D11" s="1" t="str">
        <f t="shared" si="0"/>
        <v>及格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B9" sqref="B9"/>
    </sheetView>
  </sheetViews>
  <sheetFormatPr defaultRowHeight="16.5" x14ac:dyDescent="0.25"/>
  <cols>
    <col min="1" max="4" width="9" style="1"/>
    <col min="5" max="5" width="9" style="1" hidden="1" customWidth="1"/>
    <col min="6" max="16384" width="9" style="1"/>
  </cols>
  <sheetData>
    <row r="1" spans="1:5" x14ac:dyDescent="0.25">
      <c r="A1" s="1" t="s">
        <v>2</v>
      </c>
      <c r="B1" s="1" t="s">
        <v>32</v>
      </c>
      <c r="C1" s="1" t="s">
        <v>33</v>
      </c>
      <c r="E1" s="1" t="s">
        <v>33</v>
      </c>
    </row>
    <row r="2" spans="1:5" x14ac:dyDescent="0.25">
      <c r="A2" s="1" t="s">
        <v>38</v>
      </c>
      <c r="B2" s="1">
        <v>80</v>
      </c>
      <c r="C2" s="1" t="str">
        <f>IF(B2&gt;=60,"及格",IF(B2&gt;=50,"補考","當掉"))</f>
        <v>及格</v>
      </c>
      <c r="E2" s="1" t="str">
        <f>IF(B2&gt;=60,"及格",IF(B2&gt;=50,"補考","當掉"))</f>
        <v>及格</v>
      </c>
    </row>
    <row r="3" spans="1:5" x14ac:dyDescent="0.25">
      <c r="A3" s="1" t="s">
        <v>7</v>
      </c>
      <c r="B3" s="1">
        <v>50</v>
      </c>
      <c r="C3" s="1" t="str">
        <f t="shared" ref="C3:C11" si="0">IF(B3&gt;=60,"及格",IF(B3&gt;=50,"補考","當掉"))</f>
        <v>補考</v>
      </c>
      <c r="E3" s="1" t="str">
        <f t="shared" ref="E3:E11" si="1">IF(B3&gt;=60,"及格",IF(B3&gt;=50,"補考","當掉"))</f>
        <v>補考</v>
      </c>
    </row>
    <row r="4" spans="1:5" x14ac:dyDescent="0.25">
      <c r="A4" s="1" t="s">
        <v>9</v>
      </c>
      <c r="B4" s="1">
        <v>64</v>
      </c>
      <c r="C4" s="1" t="str">
        <f t="shared" si="0"/>
        <v>及格</v>
      </c>
      <c r="E4" s="1" t="str">
        <f t="shared" si="1"/>
        <v>及格</v>
      </c>
    </row>
    <row r="5" spans="1:5" x14ac:dyDescent="0.25">
      <c r="A5" s="1" t="s">
        <v>12</v>
      </c>
      <c r="B5" s="1">
        <v>46</v>
      </c>
      <c r="C5" s="1" t="str">
        <f t="shared" si="0"/>
        <v>當掉</v>
      </c>
      <c r="E5" s="1" t="str">
        <f t="shared" si="1"/>
        <v>當掉</v>
      </c>
    </row>
    <row r="6" spans="1:5" x14ac:dyDescent="0.25">
      <c r="A6" s="1" t="s">
        <v>39</v>
      </c>
      <c r="B6" s="1">
        <v>58</v>
      </c>
      <c r="C6" s="1" t="str">
        <f t="shared" si="0"/>
        <v>補考</v>
      </c>
      <c r="E6" s="1" t="str">
        <f t="shared" si="1"/>
        <v>補考</v>
      </c>
    </row>
    <row r="7" spans="1:5" x14ac:dyDescent="0.25">
      <c r="A7" s="1" t="s">
        <v>17</v>
      </c>
      <c r="B7" s="1">
        <v>68</v>
      </c>
      <c r="C7" s="1" t="str">
        <f t="shared" si="0"/>
        <v>及格</v>
      </c>
      <c r="E7" s="1" t="str">
        <f t="shared" si="1"/>
        <v>及格</v>
      </c>
    </row>
    <row r="8" spans="1:5" x14ac:dyDescent="0.25">
      <c r="A8" s="1" t="s">
        <v>20</v>
      </c>
      <c r="B8" s="1">
        <v>91</v>
      </c>
      <c r="C8" s="1" t="str">
        <f t="shared" si="0"/>
        <v>及格</v>
      </c>
      <c r="E8" s="1" t="str">
        <f t="shared" si="1"/>
        <v>及格</v>
      </c>
    </row>
    <row r="9" spans="1:5" x14ac:dyDescent="0.25">
      <c r="A9" s="1" t="s">
        <v>23</v>
      </c>
      <c r="B9" s="1">
        <v>74</v>
      </c>
      <c r="C9" s="1" t="str">
        <f t="shared" si="0"/>
        <v>及格</v>
      </c>
      <c r="E9" s="1" t="str">
        <f t="shared" si="1"/>
        <v>及格</v>
      </c>
    </row>
    <row r="10" spans="1:5" x14ac:dyDescent="0.25">
      <c r="A10" s="1" t="s">
        <v>26</v>
      </c>
      <c r="B10" s="1">
        <v>85</v>
      </c>
      <c r="C10" s="1" t="str">
        <f t="shared" si="0"/>
        <v>及格</v>
      </c>
      <c r="E10" s="1" t="str">
        <f t="shared" si="1"/>
        <v>及格</v>
      </c>
    </row>
    <row r="11" spans="1:5" x14ac:dyDescent="0.25">
      <c r="A11" s="1" t="s">
        <v>40</v>
      </c>
      <c r="B11" s="1">
        <v>66</v>
      </c>
      <c r="C11" s="1" t="str">
        <f t="shared" si="0"/>
        <v>及格</v>
      </c>
      <c r="E11" s="1" t="str">
        <f t="shared" si="1"/>
        <v>及格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C2" sqref="C2"/>
    </sheetView>
  </sheetViews>
  <sheetFormatPr defaultRowHeight="16.5" x14ac:dyDescent="0.25"/>
  <cols>
    <col min="1" max="4" width="9" style="1"/>
    <col min="5" max="5" width="9" style="1" hidden="1" customWidth="1"/>
    <col min="6" max="16384" width="9" style="1"/>
  </cols>
  <sheetData>
    <row r="1" spans="1:5" x14ac:dyDescent="0.25">
      <c r="A1" s="1" t="s">
        <v>2</v>
      </c>
      <c r="B1" s="1" t="s">
        <v>31</v>
      </c>
      <c r="C1" s="1" t="s">
        <v>33</v>
      </c>
      <c r="E1" s="1" t="s">
        <v>33</v>
      </c>
    </row>
    <row r="2" spans="1:5" x14ac:dyDescent="0.25">
      <c r="A2" s="1" t="s">
        <v>38</v>
      </c>
      <c r="B2" s="1">
        <v>80</v>
      </c>
      <c r="C2" s="1" t="str">
        <f>IF(B2&gt;=90,"A",IF(B2&gt;=80,"B",IF(B2&gt;=70,"C",IF(B2&gt;=60,"D",IF(B2&gt;=50,"E","F")))))</f>
        <v>B</v>
      </c>
      <c r="E2" s="1" t="str">
        <f>IF(B2&gt;=60,"及格",IF(B2&gt;=50,"補考","當掉"))</f>
        <v>及格</v>
      </c>
    </row>
    <row r="3" spans="1:5" x14ac:dyDescent="0.25">
      <c r="A3" s="1" t="s">
        <v>7</v>
      </c>
      <c r="B3" s="1">
        <v>75</v>
      </c>
      <c r="C3" s="1" t="str">
        <f t="shared" ref="C3:C11" si="0">IF(B3&gt;=90,"A",IF(B3&gt;=80,"B",IF(B3&gt;=70,"C",IF(B3&gt;=60,"D",IF(B3&gt;=50,"E","F")))))</f>
        <v>C</v>
      </c>
      <c r="E3" s="1" t="str">
        <f t="shared" ref="E3:E11" si="1">IF(B3&gt;=60,"及格",IF(B3&gt;=50,"補考","當掉"))</f>
        <v>及格</v>
      </c>
    </row>
    <row r="4" spans="1:5" x14ac:dyDescent="0.25">
      <c r="A4" s="1" t="s">
        <v>9</v>
      </c>
      <c r="B4" s="1">
        <v>64</v>
      </c>
      <c r="C4" s="1" t="str">
        <f t="shared" si="0"/>
        <v>D</v>
      </c>
      <c r="E4" s="1" t="str">
        <f t="shared" si="1"/>
        <v>及格</v>
      </c>
    </row>
    <row r="5" spans="1:5" x14ac:dyDescent="0.25">
      <c r="A5" s="1" t="s">
        <v>12</v>
      </c>
      <c r="B5" s="1">
        <v>46</v>
      </c>
      <c r="C5" s="1" t="str">
        <f t="shared" si="0"/>
        <v>F</v>
      </c>
      <c r="E5" s="1" t="str">
        <f t="shared" si="1"/>
        <v>當掉</v>
      </c>
    </row>
    <row r="6" spans="1:5" x14ac:dyDescent="0.25">
      <c r="A6" s="1" t="s">
        <v>39</v>
      </c>
      <c r="B6" s="1">
        <v>58</v>
      </c>
      <c r="C6" s="1" t="str">
        <f t="shared" si="0"/>
        <v>E</v>
      </c>
      <c r="E6" s="1" t="str">
        <f t="shared" si="1"/>
        <v>補考</v>
      </c>
    </row>
    <row r="7" spans="1:5" x14ac:dyDescent="0.25">
      <c r="A7" s="1" t="s">
        <v>17</v>
      </c>
      <c r="B7" s="1">
        <v>68</v>
      </c>
      <c r="C7" s="1" t="str">
        <f t="shared" si="0"/>
        <v>D</v>
      </c>
      <c r="E7" s="1" t="str">
        <f t="shared" si="1"/>
        <v>及格</v>
      </c>
    </row>
    <row r="8" spans="1:5" x14ac:dyDescent="0.25">
      <c r="A8" s="1" t="s">
        <v>20</v>
      </c>
      <c r="B8" s="1">
        <v>91</v>
      </c>
      <c r="C8" s="1" t="str">
        <f t="shared" si="0"/>
        <v>A</v>
      </c>
      <c r="E8" s="1" t="str">
        <f t="shared" si="1"/>
        <v>及格</v>
      </c>
    </row>
    <row r="9" spans="1:5" x14ac:dyDescent="0.25">
      <c r="A9" s="1" t="s">
        <v>23</v>
      </c>
      <c r="B9" s="1">
        <v>74</v>
      </c>
      <c r="C9" s="1" t="str">
        <f t="shared" si="0"/>
        <v>C</v>
      </c>
      <c r="E9" s="1" t="str">
        <f t="shared" si="1"/>
        <v>及格</v>
      </c>
    </row>
    <row r="10" spans="1:5" x14ac:dyDescent="0.25">
      <c r="A10" s="1" t="s">
        <v>26</v>
      </c>
      <c r="B10" s="1">
        <v>85</v>
      </c>
      <c r="C10" s="1" t="str">
        <f t="shared" si="0"/>
        <v>B</v>
      </c>
      <c r="E10" s="1" t="str">
        <f t="shared" si="1"/>
        <v>及格</v>
      </c>
    </row>
    <row r="11" spans="1:5" x14ac:dyDescent="0.25">
      <c r="A11" s="1" t="s">
        <v>40</v>
      </c>
      <c r="B11" s="1">
        <v>66</v>
      </c>
      <c r="C11" s="1" t="str">
        <f t="shared" si="0"/>
        <v>D</v>
      </c>
      <c r="E11" s="1" t="str">
        <f t="shared" si="1"/>
        <v>及格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2" sqref="D2"/>
    </sheetView>
  </sheetViews>
  <sheetFormatPr defaultRowHeight="16.5" x14ac:dyDescent="0.25"/>
  <cols>
    <col min="1" max="1" width="9" style="1"/>
    <col min="2" max="2" width="11.125" style="1" customWidth="1"/>
    <col min="3" max="3" width="9" style="1"/>
    <col min="4" max="4" width="7.5" style="1" bestFit="1" customWidth="1"/>
    <col min="5" max="16384" width="9" style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34</v>
      </c>
    </row>
    <row r="2" spans="1:8" x14ac:dyDescent="0.25">
      <c r="A2" s="1" t="s">
        <v>3</v>
      </c>
      <c r="B2" s="1" t="s">
        <v>4</v>
      </c>
      <c r="C2" s="1" t="s">
        <v>38</v>
      </c>
      <c r="D2" s="1" t="str">
        <f>IF(LEFT(A2,1)="M","行銷部",IF(LEFT(A2,1)="S","業務部","人資部"))</f>
        <v>行銷部</v>
      </c>
      <c r="G2" s="1" t="s">
        <v>45</v>
      </c>
      <c r="H2" s="1" t="s">
        <v>35</v>
      </c>
    </row>
    <row r="3" spans="1:8" x14ac:dyDescent="0.25">
      <c r="A3" s="1" t="s">
        <v>5</v>
      </c>
      <c r="B3" s="1" t="s">
        <v>6</v>
      </c>
      <c r="C3" s="1" t="s">
        <v>7</v>
      </c>
      <c r="D3" s="1" t="str">
        <f t="shared" ref="D3:D11" si="0">IF(LEFT(A3,1)="M","行銷部",IF(LEFT(A3,1)="S","業務部","人資部"))</f>
        <v>業務部</v>
      </c>
      <c r="G3" s="1" t="s">
        <v>46</v>
      </c>
      <c r="H3" s="1" t="s">
        <v>36</v>
      </c>
    </row>
    <row r="4" spans="1:8" x14ac:dyDescent="0.25">
      <c r="A4" s="1" t="s">
        <v>8</v>
      </c>
      <c r="B4" s="1" t="s">
        <v>48</v>
      </c>
      <c r="C4" s="1" t="s">
        <v>9</v>
      </c>
      <c r="D4" s="1" t="str">
        <f t="shared" si="0"/>
        <v>人資部</v>
      </c>
      <c r="G4" s="1" t="s">
        <v>47</v>
      </c>
      <c r="H4" s="1" t="s">
        <v>37</v>
      </c>
    </row>
    <row r="5" spans="1:8" x14ac:dyDescent="0.25">
      <c r="A5" s="1" t="s">
        <v>10</v>
      </c>
      <c r="B5" s="1" t="s">
        <v>11</v>
      </c>
      <c r="C5" s="1" t="s">
        <v>12</v>
      </c>
      <c r="D5" s="1" t="str">
        <f t="shared" si="0"/>
        <v>業務部</v>
      </c>
      <c r="H5"/>
    </row>
    <row r="6" spans="1:8" x14ac:dyDescent="0.25">
      <c r="A6" s="1" t="s">
        <v>13</v>
      </c>
      <c r="B6" s="1" t="s">
        <v>14</v>
      </c>
      <c r="C6" s="1" t="s">
        <v>39</v>
      </c>
      <c r="D6" s="1" t="str">
        <f t="shared" si="0"/>
        <v>業務部</v>
      </c>
      <c r="H6"/>
    </row>
    <row r="7" spans="1:8" x14ac:dyDescent="0.25">
      <c r="A7" s="1" t="s">
        <v>15</v>
      </c>
      <c r="B7" s="1" t="s">
        <v>16</v>
      </c>
      <c r="C7" s="1" t="s">
        <v>17</v>
      </c>
      <c r="D7" s="1" t="str">
        <f t="shared" si="0"/>
        <v>業務部</v>
      </c>
      <c r="H7"/>
    </row>
    <row r="8" spans="1:8" x14ac:dyDescent="0.25">
      <c r="A8" s="1" t="s">
        <v>18</v>
      </c>
      <c r="B8" s="1" t="s">
        <v>19</v>
      </c>
      <c r="C8" s="1" t="s">
        <v>20</v>
      </c>
      <c r="D8" s="1" t="str">
        <f t="shared" si="0"/>
        <v>行銷部</v>
      </c>
      <c r="H8"/>
    </row>
    <row r="9" spans="1:8" x14ac:dyDescent="0.25">
      <c r="A9" s="1" t="s">
        <v>21</v>
      </c>
      <c r="B9" s="1" t="s">
        <v>22</v>
      </c>
      <c r="C9" s="1" t="s">
        <v>23</v>
      </c>
      <c r="D9" s="1" t="str">
        <f t="shared" si="0"/>
        <v>人資部</v>
      </c>
      <c r="H9"/>
    </row>
    <row r="10" spans="1:8" x14ac:dyDescent="0.25">
      <c r="A10" s="1" t="s">
        <v>24</v>
      </c>
      <c r="B10" s="1" t="s">
        <v>25</v>
      </c>
      <c r="C10" s="1" t="s">
        <v>26</v>
      </c>
      <c r="D10" s="1" t="str">
        <f t="shared" si="0"/>
        <v>行銷部</v>
      </c>
      <c r="H10"/>
    </row>
    <row r="11" spans="1:8" x14ac:dyDescent="0.25">
      <c r="A11" s="1" t="s">
        <v>27</v>
      </c>
      <c r="B11" s="1" t="s">
        <v>28</v>
      </c>
      <c r="C11" s="1" t="s">
        <v>40</v>
      </c>
      <c r="D11" s="1" t="str">
        <f t="shared" si="0"/>
        <v>業務部</v>
      </c>
      <c r="H11"/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2" sqref="D2"/>
    </sheetView>
  </sheetViews>
  <sheetFormatPr defaultRowHeight="16.5" x14ac:dyDescent="0.25"/>
  <cols>
    <col min="1" max="1" width="9" style="1"/>
    <col min="2" max="2" width="11.125" style="1" customWidth="1"/>
    <col min="3" max="3" width="9" style="1"/>
    <col min="4" max="4" width="20.25" style="1" bestFit="1" customWidth="1"/>
    <col min="5" max="16384" width="9" style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84</v>
      </c>
    </row>
    <row r="2" spans="1:8" x14ac:dyDescent="0.25">
      <c r="A2" s="1" t="s">
        <v>3</v>
      </c>
      <c r="B2" s="1" t="s">
        <v>4</v>
      </c>
      <c r="C2" s="1" t="s">
        <v>38</v>
      </c>
      <c r="D2" s="1" t="str">
        <f>IF(MID(B2,2,1)="1","男","女")</f>
        <v>女</v>
      </c>
    </row>
    <row r="3" spans="1:8" x14ac:dyDescent="0.25">
      <c r="A3" s="1" t="s">
        <v>5</v>
      </c>
      <c r="B3" s="1" t="s">
        <v>6</v>
      </c>
      <c r="C3" s="1" t="s">
        <v>7</v>
      </c>
      <c r="D3" s="1" t="str">
        <f t="shared" ref="D3:D11" si="0">IF(MID(B3,2,1)="1","男","女")</f>
        <v>女</v>
      </c>
    </row>
    <row r="4" spans="1:8" x14ac:dyDescent="0.25">
      <c r="A4" s="1" t="s">
        <v>8</v>
      </c>
      <c r="B4" s="1" t="s">
        <v>48</v>
      </c>
      <c r="C4" s="1" t="s">
        <v>9</v>
      </c>
      <c r="D4" s="1" t="str">
        <f t="shared" si="0"/>
        <v>女</v>
      </c>
    </row>
    <row r="5" spans="1:8" x14ac:dyDescent="0.25">
      <c r="A5" s="1" t="s">
        <v>10</v>
      </c>
      <c r="B5" s="1" t="s">
        <v>11</v>
      </c>
      <c r="C5" s="1" t="s">
        <v>12</v>
      </c>
      <c r="D5" s="1" t="str">
        <f t="shared" si="0"/>
        <v>女</v>
      </c>
      <c r="H5"/>
    </row>
    <row r="6" spans="1:8" x14ac:dyDescent="0.25">
      <c r="A6" s="1" t="s">
        <v>13</v>
      </c>
      <c r="B6" s="1" t="s">
        <v>14</v>
      </c>
      <c r="C6" s="1" t="s">
        <v>39</v>
      </c>
      <c r="D6" s="1" t="str">
        <f t="shared" si="0"/>
        <v>男</v>
      </c>
      <c r="H6"/>
    </row>
    <row r="7" spans="1:8" x14ac:dyDescent="0.25">
      <c r="A7" s="1" t="s">
        <v>15</v>
      </c>
      <c r="B7" s="1" t="s">
        <v>16</v>
      </c>
      <c r="C7" s="1" t="s">
        <v>17</v>
      </c>
      <c r="D7" s="1" t="str">
        <f t="shared" si="0"/>
        <v>女</v>
      </c>
      <c r="H7"/>
    </row>
    <row r="8" spans="1:8" x14ac:dyDescent="0.25">
      <c r="A8" s="1" t="s">
        <v>18</v>
      </c>
      <c r="B8" s="1" t="s">
        <v>19</v>
      </c>
      <c r="C8" s="1" t="s">
        <v>20</v>
      </c>
      <c r="D8" s="1" t="str">
        <f t="shared" si="0"/>
        <v>女</v>
      </c>
      <c r="H8"/>
    </row>
    <row r="9" spans="1:8" x14ac:dyDescent="0.25">
      <c r="A9" s="1" t="s">
        <v>21</v>
      </c>
      <c r="B9" s="1" t="s">
        <v>22</v>
      </c>
      <c r="C9" s="1" t="s">
        <v>23</v>
      </c>
      <c r="D9" s="1" t="str">
        <f t="shared" si="0"/>
        <v>男</v>
      </c>
      <c r="H9"/>
    </row>
    <row r="10" spans="1:8" x14ac:dyDescent="0.25">
      <c r="A10" s="1" t="s">
        <v>24</v>
      </c>
      <c r="B10" s="1" t="s">
        <v>25</v>
      </c>
      <c r="C10" s="1" t="s">
        <v>26</v>
      </c>
      <c r="D10" s="1" t="str">
        <f t="shared" si="0"/>
        <v>女</v>
      </c>
      <c r="H10"/>
    </row>
    <row r="11" spans="1:8" x14ac:dyDescent="0.25">
      <c r="A11" s="1" t="s">
        <v>27</v>
      </c>
      <c r="B11" s="1" t="s">
        <v>28</v>
      </c>
      <c r="C11" s="1" t="s">
        <v>40</v>
      </c>
      <c r="D11" s="1" t="str">
        <f t="shared" si="0"/>
        <v>女</v>
      </c>
      <c r="H11"/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2" sqref="G2"/>
    </sheetView>
  </sheetViews>
  <sheetFormatPr defaultRowHeight="16.5" x14ac:dyDescent="0.25"/>
  <cols>
    <col min="1" max="1" width="9" style="1"/>
    <col min="2" max="2" width="9.5" style="1" bestFit="1" customWidth="1"/>
    <col min="3" max="3" width="9" style="1"/>
    <col min="4" max="4" width="23.875" style="1" bestFit="1" customWidth="1"/>
    <col min="5" max="16384" width="9" style="1"/>
  </cols>
  <sheetData>
    <row r="1" spans="1:7" x14ac:dyDescent="0.25">
      <c r="A1" s="1" t="s">
        <v>2</v>
      </c>
      <c r="B1" s="1" t="s">
        <v>42</v>
      </c>
      <c r="C1" s="1" t="s">
        <v>43</v>
      </c>
      <c r="D1" s="1" t="s">
        <v>44</v>
      </c>
      <c r="E1" s="1" t="s">
        <v>85</v>
      </c>
      <c r="G1" s="1" t="s">
        <v>86</v>
      </c>
    </row>
    <row r="2" spans="1:7" x14ac:dyDescent="0.25">
      <c r="A2" s="1" t="s">
        <v>38</v>
      </c>
      <c r="B2" s="1">
        <v>9000000</v>
      </c>
      <c r="C2" s="1">
        <v>5</v>
      </c>
      <c r="D2" s="1" t="b">
        <f>AND(B2&gt;=5000000,C2&gt;=4)</f>
        <v>1</v>
      </c>
      <c r="E2" s="1">
        <f>IF(D2,100000,30000)</f>
        <v>100000</v>
      </c>
      <c r="G2" s="1">
        <f>IF(AND(B2&gt;=5000000,C2&gt;=4),100000,30000)</f>
        <v>100000</v>
      </c>
    </row>
    <row r="3" spans="1:7" x14ac:dyDescent="0.25">
      <c r="A3" s="1" t="s">
        <v>7</v>
      </c>
      <c r="B3" s="1">
        <v>7000000</v>
      </c>
      <c r="C3" s="1">
        <v>2</v>
      </c>
      <c r="D3" s="1" t="b">
        <f t="shared" ref="D3:D11" si="0">AND(B3&gt;=5000000,C3&gt;=4)</f>
        <v>0</v>
      </c>
      <c r="E3" s="1">
        <f t="shared" ref="E3:E11" si="1">IF(D3,100000,30000)</f>
        <v>30000</v>
      </c>
      <c r="G3" s="1">
        <f t="shared" ref="G3:G11" si="2">IF(AND(B3&gt;=5000000,C3&gt;=4),100000,30000)</f>
        <v>30000</v>
      </c>
    </row>
    <row r="4" spans="1:7" x14ac:dyDescent="0.25">
      <c r="A4" s="1" t="s">
        <v>9</v>
      </c>
      <c r="B4" s="1">
        <v>1000000</v>
      </c>
      <c r="C4" s="1">
        <v>5</v>
      </c>
      <c r="D4" s="1" t="b">
        <f t="shared" si="0"/>
        <v>0</v>
      </c>
      <c r="E4" s="1">
        <f t="shared" si="1"/>
        <v>30000</v>
      </c>
      <c r="G4" s="1">
        <f t="shared" si="2"/>
        <v>30000</v>
      </c>
    </row>
    <row r="5" spans="1:7" x14ac:dyDescent="0.25">
      <c r="A5" s="1" t="s">
        <v>12</v>
      </c>
      <c r="B5" s="1">
        <v>5000000</v>
      </c>
      <c r="C5" s="1">
        <v>4</v>
      </c>
      <c r="D5" s="1" t="b">
        <f t="shared" si="0"/>
        <v>1</v>
      </c>
      <c r="E5" s="1">
        <f t="shared" si="1"/>
        <v>100000</v>
      </c>
      <c r="G5" s="1">
        <f t="shared" si="2"/>
        <v>100000</v>
      </c>
    </row>
    <row r="6" spans="1:7" x14ac:dyDescent="0.25">
      <c r="A6" s="1" t="s">
        <v>39</v>
      </c>
      <c r="B6" s="1">
        <v>6000000</v>
      </c>
      <c r="C6" s="1">
        <v>3</v>
      </c>
      <c r="D6" s="1" t="b">
        <f t="shared" si="0"/>
        <v>0</v>
      </c>
      <c r="E6" s="1">
        <f t="shared" si="1"/>
        <v>30000</v>
      </c>
      <c r="G6" s="1">
        <f t="shared" si="2"/>
        <v>30000</v>
      </c>
    </row>
    <row r="7" spans="1:7" x14ac:dyDescent="0.25">
      <c r="A7" s="1" t="s">
        <v>17</v>
      </c>
      <c r="B7" s="1">
        <v>6000000</v>
      </c>
      <c r="C7" s="1">
        <v>1</v>
      </c>
      <c r="D7" s="1" t="b">
        <f t="shared" si="0"/>
        <v>0</v>
      </c>
      <c r="E7" s="1">
        <f t="shared" si="1"/>
        <v>30000</v>
      </c>
      <c r="G7" s="1">
        <f t="shared" si="2"/>
        <v>30000</v>
      </c>
    </row>
    <row r="8" spans="1:7" x14ac:dyDescent="0.25">
      <c r="A8" s="1" t="s">
        <v>20</v>
      </c>
      <c r="B8" s="1">
        <v>10000000</v>
      </c>
      <c r="C8" s="1">
        <v>1</v>
      </c>
      <c r="D8" s="1" t="b">
        <f t="shared" si="0"/>
        <v>0</v>
      </c>
      <c r="E8" s="1">
        <f t="shared" si="1"/>
        <v>30000</v>
      </c>
      <c r="G8" s="1">
        <f t="shared" si="2"/>
        <v>30000</v>
      </c>
    </row>
    <row r="9" spans="1:7" x14ac:dyDescent="0.25">
      <c r="A9" s="1" t="s">
        <v>23</v>
      </c>
      <c r="B9" s="1">
        <v>9000000</v>
      </c>
      <c r="C9" s="1">
        <v>2</v>
      </c>
      <c r="D9" s="1" t="b">
        <f t="shared" si="0"/>
        <v>0</v>
      </c>
      <c r="E9" s="1">
        <f t="shared" si="1"/>
        <v>30000</v>
      </c>
      <c r="G9" s="1">
        <f t="shared" si="2"/>
        <v>30000</v>
      </c>
    </row>
    <row r="10" spans="1:7" x14ac:dyDescent="0.25">
      <c r="A10" s="1" t="s">
        <v>26</v>
      </c>
      <c r="B10" s="1">
        <v>10000000</v>
      </c>
      <c r="C10" s="1">
        <v>2</v>
      </c>
      <c r="D10" s="1" t="b">
        <f t="shared" si="0"/>
        <v>0</v>
      </c>
      <c r="E10" s="1">
        <f t="shared" si="1"/>
        <v>30000</v>
      </c>
      <c r="G10" s="1">
        <f t="shared" si="2"/>
        <v>30000</v>
      </c>
    </row>
    <row r="11" spans="1:7" x14ac:dyDescent="0.25">
      <c r="A11" s="1" t="s">
        <v>40</v>
      </c>
      <c r="B11" s="1">
        <v>5000000</v>
      </c>
      <c r="C11" s="1">
        <v>4</v>
      </c>
      <c r="D11" s="1" t="b">
        <f t="shared" si="0"/>
        <v>1</v>
      </c>
      <c r="E11" s="1">
        <f t="shared" si="1"/>
        <v>100000</v>
      </c>
      <c r="G11" s="1">
        <f t="shared" si="2"/>
        <v>100000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前言</vt:lpstr>
      <vt:lpstr>if(概念)</vt:lpstr>
      <vt:lpstr>if (1)</vt:lpstr>
      <vt:lpstr>if (2)</vt:lpstr>
      <vt:lpstr>if (多層)</vt:lpstr>
      <vt:lpstr>if(練習1)</vt:lpstr>
      <vt:lpstr>if(練習2)</vt:lpstr>
      <vt:lpstr>if (練習3)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</cp:lastModifiedBy>
  <dcterms:created xsi:type="dcterms:W3CDTF">2019-01-27T04:21:32Z</dcterms:created>
  <dcterms:modified xsi:type="dcterms:W3CDTF">2019-09-21T15:12:15Z</dcterms:modified>
</cp:coreProperties>
</file>