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MBMK/Desktop/"/>
    </mc:Choice>
  </mc:AlternateContent>
  <xr:revisionPtr revIDLastSave="0" documentId="13_ncr:1_{A9B460F4-ADE2-8241-A05B-D9BBBEEFD437}" xr6:coauthVersionLast="45" xr6:coauthVersionMax="45" xr10:uidLastSave="{00000000-0000-0000-0000-000000000000}"/>
  <bookViews>
    <workbookView xWindow="0" yWindow="0" windowWidth="28800" windowHeight="18000" activeTab="6" xr2:uid="{089E4A47-E7B3-A040-B6ED-984E46677639}"/>
  </bookViews>
  <sheets>
    <sheet name="v look up" sheetId="1" r:id="rId1"/>
    <sheet name="Sheet3" sheetId="7" r:id="rId2"/>
    <sheet name="FINANCIAL CALC" sheetId="2" r:id="rId3"/>
    <sheet name="Sheet4" sheetId="8" r:id="rId4"/>
    <sheet name="PIVOT TABLE" sheetId="3" r:id="rId5"/>
    <sheet name="FILTER" sheetId="4" r:id="rId6"/>
    <sheet name="TEST" sheetId="6" r:id="rId7"/>
  </sheets>
  <definedNames>
    <definedName name="_xlnm._FilterDatabase" localSheetId="5" hidden="1">FILTER!$A$1:$H$27</definedName>
    <definedName name="CELL4">TEST!$I$5:$J$6</definedName>
  </definedNames>
  <calcPr calcId="191029"/>
  <pivotCaches>
    <pivotCache cacheId="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" i="6"/>
  <c r="D29" i="2"/>
  <c r="D21" i="2"/>
  <c r="G17" i="2"/>
  <c r="F4" i="2"/>
  <c r="E2" i="2"/>
  <c r="E8" i="2" s="1"/>
  <c r="I5" i="1"/>
  <c r="I10" i="1"/>
  <c r="I11" i="1" s="1"/>
</calcChain>
</file>

<file path=xl/sharedStrings.xml><?xml version="1.0" encoding="utf-8"?>
<sst xmlns="http://schemas.openxmlformats.org/spreadsheetml/2006/main" count="368" uniqueCount="61">
  <si>
    <t>NAME</t>
  </si>
  <si>
    <t>PHONE NO</t>
  </si>
  <si>
    <t>AGE</t>
  </si>
  <si>
    <t>AREA</t>
  </si>
  <si>
    <t>SALARY</t>
  </si>
  <si>
    <t>ARJUN</t>
  </si>
  <si>
    <t>BALAJI</t>
  </si>
  <si>
    <t>CHITRA</t>
  </si>
  <si>
    <t>DEEPTHI</t>
  </si>
  <si>
    <t>EVA</t>
  </si>
  <si>
    <t>FRANK</t>
  </si>
  <si>
    <t>GEETA</t>
  </si>
  <si>
    <t>HARI</t>
  </si>
  <si>
    <t>INDIRA</t>
  </si>
  <si>
    <t>JAY</t>
  </si>
  <si>
    <t>KRISHA</t>
  </si>
  <si>
    <t>LIMA</t>
  </si>
  <si>
    <t>MOHAN</t>
  </si>
  <si>
    <t>OMKAR</t>
  </si>
  <si>
    <t>NINA</t>
  </si>
  <si>
    <t>PRIYA</t>
  </si>
  <si>
    <t>QUTB</t>
  </si>
  <si>
    <t>RENU</t>
  </si>
  <si>
    <t>SWATHI</t>
  </si>
  <si>
    <t>TIGER</t>
  </si>
  <si>
    <t>UVA</t>
  </si>
  <si>
    <t>VIJAY</t>
  </si>
  <si>
    <t>WALKESH</t>
  </si>
  <si>
    <t>XEEMA</t>
  </si>
  <si>
    <t>YASHVI</t>
  </si>
  <si>
    <t>ZENA</t>
  </si>
  <si>
    <t>AREA 223</t>
  </si>
  <si>
    <t>AREA 234</t>
  </si>
  <si>
    <t>AREA 445</t>
  </si>
  <si>
    <t>PV</t>
  </si>
  <si>
    <t>FV</t>
  </si>
  <si>
    <t>NPER</t>
  </si>
  <si>
    <t>RATE</t>
  </si>
  <si>
    <t>REGION</t>
  </si>
  <si>
    <t>EAST</t>
  </si>
  <si>
    <t>WEST</t>
  </si>
  <si>
    <t>NORTH</t>
  </si>
  <si>
    <t>SOUTH</t>
  </si>
  <si>
    <t>SALES AMOUNT</t>
  </si>
  <si>
    <t>MARITAL STATUS</t>
  </si>
  <si>
    <t>MARRIED</t>
  </si>
  <si>
    <t>SINGLE</t>
  </si>
  <si>
    <t>SALARY PM</t>
  </si>
  <si>
    <t>RETIRE</t>
  </si>
  <si>
    <t>PERYEAR</t>
  </si>
  <si>
    <t>FUTURE VALUE</t>
  </si>
  <si>
    <t>YEARS TO RETIRE</t>
  </si>
  <si>
    <t>PRESENT VALUE</t>
  </si>
  <si>
    <t>PM SALARY</t>
  </si>
  <si>
    <t>PMT</t>
  </si>
  <si>
    <t>INVESTMENT %</t>
  </si>
  <si>
    <t>INVESTMENT RETURN PER ANNUM</t>
  </si>
  <si>
    <t>CORPUS</t>
  </si>
  <si>
    <t>YEARS</t>
  </si>
  <si>
    <t>AREA 222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</si>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</sst>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#,##0.00_);[Red]\(&quot;₹&quot;#,##0.00\)"/>
    <numFmt numFmtId="44" formatCode="_(&quot;₹&quot;* #,##0.00_);_(&quot;₹&quot;* \(#,##0.00\);_(&quot;₹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9" fontId="0" fillId="0" borderId="0" xfId="0" applyNumberFormat="1"/>
    <xf numFmtId="8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/>
    <xf numFmtId="0" fontId="0" fillId="0" borderId="10" xfId="0" applyBorder="1"/>
    <xf numFmtId="44" fontId="0" fillId="0" borderId="10" xfId="1" applyFont="1" applyBorder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683805</xdr:colOff>
      <xdr:row>3</xdr:row>
      <xdr:rowOff>106533</xdr:rowOff>
    </xdr:from>
    <xdr:to>
      <xdr:col>14</xdr:col>
      <xdr:colOff>798105</xdr:colOff>
      <xdr:row>20</xdr:row>
      <xdr:rowOff>4932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F9AD0D-7B8F-624B-A74F-80BBD0204B39}"/>
            </a:ext>
          </a:extLst>
        </xdr:cNvPr>
        <xdr:cNvSpPr txBox="1"/>
      </xdr:nvSpPr>
      <xdr:spPr>
        <a:xfrm>
          <a:off x="8975541" y="704797"/>
          <a:ext cx="3430994" cy="3288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FINANCIAL</a:t>
          </a:r>
          <a:r>
            <a:rPr lang="en-GB" sz="1100" baseline="0"/>
            <a:t> CALCS</a:t>
          </a:r>
        </a:p>
        <a:p>
          <a:endParaRPr lang="en-GB" sz="1100" baseline="0"/>
        </a:p>
        <a:p>
          <a:r>
            <a:rPr lang="en-GB" sz="1100" baseline="0"/>
            <a:t>GOAL SEAK</a:t>
          </a:r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4</xdr:row>
      <xdr:rowOff>179717</xdr:rowOff>
    </xdr:from>
    <xdr:to>
      <xdr:col>16</xdr:col>
      <xdr:colOff>749300</xdr:colOff>
      <xdr:row>21</xdr:row>
      <xdr:rowOff>77638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B578B1-9DFA-7345-B3C1-08EFC75E0872}"/>
            </a:ext>
          </a:extLst>
        </xdr:cNvPr>
        <xdr:cNvSpPr txBox="1"/>
      </xdr:nvSpPr>
      <xdr:spPr>
        <a:xfrm>
          <a:off x="11346132" y="994434"/>
          <a:ext cx="3421093" cy="3360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FILTER</a:t>
          </a:r>
        </a:p>
        <a:p>
          <a:endParaRPr lang="en-GB" sz="1100" baseline="0"/>
        </a:p>
        <a:p>
          <a:endParaRPr lang="en-GB" sz="1100" baseline="0"/>
        </a:p>
        <a:p>
          <a:r>
            <a:rPr lang="en-GB" sz="1100" baseline="0"/>
            <a:t>CONDITIONAL FORMATTING</a:t>
          </a:r>
        </a:p>
        <a:p>
          <a:endParaRPr lang="en-GB" sz="1100" baseline="0"/>
        </a:p>
        <a:p>
          <a:endParaRPr lang="en-GB" sz="1100" baseline="0"/>
        </a:p>
        <a:p>
          <a:endParaRPr lang="en-GB" sz="1100" baseline="0"/>
        </a:p>
        <a:p>
          <a:r>
            <a:rPr lang="en-GB" sz="1100"/>
            <a:t>REMOVE DUPLICATES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AJI MANI KHUMARAN MBMK" refreshedDate="44016.748380555553" createdVersion="6" refreshedVersion="6" minRefreshableVersion="3" recordCount="26" xr:uid="{72430ABF-6661-3E4D-8D37-0B60D526B617}">
  <cacheSource type="worksheet">
    <worksheetSource ref="A1:G27" sheet="PIVOT TABLE"/>
  </cacheSource>
  <cacheFields count="7">
    <cacheField name="NAME" numFmtId="0">
      <sharedItems count="26">
        <s v="ARJUN"/>
        <s v="BALAJI"/>
        <s v="CHITRA"/>
        <s v="DEEPTHI"/>
        <s v="EVA"/>
        <s v="FRANK"/>
        <s v="GEETA"/>
        <s v="HARI"/>
        <s v="INDIRA"/>
        <s v="JAY"/>
        <s v="KRISHA"/>
        <s v="LIMA"/>
        <s v="MOHAN"/>
        <s v="OMKAR"/>
        <s v="NINA"/>
        <s v="PRIYA"/>
        <s v="QUTB"/>
        <s v="RENU"/>
        <s v="SWATHI"/>
        <s v="TIGER"/>
        <s v="UVA"/>
        <s v="VIJAY"/>
        <s v="WALKESH"/>
        <s v="XEEMA"/>
        <s v="YASHVI"/>
        <s v="ZENA"/>
      </sharedItems>
    </cacheField>
    <cacheField name="PHONE NO" numFmtId="0">
      <sharedItems containsSemiMixedTypes="0" containsString="0" containsNumber="1" containsInteger="1" minValue="9000000001" maxValue="9000000026" count="26">
        <n v="9000000001"/>
        <n v="9000000002"/>
        <n v="9000000003"/>
        <n v="9000000004"/>
        <n v="9000000005"/>
        <n v="9000000006"/>
        <n v="9000000007"/>
        <n v="9000000008"/>
        <n v="9000000009"/>
        <n v="9000000010"/>
        <n v="9000000011"/>
        <n v="9000000012"/>
        <n v="9000000013"/>
        <n v="9000000014"/>
        <n v="9000000015"/>
        <n v="9000000016"/>
        <n v="9000000017"/>
        <n v="9000000018"/>
        <n v="9000000019"/>
        <n v="9000000020"/>
        <n v="9000000021"/>
        <n v="9000000022"/>
        <n v="9000000023"/>
        <n v="9000000024"/>
        <n v="9000000025"/>
        <n v="9000000026"/>
      </sharedItems>
    </cacheField>
    <cacheField name="AGE" numFmtId="0">
      <sharedItems containsSemiMixedTypes="0" containsString="0" containsNumber="1" containsInteger="1" minValue="12" maxValue="76" count="19">
        <n v="32"/>
        <n v="33"/>
        <n v="24"/>
        <n v="54"/>
        <n v="34"/>
        <n v="56"/>
        <n v="76"/>
        <n v="23"/>
        <n v="45"/>
        <n v="65"/>
        <n v="44"/>
        <n v="31"/>
        <n v="30"/>
        <n v="29"/>
        <n v="61"/>
        <n v="55"/>
        <n v="43"/>
        <n v="22"/>
        <n v="12"/>
      </sharedItems>
    </cacheField>
    <cacheField name="AREA" numFmtId="0">
      <sharedItems count="3">
        <s v="AREA 223"/>
        <s v="AREA 234"/>
        <s v="AREA 445"/>
      </sharedItems>
    </cacheField>
    <cacheField name="SALARY" numFmtId="0">
      <sharedItems containsSemiMixedTypes="0" containsString="0" containsNumber="1" containsInteger="1" minValue="8000" maxValue="125000" count="9">
        <n v="100000"/>
        <n v="125000"/>
        <n v="99000"/>
        <n v="45000"/>
        <n v="23000"/>
        <n v="13000"/>
        <n v="25000"/>
        <n v="55000"/>
        <n v="8000"/>
      </sharedItems>
    </cacheField>
    <cacheField name="REGION" numFmtId="0">
      <sharedItems count="4">
        <s v="EAST"/>
        <s v="WEST"/>
        <s v="NORTH"/>
        <s v="SOUTH"/>
      </sharedItems>
    </cacheField>
    <cacheField name="SALES AMOUNT" numFmtId="44">
      <sharedItems containsSemiMixedTypes="0" containsString="0" containsNumber="1" containsInteger="1" minValue="3000" maxValue="2000000" count="8">
        <n v="1000000"/>
        <n v="2000000"/>
        <n v="500000"/>
        <n v="400000"/>
        <n v="3000"/>
        <n v="40000"/>
        <n v="30000"/>
        <n v="1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1"/>
    <x v="1"/>
    <x v="1"/>
    <x v="1"/>
    <x v="1"/>
    <x v="1"/>
  </r>
  <r>
    <x v="2"/>
    <x v="2"/>
    <x v="2"/>
    <x v="2"/>
    <x v="2"/>
    <x v="2"/>
    <x v="2"/>
  </r>
  <r>
    <x v="3"/>
    <x v="3"/>
    <x v="3"/>
    <x v="0"/>
    <x v="3"/>
    <x v="3"/>
    <x v="3"/>
  </r>
  <r>
    <x v="4"/>
    <x v="4"/>
    <x v="4"/>
    <x v="1"/>
    <x v="4"/>
    <x v="3"/>
    <x v="4"/>
  </r>
  <r>
    <x v="5"/>
    <x v="5"/>
    <x v="5"/>
    <x v="2"/>
    <x v="5"/>
    <x v="0"/>
    <x v="5"/>
  </r>
  <r>
    <x v="6"/>
    <x v="6"/>
    <x v="6"/>
    <x v="0"/>
    <x v="0"/>
    <x v="1"/>
    <x v="5"/>
  </r>
  <r>
    <x v="7"/>
    <x v="7"/>
    <x v="4"/>
    <x v="1"/>
    <x v="6"/>
    <x v="2"/>
    <x v="6"/>
  </r>
  <r>
    <x v="8"/>
    <x v="8"/>
    <x v="7"/>
    <x v="2"/>
    <x v="2"/>
    <x v="0"/>
    <x v="3"/>
  </r>
  <r>
    <x v="9"/>
    <x v="9"/>
    <x v="8"/>
    <x v="0"/>
    <x v="3"/>
    <x v="1"/>
    <x v="3"/>
  </r>
  <r>
    <x v="10"/>
    <x v="10"/>
    <x v="9"/>
    <x v="1"/>
    <x v="4"/>
    <x v="3"/>
    <x v="4"/>
  </r>
  <r>
    <x v="11"/>
    <x v="11"/>
    <x v="4"/>
    <x v="2"/>
    <x v="5"/>
    <x v="0"/>
    <x v="5"/>
  </r>
  <r>
    <x v="12"/>
    <x v="12"/>
    <x v="10"/>
    <x v="0"/>
    <x v="0"/>
    <x v="1"/>
    <x v="5"/>
  </r>
  <r>
    <x v="13"/>
    <x v="13"/>
    <x v="8"/>
    <x v="1"/>
    <x v="6"/>
    <x v="2"/>
    <x v="6"/>
  </r>
  <r>
    <x v="14"/>
    <x v="14"/>
    <x v="1"/>
    <x v="2"/>
    <x v="2"/>
    <x v="3"/>
    <x v="3"/>
  </r>
  <r>
    <x v="15"/>
    <x v="15"/>
    <x v="11"/>
    <x v="0"/>
    <x v="3"/>
    <x v="3"/>
    <x v="5"/>
  </r>
  <r>
    <x v="16"/>
    <x v="16"/>
    <x v="12"/>
    <x v="1"/>
    <x v="4"/>
    <x v="0"/>
    <x v="5"/>
  </r>
  <r>
    <x v="17"/>
    <x v="17"/>
    <x v="13"/>
    <x v="2"/>
    <x v="7"/>
    <x v="2"/>
    <x v="6"/>
  </r>
  <r>
    <x v="18"/>
    <x v="18"/>
    <x v="8"/>
    <x v="0"/>
    <x v="0"/>
    <x v="2"/>
    <x v="3"/>
  </r>
  <r>
    <x v="19"/>
    <x v="19"/>
    <x v="14"/>
    <x v="1"/>
    <x v="6"/>
    <x v="1"/>
    <x v="3"/>
  </r>
  <r>
    <x v="20"/>
    <x v="20"/>
    <x v="7"/>
    <x v="2"/>
    <x v="2"/>
    <x v="1"/>
    <x v="4"/>
  </r>
  <r>
    <x v="21"/>
    <x v="21"/>
    <x v="15"/>
    <x v="0"/>
    <x v="3"/>
    <x v="0"/>
    <x v="5"/>
  </r>
  <r>
    <x v="22"/>
    <x v="22"/>
    <x v="4"/>
    <x v="1"/>
    <x v="4"/>
    <x v="0"/>
    <x v="5"/>
  </r>
  <r>
    <x v="23"/>
    <x v="23"/>
    <x v="16"/>
    <x v="2"/>
    <x v="5"/>
    <x v="3"/>
    <x v="6"/>
  </r>
  <r>
    <x v="24"/>
    <x v="24"/>
    <x v="17"/>
    <x v="0"/>
    <x v="3"/>
    <x v="3"/>
    <x v="3"/>
  </r>
  <r>
    <x v="25"/>
    <x v="25"/>
    <x v="18"/>
    <x v="1"/>
    <x v="8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FC54DE-094B-0A47-AEDF-2B465BF9CFA7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Fields count="7">
    <pivotField showAll="0"/>
    <pivotField showAll="0"/>
    <pivotField showAll="0"/>
    <pivotField showAll="0"/>
    <pivotField showAll="0"/>
    <pivotField showAll="0"/>
    <pivotField numFmtId="44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251A06-D516-7D45-AB5B-C58CADFE399C}" name="PivotTable2" cacheId="9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7:L24" firstHeaderRow="1" firstDataRow="1" firstDataCol="0"/>
  <pivotFields count="7"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>
      <items count="20">
        <item x="18"/>
        <item x="17"/>
        <item x="7"/>
        <item x="2"/>
        <item x="13"/>
        <item x="12"/>
        <item x="11"/>
        <item x="0"/>
        <item x="1"/>
        <item x="4"/>
        <item x="16"/>
        <item x="10"/>
        <item x="8"/>
        <item x="3"/>
        <item x="15"/>
        <item x="5"/>
        <item x="14"/>
        <item x="9"/>
        <item x="6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0">
        <item x="8"/>
        <item x="5"/>
        <item x="4"/>
        <item x="6"/>
        <item x="3"/>
        <item x="7"/>
        <item x="2"/>
        <item x="0"/>
        <item x="1"/>
        <item t="default"/>
      </items>
    </pivotField>
    <pivotField showAll="0">
      <items count="5">
        <item x="0"/>
        <item x="2"/>
        <item x="3"/>
        <item x="1"/>
        <item t="default"/>
      </items>
    </pivotField>
    <pivotField numFmtId="44" showAll="0">
      <items count="9">
        <item x="4"/>
        <item x="7"/>
        <item x="6"/>
        <item x="5"/>
        <item x="3"/>
        <item x="2"/>
        <item x="0"/>
        <item x="1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FCF3-BAD6-0C4A-A215-EBA4B4063788}">
  <sheetPr>
    <tabColor rgb="FF00B050"/>
  </sheetPr>
  <dimension ref="A1:I27"/>
  <sheetViews>
    <sheetView zoomScale="136" zoomScaleNormal="100" workbookViewId="0">
      <selection activeCell="H15" sqref="H15"/>
    </sheetView>
  </sheetViews>
  <sheetFormatPr baseColWidth="10" defaultRowHeight="16" x14ac:dyDescent="0.2"/>
  <cols>
    <col min="2" max="2" width="11.1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 x14ac:dyDescent="0.2">
      <c r="A2" t="s">
        <v>5</v>
      </c>
      <c r="B2">
        <v>9000000001</v>
      </c>
      <c r="C2">
        <v>32</v>
      </c>
      <c r="D2" t="s">
        <v>31</v>
      </c>
      <c r="E2">
        <v>100000</v>
      </c>
    </row>
    <row r="3" spans="1:9" x14ac:dyDescent="0.2">
      <c r="A3" t="s">
        <v>6</v>
      </c>
      <c r="B3">
        <v>9000000002</v>
      </c>
      <c r="C3">
        <v>33</v>
      </c>
      <c r="D3" t="s">
        <v>32</v>
      </c>
      <c r="E3">
        <v>125000</v>
      </c>
    </row>
    <row r="4" spans="1:9" x14ac:dyDescent="0.2">
      <c r="A4" t="s">
        <v>7</v>
      </c>
      <c r="B4">
        <v>9000000003</v>
      </c>
      <c r="C4">
        <v>24</v>
      </c>
      <c r="D4" t="s">
        <v>33</v>
      </c>
      <c r="E4">
        <v>99000</v>
      </c>
      <c r="H4" t="s">
        <v>0</v>
      </c>
      <c r="I4" t="s">
        <v>5</v>
      </c>
    </row>
    <row r="5" spans="1:9" x14ac:dyDescent="0.2">
      <c r="A5" t="s">
        <v>8</v>
      </c>
      <c r="B5">
        <v>9000000004</v>
      </c>
      <c r="C5">
        <v>54</v>
      </c>
      <c r="D5" t="s">
        <v>31</v>
      </c>
      <c r="E5">
        <v>45000</v>
      </c>
      <c r="H5" t="s">
        <v>4</v>
      </c>
      <c r="I5">
        <f>VLOOKUP(I4,A1:E27,5,FALSE)</f>
        <v>100000</v>
      </c>
    </row>
    <row r="6" spans="1:9" x14ac:dyDescent="0.2">
      <c r="A6" t="s">
        <v>9</v>
      </c>
      <c r="B6">
        <v>9000000005</v>
      </c>
      <c r="C6">
        <v>34</v>
      </c>
      <c r="D6" t="s">
        <v>32</v>
      </c>
      <c r="E6">
        <v>23000</v>
      </c>
    </row>
    <row r="7" spans="1:9" x14ac:dyDescent="0.2">
      <c r="A7" t="s">
        <v>10</v>
      </c>
      <c r="B7">
        <v>9000000006</v>
      </c>
      <c r="C7">
        <v>56</v>
      </c>
      <c r="D7" t="s">
        <v>33</v>
      </c>
      <c r="E7">
        <v>13000</v>
      </c>
    </row>
    <row r="8" spans="1:9" x14ac:dyDescent="0.2">
      <c r="A8" t="s">
        <v>11</v>
      </c>
      <c r="B8">
        <v>9000000007</v>
      </c>
      <c r="C8">
        <v>76</v>
      </c>
      <c r="D8" t="s">
        <v>31</v>
      </c>
      <c r="E8">
        <v>100000</v>
      </c>
    </row>
    <row r="9" spans="1:9" x14ac:dyDescent="0.2">
      <c r="A9" t="s">
        <v>12</v>
      </c>
      <c r="B9">
        <v>9000000008</v>
      </c>
      <c r="C9">
        <v>34</v>
      </c>
      <c r="D9" t="s">
        <v>32</v>
      </c>
      <c r="E9">
        <v>25000</v>
      </c>
    </row>
    <row r="10" spans="1:9" x14ac:dyDescent="0.2">
      <c r="A10" t="s">
        <v>13</v>
      </c>
      <c r="B10">
        <v>9000000009</v>
      </c>
      <c r="C10">
        <v>23</v>
      </c>
      <c r="D10" t="s">
        <v>33</v>
      </c>
      <c r="E10">
        <v>99000</v>
      </c>
      <c r="H10" t="s">
        <v>0</v>
      </c>
      <c r="I10" t="str">
        <f>I4</f>
        <v>ARJUN</v>
      </c>
    </row>
    <row r="11" spans="1:9" x14ac:dyDescent="0.2">
      <c r="A11" t="s">
        <v>14</v>
      </c>
      <c r="B11">
        <v>9000000010</v>
      </c>
      <c r="C11">
        <v>45</v>
      </c>
      <c r="D11" t="s">
        <v>31</v>
      </c>
      <c r="E11">
        <v>45000</v>
      </c>
      <c r="H11" t="s">
        <v>2</v>
      </c>
      <c r="I11">
        <f>VLOOKUP(I10,A1:E27,3,FALSE)</f>
        <v>32</v>
      </c>
    </row>
    <row r="12" spans="1:9" x14ac:dyDescent="0.2">
      <c r="A12" t="s">
        <v>15</v>
      </c>
      <c r="B12">
        <v>9000000011</v>
      </c>
      <c r="C12">
        <v>65</v>
      </c>
      <c r="D12" t="s">
        <v>32</v>
      </c>
      <c r="E12">
        <v>23000</v>
      </c>
    </row>
    <row r="13" spans="1:9" x14ac:dyDescent="0.2">
      <c r="A13" t="s">
        <v>16</v>
      </c>
      <c r="B13">
        <v>9000000012</v>
      </c>
      <c r="C13">
        <v>34</v>
      </c>
      <c r="D13" t="s">
        <v>33</v>
      </c>
      <c r="E13">
        <v>13000</v>
      </c>
    </row>
    <row r="14" spans="1:9" x14ac:dyDescent="0.2">
      <c r="A14" t="s">
        <v>17</v>
      </c>
      <c r="B14">
        <v>9000000013</v>
      </c>
      <c r="C14">
        <v>44</v>
      </c>
      <c r="D14" t="s">
        <v>31</v>
      </c>
      <c r="E14">
        <v>100000</v>
      </c>
    </row>
    <row r="15" spans="1:9" x14ac:dyDescent="0.2">
      <c r="A15" t="s">
        <v>18</v>
      </c>
      <c r="B15">
        <v>9000000014</v>
      </c>
      <c r="C15">
        <v>45</v>
      </c>
      <c r="D15" t="s">
        <v>32</v>
      </c>
      <c r="E15">
        <v>25000</v>
      </c>
    </row>
    <row r="16" spans="1:9" x14ac:dyDescent="0.2">
      <c r="A16" t="s">
        <v>19</v>
      </c>
      <c r="B16">
        <v>9000000015</v>
      </c>
      <c r="C16">
        <v>33</v>
      </c>
      <c r="D16" t="s">
        <v>33</v>
      </c>
      <c r="E16">
        <v>99000</v>
      </c>
    </row>
    <row r="17" spans="1:5" x14ac:dyDescent="0.2">
      <c r="A17" t="s">
        <v>20</v>
      </c>
      <c r="B17">
        <v>9000000016</v>
      </c>
      <c r="C17">
        <v>31</v>
      </c>
      <c r="D17" t="s">
        <v>31</v>
      </c>
      <c r="E17">
        <v>45000</v>
      </c>
    </row>
    <row r="18" spans="1:5" x14ac:dyDescent="0.2">
      <c r="A18" t="s">
        <v>21</v>
      </c>
      <c r="B18">
        <v>9000000017</v>
      </c>
      <c r="C18">
        <v>30</v>
      </c>
      <c r="D18" t="s">
        <v>32</v>
      </c>
      <c r="E18">
        <v>23000</v>
      </c>
    </row>
    <row r="19" spans="1:5" x14ac:dyDescent="0.2">
      <c r="A19" t="s">
        <v>22</v>
      </c>
      <c r="B19">
        <v>9000000018</v>
      </c>
      <c r="C19">
        <v>29</v>
      </c>
      <c r="D19" t="s">
        <v>33</v>
      </c>
      <c r="E19">
        <v>55000</v>
      </c>
    </row>
    <row r="20" spans="1:5" x14ac:dyDescent="0.2">
      <c r="A20" t="s">
        <v>23</v>
      </c>
      <c r="B20">
        <v>9000000019</v>
      </c>
      <c r="C20">
        <v>45</v>
      </c>
      <c r="D20" t="s">
        <v>31</v>
      </c>
      <c r="E20">
        <v>100000</v>
      </c>
    </row>
    <row r="21" spans="1:5" x14ac:dyDescent="0.2">
      <c r="A21" t="s">
        <v>24</v>
      </c>
      <c r="B21">
        <v>9000000020</v>
      </c>
      <c r="C21">
        <v>61</v>
      </c>
      <c r="D21" t="s">
        <v>32</v>
      </c>
      <c r="E21">
        <v>25000</v>
      </c>
    </row>
    <row r="22" spans="1:5" x14ac:dyDescent="0.2">
      <c r="A22" t="s">
        <v>25</v>
      </c>
      <c r="B22">
        <v>9000000021</v>
      </c>
      <c r="C22">
        <v>23</v>
      </c>
      <c r="D22" t="s">
        <v>33</v>
      </c>
      <c r="E22">
        <v>99000</v>
      </c>
    </row>
    <row r="23" spans="1:5" x14ac:dyDescent="0.2">
      <c r="A23" t="s">
        <v>26</v>
      </c>
      <c r="B23">
        <v>9000000022</v>
      </c>
      <c r="C23">
        <v>55</v>
      </c>
      <c r="D23" t="s">
        <v>31</v>
      </c>
      <c r="E23">
        <v>45000</v>
      </c>
    </row>
    <row r="24" spans="1:5" x14ac:dyDescent="0.2">
      <c r="A24" t="s">
        <v>27</v>
      </c>
      <c r="B24">
        <v>9000000023</v>
      </c>
      <c r="C24">
        <v>34</v>
      </c>
      <c r="D24" t="s">
        <v>32</v>
      </c>
      <c r="E24">
        <v>23000</v>
      </c>
    </row>
    <row r="25" spans="1:5" x14ac:dyDescent="0.2">
      <c r="A25" t="s">
        <v>28</v>
      </c>
      <c r="B25">
        <v>9000000024</v>
      </c>
      <c r="C25">
        <v>43</v>
      </c>
      <c r="D25" t="s">
        <v>33</v>
      </c>
      <c r="E25">
        <v>13000</v>
      </c>
    </row>
    <row r="26" spans="1:5" x14ac:dyDescent="0.2">
      <c r="A26" t="s">
        <v>29</v>
      </c>
      <c r="B26">
        <v>9000000025</v>
      </c>
      <c r="C26">
        <v>22</v>
      </c>
      <c r="D26" t="s">
        <v>31</v>
      </c>
      <c r="E26">
        <v>45000</v>
      </c>
    </row>
    <row r="27" spans="1:5" x14ac:dyDescent="0.2">
      <c r="A27" t="s">
        <v>30</v>
      </c>
      <c r="B27">
        <v>9000000026</v>
      </c>
      <c r="C27">
        <v>12</v>
      </c>
      <c r="D27" t="s">
        <v>32</v>
      </c>
      <c r="E27">
        <v>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8387-B4CC-F948-8FC8-EDF380F4F4EE}">
  <dimension ref="A1"/>
  <sheetViews>
    <sheetView workbookViewId="0">
      <selection activeCell="D6" sqref="D6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3B4A-5462-A445-B56B-84257E7C0E4D}">
  <dimension ref="A2:H30"/>
  <sheetViews>
    <sheetView zoomScale="121" workbookViewId="0">
      <selection activeCell="C30" sqref="C30"/>
    </sheetView>
  </sheetViews>
  <sheetFormatPr baseColWidth="10" defaultRowHeight="16" x14ac:dyDescent="0.2"/>
  <cols>
    <col min="4" max="4" width="22" customWidth="1"/>
    <col min="5" max="5" width="21.6640625" customWidth="1"/>
  </cols>
  <sheetData>
    <row r="2" spans="1:8" x14ac:dyDescent="0.2">
      <c r="A2" t="s">
        <v>34</v>
      </c>
      <c r="C2">
        <v>123042.82154073422</v>
      </c>
      <c r="D2" t="s">
        <v>47</v>
      </c>
      <c r="E2">
        <f>C2*12</f>
        <v>1476513.8584888107</v>
      </c>
      <c r="F2" t="s">
        <v>49</v>
      </c>
    </row>
    <row r="3" spans="1:8" x14ac:dyDescent="0.2">
      <c r="A3" t="s">
        <v>5</v>
      </c>
      <c r="C3" s="2">
        <v>0.05</v>
      </c>
    </row>
    <row r="4" spans="1:8" x14ac:dyDescent="0.2">
      <c r="C4">
        <v>35</v>
      </c>
      <c r="D4" t="s">
        <v>2</v>
      </c>
      <c r="F4">
        <f>C6-C4</f>
        <v>25</v>
      </c>
      <c r="G4" t="s">
        <v>51</v>
      </c>
    </row>
    <row r="6" spans="1:8" x14ac:dyDescent="0.2">
      <c r="C6">
        <v>60</v>
      </c>
      <c r="D6" t="s">
        <v>48</v>
      </c>
    </row>
    <row r="8" spans="1:8" x14ac:dyDescent="0.2">
      <c r="C8" t="s">
        <v>50</v>
      </c>
      <c r="E8" s="3">
        <f>FV(C3,F4,0,-E2,1)</f>
        <v>5000000.0000000009</v>
      </c>
    </row>
    <row r="10" spans="1:8" x14ac:dyDescent="0.2">
      <c r="C10" t="s">
        <v>52</v>
      </c>
      <c r="E10" s="3"/>
    </row>
    <row r="11" spans="1:8" x14ac:dyDescent="0.2">
      <c r="A11" t="s">
        <v>35</v>
      </c>
    </row>
    <row r="15" spans="1:8" x14ac:dyDescent="0.2">
      <c r="C15">
        <v>100000</v>
      </c>
      <c r="D15" t="s">
        <v>53</v>
      </c>
      <c r="G15" t="s">
        <v>54</v>
      </c>
    </row>
    <row r="16" spans="1:8" x14ac:dyDescent="0.2">
      <c r="C16" s="2">
        <v>0.12</v>
      </c>
      <c r="D16" t="s">
        <v>56</v>
      </c>
      <c r="G16" s="2">
        <v>0.3</v>
      </c>
      <c r="H16" t="s">
        <v>55</v>
      </c>
    </row>
    <row r="17" spans="1:7" x14ac:dyDescent="0.2">
      <c r="C17">
        <v>35</v>
      </c>
      <c r="D17" t="s">
        <v>2</v>
      </c>
      <c r="G17">
        <f>C15*30%</f>
        <v>30000</v>
      </c>
    </row>
    <row r="19" spans="1:7" x14ac:dyDescent="0.2">
      <c r="C19">
        <v>60</v>
      </c>
      <c r="D19" t="s">
        <v>48</v>
      </c>
    </row>
    <row r="20" spans="1:7" x14ac:dyDescent="0.2">
      <c r="A20" t="s">
        <v>36</v>
      </c>
    </row>
    <row r="21" spans="1:7" x14ac:dyDescent="0.2">
      <c r="D21" s="3">
        <f>FV(C16/12,F4*12,-G17,0,1)</f>
        <v>56929052.773631096</v>
      </c>
    </row>
    <row r="24" spans="1:7" x14ac:dyDescent="0.2">
      <c r="C24">
        <v>60</v>
      </c>
      <c r="D24" t="s">
        <v>48</v>
      </c>
      <c r="E24" s="2"/>
    </row>
    <row r="25" spans="1:7" x14ac:dyDescent="0.2">
      <c r="C25">
        <v>60000000</v>
      </c>
      <c r="D25" t="s">
        <v>57</v>
      </c>
    </row>
    <row r="26" spans="1:7" x14ac:dyDescent="0.2">
      <c r="C26" s="2">
        <v>0.05</v>
      </c>
      <c r="D26" t="s">
        <v>37</v>
      </c>
    </row>
    <row r="27" spans="1:7" x14ac:dyDescent="0.2">
      <c r="C27">
        <v>90</v>
      </c>
      <c r="D27" t="s">
        <v>58</v>
      </c>
    </row>
    <row r="29" spans="1:7" x14ac:dyDescent="0.2">
      <c r="C29" t="s">
        <v>54</v>
      </c>
      <c r="D29" s="3">
        <f>PMT(C26,30,-C25,0,1)</f>
        <v>3717224.8617300899</v>
      </c>
    </row>
    <row r="30" spans="1:7" x14ac:dyDescent="0.2">
      <c r="A30" t="s">
        <v>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ECF-23C1-684E-A600-89995CE1F487}">
  <dimension ref="A3:C20"/>
  <sheetViews>
    <sheetView workbookViewId="0">
      <selection activeCell="A3" sqref="A3"/>
    </sheetView>
  </sheetViews>
  <sheetFormatPr baseColWidth="10" defaultRowHeight="16" x14ac:dyDescent="0.2"/>
  <sheetData>
    <row r="3" spans="1:3" x14ac:dyDescent="0.2">
      <c r="A3" s="4"/>
      <c r="B3" s="5"/>
      <c r="C3" s="6"/>
    </row>
    <row r="4" spans="1:3" x14ac:dyDescent="0.2">
      <c r="A4" s="7"/>
      <c r="B4" s="8"/>
      <c r="C4" s="9"/>
    </row>
    <row r="5" spans="1:3" x14ac:dyDescent="0.2">
      <c r="A5" s="7"/>
      <c r="B5" s="8"/>
      <c r="C5" s="9"/>
    </row>
    <row r="6" spans="1:3" x14ac:dyDescent="0.2">
      <c r="A6" s="7"/>
      <c r="B6" s="8"/>
      <c r="C6" s="9"/>
    </row>
    <row r="7" spans="1:3" x14ac:dyDescent="0.2">
      <c r="A7" s="7"/>
      <c r="B7" s="8"/>
      <c r="C7" s="9"/>
    </row>
    <row r="8" spans="1:3" x14ac:dyDescent="0.2">
      <c r="A8" s="7"/>
      <c r="B8" s="8"/>
      <c r="C8" s="9"/>
    </row>
    <row r="9" spans="1:3" x14ac:dyDescent="0.2">
      <c r="A9" s="7"/>
      <c r="B9" s="8"/>
      <c r="C9" s="9"/>
    </row>
    <row r="10" spans="1:3" x14ac:dyDescent="0.2">
      <c r="A10" s="7"/>
      <c r="B10" s="8"/>
      <c r="C10" s="9"/>
    </row>
    <row r="11" spans="1:3" x14ac:dyDescent="0.2">
      <c r="A11" s="7"/>
      <c r="B11" s="8"/>
      <c r="C11" s="9"/>
    </row>
    <row r="12" spans="1:3" x14ac:dyDescent="0.2">
      <c r="A12" s="7"/>
      <c r="B12" s="8"/>
      <c r="C12" s="9"/>
    </row>
    <row r="13" spans="1:3" x14ac:dyDescent="0.2">
      <c r="A13" s="7"/>
      <c r="B13" s="8"/>
      <c r="C13" s="9"/>
    </row>
    <row r="14" spans="1:3" x14ac:dyDescent="0.2">
      <c r="A14" s="7"/>
      <c r="B14" s="8"/>
      <c r="C14" s="9"/>
    </row>
    <row r="15" spans="1:3" x14ac:dyDescent="0.2">
      <c r="A15" s="7"/>
      <c r="B15" s="8"/>
      <c r="C15" s="9"/>
    </row>
    <row r="16" spans="1:3" x14ac:dyDescent="0.2">
      <c r="A16" s="7"/>
      <c r="B16" s="8"/>
      <c r="C16" s="9"/>
    </row>
    <row r="17" spans="1:3" x14ac:dyDescent="0.2">
      <c r="A17" s="7"/>
      <c r="B17" s="8"/>
      <c r="C17" s="9"/>
    </row>
    <row r="18" spans="1:3" x14ac:dyDescent="0.2">
      <c r="A18" s="7"/>
      <c r="B18" s="8"/>
      <c r="C18" s="9"/>
    </row>
    <row r="19" spans="1:3" x14ac:dyDescent="0.2">
      <c r="A19" s="7"/>
      <c r="B19" s="8"/>
      <c r="C19" s="9"/>
    </row>
    <row r="20" spans="1:3" x14ac:dyDescent="0.2">
      <c r="A20" s="10"/>
      <c r="B20" s="11"/>
      <c r="C2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6966-6E97-1048-9DEC-B2A7306ECFE5}">
  <dimension ref="A1:L27"/>
  <sheetViews>
    <sheetView workbookViewId="0">
      <selection activeCell="G27" sqref="A1:G27"/>
    </sheetView>
  </sheetViews>
  <sheetFormatPr baseColWidth="10" defaultRowHeight="16" x14ac:dyDescent="0.2"/>
  <cols>
    <col min="7" max="7" width="14.5" customWidth="1"/>
    <col min="10" max="13" width="15.5" bestFit="1" customWidth="1"/>
    <col min="14" max="15" width="10.83203125" bestFit="1" customWidth="1"/>
    <col min="16" max="18" width="11.1640625" bestFit="1" customWidth="1"/>
    <col min="19" max="20" width="12.1640625" bestFit="1" customWidth="1"/>
    <col min="21" max="22" width="11.1640625" bestFit="1" customWidth="1"/>
    <col min="23" max="23" width="12.1640625" bestFit="1" customWidth="1"/>
    <col min="24" max="29" width="11.1640625" bestFit="1" customWidth="1"/>
    <col min="30" max="30" width="12.1640625" bestFit="1" customWidth="1"/>
    <col min="31" max="31" width="21" bestFit="1" customWidth="1"/>
    <col min="32" max="32" width="16.83203125" bestFit="1" customWidth="1"/>
    <col min="33" max="33" width="13.83203125" bestFit="1" customWidth="1"/>
    <col min="34" max="34" width="21" bestFit="1" customWidth="1"/>
    <col min="35" max="35" width="16.83203125" bestFit="1" customWidth="1"/>
    <col min="36" max="36" width="13.83203125" bestFit="1" customWidth="1"/>
    <col min="37" max="37" width="21" bestFit="1" customWidth="1"/>
    <col min="38" max="38" width="16.83203125" bestFit="1" customWidth="1"/>
    <col min="39" max="39" width="13.83203125" bestFit="1" customWidth="1"/>
    <col min="40" max="40" width="21" bestFit="1" customWidth="1"/>
    <col min="41" max="41" width="16.83203125" bestFit="1" customWidth="1"/>
    <col min="42" max="42" width="13.83203125" bestFit="1" customWidth="1"/>
    <col min="43" max="43" width="21" bestFit="1" customWidth="1"/>
    <col min="44" max="44" width="16.83203125" bestFit="1" customWidth="1"/>
    <col min="45" max="45" width="13.83203125" bestFit="1" customWidth="1"/>
    <col min="46" max="46" width="21" bestFit="1" customWidth="1"/>
    <col min="47" max="47" width="16.83203125" bestFit="1" customWidth="1"/>
    <col min="48" max="48" width="13.83203125" bestFit="1" customWidth="1"/>
    <col min="49" max="49" width="21" bestFit="1" customWidth="1"/>
    <col min="50" max="50" width="16.83203125" bestFit="1" customWidth="1"/>
    <col min="51" max="51" width="13.83203125" bestFit="1" customWidth="1"/>
    <col min="52" max="52" width="21" bestFit="1" customWidth="1"/>
    <col min="53" max="53" width="16.83203125" bestFit="1" customWidth="1"/>
    <col min="54" max="54" width="13.83203125" bestFit="1" customWidth="1"/>
    <col min="55" max="55" width="21" bestFit="1" customWidth="1"/>
    <col min="56" max="56" width="16.83203125" bestFit="1" customWidth="1"/>
    <col min="57" max="57" width="13.83203125" bestFit="1" customWidth="1"/>
    <col min="58" max="58" width="21" bestFit="1" customWidth="1"/>
    <col min="59" max="59" width="16.83203125" bestFit="1" customWidth="1"/>
    <col min="60" max="60" width="13.83203125" bestFit="1" customWidth="1"/>
    <col min="61" max="61" width="21" bestFit="1" customWidth="1"/>
    <col min="62" max="62" width="16.83203125" bestFit="1" customWidth="1"/>
    <col min="63" max="63" width="13.83203125" bestFit="1" customWidth="1"/>
    <col min="64" max="64" width="21" bestFit="1" customWidth="1"/>
    <col min="65" max="65" width="16.83203125" bestFit="1" customWidth="1"/>
    <col min="66" max="66" width="13.83203125" bestFit="1" customWidth="1"/>
    <col min="67" max="67" width="21" bestFit="1" customWidth="1"/>
    <col min="68" max="68" width="21.6640625" bestFit="1" customWidth="1"/>
    <col min="69" max="69" width="18.6640625" bestFit="1" customWidth="1"/>
    <col min="70" max="70" width="25.83203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43</v>
      </c>
    </row>
    <row r="2" spans="1:12" x14ac:dyDescent="0.2">
      <c r="A2" t="s">
        <v>5</v>
      </c>
      <c r="B2">
        <v>9000000001</v>
      </c>
      <c r="C2">
        <v>32</v>
      </c>
      <c r="D2" t="s">
        <v>31</v>
      </c>
      <c r="E2">
        <v>100000</v>
      </c>
      <c r="F2" t="s">
        <v>39</v>
      </c>
      <c r="G2" s="1">
        <v>1000000</v>
      </c>
    </row>
    <row r="3" spans="1:12" x14ac:dyDescent="0.2">
      <c r="A3" t="s">
        <v>6</v>
      </c>
      <c r="B3">
        <v>9000000002</v>
      </c>
      <c r="C3">
        <v>33</v>
      </c>
      <c r="D3" t="s">
        <v>32</v>
      </c>
      <c r="E3">
        <v>125000</v>
      </c>
      <c r="F3" t="s">
        <v>40</v>
      </c>
      <c r="G3" s="1">
        <v>2000000</v>
      </c>
    </row>
    <row r="4" spans="1:12" x14ac:dyDescent="0.2">
      <c r="A4" t="s">
        <v>7</v>
      </c>
      <c r="B4">
        <v>9000000003</v>
      </c>
      <c r="C4">
        <v>24</v>
      </c>
      <c r="D4" t="s">
        <v>33</v>
      </c>
      <c r="E4">
        <v>99000</v>
      </c>
      <c r="F4" t="s">
        <v>41</v>
      </c>
      <c r="G4" s="1">
        <v>500000</v>
      </c>
    </row>
    <row r="5" spans="1:12" x14ac:dyDescent="0.2">
      <c r="A5" t="s">
        <v>8</v>
      </c>
      <c r="B5">
        <v>9000000004</v>
      </c>
      <c r="C5">
        <v>54</v>
      </c>
      <c r="D5" t="s">
        <v>31</v>
      </c>
      <c r="E5">
        <v>45000</v>
      </c>
      <c r="F5" t="s">
        <v>42</v>
      </c>
      <c r="G5" s="1">
        <v>400000</v>
      </c>
    </row>
    <row r="6" spans="1:12" x14ac:dyDescent="0.2">
      <c r="A6" t="s">
        <v>9</v>
      </c>
      <c r="B6">
        <v>9000000005</v>
      </c>
      <c r="C6">
        <v>34</v>
      </c>
      <c r="D6" t="s">
        <v>32</v>
      </c>
      <c r="E6">
        <v>23000</v>
      </c>
      <c r="F6" t="s">
        <v>42</v>
      </c>
      <c r="G6" s="1">
        <v>3000</v>
      </c>
    </row>
    <row r="7" spans="1:12" x14ac:dyDescent="0.2">
      <c r="A7" t="s">
        <v>10</v>
      </c>
      <c r="B7">
        <v>9000000006</v>
      </c>
      <c r="C7">
        <v>56</v>
      </c>
      <c r="D7" t="s">
        <v>33</v>
      </c>
      <c r="E7">
        <v>13000</v>
      </c>
      <c r="F7" t="s">
        <v>39</v>
      </c>
      <c r="G7" s="1">
        <v>40000</v>
      </c>
      <c r="J7" s="4"/>
      <c r="K7" s="5"/>
      <c r="L7" s="6"/>
    </row>
    <row r="8" spans="1:12" x14ac:dyDescent="0.2">
      <c r="A8" t="s">
        <v>11</v>
      </c>
      <c r="B8">
        <v>9000000007</v>
      </c>
      <c r="C8">
        <v>76</v>
      </c>
      <c r="D8" t="s">
        <v>31</v>
      </c>
      <c r="E8">
        <v>100000</v>
      </c>
      <c r="F8" t="s">
        <v>40</v>
      </c>
      <c r="G8" s="1">
        <v>40000</v>
      </c>
      <c r="J8" s="7"/>
      <c r="K8" s="8"/>
      <c r="L8" s="9"/>
    </row>
    <row r="9" spans="1:12" x14ac:dyDescent="0.2">
      <c r="A9" t="s">
        <v>12</v>
      </c>
      <c r="B9">
        <v>9000000008</v>
      </c>
      <c r="C9">
        <v>34</v>
      </c>
      <c r="D9" t="s">
        <v>32</v>
      </c>
      <c r="E9">
        <v>25000</v>
      </c>
      <c r="F9" t="s">
        <v>41</v>
      </c>
      <c r="G9" s="1">
        <v>30000</v>
      </c>
      <c r="J9" s="7"/>
      <c r="K9" s="8"/>
      <c r="L9" s="9"/>
    </row>
    <row r="10" spans="1:12" x14ac:dyDescent="0.2">
      <c r="A10" t="s">
        <v>13</v>
      </c>
      <c r="B10">
        <v>9000000009</v>
      </c>
      <c r="C10">
        <v>23</v>
      </c>
      <c r="D10" t="s">
        <v>33</v>
      </c>
      <c r="E10">
        <v>99000</v>
      </c>
      <c r="F10" t="s">
        <v>39</v>
      </c>
      <c r="G10" s="1">
        <v>400000</v>
      </c>
      <c r="J10" s="7"/>
      <c r="K10" s="8"/>
      <c r="L10" s="9"/>
    </row>
    <row r="11" spans="1:12" x14ac:dyDescent="0.2">
      <c r="A11" t="s">
        <v>14</v>
      </c>
      <c r="B11">
        <v>9000000010</v>
      </c>
      <c r="C11">
        <v>45</v>
      </c>
      <c r="D11" t="s">
        <v>31</v>
      </c>
      <c r="E11">
        <v>45000</v>
      </c>
      <c r="F11" t="s">
        <v>40</v>
      </c>
      <c r="G11" s="1">
        <v>400000</v>
      </c>
      <c r="J11" s="7"/>
      <c r="K11" s="8"/>
      <c r="L11" s="9"/>
    </row>
    <row r="12" spans="1:12" x14ac:dyDescent="0.2">
      <c r="A12" t="s">
        <v>15</v>
      </c>
      <c r="B12">
        <v>9000000011</v>
      </c>
      <c r="C12">
        <v>65</v>
      </c>
      <c r="D12" t="s">
        <v>32</v>
      </c>
      <c r="E12">
        <v>23000</v>
      </c>
      <c r="F12" t="s">
        <v>42</v>
      </c>
      <c r="G12" s="1">
        <v>3000</v>
      </c>
      <c r="J12" s="7"/>
      <c r="K12" s="8"/>
      <c r="L12" s="9"/>
    </row>
    <row r="13" spans="1:12" x14ac:dyDescent="0.2">
      <c r="A13" t="s">
        <v>16</v>
      </c>
      <c r="B13">
        <v>9000000012</v>
      </c>
      <c r="C13">
        <v>34</v>
      </c>
      <c r="D13" t="s">
        <v>33</v>
      </c>
      <c r="E13">
        <v>13000</v>
      </c>
      <c r="F13" t="s">
        <v>39</v>
      </c>
      <c r="G13" s="1">
        <v>40000</v>
      </c>
      <c r="J13" s="7"/>
      <c r="K13" s="8"/>
      <c r="L13" s="9"/>
    </row>
    <row r="14" spans="1:12" x14ac:dyDescent="0.2">
      <c r="A14" t="s">
        <v>17</v>
      </c>
      <c r="B14">
        <v>9000000013</v>
      </c>
      <c r="C14">
        <v>44</v>
      </c>
      <c r="D14" t="s">
        <v>31</v>
      </c>
      <c r="E14">
        <v>100000</v>
      </c>
      <c r="F14" t="s">
        <v>40</v>
      </c>
      <c r="G14" s="1">
        <v>40000</v>
      </c>
      <c r="J14" s="7"/>
      <c r="K14" s="8"/>
      <c r="L14" s="9"/>
    </row>
    <row r="15" spans="1:12" x14ac:dyDescent="0.2">
      <c r="A15" t="s">
        <v>18</v>
      </c>
      <c r="B15">
        <v>9000000014</v>
      </c>
      <c r="C15">
        <v>45</v>
      </c>
      <c r="D15" t="s">
        <v>32</v>
      </c>
      <c r="E15">
        <v>25000</v>
      </c>
      <c r="F15" t="s">
        <v>41</v>
      </c>
      <c r="G15" s="1">
        <v>30000</v>
      </c>
      <c r="J15" s="7"/>
      <c r="K15" s="8"/>
      <c r="L15" s="9"/>
    </row>
    <row r="16" spans="1:12" x14ac:dyDescent="0.2">
      <c r="A16" t="s">
        <v>19</v>
      </c>
      <c r="B16">
        <v>9000000015</v>
      </c>
      <c r="C16">
        <v>33</v>
      </c>
      <c r="D16" t="s">
        <v>33</v>
      </c>
      <c r="E16">
        <v>99000</v>
      </c>
      <c r="F16" t="s">
        <v>42</v>
      </c>
      <c r="G16" s="1">
        <v>400000</v>
      </c>
      <c r="J16" s="7"/>
      <c r="K16" s="8"/>
      <c r="L16" s="9"/>
    </row>
    <row r="17" spans="1:12" x14ac:dyDescent="0.2">
      <c r="A17" t="s">
        <v>20</v>
      </c>
      <c r="B17">
        <v>9000000016</v>
      </c>
      <c r="C17">
        <v>31</v>
      </c>
      <c r="D17" t="s">
        <v>31</v>
      </c>
      <c r="E17">
        <v>45000</v>
      </c>
      <c r="F17" t="s">
        <v>42</v>
      </c>
      <c r="G17" s="1">
        <v>40000</v>
      </c>
      <c r="J17" s="7"/>
      <c r="K17" s="8"/>
      <c r="L17" s="9"/>
    </row>
    <row r="18" spans="1:12" x14ac:dyDescent="0.2">
      <c r="A18" t="s">
        <v>21</v>
      </c>
      <c r="B18">
        <v>9000000017</v>
      </c>
      <c r="C18">
        <v>30</v>
      </c>
      <c r="D18" t="s">
        <v>32</v>
      </c>
      <c r="E18">
        <v>23000</v>
      </c>
      <c r="F18" t="s">
        <v>39</v>
      </c>
      <c r="G18" s="1">
        <v>40000</v>
      </c>
      <c r="J18" s="7"/>
      <c r="K18" s="8"/>
      <c r="L18" s="9"/>
    </row>
    <row r="19" spans="1:12" x14ac:dyDescent="0.2">
      <c r="A19" t="s">
        <v>22</v>
      </c>
      <c r="B19">
        <v>9000000018</v>
      </c>
      <c r="C19">
        <v>29</v>
      </c>
      <c r="D19" t="s">
        <v>33</v>
      </c>
      <c r="E19">
        <v>55000</v>
      </c>
      <c r="F19" t="s">
        <v>41</v>
      </c>
      <c r="G19" s="1">
        <v>30000</v>
      </c>
      <c r="J19" s="7"/>
      <c r="K19" s="8"/>
      <c r="L19" s="9"/>
    </row>
    <row r="20" spans="1:12" x14ac:dyDescent="0.2">
      <c r="A20" t="s">
        <v>23</v>
      </c>
      <c r="B20">
        <v>9000000019</v>
      </c>
      <c r="C20">
        <v>45</v>
      </c>
      <c r="D20" t="s">
        <v>31</v>
      </c>
      <c r="E20">
        <v>100000</v>
      </c>
      <c r="F20" t="s">
        <v>41</v>
      </c>
      <c r="G20" s="1">
        <v>400000</v>
      </c>
      <c r="J20" s="7"/>
      <c r="K20" s="8"/>
      <c r="L20" s="9"/>
    </row>
    <row r="21" spans="1:12" x14ac:dyDescent="0.2">
      <c r="A21" t="s">
        <v>24</v>
      </c>
      <c r="B21">
        <v>9000000020</v>
      </c>
      <c r="C21">
        <v>61</v>
      </c>
      <c r="D21" t="s">
        <v>32</v>
      </c>
      <c r="E21">
        <v>25000</v>
      </c>
      <c r="F21" t="s">
        <v>40</v>
      </c>
      <c r="G21" s="1">
        <v>400000</v>
      </c>
      <c r="J21" s="7"/>
      <c r="K21" s="8"/>
      <c r="L21" s="9"/>
    </row>
    <row r="22" spans="1:12" x14ac:dyDescent="0.2">
      <c r="A22" t="s">
        <v>25</v>
      </c>
      <c r="B22">
        <v>9000000021</v>
      </c>
      <c r="C22">
        <v>23</v>
      </c>
      <c r="D22" t="s">
        <v>33</v>
      </c>
      <c r="E22">
        <v>99000</v>
      </c>
      <c r="F22" t="s">
        <v>40</v>
      </c>
      <c r="G22" s="1">
        <v>3000</v>
      </c>
      <c r="J22" s="7"/>
      <c r="K22" s="8"/>
      <c r="L22" s="9"/>
    </row>
    <row r="23" spans="1:12" x14ac:dyDescent="0.2">
      <c r="A23" t="s">
        <v>26</v>
      </c>
      <c r="B23">
        <v>9000000022</v>
      </c>
      <c r="C23">
        <v>55</v>
      </c>
      <c r="D23" t="s">
        <v>31</v>
      </c>
      <c r="E23">
        <v>45000</v>
      </c>
      <c r="F23" t="s">
        <v>39</v>
      </c>
      <c r="G23" s="1">
        <v>40000</v>
      </c>
      <c r="J23" s="7"/>
      <c r="K23" s="8"/>
      <c r="L23" s="9"/>
    </row>
    <row r="24" spans="1:12" x14ac:dyDescent="0.2">
      <c r="A24" t="s">
        <v>27</v>
      </c>
      <c r="B24">
        <v>9000000023</v>
      </c>
      <c r="C24">
        <v>34</v>
      </c>
      <c r="D24" t="s">
        <v>32</v>
      </c>
      <c r="E24">
        <v>23000</v>
      </c>
      <c r="F24" t="s">
        <v>39</v>
      </c>
      <c r="G24" s="1">
        <v>40000</v>
      </c>
      <c r="J24" s="10"/>
      <c r="K24" s="11"/>
      <c r="L24" s="12"/>
    </row>
    <row r="25" spans="1:12" x14ac:dyDescent="0.2">
      <c r="A25" t="s">
        <v>28</v>
      </c>
      <c r="B25">
        <v>9000000024</v>
      </c>
      <c r="C25">
        <v>43</v>
      </c>
      <c r="D25" t="s">
        <v>33</v>
      </c>
      <c r="E25">
        <v>13000</v>
      </c>
      <c r="F25" t="s">
        <v>42</v>
      </c>
      <c r="G25" s="1">
        <v>30000</v>
      </c>
    </row>
    <row r="26" spans="1:12" x14ac:dyDescent="0.2">
      <c r="A26" t="s">
        <v>29</v>
      </c>
      <c r="B26">
        <v>9000000025</v>
      </c>
      <c r="C26">
        <v>22</v>
      </c>
      <c r="D26" t="s">
        <v>31</v>
      </c>
      <c r="E26">
        <v>45000</v>
      </c>
      <c r="F26" t="s">
        <v>42</v>
      </c>
      <c r="G26" s="1">
        <v>400000</v>
      </c>
    </row>
    <row r="27" spans="1:12" x14ac:dyDescent="0.2">
      <c r="A27" t="s">
        <v>30</v>
      </c>
      <c r="B27">
        <v>9000000026</v>
      </c>
      <c r="C27">
        <v>12</v>
      </c>
      <c r="D27" t="s">
        <v>32</v>
      </c>
      <c r="E27">
        <v>8000</v>
      </c>
      <c r="F27" t="s">
        <v>39</v>
      </c>
      <c r="G27" s="1">
        <v>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8B42-E891-894F-95D5-1669A897C669}">
  <dimension ref="A1:H28"/>
  <sheetViews>
    <sheetView zoomScale="106" zoomScaleNormal="106" workbookViewId="0">
      <selection activeCell="H32" sqref="H32"/>
    </sheetView>
  </sheetViews>
  <sheetFormatPr baseColWidth="10" defaultRowHeight="16" x14ac:dyDescent="0.2"/>
  <cols>
    <col min="2" max="2" width="12.1640625" bestFit="1" customWidth="1"/>
    <col min="3" max="3" width="11" bestFit="1" customWidth="1"/>
    <col min="5" max="5" width="11" bestFit="1" customWidth="1"/>
    <col min="7" max="7" width="19.1640625" customWidth="1"/>
    <col min="8" max="8" width="15.6640625" customWidth="1"/>
    <col min="11" max="11" width="11.164062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43</v>
      </c>
      <c r="H1" t="s">
        <v>44</v>
      </c>
    </row>
    <row r="2" spans="1:8" x14ac:dyDescent="0.2">
      <c r="A2" t="s">
        <v>5</v>
      </c>
      <c r="B2">
        <v>9000000001</v>
      </c>
      <c r="C2">
        <v>32</v>
      </c>
      <c r="D2" t="s">
        <v>31</v>
      </c>
      <c r="E2">
        <v>100000</v>
      </c>
      <c r="F2" t="s">
        <v>39</v>
      </c>
      <c r="G2" s="1">
        <v>1000000</v>
      </c>
      <c r="H2" t="s">
        <v>45</v>
      </c>
    </row>
    <row r="3" spans="1:8" x14ac:dyDescent="0.2">
      <c r="A3" t="s">
        <v>6</v>
      </c>
      <c r="B3">
        <v>9000000002</v>
      </c>
      <c r="C3">
        <v>33</v>
      </c>
      <c r="D3" t="s">
        <v>32</v>
      </c>
      <c r="E3">
        <v>125000</v>
      </c>
      <c r="F3" t="s">
        <v>40</v>
      </c>
      <c r="G3" s="1">
        <v>2000000</v>
      </c>
      <c r="H3" t="s">
        <v>46</v>
      </c>
    </row>
    <row r="4" spans="1:8" x14ac:dyDescent="0.2">
      <c r="A4" t="s">
        <v>7</v>
      </c>
      <c r="B4">
        <v>9000000003</v>
      </c>
      <c r="C4">
        <v>24</v>
      </c>
      <c r="D4" t="s">
        <v>33</v>
      </c>
      <c r="E4">
        <v>99000</v>
      </c>
      <c r="F4" t="s">
        <v>41</v>
      </c>
      <c r="G4" s="1">
        <v>500000</v>
      </c>
      <c r="H4" t="s">
        <v>46</v>
      </c>
    </row>
    <row r="5" spans="1:8" x14ac:dyDescent="0.2">
      <c r="A5" t="s">
        <v>8</v>
      </c>
      <c r="B5">
        <v>9000000004</v>
      </c>
      <c r="C5">
        <v>54</v>
      </c>
      <c r="D5" t="s">
        <v>31</v>
      </c>
      <c r="E5">
        <v>45000</v>
      </c>
      <c r="F5" t="s">
        <v>42</v>
      </c>
      <c r="G5" s="1">
        <v>400000</v>
      </c>
      <c r="H5" t="s">
        <v>46</v>
      </c>
    </row>
    <row r="6" spans="1:8" x14ac:dyDescent="0.2">
      <c r="A6" t="s">
        <v>9</v>
      </c>
      <c r="B6">
        <v>9000000005</v>
      </c>
      <c r="C6">
        <v>34</v>
      </c>
      <c r="D6" t="s">
        <v>32</v>
      </c>
      <c r="E6">
        <v>23000</v>
      </c>
      <c r="F6" t="s">
        <v>42</v>
      </c>
      <c r="G6" s="1">
        <v>3000</v>
      </c>
      <c r="H6" t="s">
        <v>45</v>
      </c>
    </row>
    <row r="7" spans="1:8" x14ac:dyDescent="0.2">
      <c r="A7" t="s">
        <v>10</v>
      </c>
      <c r="B7">
        <v>9000000006</v>
      </c>
      <c r="C7">
        <v>56</v>
      </c>
      <c r="D7" t="s">
        <v>33</v>
      </c>
      <c r="E7">
        <v>13000</v>
      </c>
      <c r="F7" t="s">
        <v>39</v>
      </c>
      <c r="G7" s="1">
        <v>40000</v>
      </c>
      <c r="H7" t="s">
        <v>46</v>
      </c>
    </row>
    <row r="8" spans="1:8" x14ac:dyDescent="0.2">
      <c r="A8" t="s">
        <v>11</v>
      </c>
      <c r="B8">
        <v>9000000007</v>
      </c>
      <c r="C8">
        <v>76</v>
      </c>
      <c r="D8" t="s">
        <v>31</v>
      </c>
      <c r="E8">
        <v>100000</v>
      </c>
      <c r="F8" t="s">
        <v>40</v>
      </c>
      <c r="G8" s="1">
        <v>40000</v>
      </c>
      <c r="H8" t="s">
        <v>45</v>
      </c>
    </row>
    <row r="9" spans="1:8" x14ac:dyDescent="0.2">
      <c r="A9" t="s">
        <v>12</v>
      </c>
      <c r="B9">
        <v>9000000008</v>
      </c>
      <c r="C9">
        <v>34</v>
      </c>
      <c r="D9" t="s">
        <v>32</v>
      </c>
      <c r="E9">
        <v>25000</v>
      </c>
      <c r="F9" t="s">
        <v>41</v>
      </c>
      <c r="G9" s="1">
        <v>30000</v>
      </c>
      <c r="H9" t="s">
        <v>45</v>
      </c>
    </row>
    <row r="10" spans="1:8" x14ac:dyDescent="0.2">
      <c r="A10" t="s">
        <v>13</v>
      </c>
      <c r="B10">
        <v>9000000009</v>
      </c>
      <c r="C10">
        <v>23</v>
      </c>
      <c r="D10" t="s">
        <v>33</v>
      </c>
      <c r="E10">
        <v>99000</v>
      </c>
      <c r="F10" t="s">
        <v>39</v>
      </c>
      <c r="G10" s="1">
        <v>400000</v>
      </c>
      <c r="H10" t="s">
        <v>46</v>
      </c>
    </row>
    <row r="11" spans="1:8" x14ac:dyDescent="0.2">
      <c r="A11" t="s">
        <v>14</v>
      </c>
      <c r="B11">
        <v>9000000010</v>
      </c>
      <c r="C11">
        <v>45</v>
      </c>
      <c r="D11" t="s">
        <v>31</v>
      </c>
      <c r="E11">
        <v>45000</v>
      </c>
      <c r="F11" t="s">
        <v>40</v>
      </c>
      <c r="G11" s="1">
        <v>400000</v>
      </c>
      <c r="H11" t="s">
        <v>45</v>
      </c>
    </row>
    <row r="12" spans="1:8" x14ac:dyDescent="0.2">
      <c r="A12" t="s">
        <v>15</v>
      </c>
      <c r="B12">
        <v>9000000011</v>
      </c>
      <c r="C12">
        <v>65</v>
      </c>
      <c r="D12" t="s">
        <v>32</v>
      </c>
      <c r="E12">
        <v>23000</v>
      </c>
      <c r="F12" t="s">
        <v>42</v>
      </c>
      <c r="G12" s="1">
        <v>3000</v>
      </c>
      <c r="H12" t="s">
        <v>46</v>
      </c>
    </row>
    <row r="13" spans="1:8" x14ac:dyDescent="0.2">
      <c r="A13" t="s">
        <v>16</v>
      </c>
      <c r="B13">
        <v>9000000012</v>
      </c>
      <c r="C13">
        <v>34</v>
      </c>
      <c r="D13" t="s">
        <v>33</v>
      </c>
      <c r="E13">
        <v>13000</v>
      </c>
      <c r="F13" t="s">
        <v>39</v>
      </c>
      <c r="G13" s="1">
        <v>40000</v>
      </c>
      <c r="H13" t="s">
        <v>45</v>
      </c>
    </row>
    <row r="14" spans="1:8" x14ac:dyDescent="0.2">
      <c r="A14" t="s">
        <v>17</v>
      </c>
      <c r="B14">
        <v>9000000013</v>
      </c>
      <c r="C14">
        <v>44</v>
      </c>
      <c r="D14" t="s">
        <v>31</v>
      </c>
      <c r="E14">
        <v>100000</v>
      </c>
      <c r="F14" t="s">
        <v>40</v>
      </c>
      <c r="G14" s="1">
        <v>40000</v>
      </c>
      <c r="H14" t="s">
        <v>46</v>
      </c>
    </row>
    <row r="15" spans="1:8" x14ac:dyDescent="0.2">
      <c r="A15" t="s">
        <v>18</v>
      </c>
      <c r="B15">
        <v>9000000014</v>
      </c>
      <c r="C15">
        <v>45</v>
      </c>
      <c r="D15" t="s">
        <v>32</v>
      </c>
      <c r="E15">
        <v>25000</v>
      </c>
      <c r="F15" t="s">
        <v>41</v>
      </c>
      <c r="G15" s="1">
        <v>30000</v>
      </c>
      <c r="H15" t="s">
        <v>46</v>
      </c>
    </row>
    <row r="16" spans="1:8" x14ac:dyDescent="0.2">
      <c r="A16" t="s">
        <v>19</v>
      </c>
      <c r="B16">
        <v>9000000015</v>
      </c>
      <c r="C16">
        <v>33</v>
      </c>
      <c r="D16" t="s">
        <v>33</v>
      </c>
      <c r="E16">
        <v>99000</v>
      </c>
      <c r="F16" t="s">
        <v>42</v>
      </c>
      <c r="G16" s="1">
        <v>400000</v>
      </c>
      <c r="H16" t="s">
        <v>46</v>
      </c>
    </row>
    <row r="17" spans="1:8" x14ac:dyDescent="0.2">
      <c r="A17" t="s">
        <v>20</v>
      </c>
      <c r="B17">
        <v>9000000016</v>
      </c>
      <c r="C17">
        <v>31</v>
      </c>
      <c r="D17" t="s">
        <v>31</v>
      </c>
      <c r="E17">
        <v>45000</v>
      </c>
      <c r="F17" t="s">
        <v>42</v>
      </c>
      <c r="G17" s="1">
        <v>40000</v>
      </c>
      <c r="H17" t="s">
        <v>46</v>
      </c>
    </row>
    <row r="18" spans="1:8" x14ac:dyDescent="0.2">
      <c r="A18" t="s">
        <v>21</v>
      </c>
      <c r="B18">
        <v>9000000017</v>
      </c>
      <c r="C18">
        <v>30</v>
      </c>
      <c r="D18" t="s">
        <v>32</v>
      </c>
      <c r="E18">
        <v>23000</v>
      </c>
      <c r="F18" t="s">
        <v>39</v>
      </c>
      <c r="G18" s="1">
        <v>40000</v>
      </c>
      <c r="H18" t="s">
        <v>45</v>
      </c>
    </row>
    <row r="19" spans="1:8" x14ac:dyDescent="0.2">
      <c r="A19" t="s">
        <v>22</v>
      </c>
      <c r="B19">
        <v>9000000018</v>
      </c>
      <c r="C19">
        <v>29</v>
      </c>
      <c r="D19" t="s">
        <v>33</v>
      </c>
      <c r="E19">
        <v>55000</v>
      </c>
      <c r="F19" t="s">
        <v>41</v>
      </c>
      <c r="G19" s="1">
        <v>30000</v>
      </c>
      <c r="H19" t="s">
        <v>45</v>
      </c>
    </row>
    <row r="20" spans="1:8" x14ac:dyDescent="0.2">
      <c r="A20" t="s">
        <v>23</v>
      </c>
      <c r="B20">
        <v>9000000019</v>
      </c>
      <c r="C20">
        <v>45</v>
      </c>
      <c r="D20" t="s">
        <v>31</v>
      </c>
      <c r="E20">
        <v>100000</v>
      </c>
      <c r="F20" t="s">
        <v>41</v>
      </c>
      <c r="G20" s="1">
        <v>400000</v>
      </c>
      <c r="H20" t="s">
        <v>45</v>
      </c>
    </row>
    <row r="21" spans="1:8" x14ac:dyDescent="0.2">
      <c r="A21" t="s">
        <v>24</v>
      </c>
      <c r="B21">
        <v>9000000020</v>
      </c>
      <c r="C21">
        <v>61</v>
      </c>
      <c r="D21" t="s">
        <v>32</v>
      </c>
      <c r="E21">
        <v>25000</v>
      </c>
      <c r="F21" t="s">
        <v>40</v>
      </c>
      <c r="G21" s="1">
        <v>400000</v>
      </c>
      <c r="H21" t="s">
        <v>46</v>
      </c>
    </row>
    <row r="22" spans="1:8" x14ac:dyDescent="0.2">
      <c r="A22" t="s">
        <v>25</v>
      </c>
      <c r="B22">
        <v>9000000021</v>
      </c>
      <c r="C22">
        <v>23</v>
      </c>
      <c r="D22" t="s">
        <v>33</v>
      </c>
      <c r="E22">
        <v>99000</v>
      </c>
      <c r="F22" t="s">
        <v>40</v>
      </c>
      <c r="G22" s="1">
        <v>3000</v>
      </c>
      <c r="H22" t="s">
        <v>46</v>
      </c>
    </row>
    <row r="23" spans="1:8" x14ac:dyDescent="0.2">
      <c r="A23" t="s">
        <v>26</v>
      </c>
      <c r="B23">
        <v>9000000022</v>
      </c>
      <c r="C23">
        <v>55</v>
      </c>
      <c r="D23" t="s">
        <v>59</v>
      </c>
      <c r="E23">
        <v>45000</v>
      </c>
      <c r="F23" t="s">
        <v>39</v>
      </c>
      <c r="G23" s="1">
        <v>40000</v>
      </c>
      <c r="H23" t="s">
        <v>46</v>
      </c>
    </row>
    <row r="24" spans="1:8" x14ac:dyDescent="0.2">
      <c r="A24" t="s">
        <v>27</v>
      </c>
      <c r="B24">
        <v>9000000023</v>
      </c>
      <c r="C24">
        <v>34</v>
      </c>
      <c r="D24" t="s">
        <v>32</v>
      </c>
      <c r="E24">
        <v>23000</v>
      </c>
      <c r="F24" t="s">
        <v>39</v>
      </c>
      <c r="G24" s="1">
        <v>40000</v>
      </c>
      <c r="H24" t="s">
        <v>46</v>
      </c>
    </row>
    <row r="25" spans="1:8" x14ac:dyDescent="0.2">
      <c r="A25" t="s">
        <v>28</v>
      </c>
      <c r="B25">
        <v>9000000024</v>
      </c>
      <c r="C25">
        <v>43</v>
      </c>
      <c r="D25" t="s">
        <v>33</v>
      </c>
      <c r="E25">
        <v>13000</v>
      </c>
      <c r="F25" t="s">
        <v>42</v>
      </c>
      <c r="G25" s="1">
        <v>30000</v>
      </c>
      <c r="H25" t="s">
        <v>45</v>
      </c>
    </row>
    <row r="26" spans="1:8" x14ac:dyDescent="0.2">
      <c r="A26" t="s">
        <v>29</v>
      </c>
      <c r="B26">
        <v>9000000025</v>
      </c>
      <c r="C26">
        <v>22</v>
      </c>
      <c r="D26" t="s">
        <v>31</v>
      </c>
      <c r="E26">
        <v>45000</v>
      </c>
      <c r="F26" t="s">
        <v>42</v>
      </c>
      <c r="G26" s="1">
        <v>400000</v>
      </c>
      <c r="H26" t="s">
        <v>45</v>
      </c>
    </row>
    <row r="27" spans="1:8" x14ac:dyDescent="0.2">
      <c r="A27" t="s">
        <v>30</v>
      </c>
      <c r="B27">
        <v>9000000026</v>
      </c>
      <c r="C27">
        <v>12</v>
      </c>
      <c r="D27" t="s">
        <v>32</v>
      </c>
      <c r="E27">
        <v>8000</v>
      </c>
      <c r="F27" t="s">
        <v>39</v>
      </c>
      <c r="G27" s="1">
        <v>10000</v>
      </c>
      <c r="H27" t="s">
        <v>45</v>
      </c>
    </row>
    <row r="28" spans="1:8" x14ac:dyDescent="0.2">
      <c r="G28" s="1"/>
    </row>
  </sheetData>
  <autoFilter ref="A1:H27" xr:uid="{FE501D75-12F7-FC4A-B19C-F2700739D346}"/>
  <conditionalFormatting sqref="A1:A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2D88-7B9E-E44F-A75C-02AFDCA47E96}">
  <sheetPr>
    <tabColor rgb="FFFF0000"/>
  </sheetPr>
  <dimension ref="A1:H27"/>
  <sheetViews>
    <sheetView tabSelected="1" zoomScale="139" workbookViewId="0">
      <selection activeCell="J8" sqref="J8"/>
    </sheetView>
  </sheetViews>
  <sheetFormatPr baseColWidth="10" defaultRowHeight="16" x14ac:dyDescent="0.2"/>
  <cols>
    <col min="2" max="2" width="12" bestFit="1" customWidth="1"/>
    <col min="3" max="3" width="11" bestFit="1" customWidth="1"/>
    <col min="5" max="5" width="11" bestFit="1" customWidth="1"/>
    <col min="7" max="7" width="14.6640625" bestFit="1" customWidth="1"/>
  </cols>
  <sheetData>
    <row r="1" spans="1:8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38</v>
      </c>
      <c r="G1" s="13" t="s">
        <v>43</v>
      </c>
      <c r="H1" s="13" t="s">
        <v>60</v>
      </c>
    </row>
    <row r="2" spans="1:8" x14ac:dyDescent="0.2">
      <c r="A2" s="14" t="s">
        <v>5</v>
      </c>
      <c r="B2" s="14">
        <v>9000000001</v>
      </c>
      <c r="C2" s="14">
        <v>32</v>
      </c>
      <c r="D2" s="14" t="s">
        <v>31</v>
      </c>
      <c r="E2" s="14">
        <v>100000</v>
      </c>
      <c r="F2" s="14" t="s">
        <v>39</v>
      </c>
      <c r="G2" s="15">
        <v>1000000</v>
      </c>
      <c r="H2" s="14">
        <f>RANK(G2,$G$2:$G$27)</f>
        <v>2</v>
      </c>
    </row>
    <row r="3" spans="1:8" x14ac:dyDescent="0.2">
      <c r="A3" s="14" t="s">
        <v>6</v>
      </c>
      <c r="B3" s="14">
        <v>9000000002</v>
      </c>
      <c r="C3" s="14">
        <v>33</v>
      </c>
      <c r="D3" s="14" t="s">
        <v>32</v>
      </c>
      <c r="E3" s="14">
        <v>125000</v>
      </c>
      <c r="F3" s="14" t="s">
        <v>40</v>
      </c>
      <c r="G3" s="15">
        <v>2000000</v>
      </c>
      <c r="H3" s="14">
        <f t="shared" ref="H3:H27" si="0">RANK(G3,$G$2:$G$27)</f>
        <v>1</v>
      </c>
    </row>
    <row r="4" spans="1:8" x14ac:dyDescent="0.2">
      <c r="A4" s="14" t="s">
        <v>7</v>
      </c>
      <c r="B4" s="14">
        <v>9000000003</v>
      </c>
      <c r="C4" s="14">
        <v>24</v>
      </c>
      <c r="D4" s="14" t="s">
        <v>33</v>
      </c>
      <c r="E4" s="14">
        <v>99000</v>
      </c>
      <c r="F4" s="14" t="s">
        <v>41</v>
      </c>
      <c r="G4" s="15">
        <v>500000</v>
      </c>
      <c r="H4" s="14">
        <f t="shared" si="0"/>
        <v>3</v>
      </c>
    </row>
    <row r="5" spans="1:8" x14ac:dyDescent="0.2">
      <c r="A5" s="14" t="s">
        <v>8</v>
      </c>
      <c r="B5" s="14">
        <v>9000000004</v>
      </c>
      <c r="C5" s="14">
        <v>54</v>
      </c>
      <c r="D5" s="14" t="s">
        <v>31</v>
      </c>
      <c r="E5" s="14">
        <v>45000</v>
      </c>
      <c r="F5" s="14" t="s">
        <v>42</v>
      </c>
      <c r="G5" s="15">
        <v>400000</v>
      </c>
      <c r="H5" s="14">
        <f t="shared" si="0"/>
        <v>4</v>
      </c>
    </row>
    <row r="6" spans="1:8" x14ac:dyDescent="0.2">
      <c r="A6" s="14" t="s">
        <v>9</v>
      </c>
      <c r="B6" s="14">
        <v>9000000005</v>
      </c>
      <c r="C6" s="14">
        <v>34</v>
      </c>
      <c r="D6" s="14" t="s">
        <v>32</v>
      </c>
      <c r="E6" s="14">
        <v>23000</v>
      </c>
      <c r="F6" s="14" t="s">
        <v>42</v>
      </c>
      <c r="G6" s="15">
        <v>3000</v>
      </c>
      <c r="H6" s="14">
        <f t="shared" si="0"/>
        <v>24</v>
      </c>
    </row>
    <row r="7" spans="1:8" x14ac:dyDescent="0.2">
      <c r="A7" s="14" t="s">
        <v>10</v>
      </c>
      <c r="B7" s="14">
        <v>9000000006</v>
      </c>
      <c r="C7" s="14">
        <v>56</v>
      </c>
      <c r="D7" s="14" t="s">
        <v>33</v>
      </c>
      <c r="E7" s="14">
        <v>13000</v>
      </c>
      <c r="F7" s="14" t="s">
        <v>39</v>
      </c>
      <c r="G7" s="15">
        <v>40000</v>
      </c>
      <c r="H7" s="14">
        <f t="shared" si="0"/>
        <v>11</v>
      </c>
    </row>
    <row r="8" spans="1:8" x14ac:dyDescent="0.2">
      <c r="A8" s="14" t="s">
        <v>11</v>
      </c>
      <c r="B8" s="14">
        <v>9000000007</v>
      </c>
      <c r="C8" s="14">
        <v>76</v>
      </c>
      <c r="D8" s="14" t="s">
        <v>31</v>
      </c>
      <c r="E8" s="14">
        <v>100000</v>
      </c>
      <c r="F8" s="14" t="s">
        <v>40</v>
      </c>
      <c r="G8" s="15">
        <v>40000</v>
      </c>
      <c r="H8" s="14">
        <f t="shared" si="0"/>
        <v>11</v>
      </c>
    </row>
    <row r="9" spans="1:8" x14ac:dyDescent="0.2">
      <c r="A9" s="14" t="s">
        <v>12</v>
      </c>
      <c r="B9" s="14">
        <v>9000000008</v>
      </c>
      <c r="C9" s="14">
        <v>34</v>
      </c>
      <c r="D9" s="14" t="s">
        <v>32</v>
      </c>
      <c r="E9" s="14">
        <v>25000</v>
      </c>
      <c r="F9" s="14" t="s">
        <v>41</v>
      </c>
      <c r="G9" s="15">
        <v>30000</v>
      </c>
      <c r="H9" s="14">
        <f t="shared" si="0"/>
        <v>19</v>
      </c>
    </row>
    <row r="10" spans="1:8" x14ac:dyDescent="0.2">
      <c r="A10" s="14" t="s">
        <v>13</v>
      </c>
      <c r="B10" s="14">
        <v>9000000009</v>
      </c>
      <c r="C10" s="14">
        <v>23</v>
      </c>
      <c r="D10" s="14" t="s">
        <v>33</v>
      </c>
      <c r="E10" s="14">
        <v>99000</v>
      </c>
      <c r="F10" s="14" t="s">
        <v>39</v>
      </c>
      <c r="G10" s="15">
        <v>400000</v>
      </c>
      <c r="H10" s="14">
        <f t="shared" si="0"/>
        <v>4</v>
      </c>
    </row>
    <row r="11" spans="1:8" x14ac:dyDescent="0.2">
      <c r="A11" s="14" t="s">
        <v>14</v>
      </c>
      <c r="B11" s="14">
        <v>9000000010</v>
      </c>
      <c r="C11" s="14">
        <v>45</v>
      </c>
      <c r="D11" s="14" t="s">
        <v>31</v>
      </c>
      <c r="E11" s="14">
        <v>45000</v>
      </c>
      <c r="F11" s="14" t="s">
        <v>40</v>
      </c>
      <c r="G11" s="15">
        <v>400000</v>
      </c>
      <c r="H11" s="14">
        <f t="shared" si="0"/>
        <v>4</v>
      </c>
    </row>
    <row r="12" spans="1:8" x14ac:dyDescent="0.2">
      <c r="A12" s="14" t="s">
        <v>15</v>
      </c>
      <c r="B12" s="14">
        <v>9000000011</v>
      </c>
      <c r="C12" s="14">
        <v>65</v>
      </c>
      <c r="D12" s="14" t="s">
        <v>32</v>
      </c>
      <c r="E12" s="14">
        <v>23000</v>
      </c>
      <c r="F12" s="14" t="s">
        <v>42</v>
      </c>
      <c r="G12" s="15">
        <v>3000</v>
      </c>
      <c r="H12" s="14">
        <f t="shared" si="0"/>
        <v>24</v>
      </c>
    </row>
    <row r="13" spans="1:8" x14ac:dyDescent="0.2">
      <c r="A13" s="14" t="s">
        <v>16</v>
      </c>
      <c r="B13" s="14">
        <v>9000000012</v>
      </c>
      <c r="C13" s="14">
        <v>34</v>
      </c>
      <c r="D13" s="14" t="s">
        <v>33</v>
      </c>
      <c r="E13" s="14">
        <v>13000</v>
      </c>
      <c r="F13" s="14" t="s">
        <v>39</v>
      </c>
      <c r="G13" s="15">
        <v>40000</v>
      </c>
      <c r="H13" s="14">
        <f t="shared" si="0"/>
        <v>11</v>
      </c>
    </row>
    <row r="14" spans="1:8" x14ac:dyDescent="0.2">
      <c r="A14" s="14" t="s">
        <v>17</v>
      </c>
      <c r="B14" s="14">
        <v>9000000013</v>
      </c>
      <c r="C14" s="14">
        <v>44</v>
      </c>
      <c r="D14" s="14" t="s">
        <v>31</v>
      </c>
      <c r="E14" s="14">
        <v>100000</v>
      </c>
      <c r="F14" s="14" t="s">
        <v>40</v>
      </c>
      <c r="G14" s="15">
        <v>40000</v>
      </c>
      <c r="H14" s="14">
        <f t="shared" si="0"/>
        <v>11</v>
      </c>
    </row>
    <row r="15" spans="1:8" x14ac:dyDescent="0.2">
      <c r="A15" s="14" t="s">
        <v>18</v>
      </c>
      <c r="B15" s="14">
        <v>9000000014</v>
      </c>
      <c r="C15" s="14">
        <v>45</v>
      </c>
      <c r="D15" s="14" t="s">
        <v>32</v>
      </c>
      <c r="E15" s="14">
        <v>25000</v>
      </c>
      <c r="F15" s="14" t="s">
        <v>41</v>
      </c>
      <c r="G15" s="15">
        <v>30000</v>
      </c>
      <c r="H15" s="14">
        <f t="shared" si="0"/>
        <v>19</v>
      </c>
    </row>
    <row r="16" spans="1:8" x14ac:dyDescent="0.2">
      <c r="A16" s="14" t="s">
        <v>19</v>
      </c>
      <c r="B16" s="14">
        <v>9000000015</v>
      </c>
      <c r="C16" s="14">
        <v>33</v>
      </c>
      <c r="D16" s="14" t="s">
        <v>33</v>
      </c>
      <c r="E16" s="14">
        <v>99000</v>
      </c>
      <c r="F16" s="14" t="s">
        <v>42</v>
      </c>
      <c r="G16" s="15">
        <v>400000</v>
      </c>
      <c r="H16" s="14">
        <f t="shared" si="0"/>
        <v>4</v>
      </c>
    </row>
    <row r="17" spans="1:8" x14ac:dyDescent="0.2">
      <c r="A17" s="14" t="s">
        <v>20</v>
      </c>
      <c r="B17" s="14">
        <v>9000000016</v>
      </c>
      <c r="C17" s="14">
        <v>31</v>
      </c>
      <c r="D17" s="14" t="s">
        <v>31</v>
      </c>
      <c r="E17" s="14">
        <v>45000</v>
      </c>
      <c r="F17" s="14" t="s">
        <v>42</v>
      </c>
      <c r="G17" s="15">
        <v>40000</v>
      </c>
      <c r="H17" s="14">
        <f t="shared" si="0"/>
        <v>11</v>
      </c>
    </row>
    <row r="18" spans="1:8" x14ac:dyDescent="0.2">
      <c r="A18" s="14" t="s">
        <v>21</v>
      </c>
      <c r="B18" s="14">
        <v>9000000017</v>
      </c>
      <c r="C18" s="14">
        <v>30</v>
      </c>
      <c r="D18" s="14" t="s">
        <v>32</v>
      </c>
      <c r="E18" s="14">
        <v>23000</v>
      </c>
      <c r="F18" s="14" t="s">
        <v>39</v>
      </c>
      <c r="G18" s="15">
        <v>40000</v>
      </c>
      <c r="H18" s="14">
        <f t="shared" si="0"/>
        <v>11</v>
      </c>
    </row>
    <row r="19" spans="1:8" x14ac:dyDescent="0.2">
      <c r="A19" s="14" t="s">
        <v>22</v>
      </c>
      <c r="B19" s="14">
        <v>9000000018</v>
      </c>
      <c r="C19" s="14">
        <v>29</v>
      </c>
      <c r="D19" s="14" t="s">
        <v>33</v>
      </c>
      <c r="E19" s="14">
        <v>55000</v>
      </c>
      <c r="F19" s="14" t="s">
        <v>41</v>
      </c>
      <c r="G19" s="15">
        <v>30000</v>
      </c>
      <c r="H19" s="14">
        <f t="shared" si="0"/>
        <v>19</v>
      </c>
    </row>
    <row r="20" spans="1:8" x14ac:dyDescent="0.2">
      <c r="A20" s="14" t="s">
        <v>23</v>
      </c>
      <c r="B20" s="14">
        <v>9000000019</v>
      </c>
      <c r="C20" s="14">
        <v>45</v>
      </c>
      <c r="D20" s="14" t="s">
        <v>31</v>
      </c>
      <c r="E20" s="14">
        <v>100000</v>
      </c>
      <c r="F20" s="14" t="s">
        <v>41</v>
      </c>
      <c r="G20" s="15">
        <v>400000</v>
      </c>
      <c r="H20" s="14">
        <f t="shared" si="0"/>
        <v>4</v>
      </c>
    </row>
    <row r="21" spans="1:8" x14ac:dyDescent="0.2">
      <c r="A21" s="14" t="s">
        <v>24</v>
      </c>
      <c r="B21" s="14">
        <v>9000000020</v>
      </c>
      <c r="C21" s="14">
        <v>61</v>
      </c>
      <c r="D21" s="14" t="s">
        <v>32</v>
      </c>
      <c r="E21" s="14">
        <v>25000</v>
      </c>
      <c r="F21" s="14" t="s">
        <v>40</v>
      </c>
      <c r="G21" s="15">
        <v>400000</v>
      </c>
      <c r="H21" s="14">
        <f t="shared" si="0"/>
        <v>4</v>
      </c>
    </row>
    <row r="22" spans="1:8" x14ac:dyDescent="0.2">
      <c r="A22" s="14" t="s">
        <v>25</v>
      </c>
      <c r="B22" s="14">
        <v>9000000021</v>
      </c>
      <c r="C22" s="14">
        <v>23</v>
      </c>
      <c r="D22" s="14" t="s">
        <v>33</v>
      </c>
      <c r="E22" s="14">
        <v>99000</v>
      </c>
      <c r="F22" s="14" t="s">
        <v>40</v>
      </c>
      <c r="G22" s="15">
        <v>3000</v>
      </c>
      <c r="H22" s="14">
        <f t="shared" si="0"/>
        <v>24</v>
      </c>
    </row>
    <row r="23" spans="1:8" x14ac:dyDescent="0.2">
      <c r="A23" s="14" t="s">
        <v>26</v>
      </c>
      <c r="B23" s="14">
        <v>9000000022</v>
      </c>
      <c r="C23" s="14">
        <v>55</v>
      </c>
      <c r="D23" s="14" t="s">
        <v>31</v>
      </c>
      <c r="E23" s="14">
        <v>45000</v>
      </c>
      <c r="F23" s="14" t="s">
        <v>39</v>
      </c>
      <c r="G23" s="15">
        <v>40000</v>
      </c>
      <c r="H23" s="14">
        <f t="shared" si="0"/>
        <v>11</v>
      </c>
    </row>
    <row r="24" spans="1:8" x14ac:dyDescent="0.2">
      <c r="A24" s="14" t="s">
        <v>27</v>
      </c>
      <c r="B24" s="14">
        <v>9000000023</v>
      </c>
      <c r="C24" s="14">
        <v>34</v>
      </c>
      <c r="D24" s="14" t="s">
        <v>32</v>
      </c>
      <c r="E24" s="14">
        <v>23000</v>
      </c>
      <c r="F24" s="14" t="s">
        <v>39</v>
      </c>
      <c r="G24" s="15">
        <v>40000</v>
      </c>
      <c r="H24" s="14">
        <f t="shared" si="0"/>
        <v>11</v>
      </c>
    </row>
    <row r="25" spans="1:8" x14ac:dyDescent="0.2">
      <c r="A25" s="14" t="s">
        <v>28</v>
      </c>
      <c r="B25" s="14">
        <v>9000000024</v>
      </c>
      <c r="C25" s="14">
        <v>43</v>
      </c>
      <c r="D25" s="14" t="s">
        <v>33</v>
      </c>
      <c r="E25" s="14">
        <v>13000</v>
      </c>
      <c r="F25" s="14" t="s">
        <v>42</v>
      </c>
      <c r="G25" s="15">
        <v>30000</v>
      </c>
      <c r="H25" s="14">
        <f t="shared" si="0"/>
        <v>19</v>
      </c>
    </row>
    <row r="26" spans="1:8" x14ac:dyDescent="0.2">
      <c r="A26" s="14" t="s">
        <v>29</v>
      </c>
      <c r="B26" s="14">
        <v>9000000025</v>
      </c>
      <c r="C26" s="14">
        <v>22</v>
      </c>
      <c r="D26" s="14" t="s">
        <v>31</v>
      </c>
      <c r="E26" s="14">
        <v>45000</v>
      </c>
      <c r="F26" s="14" t="s">
        <v>42</v>
      </c>
      <c r="G26" s="15">
        <v>400000</v>
      </c>
      <c r="H26" s="14">
        <f t="shared" si="0"/>
        <v>4</v>
      </c>
    </row>
    <row r="27" spans="1:8" x14ac:dyDescent="0.2">
      <c r="A27" s="14" t="s">
        <v>30</v>
      </c>
      <c r="B27" s="14">
        <v>9000000026</v>
      </c>
      <c r="C27" s="14">
        <v>12</v>
      </c>
      <c r="D27" s="14" t="s">
        <v>32</v>
      </c>
      <c r="E27" s="14">
        <v>8000</v>
      </c>
      <c r="F27" s="14" t="s">
        <v>39</v>
      </c>
      <c r="G27" s="15">
        <v>10000</v>
      </c>
      <c r="H27" s="14">
        <f t="shared" si="0"/>
        <v>23</v>
      </c>
    </row>
  </sheetData>
  <conditionalFormatting sqref="H2:H27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 look up</vt:lpstr>
      <vt:lpstr>Sheet3</vt:lpstr>
      <vt:lpstr>FINANCIAL CALC</vt:lpstr>
      <vt:lpstr>Sheet4</vt:lpstr>
      <vt:lpstr>PIVOT TABLE</vt:lpstr>
      <vt:lpstr>FILTER</vt:lpstr>
      <vt:lpstr>TEST</vt:lpstr>
      <vt:lpstr>CELL4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 MANI KHUMARAN MBMK</dc:creator>
  <cp:lastModifiedBy>BALAJI MANI KHUMARAN MBMK</cp:lastModifiedBy>
  <dcterms:created xsi:type="dcterms:W3CDTF">2020-07-01T05:18:10Z</dcterms:created>
  <dcterms:modified xsi:type="dcterms:W3CDTF">2020-07-04T12:56:56Z</dcterms:modified>
</cp:coreProperties>
</file>