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<sst xmlns="http://schemas.openxmlformats.org/spreadsheetml/2006/main" count="6" uniqueCount="6">
  <si>
    <t>Year</t>
  </si>
  <si>
    <t>FCF</t>
  </si>
  <si>
    <t>Disounted FCF</t>
  </si>
  <si>
    <t>TTM</t>
  </si>
  <si>
    <t>Terminal Value</t>
  </si>
  <si>
    <t>Intrinsic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</si>
</sst>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(&quot;$&quot;* #,##0.00_);_(&quot;$&quot;* \(#,##0.00\);_(&quot;$&quot;* &quot;-&quot;??.00_);_(@_)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>
      <b/>
      <color rgb="FF000000"/>
      <name val="Arial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D9D2E9"/>
        <bgColor rgb="FFD9D2E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2" fontId="1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0" fillId="2" fontId="1" numFmtId="0" xfId="0" applyAlignment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2" fontId="4" numFmtId="0" xfId="0" applyAlignment="1" applyFont="1">
      <alignment horizontal="center" vertical="bottom"/>
    </xf>
    <xf borderId="0" fillId="3" fontId="1" numFmtId="0" xfId="0" applyAlignment="1" applyFill="1" applyFont="1">
      <alignment horizontal="center" readingOrder="0" vertical="bottom"/>
    </xf>
    <xf borderId="0" fillId="4" fontId="2" numFmtId="0" xfId="0" applyAlignment="1" applyFill="1" applyFont="1">
      <alignment vertical="bottom"/>
    </xf>
    <xf borderId="0" fillId="0" fontId="2" numFmtId="164" xfId="0" applyAlignment="1" applyFont="1" applyNumberFormat="1">
      <alignment horizontal="right" readingOrder="0" vertical="bottom"/>
    </xf>
    <xf borderId="0" fillId="3" fontId="1" numFmtId="0" xfId="0" applyAlignment="1" applyFont="1">
      <alignment horizontal="center" vertical="bottom"/>
    </xf>
    <xf borderId="0" fillId="3" fontId="1" numFmtId="0" xfId="0" applyAlignment="1" applyFont="1">
      <alignment horizontal="center" vertical="bottom"/>
    </xf>
    <xf borderId="0" fillId="4" fontId="1" numFmtId="0" xfId="0" applyAlignment="1" applyFont="1">
      <alignment horizontal="center" readingOrder="0" vertical="bottom"/>
    </xf>
    <xf borderId="0" fillId="2" fontId="2" numFmtId="165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5" fontId="2" numFmtId="165" xfId="0" applyAlignment="1" applyFill="1" applyFont="1" applyNumberFormat="1">
      <alignment horizontal="right" vertical="bottom"/>
    </xf>
    <xf borderId="0" fillId="6" fontId="1" numFmtId="0" xfId="0" applyAlignment="1" applyFill="1" applyFont="1">
      <alignment vertical="bottom"/>
    </xf>
    <xf borderId="0" fillId="6" fontId="2" numFmtId="0" xfId="0" applyAlignment="1" applyFont="1">
      <alignment vertical="bottom"/>
    </xf>
    <xf borderId="0" fillId="6" fontId="1" numFmtId="164" xfId="0" applyAlignment="1" applyFont="1" applyNumberFormat="1">
      <alignment horizontal="right" vertical="bottom"/>
    </xf>
    <xf borderId="0" fillId="7" fontId="1" numFmtId="0" xfId="0" applyAlignment="1" applyFill="1" applyFont="1">
      <alignment vertical="bottom"/>
    </xf>
    <xf borderId="0" fillId="7" fontId="2" numFmtId="9" xfId="0" applyAlignment="1" applyFont="1" applyNumberFormat="1">
      <alignment vertical="bottom"/>
    </xf>
    <xf borderId="0" fillId="0" fontId="2" numFmtId="9" xfId="0" applyAlignment="1" applyFont="1" applyNumberFormat="1">
      <alignment horizontal="right" vertical="bottom"/>
    </xf>
    <xf borderId="0" fillId="6" fontId="1" numFmtId="9" xfId="0" applyAlignment="1" applyFont="1" applyNumberFormat="1">
      <alignment horizontal="right" vertical="bottom"/>
    </xf>
    <xf borderId="1" fillId="0" fontId="5" numFmtId="3" xfId="0" applyAlignment="1" applyBorder="1" applyFont="1" applyNumberFormat="1">
      <alignment horizontal="center" readingOrder="0" shrinkToFit="0" wrapText="1"/>
    </xf>
    <xf borderId="1" fillId="0" fontId="2" numFmtId="9" xfId="0" applyAlignment="1" applyBorder="1" applyFont="1" applyNumberFormat="1">
      <alignment horizontal="left" shrinkToFit="0" wrapText="1"/>
    </xf>
    <xf borderId="1" fillId="0" fontId="5" numFmtId="0" xfId="0" applyAlignment="1" applyBorder="1" applyFont="1">
      <alignment horizontal="center" readingOrder="0" shrinkToFit="0" wrapText="1"/>
    </xf>
    <xf borderId="1" fillId="0" fontId="5" numFmtId="4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1" t="s">
        <v>0</v>
      </c>
      <c r="C3" s="2" t="s">
        <v>1</v>
      </c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>
      <c r="B4" s="4" t="s">
        <v>3</v>
      </c>
      <c r="C4" s="5">
        <v>-1350.0</v>
      </c>
      <c r="D4" s="6"/>
      <c r="E4" s="3"/>
      <c r="F4" s="7">
        <v>0.0</v>
      </c>
      <c r="G4" s="3"/>
      <c r="H4" s="3"/>
      <c r="I4" s="3"/>
      <c r="J4" s="3"/>
      <c r="K4" s="3"/>
      <c r="L4" s="3"/>
      <c r="M4" s="3"/>
      <c r="N4" s="3"/>
    </row>
    <row r="5">
      <c r="B5" s="8">
        <v>2021.0</v>
      </c>
      <c r="C5" s="5">
        <v>0.0</v>
      </c>
      <c r="D5" s="9">
        <f t="shared" ref="D5:D6" si="1">C5/(1.08)^F5</f>
        <v>0</v>
      </c>
      <c r="E5" s="3"/>
      <c r="F5" s="7">
        <v>1.0</v>
      </c>
      <c r="G5" s="3"/>
      <c r="H5" s="3"/>
      <c r="I5" s="3"/>
      <c r="J5" s="3"/>
      <c r="K5" s="3"/>
      <c r="L5" s="3"/>
      <c r="M5" s="3"/>
      <c r="N5" s="3"/>
    </row>
    <row r="6">
      <c r="B6" s="8">
        <v>2022.0</v>
      </c>
      <c r="C6" s="5">
        <v>0.0</v>
      </c>
      <c r="D6" s="9">
        <f t="shared" si="1"/>
        <v>0</v>
      </c>
      <c r="E6" s="3"/>
      <c r="F6" s="7">
        <v>2.0</v>
      </c>
      <c r="G6" s="3"/>
      <c r="H6" s="3"/>
      <c r="I6" s="3"/>
      <c r="J6" s="3"/>
      <c r="K6" s="3"/>
      <c r="L6" s="3"/>
      <c r="M6" s="3"/>
      <c r="N6" s="3"/>
    </row>
    <row r="7">
      <c r="B7" s="8">
        <v>2023.0</v>
      </c>
      <c r="C7" s="5">
        <v>210.0</v>
      </c>
      <c r="D7" s="9">
        <f t="shared" ref="D7:D9" si="2">C7/(1.18)^F7</f>
        <v>127.8124833</v>
      </c>
      <c r="E7" s="3"/>
      <c r="F7" s="7">
        <v>3.0</v>
      </c>
      <c r="G7" s="3"/>
      <c r="H7" s="10"/>
      <c r="J7" s="11"/>
      <c r="O7" s="12"/>
    </row>
    <row r="8">
      <c r="B8" s="8">
        <v>2024.0</v>
      </c>
      <c r="C8" s="13">
        <f t="shared" ref="C8:C9" si="3">1.1*C7</f>
        <v>231</v>
      </c>
      <c r="D8" s="9">
        <f t="shared" si="2"/>
        <v>119.1472302</v>
      </c>
      <c r="E8" s="3"/>
      <c r="F8" s="7">
        <v>4.0</v>
      </c>
      <c r="G8" s="3"/>
      <c r="J8" s="14"/>
      <c r="K8" s="15"/>
      <c r="L8" s="14"/>
      <c r="M8" s="14"/>
      <c r="N8" s="15"/>
      <c r="O8" s="16"/>
    </row>
    <row r="9">
      <c r="B9" s="8">
        <v>2025.0</v>
      </c>
      <c r="C9" s="13">
        <f t="shared" si="3"/>
        <v>254.1</v>
      </c>
      <c r="D9" s="9">
        <f t="shared" si="2"/>
        <v>111.0694518</v>
      </c>
      <c r="E9" s="3"/>
      <c r="F9" s="7">
        <v>5.0</v>
      </c>
      <c r="G9" s="3"/>
      <c r="H9" s="1"/>
      <c r="I9" s="17"/>
      <c r="J9" s="18"/>
      <c r="K9" s="18"/>
      <c r="L9" s="18"/>
      <c r="M9" s="18"/>
      <c r="N9" s="19"/>
      <c r="O9" s="18"/>
    </row>
    <row r="10">
      <c r="B10" s="1" t="s">
        <v>4</v>
      </c>
      <c r="C10" s="6"/>
      <c r="D10" s="5">
        <v>616.0</v>
      </c>
      <c r="E10" s="3"/>
      <c r="F10" s="7">
        <v>11.0</v>
      </c>
      <c r="G10" s="3"/>
      <c r="H10" s="1"/>
      <c r="I10" s="17"/>
      <c r="J10" s="18"/>
      <c r="K10" s="19"/>
      <c r="L10" s="19"/>
      <c r="M10" s="19"/>
      <c r="N10" s="18"/>
      <c r="O10" s="18"/>
    </row>
    <row r="11">
      <c r="B11" s="20" t="s">
        <v>5</v>
      </c>
      <c r="C11" s="21"/>
      <c r="D11" s="22">
        <f>sum(D4:D10)</f>
        <v>974.0291653</v>
      </c>
      <c r="E11" s="3"/>
      <c r="F11" s="7">
        <v>12.0</v>
      </c>
      <c r="G11" s="3"/>
      <c r="H11" s="1"/>
      <c r="I11" s="17"/>
      <c r="J11" s="19"/>
      <c r="K11" s="18"/>
      <c r="L11" s="18"/>
      <c r="M11" s="18"/>
      <c r="N11" s="18"/>
      <c r="O11" s="18"/>
    </row>
    <row r="12">
      <c r="B12" s="3"/>
      <c r="C12" s="3"/>
      <c r="D12" s="3"/>
      <c r="E12" s="3"/>
      <c r="F12" s="7">
        <v>13.0</v>
      </c>
      <c r="G12" s="3"/>
      <c r="H12" s="23"/>
      <c r="I12" s="24"/>
      <c r="J12" s="25"/>
      <c r="K12" s="25"/>
      <c r="L12" s="25"/>
      <c r="M12" s="25"/>
      <c r="N12" s="25"/>
      <c r="O12" s="25"/>
    </row>
    <row r="13">
      <c r="B13" s="3"/>
      <c r="C13" s="3"/>
      <c r="D13" s="3"/>
      <c r="E13" s="3"/>
      <c r="F13" s="7">
        <v>14.0</v>
      </c>
      <c r="G13" s="3"/>
      <c r="H13" s="23"/>
      <c r="I13" s="24"/>
      <c r="J13" s="25"/>
      <c r="K13" s="25"/>
      <c r="L13" s="25"/>
      <c r="M13" s="25"/>
      <c r="N13" s="25"/>
      <c r="O13" s="25"/>
    </row>
    <row r="14">
      <c r="B14" s="3"/>
      <c r="C14" s="3"/>
      <c r="D14" s="3"/>
      <c r="E14" s="3"/>
      <c r="F14" s="7">
        <v>15.0</v>
      </c>
      <c r="G14" s="3"/>
      <c r="H14" s="23"/>
      <c r="I14" s="24"/>
      <c r="J14" s="25"/>
      <c r="K14" s="25"/>
      <c r="L14" s="25"/>
      <c r="M14" s="25"/>
      <c r="N14" s="25"/>
      <c r="O14" s="25"/>
    </row>
    <row r="15">
      <c r="B15" s="3"/>
      <c r="C15" s="3"/>
      <c r="D15" s="3"/>
      <c r="E15" s="3"/>
      <c r="F15" s="3"/>
      <c r="G15" s="3"/>
      <c r="H15" s="20"/>
      <c r="I15" s="26"/>
      <c r="J15" s="25"/>
      <c r="K15" s="25"/>
      <c r="L15" s="25"/>
      <c r="M15" s="25"/>
      <c r="N15" s="25"/>
      <c r="O15" s="25"/>
    </row>
    <row r="23">
      <c r="J23" s="27">
        <v>2627.0</v>
      </c>
      <c r="K23" s="27">
        <v>2752.0</v>
      </c>
      <c r="L23" s="27">
        <v>2866.0</v>
      </c>
      <c r="M23" s="27">
        <v>2633.0</v>
      </c>
      <c r="N23" s="27">
        <v>2607.0</v>
      </c>
    </row>
    <row r="24">
      <c r="J24" s="27">
        <v>1295.0</v>
      </c>
      <c r="K24" s="27">
        <v>1344.0</v>
      </c>
      <c r="L24" s="27">
        <v>1255.0</v>
      </c>
      <c r="M24" s="27">
        <v>1332.0</v>
      </c>
      <c r="N24" s="27">
        <v>1354.0</v>
      </c>
    </row>
    <row r="25">
      <c r="J25" s="28">
        <f t="shared" ref="J25:N25" si="4">J24/J23</f>
        <v>0.4929577465</v>
      </c>
      <c r="K25" s="28">
        <f t="shared" si="4"/>
        <v>0.488372093</v>
      </c>
      <c r="L25" s="28">
        <f t="shared" si="4"/>
        <v>0.4378925331</v>
      </c>
      <c r="M25" s="28">
        <f t="shared" si="4"/>
        <v>0.5058868211</v>
      </c>
      <c r="N25" s="28">
        <f t="shared" si="4"/>
        <v>0.5193709244</v>
      </c>
    </row>
    <row r="26">
      <c r="J26" s="29">
        <v>962.0</v>
      </c>
      <c r="K26" s="29">
        <v>627.0</v>
      </c>
      <c r="L26" s="29">
        <v>539.0</v>
      </c>
      <c r="M26" s="29">
        <v>617.0</v>
      </c>
      <c r="N26" s="29">
        <v>618.0</v>
      </c>
    </row>
    <row r="27">
      <c r="J27" s="28">
        <f t="shared" ref="J27:N27" si="5">J26/J23</f>
        <v>0.3661971831</v>
      </c>
      <c r="K27" s="28">
        <f t="shared" si="5"/>
        <v>0.2278343023</v>
      </c>
      <c r="L27" s="28">
        <f t="shared" si="5"/>
        <v>0.1880669923</v>
      </c>
      <c r="M27" s="28">
        <f t="shared" si="5"/>
        <v>0.2343334599</v>
      </c>
      <c r="N27" s="28">
        <f t="shared" si="5"/>
        <v>0.2370540852</v>
      </c>
    </row>
    <row r="30">
      <c r="J30" s="30">
        <v>5079.2</v>
      </c>
      <c r="K30" s="30">
        <v>5460.8</v>
      </c>
      <c r="L30" s="30">
        <v>5471.0</v>
      </c>
      <c r="M30" s="30">
        <v>1242.4</v>
      </c>
      <c r="N30" s="29">
        <v>449.2</v>
      </c>
    </row>
    <row r="31">
      <c r="J31" s="29">
        <v>479.5</v>
      </c>
      <c r="K31" s="30">
        <v>1003.8</v>
      </c>
      <c r="L31" s="29">
        <v>619.2</v>
      </c>
      <c r="M31" s="30">
        <v>-3674.3</v>
      </c>
      <c r="N31" s="30">
        <v>-2068.6</v>
      </c>
    </row>
    <row r="32">
      <c r="J32" s="28">
        <f t="shared" ref="J32:N32" si="6">J31/J30</f>
        <v>0.09440463065</v>
      </c>
      <c r="K32" s="28">
        <f t="shared" si="6"/>
        <v>0.1838192206</v>
      </c>
      <c r="L32" s="28">
        <f t="shared" si="6"/>
        <v>0.113178578</v>
      </c>
      <c r="M32" s="28">
        <f t="shared" si="6"/>
        <v>-2.95742112</v>
      </c>
      <c r="N32" s="28">
        <f t="shared" si="6"/>
        <v>-4.60507569</v>
      </c>
    </row>
    <row r="33">
      <c r="J33" s="29">
        <v>-487.2</v>
      </c>
      <c r="K33" s="29">
        <v>110.1</v>
      </c>
      <c r="L33" s="29">
        <v>-149.1</v>
      </c>
      <c r="M33" s="30">
        <v>-4589.4</v>
      </c>
      <c r="N33" s="30">
        <v>-2980.0</v>
      </c>
    </row>
    <row r="34">
      <c r="J34" s="28">
        <f t="shared" ref="J34:N34" si="7">J33/J30</f>
        <v>-0.09592061742</v>
      </c>
      <c r="K34" s="28">
        <f t="shared" si="7"/>
        <v>0.02016188104</v>
      </c>
      <c r="L34" s="28">
        <f t="shared" si="7"/>
        <v>-0.02725278742</v>
      </c>
      <c r="M34" s="28">
        <f t="shared" si="7"/>
        <v>-3.693979395</v>
      </c>
      <c r="N34" s="28">
        <f t="shared" si="7"/>
        <v>-6.634016028</v>
      </c>
    </row>
  </sheetData>
  <mergeCells count="2">
    <mergeCell ref="H7:I8"/>
    <mergeCell ref="J7:N7"/>
  </mergeCells>
  <drawing r:id="rId1"/>
</worksheet>
</file>