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ntro" sheetId="1" r:id="rId3"/>
    <sheet state="visible" name="Disclaimer - read me" sheetId="2" r:id="rId4"/>
    <sheet state="visible" name="Instructions" sheetId="3" r:id="rId5"/>
    <sheet state="visible" name="Funding" sheetId="4" r:id="rId6"/>
    <sheet state="visible" name="Budget" sheetId="5" r:id="rId7"/>
    <sheet state="visible" name="Revenue build" sheetId="6" r:id="rId8"/>
    <sheet state="visible" name="Financial statements" sheetId="7" r:id="rId9"/>
    <sheet state="visible" name="Summary and charts" sheetId="8" r:id="rId10"/>
  </sheets>
  <definedNames/>
  <calcPr/>
</workbook>
</file>

<file path=xl/comments1.xml><?xml version="1.0" encoding="utf-8"?>
<comments xmlns="http://schemas.openxmlformats.org/spreadsheetml/2006/main">
  <authors>
    <author/>
  </authors>
  <commentList>
    <comment authorId="0" ref="B8">
      <text>
        <t xml:space="preserve">Michael:
These companies do not necessarily approve of this model. They are simply included so you can have a reference point</t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authorId="0" ref="B34">
      <text>
        <t xml:space="preserve">Michael:
Social Media, Word of Mouth, Offline marketing</t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authorId="0" ref="B11">
      <text>
        <t xml:space="preserve">Michael:
(EBITDA - D in NWC - Capex -taxes)</t>
      </text>
    </comment>
  </commentList>
</comments>
</file>

<file path=xl/sharedStrings.xml><?xml version="1.0" encoding="utf-8"?>
<sst xmlns="http://schemas.openxmlformats.org/spreadsheetml/2006/main" count="438" uniqueCount="192">
  <si>
    <t>Intro</t>
  </si>
  <si>
    <t>Instructions</t>
  </si>
  <si>
    <t>Disclaimer</t>
  </si>
  <si>
    <t>email contact@thesecretofraisingmoney.com for help</t>
  </si>
  <si>
    <t>Use this template as an illustrative guide to learning more about how you might think about modeling your business</t>
  </si>
  <si>
    <t>This model was created by our friends Michael Simpson and Seth Goldstein who wrote the Secret of Raising Money - The Entrepreneur's guide to getting funded</t>
  </si>
  <si>
    <t>Enter 1st day of 1st month of model (must be 1st of a month)</t>
  </si>
  <si>
    <t xml:space="preserve">Learn more here--&gt; </t>
  </si>
  <si>
    <t>You can reach them at contact@thesecretofraisingmoney.com</t>
  </si>
  <si>
    <t>Explanation</t>
  </si>
  <si>
    <t>The Secret of Raising Money, Seth Goldstein and Michael Simpson accept no responsibility or liability whatsoever for anything that might result from the use of this spreadsheet</t>
  </si>
  <si>
    <t>We make no representations that this is accurate, or is fit for any purpose whatsoever</t>
  </si>
  <si>
    <t>There may be errors, inaccuracies and limitations to this model. We accept no responsibilty or liablity whatsoever for these. We offer this spreadsheet as-is</t>
  </si>
  <si>
    <t xml:space="preserve">If you did not receive this model from www.thesecretofraisingmoney.com, it may have been modified by a third party. We take no responsibility for these modifications. </t>
  </si>
  <si>
    <t>The numbers that are in the model when you download it are simply placeholders. They should not be viewed as correct or accurate. Do not use them.</t>
  </si>
  <si>
    <t>Copyright © 2014 The Secret of Raising Money (contact@thesecretofraisingmoney.com)</t>
  </si>
  <si>
    <t>Tab by tab instructions</t>
  </si>
  <si>
    <t>This model is designed for subscription revenue businesses</t>
  </si>
  <si>
    <t>The inputs already in the model are simply placeholders. Delete them!</t>
  </si>
  <si>
    <t>Funding</t>
  </si>
  <si>
    <t>Budget</t>
  </si>
  <si>
    <t>Examples include Mixpanel, Optimizely, Kissmetrics</t>
  </si>
  <si>
    <t>We have excluded convertible interest expense for the sake of simplicity</t>
  </si>
  <si>
    <t>Input your forecast funding rounds</t>
  </si>
  <si>
    <t>Input your cost assumptions</t>
  </si>
  <si>
    <t>Inputs have a yellow background and blue text, like so:</t>
  </si>
  <si>
    <t>Revenue build</t>
  </si>
  <si>
    <t>Input your CAC, growth and monetization assumptions</t>
  </si>
  <si>
    <t>Formulas have white background and black text, like so:</t>
  </si>
  <si>
    <t>Financial statements</t>
  </si>
  <si>
    <t>Edit the assumptions at the bottom if necessary</t>
  </si>
  <si>
    <t>Links to other sheets are in green</t>
  </si>
  <si>
    <t>Summary and charts</t>
  </si>
  <si>
    <t>This autopopulates</t>
  </si>
  <si>
    <t>Formulas that are different to adjacent formulas are in red</t>
  </si>
  <si>
    <t>Unit</t>
  </si>
  <si>
    <t>Convertible debt</t>
  </si>
  <si>
    <t>$</t>
  </si>
  <si>
    <t>Equity</t>
  </si>
  <si>
    <t>Total</t>
  </si>
  <si>
    <t>Payroll (Salary + Benefits. Not incl. direct sales)</t>
  </si>
  <si>
    <t>Employee 1</t>
  </si>
  <si>
    <t>Employee 2</t>
  </si>
  <si>
    <t>Employee 3</t>
  </si>
  <si>
    <t>Inbound marketing</t>
  </si>
  <si>
    <t>Employee 4</t>
  </si>
  <si>
    <t>Employee 5</t>
  </si>
  <si>
    <t>Employee 6</t>
  </si>
  <si>
    <t>Paid Channel 1</t>
  </si>
  <si>
    <t>Employee 7</t>
  </si>
  <si>
    <t>Paid Spend</t>
  </si>
  <si>
    <t>Employee 8</t>
  </si>
  <si>
    <t>Employee 9</t>
  </si>
  <si>
    <t>Employee 10</t>
  </si>
  <si>
    <t>Direct sales team</t>
  </si>
  <si>
    <t>Salesperson 1</t>
  </si>
  <si>
    <t>CPM</t>
  </si>
  <si>
    <t>Salesperson 2</t>
  </si>
  <si>
    <t>Salesperson 3</t>
  </si>
  <si>
    <t>CTR</t>
  </si>
  <si>
    <t>%</t>
  </si>
  <si>
    <t>Contractors</t>
  </si>
  <si>
    <t>Contractor 1</t>
  </si>
  <si>
    <t>Income statement</t>
  </si>
  <si>
    <t>Revenue</t>
  </si>
  <si>
    <t>Contractor 2</t>
  </si>
  <si>
    <t>Contractor 3</t>
  </si>
  <si>
    <t>Paid visits</t>
  </si>
  <si>
    <t>no. visits</t>
  </si>
  <si>
    <t>Contractor 4</t>
  </si>
  <si>
    <t>Contractor 5</t>
  </si>
  <si>
    <t>COGS</t>
  </si>
  <si>
    <t>Hosting</t>
  </si>
  <si>
    <t>Paid Channel 2</t>
  </si>
  <si>
    <t>COGS 2 (e.g. customer support)</t>
  </si>
  <si>
    <t>COGS 3 (e.g. transaction fees)</t>
  </si>
  <si>
    <t>% growth</t>
  </si>
  <si>
    <t>Online marketing</t>
  </si>
  <si>
    <t>Paid channel 1</t>
  </si>
  <si>
    <t>Paid channel 2</t>
  </si>
  <si>
    <t>Paid channel 3</t>
  </si>
  <si>
    <t>Offline marketing</t>
  </si>
  <si>
    <t>Channel 1</t>
  </si>
  <si>
    <t>Channel 2</t>
  </si>
  <si>
    <t>Channel 3</t>
  </si>
  <si>
    <t>% margin</t>
  </si>
  <si>
    <t>Legal expenses</t>
  </si>
  <si>
    <t>Subscriptions</t>
  </si>
  <si>
    <t>Provider 1</t>
  </si>
  <si>
    <t>Gross profit</t>
  </si>
  <si>
    <t>Provider 2</t>
  </si>
  <si>
    <t>Provider 3</t>
  </si>
  <si>
    <t>Provider 4</t>
  </si>
  <si>
    <t>Provider 5</t>
  </si>
  <si>
    <t>Accounting expenses</t>
  </si>
  <si>
    <t>SG&amp;A</t>
  </si>
  <si>
    <t>Headcount (Payroll, benefits, contractors)</t>
  </si>
  <si>
    <t>Travel and Entertainment</t>
  </si>
  <si>
    <t>Total paid visits</t>
  </si>
  <si>
    <t>Equipment</t>
  </si>
  <si>
    <t>Equipment 1</t>
  </si>
  <si>
    <t>Equipment 2</t>
  </si>
  <si>
    <t>Equipment 3</t>
  </si>
  <si>
    <t>Equipment 4</t>
  </si>
  <si>
    <t>SEO visits</t>
  </si>
  <si>
    <t>Equipment 5</t>
  </si>
  <si>
    <t>Marketing</t>
  </si>
  <si>
    <t>Rent</t>
  </si>
  <si>
    <t xml:space="preserve">% growth </t>
  </si>
  <si>
    <t>Utilities</t>
  </si>
  <si>
    <t>Visits from direct sales</t>
  </si>
  <si>
    <t>Other expenses</t>
  </si>
  <si>
    <t>Other unpaid visits</t>
  </si>
  <si>
    <t>Overhead</t>
  </si>
  <si>
    <t>Total unpaid visits</t>
  </si>
  <si>
    <t>Total inbound visits</t>
  </si>
  <si>
    <t>No. that convert to an account (free or paid)</t>
  </si>
  <si>
    <t>Other Expenses</t>
  </si>
  <si>
    <t>Free accounts</t>
  </si>
  <si>
    <t>Beginning of period</t>
  </si>
  <si>
    <t>no. accounts</t>
  </si>
  <si>
    <t>New accounts (converted from traffic)</t>
  </si>
  <si>
    <t>Conversion to paid accounts</t>
  </si>
  <si>
    <t>Churn</t>
  </si>
  <si>
    <t>EBITDA</t>
  </si>
  <si>
    <t>End of period</t>
  </si>
  <si>
    <t>Paid accounts</t>
  </si>
  <si>
    <t>Depreciation</t>
  </si>
  <si>
    <t>Conversion from free accounts</t>
  </si>
  <si>
    <t>EBIT</t>
  </si>
  <si>
    <t>Revenue calculation</t>
  </si>
  <si>
    <t>Average number of paid accounts during period</t>
  </si>
  <si>
    <t>Number of tier 1 paid accounts</t>
  </si>
  <si>
    <t>Tax rate</t>
  </si>
  <si>
    <t>Number of tier 2 paid accounts</t>
  </si>
  <si>
    <t>Number of tier 3 paid accounts</t>
  </si>
  <si>
    <t>Tax expense</t>
  </si>
  <si>
    <t>Revenue from tier 1 paid accounts</t>
  </si>
  <si>
    <t>Revenue from tier 2 paid accounts</t>
  </si>
  <si>
    <t>Net income</t>
  </si>
  <si>
    <t>Revenue from tier 3 paid accounts</t>
  </si>
  <si>
    <t>Assumptions</t>
  </si>
  <si>
    <t>% of visits that convert to an account</t>
  </si>
  <si>
    <t>Cashflow statement</t>
  </si>
  <si>
    <t>Of which, % free accounts</t>
  </si>
  <si>
    <t>Of which, % paid accounts</t>
  </si>
  <si>
    <t>Less: Change in accounts receivable</t>
  </si>
  <si>
    <t>Free accounts conversion to paid accounts</t>
  </si>
  <si>
    <t>Free accounts churn</t>
  </si>
  <si>
    <t>Less: Change in prepayments</t>
  </si>
  <si>
    <t>Paid accounts churn</t>
  </si>
  <si>
    <t>Add: Change in Accounts payable</t>
  </si>
  <si>
    <t>% Tier 1</t>
  </si>
  <si>
    <t>Add: Change in Accrued expenses</t>
  </si>
  <si>
    <t>% Tier 2</t>
  </si>
  <si>
    <t>Add: Depreciation</t>
  </si>
  <si>
    <t>% Tier 3</t>
  </si>
  <si>
    <t>100% check</t>
  </si>
  <si>
    <t>Operating cash flow</t>
  </si>
  <si>
    <t>Tier 1 price per month</t>
  </si>
  <si>
    <t>Less: Capex</t>
  </si>
  <si>
    <t>Tier 2 price per month</t>
  </si>
  <si>
    <t>Tier 3 price per month</t>
  </si>
  <si>
    <t>Add: Equity raised</t>
  </si>
  <si>
    <t>Add: Convertible debt raised</t>
  </si>
  <si>
    <t>Net cash flow</t>
  </si>
  <si>
    <t>FCF (EBITDA - D in NWC - Capex -taxes)</t>
  </si>
  <si>
    <t>Balance sheet</t>
  </si>
  <si>
    <t>Current assets</t>
  </si>
  <si>
    <t>Cash balance</t>
  </si>
  <si>
    <t>Accounts receivable</t>
  </si>
  <si>
    <t>Prepayments</t>
  </si>
  <si>
    <t>Noncurrent assets</t>
  </si>
  <si>
    <t>Capital equipment (gross)</t>
  </si>
  <si>
    <t>Accumulated depreciation</t>
  </si>
  <si>
    <t>Total assets</t>
  </si>
  <si>
    <t>Liabilities</t>
  </si>
  <si>
    <t>Accounts payable</t>
  </si>
  <si>
    <t>Accrued expenses</t>
  </si>
  <si>
    <t>Preferred equity</t>
  </si>
  <si>
    <t>Retained earnings</t>
  </si>
  <si>
    <t>Total liabilities + equity</t>
  </si>
  <si>
    <t>Balance check</t>
  </si>
  <si>
    <t>Depreciation (5 year straight-line)</t>
  </si>
  <si>
    <t>Accounts receivable as % of revenue</t>
  </si>
  <si>
    <t>Prepayments as % of overhead</t>
  </si>
  <si>
    <t>Accounts payable as % of overhead</t>
  </si>
  <si>
    <t>Accrued expenses as % of overhead</t>
  </si>
  <si>
    <t>FCF</t>
  </si>
  <si>
    <t>Breakeven period?</t>
  </si>
  <si>
    <t>Yes/No</t>
  </si>
  <si>
    <t>Cashflow positive period?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</si>
</sst>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dd-MMM-yy"/>
    <numFmt numFmtId="165" formatCode="q0"/>
    <numFmt numFmtId="166" formatCode="m/d/yyyy h:mm:ss"/>
    <numFmt numFmtId="167" formatCode="$#,##0 ;($#,##0)"/>
    <numFmt numFmtId="168" formatCode="#,##0;(#,##0)"/>
    <numFmt numFmtId="169" formatCode="f&quot;y&quot;0"/>
    <numFmt numFmtId="170" formatCode="MMM-yy "/>
    <numFmt numFmtId="171" formatCode="#,##0.00;(#,##0.00)"/>
    <numFmt numFmtId="172" formatCode="0.0%"/>
    <numFmt numFmtId="173" formatCode="#,##0.000000000000;(#,##0.000000000000)"/>
    <numFmt numFmtId="174" formatCode="#,##0.000000000;(#,##0.000000000)"/>
    <numFmt numFmtId="175" formatCode="#,##0.0000000000;(#,##0.0000000000)"/>
  </numFmts>
  <fonts count="20">
    <font>
      <sz val="10.0"/>
      <color rgb="FF000000"/>
      <name val="Arial"/>
    </font>
    <font>
      <b/>
      <sz val="14.0"/>
      <color rgb="FFFFFFFF"/>
    </font>
    <font>
      <sz val="11.0"/>
      <color rgb="FF000000"/>
      <name val="Calibri"/>
    </font>
    <font>
      <i/>
      <sz val="10.0"/>
      <color rgb="FF000000"/>
    </font>
    <font>
      <sz val="10.0"/>
      <color rgb="FF000000"/>
    </font>
    <font>
      <b/>
      <sz val="10.0"/>
      <color rgb="FF000000"/>
    </font>
    <font>
      <u/>
      <sz val="11.0"/>
      <color rgb="FF0000FF"/>
      <name val="Calibri"/>
    </font>
    <font>
      <b/>
      <sz val="11.0"/>
      <color rgb="FF0000FF"/>
    </font>
    <font>
      <u/>
      <sz val="11.0"/>
      <color rgb="FF0000FF"/>
      <name val="Calibri"/>
    </font>
    <font>
      <b/>
      <sz val="10.0"/>
      <color rgb="FFFFFFFF"/>
    </font>
    <font>
      <sz val="10.0"/>
      <color rgb="FFFFFFFF"/>
    </font>
    <font>
      <b/>
      <u/>
      <sz val="10.0"/>
      <color rgb="FF000000"/>
    </font>
    <font/>
    <font>
      <b/>
      <sz val="10.0"/>
      <color rgb="FF0000FF"/>
    </font>
    <font>
      <sz val="10.0"/>
      <color rgb="FF00B050"/>
    </font>
    <font>
      <sz val="10.0"/>
      <color rgb="FFFF0000"/>
    </font>
    <font>
      <sz val="11.0"/>
      <color rgb="FF000000"/>
    </font>
    <font>
      <sz val="10.0"/>
      <color rgb="FF0000FF"/>
    </font>
    <font>
      <b/>
      <sz val="12.0"/>
      <color rgb="FFFFFFFF"/>
    </font>
    <font>
      <i/>
      <sz val="10.0"/>
      <color rgb="FF0000FF"/>
    </font>
  </fonts>
  <fills count="8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FFFF99"/>
        <bgColor rgb="FFFFFF99"/>
      </patternFill>
    </fill>
    <fill>
      <patternFill patternType="solid">
        <fgColor rgb="FF0070C0"/>
        <bgColor rgb="FF0070C0"/>
      </patternFill>
    </fill>
    <fill>
      <patternFill patternType="solid">
        <fgColor rgb="FFDBE5F1"/>
        <bgColor rgb="FFDBE5F1"/>
      </patternFill>
    </fill>
    <fill>
      <patternFill patternType="solid">
        <fgColor rgb="FFFFFF97"/>
        <bgColor rgb="FFFFFF97"/>
      </patternFill>
    </fill>
    <fill>
      <patternFill patternType="solid">
        <fgColor rgb="FFDAEEF3"/>
        <bgColor rgb="FFDAEEF3"/>
      </patternFill>
    </fill>
  </fills>
  <borders count="11">
    <border>
      <left/>
      <right/>
      <top/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 style="thin">
        <color rgb="FF000000"/>
      </top>
      <bottom/>
    </border>
    <border>
      <left/>
      <right/>
      <top/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/>
      <top/>
      <bottom/>
    </border>
    <border>
      <left/>
      <right/>
      <top style="thin">
        <color rgb="FFFFFFFF"/>
      </top>
      <bottom/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wrapText="1"/>
    </xf>
    <xf borderId="0" fillId="2" fontId="1" numFmtId="0" xfId="0" applyAlignment="1" applyFill="1" applyFont="1">
      <alignment/>
    </xf>
    <xf borderId="0" fillId="2" fontId="2" numFmtId="0" xfId="0" applyAlignment="1" applyFont="1">
      <alignment/>
    </xf>
    <xf borderId="0" fillId="0" fontId="3" numFmtId="0" xfId="0" applyAlignment="1" applyFont="1">
      <alignment/>
    </xf>
    <xf borderId="0" fillId="0" fontId="2" numFmtId="0" xfId="0" applyAlignment="1" applyFont="1">
      <alignment/>
    </xf>
    <xf borderId="0" fillId="0" fontId="3" numFmtId="0" xfId="0" applyAlignment="1" applyFont="1">
      <alignment/>
    </xf>
    <xf borderId="1" fillId="0" fontId="2" numFmtId="0" xfId="0" applyAlignment="1" applyBorder="1" applyFont="1">
      <alignment/>
    </xf>
    <xf borderId="0" fillId="0" fontId="4" numFmtId="0" xfId="0" applyAlignment="1" applyFont="1">
      <alignment/>
    </xf>
    <xf borderId="2" fillId="0" fontId="5" numFmtId="0" xfId="0" applyAlignment="1" applyBorder="1" applyFont="1">
      <alignment/>
    </xf>
    <xf borderId="0" fillId="0" fontId="6" numFmtId="0" xfId="0" applyAlignment="1" applyFont="1">
      <alignment/>
    </xf>
    <xf borderId="3" fillId="3" fontId="7" numFmtId="164" xfId="0" applyAlignment="1" applyBorder="1" applyFill="1" applyFont="1" applyNumberFormat="1">
      <alignment/>
    </xf>
    <xf borderId="4" fillId="0" fontId="2" numFmtId="0" xfId="0" applyAlignment="1" applyBorder="1" applyFont="1">
      <alignment/>
    </xf>
    <xf borderId="0" fillId="0" fontId="8" numFmtId="0" xfId="0" applyAlignment="1" applyFont="1">
      <alignment/>
    </xf>
    <xf borderId="5" fillId="0" fontId="2" numFmtId="0" xfId="0" applyAlignment="1" applyBorder="1" applyFont="1">
      <alignment/>
    </xf>
    <xf borderId="1" fillId="4" fontId="9" numFmtId="0" xfId="0" applyAlignment="1" applyBorder="1" applyFill="1" applyFont="1">
      <alignment/>
    </xf>
    <xf borderId="1" fillId="4" fontId="10" numFmtId="0" xfId="0" applyAlignment="1" applyBorder="1" applyFont="1">
      <alignment/>
    </xf>
    <xf borderId="0" fillId="0" fontId="4" numFmtId="0" xfId="0" applyAlignment="1" applyFont="1">
      <alignment/>
    </xf>
    <xf borderId="5" fillId="0" fontId="4" numFmtId="0" xfId="0" applyAlignment="1" applyBorder="1" applyFont="1">
      <alignment/>
    </xf>
    <xf borderId="5" fillId="0" fontId="4" numFmtId="0" xfId="0" applyAlignment="1" applyBorder="1" applyFont="1">
      <alignment/>
    </xf>
    <xf borderId="5" fillId="0" fontId="11" numFmtId="0" xfId="0" applyAlignment="1" applyBorder="1" applyFont="1">
      <alignment/>
    </xf>
    <xf borderId="6" fillId="0" fontId="2" numFmtId="0" xfId="0" applyAlignment="1" applyBorder="1" applyFont="1">
      <alignment/>
    </xf>
    <xf borderId="5" fillId="0" fontId="12" numFmtId="0" xfId="0" applyAlignment="1" applyBorder="1" applyFont="1">
      <alignment wrapText="1"/>
    </xf>
    <xf borderId="7" fillId="2" fontId="9" numFmtId="165" xfId="0" applyAlignment="1" applyBorder="1" applyFont="1" applyNumberFormat="1">
      <alignment horizontal="center"/>
    </xf>
    <xf borderId="8" fillId="2" fontId="9" numFmtId="166" xfId="0" applyAlignment="1" applyBorder="1" applyFont="1" applyNumberFormat="1">
      <alignment horizontal="center"/>
    </xf>
    <xf borderId="0" fillId="0" fontId="5" numFmtId="0" xfId="0" applyAlignment="1" applyFont="1">
      <alignment/>
    </xf>
    <xf borderId="0" fillId="3" fontId="13" numFmtId="167" xfId="0" applyAlignment="1" applyFont="1" applyNumberFormat="1">
      <alignment/>
    </xf>
    <xf borderId="8" fillId="2" fontId="9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/>
    </xf>
    <xf borderId="0" fillId="0" fontId="14" numFmtId="168" xfId="0" applyAlignment="1" applyFont="1" applyNumberFormat="1">
      <alignment/>
    </xf>
    <xf borderId="0" fillId="0" fontId="15" numFmtId="168" xfId="0" applyAlignment="1" applyFont="1" applyNumberFormat="1">
      <alignment/>
    </xf>
    <xf borderId="9" fillId="0" fontId="2" numFmtId="0" xfId="0" applyAlignment="1" applyBorder="1" applyFont="1">
      <alignment/>
    </xf>
    <xf borderId="7" fillId="2" fontId="9" numFmtId="169" xfId="0" applyAlignment="1" applyBorder="1" applyFont="1" applyNumberFormat="1">
      <alignment horizontal="center"/>
    </xf>
    <xf borderId="8" fillId="2" fontId="9" numFmtId="169" xfId="0" applyAlignment="1" applyBorder="1" applyFont="1" applyNumberFormat="1">
      <alignment horizontal="center"/>
    </xf>
    <xf borderId="7" fillId="5" fontId="5" numFmtId="166" xfId="0" applyAlignment="1" applyBorder="1" applyFill="1" applyFont="1" applyNumberFormat="1">
      <alignment horizontal="center"/>
    </xf>
    <xf borderId="0" fillId="2" fontId="16" numFmtId="0" xfId="0" applyAlignment="1" applyFont="1">
      <alignment horizontal="center"/>
    </xf>
    <xf borderId="8" fillId="4" fontId="9" numFmtId="170" xfId="0" applyAlignment="1" applyBorder="1" applyFont="1" applyNumberFormat="1">
      <alignment horizontal="center"/>
    </xf>
    <xf borderId="0" fillId="0" fontId="2" numFmtId="0" xfId="0" applyAlignment="1" applyFont="1">
      <alignment horizontal="center"/>
    </xf>
    <xf borderId="6" fillId="0" fontId="2" numFmtId="0" xfId="0" applyAlignment="1" applyBorder="1" applyFont="1">
      <alignment horizontal="center"/>
    </xf>
    <xf borderId="10" fillId="0" fontId="2" numFmtId="0" xfId="0" applyAlignment="1" applyBorder="1" applyFont="1">
      <alignment/>
    </xf>
    <xf borderId="0" fillId="0" fontId="4" numFmtId="166" xfId="0" applyAlignment="1" applyFont="1" applyNumberFormat="1">
      <alignment horizontal="left"/>
    </xf>
    <xf borderId="10" fillId="0" fontId="4" numFmtId="0" xfId="0" applyAlignment="1" applyBorder="1" applyFont="1">
      <alignment horizontal="center"/>
    </xf>
    <xf borderId="10" fillId="6" fontId="17" numFmtId="0" xfId="0" applyAlignment="1" applyBorder="1" applyFill="1" applyFont="1">
      <alignment horizontal="right"/>
    </xf>
    <xf borderId="1" fillId="0" fontId="4" numFmtId="166" xfId="0" applyAlignment="1" applyBorder="1" applyFont="1" applyNumberFormat="1">
      <alignment horizontal="left"/>
    </xf>
    <xf borderId="1" fillId="0" fontId="4" numFmtId="0" xfId="0" applyAlignment="1" applyBorder="1" applyFont="1">
      <alignment horizontal="center"/>
    </xf>
    <xf borderId="1" fillId="6" fontId="17" numFmtId="0" xfId="0" applyAlignment="1" applyBorder="1" applyFont="1">
      <alignment horizontal="right"/>
    </xf>
    <xf borderId="1" fillId="0" fontId="4" numFmtId="0" xfId="0" applyAlignment="1" applyBorder="1" applyFont="1">
      <alignment/>
    </xf>
    <xf borderId="10" fillId="0" fontId="4" numFmtId="0" xfId="0" applyAlignment="1" applyBorder="1" applyFont="1">
      <alignment horizontal="center"/>
    </xf>
    <xf borderId="5" fillId="0" fontId="5" numFmtId="0" xfId="0" applyAlignment="1" applyBorder="1" applyFont="1">
      <alignment/>
    </xf>
    <xf borderId="5" fillId="0" fontId="5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5" fillId="0" fontId="5" numFmtId="0" xfId="0" applyAlignment="1" applyBorder="1" applyFont="1">
      <alignment/>
    </xf>
    <xf borderId="0" fillId="3" fontId="17" numFmtId="168" xfId="0" applyAlignment="1" applyFont="1" applyNumberFormat="1">
      <alignment/>
    </xf>
    <xf borderId="0" fillId="0" fontId="4" numFmtId="168" xfId="0" applyAlignment="1" applyFont="1" applyNumberFormat="1">
      <alignment/>
    </xf>
    <xf borderId="0" fillId="0" fontId="5" numFmtId="0" xfId="0" applyAlignment="1" applyFont="1">
      <alignment/>
    </xf>
    <xf borderId="10" fillId="0" fontId="2" numFmtId="0" xfId="0" applyAlignment="1" applyBorder="1" applyFont="1">
      <alignment horizontal="center"/>
    </xf>
    <xf borderId="1" fillId="4" fontId="18" numFmtId="0" xfId="0" applyAlignment="1" applyBorder="1" applyFont="1">
      <alignment vertical="center"/>
    </xf>
    <xf borderId="1" fillId="4" fontId="9" numFmtId="0" xfId="0" applyAlignment="1" applyBorder="1" applyFont="1">
      <alignment horizontal="center"/>
    </xf>
    <xf borderId="1" fillId="4" fontId="9" numFmtId="0" xfId="0" applyAlignment="1" applyBorder="1" applyFont="1">
      <alignment/>
    </xf>
    <xf borderId="5" fillId="0" fontId="2" numFmtId="0" xfId="0" applyAlignment="1" applyBorder="1" applyFont="1">
      <alignment horizontal="center"/>
    </xf>
    <xf borderId="0" fillId="0" fontId="4" numFmtId="0" xfId="0" applyAlignment="1" applyFont="1">
      <alignment horizontal="left"/>
    </xf>
    <xf borderId="1" fillId="3" fontId="17" numFmtId="168" xfId="0" applyAlignment="1" applyBorder="1" applyFont="1" applyNumberFormat="1">
      <alignment/>
    </xf>
    <xf borderId="1" fillId="0" fontId="4" numFmtId="168" xfId="0" applyAlignment="1" applyBorder="1" applyFont="1" applyNumberFormat="1">
      <alignment/>
    </xf>
    <xf borderId="5" fillId="0" fontId="5" numFmtId="168" xfId="0" applyAlignment="1" applyBorder="1" applyFont="1" applyNumberFormat="1">
      <alignment/>
    </xf>
    <xf borderId="0" fillId="3" fontId="17" numFmtId="171" xfId="0" applyAlignment="1" applyFont="1" applyNumberFormat="1">
      <alignment/>
    </xf>
    <xf borderId="0" fillId="0" fontId="4" numFmtId="171" xfId="0" applyAlignment="1" applyFont="1" applyNumberFormat="1">
      <alignment/>
    </xf>
    <xf borderId="1" fillId="0" fontId="4" numFmtId="0" xfId="0" applyAlignment="1" applyBorder="1" applyFont="1">
      <alignment horizontal="left"/>
    </xf>
    <xf borderId="1" fillId="3" fontId="17" numFmtId="172" xfId="0" applyAlignment="1" applyBorder="1" applyFont="1" applyNumberFormat="1">
      <alignment/>
    </xf>
    <xf borderId="1" fillId="0" fontId="4" numFmtId="172" xfId="0" applyAlignment="1" applyBorder="1" applyFont="1" applyNumberFormat="1">
      <alignment/>
    </xf>
    <xf borderId="5" fillId="0" fontId="4" numFmtId="0" xfId="0" applyAlignment="1" applyBorder="1" applyFont="1">
      <alignment horizontal="center"/>
    </xf>
    <xf borderId="0" fillId="0" fontId="5" numFmtId="168" xfId="0" applyAlignment="1" applyFont="1" applyNumberFormat="1">
      <alignment/>
    </xf>
    <xf borderId="0" fillId="0" fontId="3" numFmtId="0" xfId="0" applyAlignment="1" applyFont="1">
      <alignment horizontal="left"/>
    </xf>
    <xf borderId="0" fillId="0" fontId="3" numFmtId="172" xfId="0" applyAlignment="1" applyFont="1" applyNumberFormat="1">
      <alignment/>
    </xf>
    <xf borderId="0" fillId="7" fontId="5" numFmtId="0" xfId="0" applyAlignment="1" applyFill="1" applyFont="1">
      <alignment/>
    </xf>
    <xf borderId="0" fillId="7" fontId="5" numFmtId="0" xfId="0" applyAlignment="1" applyFont="1">
      <alignment horizontal="center"/>
    </xf>
    <xf borderId="0" fillId="7" fontId="5" numFmtId="168" xfId="0" applyAlignment="1" applyFont="1" applyNumberFormat="1">
      <alignment/>
    </xf>
    <xf borderId="0" fillId="0" fontId="4" numFmtId="9" xfId="0" applyAlignment="1" applyFont="1" applyNumberFormat="1">
      <alignment/>
    </xf>
    <xf borderId="0" fillId="0" fontId="3" numFmtId="0" xfId="0" applyAlignment="1" applyFont="1">
      <alignment horizontal="center"/>
    </xf>
    <xf borderId="0" fillId="3" fontId="19" numFmtId="172" xfId="0" applyAlignment="1" applyFont="1" applyNumberFormat="1">
      <alignment/>
    </xf>
    <xf borderId="0" fillId="0" fontId="5" numFmtId="0" xfId="0" applyAlignment="1" applyFont="1">
      <alignment horizontal="center"/>
    </xf>
    <xf borderId="0" fillId="0" fontId="5" numFmtId="0" xfId="0" applyAlignment="1" applyFont="1">
      <alignment/>
    </xf>
    <xf borderId="1" fillId="0" fontId="14" numFmtId="168" xfId="0" applyAlignment="1" applyBorder="1" applyFont="1" applyNumberFormat="1">
      <alignment/>
    </xf>
    <xf borderId="0" fillId="0" fontId="13" numFmtId="168" xfId="0" applyAlignment="1" applyFont="1" applyNumberFormat="1">
      <alignment/>
    </xf>
    <xf borderId="0" fillId="0" fontId="3" numFmtId="0" xfId="0" applyAlignment="1" applyFont="1">
      <alignment horizontal="left"/>
    </xf>
    <xf borderId="0" fillId="3" fontId="17" numFmtId="172" xfId="0" applyAlignment="1" applyFont="1" applyNumberFormat="1">
      <alignment/>
    </xf>
    <xf borderId="0" fillId="0" fontId="4" numFmtId="0" xfId="0" applyAlignment="1" applyFont="1">
      <alignment horizontal="center"/>
    </xf>
    <xf borderId="0" fillId="0" fontId="4" numFmtId="172" xfId="0" applyAlignment="1" applyFont="1" applyNumberFormat="1">
      <alignment/>
    </xf>
    <xf borderId="0" fillId="0" fontId="4" numFmtId="0" xfId="0" applyAlignment="1" applyFont="1">
      <alignment horizontal="left"/>
    </xf>
    <xf borderId="0" fillId="0" fontId="3" numFmtId="0" xfId="0" applyAlignment="1" applyFont="1">
      <alignment/>
    </xf>
    <xf borderId="1" fillId="0" fontId="15" numFmtId="168" xfId="0" applyAlignment="1" applyBorder="1" applyFont="1" applyNumberFormat="1">
      <alignment/>
    </xf>
    <xf borderId="6" fillId="0" fontId="3" numFmtId="0" xfId="0" applyAlignment="1" applyBorder="1" applyFont="1">
      <alignment horizontal="center"/>
    </xf>
    <xf borderId="5" fillId="0" fontId="4" numFmtId="173" xfId="0" applyAlignment="1" applyBorder="1" applyFont="1" applyNumberFormat="1">
      <alignment/>
    </xf>
    <xf borderId="5" fillId="0" fontId="4" numFmtId="174" xfId="0" applyAlignment="1" applyBorder="1" applyFont="1" applyNumberFormat="1">
      <alignment/>
    </xf>
    <xf borderId="5" fillId="0" fontId="4" numFmtId="175" xfId="0" applyAlignment="1" applyBorder="1" applyFont="1" applyNumberFormat="1">
      <alignment/>
    </xf>
    <xf borderId="0" fillId="0" fontId="4" numFmtId="173" xfId="0" applyAlignment="1" applyFont="1" applyNumberFormat="1">
      <alignment/>
    </xf>
    <xf borderId="0" fillId="3" fontId="17" numFmtId="172" xfId="0" applyAlignment="1" applyFont="1" applyNumberFormat="1">
      <alignment/>
    </xf>
    <xf borderId="10" fillId="0" fontId="14" numFmtId="168" xfId="0" applyAlignment="1" applyBorder="1" applyFont="1" applyNumberFormat="1">
      <alignment/>
    </xf>
    <xf borderId="0" fillId="0" fontId="4" numFmtId="0" xfId="0" applyAlignment="1" applyFont="1">
      <alignment horizontal="right"/>
    </xf>
  </cellXfs>
  <cellStyles count="1">
    <cellStyle xfId="0" name="Normal" builtinId="0"/>
  </cellStyles>
  <dxfs count="2">
    <dxf>
      <font>
        <color rgb="FFFFFF00"/>
      </font>
      <fill>
        <patternFill patternType="solid">
          <fgColor rgb="FFFF0000"/>
          <bgColor rgb="FFFF0000"/>
        </patternFill>
      </fill>
      <alignment wrapText="1"/>
      <border>
        <left/>
        <right/>
        <top/>
        <bottom/>
      </border>
    </dxf>
    <dxf>
      <font/>
      <fill>
        <patternFill patternType="solid">
          <fgColor rgb="FF00B050"/>
          <bgColor rgb="FF00B050"/>
        </patternFill>
      </fill>
      <alignment wrapText="1"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94606517935258"/>
          <c:y val="0.0508250798666833"/>
          <c:w val="0.759976815398076"/>
          <c:h val="0.6897898344746849"/>
        </c:manualLayout>
      </c:layout>
      <c:lineChart>
        <c:varyColors val="0"/>
        <c:ser>
          <c:idx val="0"/>
          <c:order val="0"/>
          <c:spPr>
            <a:ln cmpd="sng" w="254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'Summary and charts'!$D$4:$AY$4</c:f>
            </c:strRef>
          </c:cat>
          <c:val>
            <c:numRef>
              <c:f>'Summary and charts'!$D$5:$AY$5</c:f>
            </c:numRef>
          </c:val>
          <c:smooth val="0"/>
        </c:ser>
        <c:axId val="1192729491"/>
        <c:axId val="1431729761"/>
      </c:lineChart>
      <c:catAx>
        <c:axId val="1192729491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431729761"/>
      </c:catAx>
      <c:valAx>
        <c:axId val="14317297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192729491"/>
      </c:valAx>
    </c:plotArea>
    <c:legend>
      <c:legendPos val="r"/>
      <c:overlay val="0"/>
    </c:legend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80571460146429"/>
          <c:y val="0.12232430792374399"/>
          <c:w val="0.759976815398078"/>
          <c:h val="0.6897898344746871"/>
        </c:manualLayout>
      </c:layout>
      <c:barChart>
        <c:barDir val="col"/>
        <c:ser>
          <c:idx val="0"/>
          <c:order val="0"/>
          <c:spPr>
            <a:solidFill>
              <a:srgbClr val="3366CC"/>
            </a:solidFill>
          </c:spPr>
          <c:cat>
            <c:strRef>
              <c:f>'Summary and charts'!$BA$3:$BD$3</c:f>
            </c:strRef>
          </c:cat>
          <c:val>
            <c:numRef>
              <c:f>'Summary and charts'!$BA$11:$BD$11</c:f>
            </c:numRef>
          </c:val>
        </c:ser>
        <c:axId val="520758224"/>
        <c:axId val="772357807"/>
      </c:barChart>
      <c:catAx>
        <c:axId val="520758224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772357807"/>
      </c:catAx>
      <c:valAx>
        <c:axId val="7723578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520758224"/>
      </c:valAx>
    </c:plotArea>
    <c:legend>
      <c:legendPos val="r"/>
      <c:overlay val="0"/>
    </c:legend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94606517935258"/>
          <c:y val="0.0508250798666833"/>
          <c:w val="0.759976815398078"/>
          <c:h val="0.6897898344746871"/>
        </c:manualLayout>
      </c:layout>
      <c:lineChart>
        <c:varyColors val="0"/>
        <c:ser>
          <c:idx val="0"/>
          <c:order val="0"/>
          <c:spPr>
            <a:ln cmpd="sng" w="254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'Summary and charts'!$D$4:$AY$4</c:f>
            </c:strRef>
          </c:cat>
          <c:val>
            <c:numRef>
              <c:f>'Summary and charts'!$D$10:$AY$10</c:f>
            </c:numRef>
          </c:val>
          <c:smooth val="0"/>
        </c:ser>
        <c:axId val="1617715662"/>
        <c:axId val="785713696"/>
      </c:lineChart>
      <c:catAx>
        <c:axId val="1617715662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785713696"/>
      </c:catAx>
      <c:valAx>
        <c:axId val="7857136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617715662"/>
      </c:valAx>
    </c:plotArea>
    <c:legend>
      <c:legendPos val="r"/>
      <c:overlay val="0"/>
    </c:legend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80571460146429"/>
          <c:y val="0.12232430792374399"/>
          <c:w val="0.759976815398078"/>
          <c:h val="0.6897898344746871"/>
        </c:manualLayout>
      </c:layout>
      <c:barChart>
        <c:barDir val="col"/>
        <c:ser>
          <c:idx val="0"/>
          <c:order val="0"/>
          <c:spPr>
            <a:solidFill>
              <a:srgbClr val="3366CC"/>
            </a:solidFill>
          </c:spPr>
          <c:cat>
            <c:strRef>
              <c:f>'Summary and charts'!$BA$3:$BD$3</c:f>
            </c:strRef>
          </c:cat>
          <c:val>
            <c:numRef>
              <c:f>'Summary and charts'!$BA$10:$BD$10</c:f>
            </c:numRef>
          </c:val>
        </c:ser>
        <c:axId val="1464683350"/>
        <c:axId val="1796543245"/>
      </c:barChart>
      <c:catAx>
        <c:axId val="1464683350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796543245"/>
      </c:catAx>
      <c:valAx>
        <c:axId val="17965432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464683350"/>
      </c:valAx>
    </c:plotArea>
    <c:legend>
      <c:legendPos val="r"/>
      <c:overlay val="0"/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94606517935258"/>
          <c:y val="0.0508250798666833"/>
          <c:w val="0.759976815398076"/>
          <c:h val="0.6897898344746849"/>
        </c:manualLayout>
      </c:layout>
      <c:lineChart>
        <c:varyColors val="0"/>
        <c:ser>
          <c:idx val="0"/>
          <c:order val="0"/>
          <c:spPr>
            <a:ln cmpd="sng" w="254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'Summary and charts'!$D$4:$AY$4</c:f>
            </c:strRef>
          </c:cat>
          <c:val>
            <c:numRef>
              <c:f>'Summary and charts'!$D$6:$AY$6</c:f>
            </c:numRef>
          </c:val>
          <c:smooth val="0"/>
        </c:ser>
        <c:axId val="1602350749"/>
        <c:axId val="764751770"/>
      </c:lineChart>
      <c:catAx>
        <c:axId val="1602350749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764751770"/>
      </c:catAx>
      <c:valAx>
        <c:axId val="7647517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602350749"/>
      </c:valAx>
    </c:plotArea>
    <c:legend>
      <c:legendPos val="r"/>
      <c:overlay val="0"/>
    </c:legend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94606517935258"/>
          <c:y val="0.0508250798666833"/>
          <c:w val="0.759976815398077"/>
          <c:h val="0.6897898344746861"/>
        </c:manualLayout>
      </c:layout>
      <c:lineChart>
        <c:varyColors val="0"/>
        <c:ser>
          <c:idx val="0"/>
          <c:order val="0"/>
          <c:spPr>
            <a:ln cmpd="sng" w="254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'Summary and charts'!$D$4:$AY$4</c:f>
            </c:strRef>
          </c:cat>
          <c:val>
            <c:numRef>
              <c:f>'Summary and charts'!$D$7:$AY$7</c:f>
            </c:numRef>
          </c:val>
          <c:smooth val="0"/>
        </c:ser>
        <c:axId val="2009909209"/>
        <c:axId val="1878446688"/>
      </c:lineChart>
      <c:catAx>
        <c:axId val="2009909209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878446688"/>
      </c:catAx>
      <c:valAx>
        <c:axId val="18784466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2009909209"/>
      </c:valAx>
    </c:plotArea>
    <c:legend>
      <c:legendPos val="r"/>
      <c:overlay val="0"/>
    </c:legend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94606517935258"/>
          <c:y val="0.0508250798666833"/>
          <c:w val="0.759976815398077"/>
          <c:h val="0.6897898344746861"/>
        </c:manualLayout>
      </c:layout>
      <c:lineChart>
        <c:varyColors val="0"/>
        <c:ser>
          <c:idx val="0"/>
          <c:order val="0"/>
          <c:spPr>
            <a:ln cmpd="sng" w="254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'Summary and charts'!$D$4:$AY$4</c:f>
            </c:strRef>
          </c:cat>
          <c:val>
            <c:numRef>
              <c:f>'Summary and charts'!$D$8:$AY$8</c:f>
            </c:numRef>
          </c:val>
          <c:smooth val="0"/>
        </c:ser>
        <c:axId val="1203327160"/>
        <c:axId val="434451991"/>
      </c:lineChart>
      <c:catAx>
        <c:axId val="1203327160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434451991"/>
      </c:catAx>
      <c:valAx>
        <c:axId val="4344519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203327160"/>
      </c:valAx>
    </c:plotArea>
    <c:legend>
      <c:legendPos val="r"/>
      <c:overlay val="0"/>
    </c:legend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94606517935258"/>
          <c:y val="0.0508250798666833"/>
          <c:w val="0.759976815398078"/>
          <c:h val="0.6897898344746871"/>
        </c:manualLayout>
      </c:layout>
      <c:lineChart>
        <c:varyColors val="0"/>
        <c:ser>
          <c:idx val="0"/>
          <c:order val="0"/>
          <c:spPr>
            <a:ln cmpd="sng" w="25400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'Summary and charts'!$D$4:$AY$4</c:f>
            </c:strRef>
          </c:cat>
          <c:val>
            <c:numRef>
              <c:f>'Summary and charts'!$D$11:$AY$11</c:f>
            </c:numRef>
          </c:val>
          <c:smooth val="0"/>
        </c:ser>
        <c:axId val="1489789487"/>
        <c:axId val="182873958"/>
      </c:lineChart>
      <c:catAx>
        <c:axId val="1489789487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82873958"/>
      </c:catAx>
      <c:valAx>
        <c:axId val="1828739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489789487"/>
      </c:valAx>
    </c:plotArea>
    <c:legend>
      <c:legendPos val="r"/>
      <c:overlay val="0"/>
    </c:legend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94606517935258"/>
          <c:y val="0.0508250798666833"/>
          <c:w val="0.759976815398076"/>
          <c:h val="0.6897898344746849"/>
        </c:manualLayout>
      </c:layout>
      <c:barChart>
        <c:barDir val="col"/>
        <c:ser>
          <c:idx val="0"/>
          <c:order val="0"/>
          <c:spPr>
            <a:solidFill>
              <a:srgbClr val="3366CC"/>
            </a:solidFill>
          </c:spPr>
          <c:cat>
            <c:strRef>
              <c:f>'Summary and charts'!$BA$3:$BD$3</c:f>
            </c:strRef>
          </c:cat>
          <c:val>
            <c:numRef>
              <c:f>'Summary and charts'!$BA$5:$BD$5</c:f>
            </c:numRef>
          </c:val>
        </c:ser>
        <c:axId val="708763570"/>
        <c:axId val="1980201180"/>
      </c:barChart>
      <c:catAx>
        <c:axId val="708763570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980201180"/>
      </c:catAx>
      <c:valAx>
        <c:axId val="19802011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708763570"/>
      </c:valAx>
    </c:plotArea>
    <c:legend>
      <c:legendPos val="r"/>
      <c:overlay val="0"/>
    </c:legend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94606517935258"/>
          <c:y val="0.0508250798666833"/>
          <c:w val="0.759976815398077"/>
          <c:h val="0.6897898344746861"/>
        </c:manualLayout>
      </c:layout>
      <c:barChart>
        <c:barDir val="col"/>
        <c:ser>
          <c:idx val="0"/>
          <c:order val="0"/>
          <c:spPr>
            <a:solidFill>
              <a:srgbClr val="3366CC"/>
            </a:solidFill>
          </c:spPr>
          <c:cat>
            <c:strRef>
              <c:f>'Summary and charts'!$BA$3:$BD$3</c:f>
            </c:strRef>
          </c:cat>
          <c:val>
            <c:numRef>
              <c:f>'Summary and charts'!$BA$6:$BD$6</c:f>
            </c:numRef>
          </c:val>
        </c:ser>
        <c:axId val="194320773"/>
        <c:axId val="1407481018"/>
      </c:barChart>
      <c:catAx>
        <c:axId val="194320773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407481018"/>
      </c:catAx>
      <c:valAx>
        <c:axId val="14074810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94320773"/>
      </c:valAx>
    </c:plotArea>
    <c:legend>
      <c:legendPos val="r"/>
      <c:overlay val="0"/>
    </c:legend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80571460146429"/>
          <c:y val="0.12232430792374399"/>
          <c:w val="0.759976815398077"/>
          <c:h val="0.6897898344746861"/>
        </c:manualLayout>
      </c:layout>
      <c:barChart>
        <c:barDir val="col"/>
        <c:ser>
          <c:idx val="0"/>
          <c:order val="0"/>
          <c:spPr>
            <a:solidFill>
              <a:srgbClr val="3366CC"/>
            </a:solidFill>
          </c:spPr>
          <c:cat>
            <c:strRef>
              <c:f>'Summary and charts'!$BA$3:$BD$3</c:f>
            </c:strRef>
          </c:cat>
          <c:val>
            <c:numRef>
              <c:f>'Summary and charts'!$BA$7:$BD$7</c:f>
            </c:numRef>
          </c:val>
        </c:ser>
        <c:axId val="503234948"/>
        <c:axId val="927583527"/>
      </c:barChart>
      <c:catAx>
        <c:axId val="503234948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927583527"/>
      </c:catAx>
      <c:valAx>
        <c:axId val="9275835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503234948"/>
      </c:valAx>
    </c:plotArea>
    <c:legend>
      <c:legendPos val="r"/>
      <c:overlay val="0"/>
    </c:legend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80571460146429"/>
          <c:y val="0.12232430792374399"/>
          <c:w val="0.759976815398078"/>
          <c:h val="0.6897898344746871"/>
        </c:manualLayout>
      </c:layout>
      <c:barChart>
        <c:barDir val="col"/>
        <c:ser>
          <c:idx val="0"/>
          <c:order val="0"/>
          <c:spPr>
            <a:solidFill>
              <a:srgbClr val="3366CC"/>
            </a:solidFill>
          </c:spPr>
          <c:cat>
            <c:strRef>
              <c:f>'Summary and charts'!$BA$3:$BD$3</c:f>
            </c:strRef>
          </c:cat>
          <c:val>
            <c:numRef>
              <c:f>'Summary and charts'!$BA$8:$BD$8</c:f>
            </c:numRef>
          </c:val>
        </c:ser>
        <c:axId val="1227402367"/>
        <c:axId val="1673727875"/>
      </c:barChart>
      <c:catAx>
        <c:axId val="1227402367"/>
        <c:scaling>
          <c:orientation val="minMax"/>
        </c:scaling>
        <c:delete val="0"/>
        <c:axPos val="b"/>
        <c:txPr>
          <a:bodyPr/>
          <a:lstStyle/>
          <a:p>
            <a:pPr lvl="0">
              <a:defRPr/>
            </a:pPr>
          </a:p>
        </c:txPr>
        <c:crossAx val="1673727875"/>
      </c:catAx>
      <c:valAx>
        <c:axId val="16737278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227402367"/>
      </c:valAx>
    </c:plotArea>
    <c:legend>
      <c:legendPos val="r"/>
      <c:overlay val="0"/>
    </c:legend>
  </c:chart>
</c:chartSpace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2" Type="http://schemas.openxmlformats.org/officeDocument/2006/relationships/chart" Target="../charts/chart12.xml"/><Relationship Id="rId9" Type="http://schemas.openxmlformats.org/officeDocument/2006/relationships/chart" Target="../charts/chart9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3</xdr:col>
      <xdr:colOff>209550</xdr:colOff>
      <xdr:row>19</xdr:row>
      <xdr:rowOff>57150</xdr:rowOff>
    </xdr:from>
    <xdr:to>
      <xdr:col>8</xdr:col>
      <xdr:colOff>438150</xdr:colOff>
      <xdr:row>36</xdr:row>
      <xdr:rowOff>38100</xdr:rowOff>
    </xdr:to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3</xdr:col>
      <xdr:colOff>0</xdr:colOff>
      <xdr:row>38</xdr:row>
      <xdr:rowOff>133350</xdr:rowOff>
    </xdr:from>
    <xdr:to>
      <xdr:col>8</xdr:col>
      <xdr:colOff>228600</xdr:colOff>
      <xdr:row>55</xdr:row>
      <xdr:rowOff>114300</xdr:rowOff>
    </xdr:to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twoCellAnchor>
  <xdr:twoCellAnchor>
    <xdr:from>
      <xdr:col>3</xdr:col>
      <xdr:colOff>0</xdr:colOff>
      <xdr:row>58</xdr:row>
      <xdr:rowOff>38100</xdr:rowOff>
    </xdr:from>
    <xdr:to>
      <xdr:col>8</xdr:col>
      <xdr:colOff>228600</xdr:colOff>
      <xdr:row>75</xdr:row>
      <xdr:rowOff>19050</xdr:rowOff>
    </xdr:to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twoCellAnchor>
  <xdr:twoCellAnchor>
    <xdr:from>
      <xdr:col>3</xdr:col>
      <xdr:colOff>0</xdr:colOff>
      <xdr:row>77</xdr:row>
      <xdr:rowOff>95250</xdr:rowOff>
    </xdr:from>
    <xdr:to>
      <xdr:col>8</xdr:col>
      <xdr:colOff>228600</xdr:colOff>
      <xdr:row>94</xdr:row>
      <xdr:rowOff>76200</xdr:rowOff>
    </xdr:to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twoCellAnchor>
  <xdr:twoCellAnchor>
    <xdr:from>
      <xdr:col>3</xdr:col>
      <xdr:colOff>0</xdr:colOff>
      <xdr:row>115</xdr:row>
      <xdr:rowOff>133350</xdr:rowOff>
    </xdr:from>
    <xdr:to>
      <xdr:col>8</xdr:col>
      <xdr:colOff>228600</xdr:colOff>
      <xdr:row>132</xdr:row>
      <xdr:rowOff>114300</xdr:rowOff>
    </xdr:to>
    <xdr:graphicFrame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twoCellAnchor>
  <xdr:twoCellAnchor>
    <xdr:from>
      <xdr:col>10</xdr:col>
      <xdr:colOff>428625</xdr:colOff>
      <xdr:row>19</xdr:row>
      <xdr:rowOff>57150</xdr:rowOff>
    </xdr:from>
    <xdr:to>
      <xdr:col>17</xdr:col>
      <xdr:colOff>676275</xdr:colOff>
      <xdr:row>36</xdr:row>
      <xdr:rowOff>47625</xdr:rowOff>
    </xdr:to>
    <xdr:graphicFrame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twoCellAnchor>
  <xdr:twoCellAnchor>
    <xdr:from>
      <xdr:col>10</xdr:col>
      <xdr:colOff>495300</xdr:colOff>
      <xdr:row>39</xdr:row>
      <xdr:rowOff>0</xdr:rowOff>
    </xdr:from>
    <xdr:to>
      <xdr:col>18</xdr:col>
      <xdr:colOff>38100</xdr:colOff>
      <xdr:row>55</xdr:row>
      <xdr:rowOff>123825</xdr:rowOff>
    </xdr:to>
    <xdr:graphicFrame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twoCellAnchor>
  <xdr:twoCellAnchor>
    <xdr:from>
      <xdr:col>11</xdr:col>
      <xdr:colOff>38100</xdr:colOff>
      <xdr:row>57</xdr:row>
      <xdr:rowOff>0</xdr:rowOff>
    </xdr:from>
    <xdr:to>
      <xdr:col>18</xdr:col>
      <xdr:colOff>200025</xdr:colOff>
      <xdr:row>73</xdr:row>
      <xdr:rowOff>123825</xdr:rowOff>
    </xdr:to>
    <xdr:graphicFrame>
      <xdr:nvGraphicFramePr>
        <xdr:cNvPr id="8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twoCellAnchor>
  <xdr:twoCellAnchor>
    <xdr:from>
      <xdr:col>11</xdr:col>
      <xdr:colOff>85725</xdr:colOff>
      <xdr:row>79</xdr:row>
      <xdr:rowOff>0</xdr:rowOff>
    </xdr:from>
    <xdr:to>
      <xdr:col>18</xdr:col>
      <xdr:colOff>247650</xdr:colOff>
      <xdr:row>95</xdr:row>
      <xdr:rowOff>123825</xdr:rowOff>
    </xdr:to>
    <xdr:graphicFrame>
      <xdr:nvGraphicFramePr>
        <xdr:cNvPr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twoCellAnchor>
  <xdr:twoCellAnchor>
    <xdr:from>
      <xdr:col>11</xdr:col>
      <xdr:colOff>57150</xdr:colOff>
      <xdr:row>116</xdr:row>
      <xdr:rowOff>114300</xdr:rowOff>
    </xdr:from>
    <xdr:to>
      <xdr:col>18</xdr:col>
      <xdr:colOff>219075</xdr:colOff>
      <xdr:row>133</xdr:row>
      <xdr:rowOff>95250</xdr:rowOff>
    </xdr:to>
    <xdr:graphicFrame>
      <xdr:nvGraphicFramePr>
        <xdr:cNvPr id="10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twoCellAnchor>
  <xdr:twoCellAnchor>
    <xdr:from>
      <xdr:col>3</xdr:col>
      <xdr:colOff>9525</xdr:colOff>
      <xdr:row>96</xdr:row>
      <xdr:rowOff>123825</xdr:rowOff>
    </xdr:from>
    <xdr:to>
      <xdr:col>8</xdr:col>
      <xdr:colOff>238125</xdr:colOff>
      <xdr:row>113</xdr:row>
      <xdr:rowOff>104775</xdr:rowOff>
    </xdr:to>
    <xdr:graphicFrame>
      <xdr:nvGraphicFramePr>
        <xdr:cNvPr id="1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 fLocksWithSheet="0"/>
  </xdr:twoCellAnchor>
  <xdr:twoCellAnchor>
    <xdr:from>
      <xdr:col>11</xdr:col>
      <xdr:colOff>76200</xdr:colOff>
      <xdr:row>97</xdr:row>
      <xdr:rowOff>95250</xdr:rowOff>
    </xdr:from>
    <xdr:to>
      <xdr:col>18</xdr:col>
      <xdr:colOff>238125</xdr:colOff>
      <xdr:row>114</xdr:row>
      <xdr:rowOff>76200</xdr:rowOff>
    </xdr:to>
    <xdr:graphicFrame>
      <xdr:nvGraphicFramePr>
        <xdr:cNvPr id="1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thesecretofraisingmone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thesecretofraisingmoney.com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3.57"/>
    <col customWidth="1" min="2" max="2" width="54.71"/>
    <col customWidth="1" min="3" max="11" width="12.29"/>
  </cols>
  <sheetData>
    <row r="1" ht="16.5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12.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ht="12.0" customHeight="1">
      <c r="A3" s="4"/>
      <c r="B3" s="7" t="s">
        <v>5</v>
      </c>
      <c r="K3" s="4"/>
    </row>
    <row r="4" ht="13.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9"/>
    </row>
    <row r="5" ht="13.5" customHeight="1">
      <c r="A5" s="4"/>
      <c r="B5" s="7" t="s">
        <v>7</v>
      </c>
      <c r="C5" s="4"/>
      <c r="D5" s="12" t="str">
        <f>HYPERLINK("http://www.thesecretofraisingmoney.com/","www.thesecretofraisingmoney.com")</f>
        <v>www.thesecretofraisingmoney.com</v>
      </c>
      <c r="E5" s="4"/>
      <c r="F5" s="4"/>
      <c r="G5" s="4"/>
      <c r="H5" s="4"/>
      <c r="I5" s="4"/>
      <c r="J5" s="4"/>
      <c r="K5" s="9"/>
    </row>
    <row r="6" ht="13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9"/>
    </row>
    <row r="7" ht="13.5" customHeight="1">
      <c r="A7" s="4"/>
      <c r="B7" s="7" t="s">
        <v>8</v>
      </c>
      <c r="C7" s="4"/>
      <c r="D7" s="4"/>
      <c r="E7" s="4"/>
      <c r="F7" s="4"/>
      <c r="G7" s="4"/>
      <c r="H7" s="4"/>
      <c r="I7" s="4"/>
      <c r="J7" s="4"/>
      <c r="K7" s="9"/>
    </row>
    <row r="8" ht="12.0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ht="12.0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ht="12.0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12.0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12.0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12.0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12.0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ht="12.0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ht="12.0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ht="12.0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ht="13.5" customHeight="1">
      <c r="A18" s="4"/>
      <c r="B18" s="4"/>
      <c r="C18" s="9"/>
      <c r="D18" s="4"/>
      <c r="E18" s="4"/>
      <c r="F18" s="4"/>
      <c r="G18" s="4"/>
      <c r="H18" s="4"/>
      <c r="I18" s="4"/>
      <c r="J18" s="4"/>
      <c r="K18" s="4"/>
    </row>
    <row r="19" ht="13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ht="13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</sheetData>
  <mergeCells count="1">
    <mergeCell ref="B3:J3"/>
  </mergeCells>
  <hyperlinks>
    <hyperlink r:id="rId1" ref="D5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2.71"/>
    <col customWidth="1" min="2" max="2" width="158.86"/>
    <col customWidth="1" min="3" max="6" width="10.29"/>
  </cols>
  <sheetData>
    <row r="1" ht="16.5" customHeight="1">
      <c r="B1" s="1" t="s">
        <v>2</v>
      </c>
      <c r="C1" s="4"/>
      <c r="D1" s="4"/>
      <c r="E1" s="4"/>
      <c r="F1" s="4"/>
    </row>
    <row r="2" ht="12.0" customHeight="1">
      <c r="B2" s="3" t="s">
        <v>3</v>
      </c>
      <c r="C2" s="4"/>
      <c r="D2" s="4"/>
      <c r="E2" s="4"/>
      <c r="F2" s="4"/>
    </row>
    <row r="3" ht="12.0" customHeight="1">
      <c r="A3" s="4"/>
      <c r="B3" s="4"/>
      <c r="C3" s="4"/>
      <c r="D3" s="4"/>
      <c r="E3" s="4"/>
      <c r="F3" s="4"/>
    </row>
    <row r="4" ht="12.0" customHeight="1">
      <c r="A4" s="4"/>
      <c r="B4" s="7" t="s">
        <v>4</v>
      </c>
      <c r="C4" s="4"/>
      <c r="D4" s="4"/>
      <c r="E4" s="4"/>
      <c r="F4" s="4"/>
    </row>
    <row r="5" ht="12.0" customHeight="1">
      <c r="A5" s="4"/>
      <c r="B5" s="7" t="s">
        <v>10</v>
      </c>
      <c r="C5" s="4"/>
      <c r="D5" s="4"/>
      <c r="E5" s="4"/>
      <c r="F5" s="4"/>
    </row>
    <row r="6" ht="12.0" customHeight="1">
      <c r="A6" s="4"/>
      <c r="B6" s="4"/>
      <c r="C6" s="4"/>
      <c r="D6" s="4"/>
      <c r="E6" s="4"/>
      <c r="F6" s="4"/>
    </row>
    <row r="7" ht="12.0" customHeight="1">
      <c r="A7" s="4"/>
      <c r="B7" s="7" t="s">
        <v>11</v>
      </c>
      <c r="C7" s="4"/>
      <c r="D7" s="4"/>
      <c r="E7" s="4"/>
      <c r="F7" s="4"/>
    </row>
    <row r="8" ht="12.0" customHeight="1">
      <c r="A8" s="4"/>
      <c r="B8" s="7" t="s">
        <v>12</v>
      </c>
      <c r="C8" s="4"/>
      <c r="D8" s="4"/>
      <c r="E8" s="4"/>
      <c r="F8" s="4"/>
    </row>
    <row r="9" ht="12.0" customHeight="1">
      <c r="A9" s="4"/>
      <c r="B9" s="7" t="s">
        <v>13</v>
      </c>
      <c r="C9" s="4"/>
      <c r="D9" s="4"/>
      <c r="E9" s="4"/>
      <c r="F9" s="4"/>
    </row>
    <row r="10" ht="12.0" customHeight="1">
      <c r="A10" s="4"/>
      <c r="B10" s="4"/>
      <c r="C10" s="4"/>
      <c r="D10" s="4"/>
      <c r="E10" s="4"/>
      <c r="F10" s="4"/>
    </row>
    <row r="11" ht="12.0" customHeight="1">
      <c r="A11" s="4"/>
      <c r="B11" s="7" t="s">
        <v>14</v>
      </c>
      <c r="C11" s="4"/>
      <c r="D11" s="4"/>
      <c r="E11" s="4"/>
      <c r="F11" s="4"/>
    </row>
    <row r="12" ht="12.0" customHeight="1">
      <c r="A12" s="4"/>
      <c r="B12" s="4"/>
      <c r="C12" s="4"/>
      <c r="D12" s="4"/>
      <c r="E12" s="4"/>
      <c r="F12" s="4"/>
    </row>
    <row r="13" ht="12.0" customHeight="1">
      <c r="A13" s="4"/>
      <c r="B13" s="7" t="s">
        <v>15</v>
      </c>
      <c r="C13" s="4"/>
      <c r="D13" s="4"/>
      <c r="E13" s="4"/>
      <c r="F13" s="4"/>
    </row>
    <row r="14" ht="13.5" customHeight="1">
      <c r="A14" s="4"/>
      <c r="B14" s="12" t="str">
        <f>HYPERLINK("http://www.thesecretofraisingmoney.com/","www.thesecretofraisingmoney.com")</f>
        <v>www.thesecretofraisingmoney.com</v>
      </c>
      <c r="C14" s="4"/>
      <c r="D14" s="4"/>
      <c r="E14" s="4"/>
      <c r="F14" s="4"/>
    </row>
    <row r="15" ht="12.0" customHeight="1">
      <c r="A15" s="4"/>
      <c r="B15" s="4"/>
      <c r="C15" s="4"/>
      <c r="D15" s="4"/>
      <c r="E15" s="4"/>
      <c r="F15" s="4"/>
    </row>
    <row r="16" ht="12.0" customHeight="1">
      <c r="A16" s="4"/>
      <c r="B16" s="4"/>
      <c r="C16" s="4"/>
      <c r="D16" s="4"/>
      <c r="E16" s="4"/>
      <c r="F16" s="4"/>
    </row>
    <row r="17" ht="12.0" customHeight="1">
      <c r="A17" s="4"/>
      <c r="B17" s="4"/>
      <c r="C17" s="4"/>
      <c r="D17" s="4"/>
      <c r="E17" s="4"/>
      <c r="F17" s="4"/>
    </row>
    <row r="18" ht="12.0" customHeight="1">
      <c r="A18" s="4"/>
      <c r="B18" s="4"/>
      <c r="C18" s="4"/>
      <c r="D18" s="4"/>
      <c r="E18" s="4"/>
      <c r="F18" s="4"/>
    </row>
    <row r="19" ht="12.0" customHeight="1">
      <c r="A19" s="4"/>
      <c r="B19" s="4"/>
      <c r="C19" s="4"/>
      <c r="D19" s="4"/>
      <c r="E19" s="4"/>
      <c r="F19" s="4"/>
    </row>
    <row r="20" ht="12.0" customHeight="1">
      <c r="A20" s="4"/>
      <c r="B20" s="4"/>
      <c r="C20" s="4"/>
      <c r="D20" s="4"/>
      <c r="E20" s="4"/>
      <c r="F20" s="4"/>
    </row>
  </sheetData>
  <hyperlinks>
    <hyperlink r:id="rId1" ref="B14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2.75"/>
  <cols>
    <col customWidth="1" min="1" max="1" width="2.71"/>
    <col customWidth="1" min="2" max="2" width="83.57"/>
    <col customWidth="1" min="3" max="3" width="12.86"/>
    <col customWidth="1" min="4" max="5" width="10.29"/>
    <col customWidth="1" min="6" max="6" width="25.86"/>
    <col customWidth="1" min="7" max="7" width="55.0"/>
    <col customWidth="1" min="8" max="8" width="10.29"/>
  </cols>
  <sheetData>
    <row r="1" ht="16.5" customHeight="1">
      <c r="B1" s="1" t="s">
        <v>1</v>
      </c>
      <c r="C1" s="2"/>
      <c r="D1" s="2"/>
      <c r="E1" s="2"/>
      <c r="F1" s="2"/>
      <c r="G1" s="2"/>
      <c r="H1" s="2"/>
    </row>
    <row r="2" ht="13.5" customHeight="1">
      <c r="B2" s="3" t="s">
        <v>3</v>
      </c>
      <c r="C2" s="4"/>
      <c r="D2" s="4"/>
      <c r="E2" s="4"/>
      <c r="F2" s="4"/>
      <c r="G2" s="4"/>
      <c r="H2" s="4"/>
    </row>
    <row r="3" ht="15.0" customHeight="1">
      <c r="A3" s="5"/>
      <c r="B3" s="4"/>
      <c r="C3" s="6"/>
      <c r="D3" s="4"/>
      <c r="E3" s="4"/>
      <c r="F3" s="4"/>
      <c r="G3" s="4"/>
      <c r="H3" s="4"/>
    </row>
    <row r="4" ht="15.0" customHeight="1">
      <c r="A4" s="4"/>
      <c r="B4" s="8" t="s">
        <v>6</v>
      </c>
      <c r="C4" s="10">
        <v>42005.0</v>
      </c>
      <c r="D4" s="11"/>
      <c r="E4" s="4"/>
      <c r="F4" s="4"/>
      <c r="G4" s="4"/>
      <c r="H4" s="4"/>
    </row>
    <row r="5" ht="13.5" customHeight="1">
      <c r="A5" s="4"/>
      <c r="B5" s="4"/>
      <c r="C5" s="13"/>
      <c r="D5" s="4"/>
      <c r="E5" s="4"/>
      <c r="F5" s="4"/>
      <c r="G5" s="4"/>
      <c r="H5" s="4"/>
    </row>
    <row r="6" ht="13.5" customHeight="1">
      <c r="A6" s="4"/>
      <c r="B6" s="14" t="s">
        <v>9</v>
      </c>
      <c r="C6" s="15"/>
      <c r="D6" s="16"/>
      <c r="E6" s="16"/>
      <c r="F6" s="14" t="s">
        <v>16</v>
      </c>
      <c r="G6" s="15"/>
      <c r="H6" s="16"/>
    </row>
    <row r="7" ht="13.5" customHeight="1">
      <c r="A7" s="4"/>
      <c r="B7" s="17" t="s">
        <v>17</v>
      </c>
      <c r="C7" s="18"/>
      <c r="D7" s="16"/>
      <c r="E7" s="16"/>
      <c r="F7" s="19" t="s">
        <v>18</v>
      </c>
      <c r="G7" s="21"/>
      <c r="H7" s="16"/>
    </row>
    <row r="8" ht="13.5" customHeight="1">
      <c r="A8" s="4"/>
      <c r="B8" s="7" t="s">
        <v>21</v>
      </c>
      <c r="C8" s="16"/>
      <c r="D8" s="16"/>
      <c r="E8" s="16"/>
      <c r="F8" s="16"/>
      <c r="G8" s="16"/>
      <c r="H8" s="16"/>
    </row>
    <row r="9" ht="13.5" customHeight="1">
      <c r="A9" s="4"/>
      <c r="B9" s="7" t="s">
        <v>22</v>
      </c>
      <c r="C9" s="16"/>
      <c r="D9" s="16"/>
      <c r="E9" s="16"/>
      <c r="F9" s="24" t="s">
        <v>19</v>
      </c>
      <c r="G9" s="7" t="s">
        <v>23</v>
      </c>
      <c r="H9" s="16"/>
    </row>
    <row r="10" ht="13.5" customHeight="1">
      <c r="A10" s="4"/>
      <c r="B10" s="16"/>
      <c r="C10" s="16"/>
      <c r="D10" s="16"/>
      <c r="E10" s="16"/>
      <c r="F10" s="24" t="s">
        <v>20</v>
      </c>
      <c r="G10" s="7" t="s">
        <v>24</v>
      </c>
      <c r="H10" s="16"/>
    </row>
    <row r="11" ht="13.5" customHeight="1">
      <c r="A11" s="4"/>
      <c r="B11" s="7" t="s">
        <v>25</v>
      </c>
      <c r="C11" s="25">
        <v>1000.0</v>
      </c>
      <c r="D11" s="16"/>
      <c r="E11" s="16"/>
      <c r="F11" s="24" t="s">
        <v>26</v>
      </c>
      <c r="G11" s="7" t="s">
        <v>27</v>
      </c>
      <c r="H11" s="16"/>
    </row>
    <row r="12" ht="13.5" customHeight="1">
      <c r="A12" s="4"/>
      <c r="B12" s="7" t="s">
        <v>28</v>
      </c>
      <c r="C12" s="27" t="str">
        <f>C11</f>
        <v>$1,000 </v>
      </c>
      <c r="D12" s="16"/>
      <c r="E12" s="16"/>
      <c r="F12" s="24" t="s">
        <v>29</v>
      </c>
      <c r="G12" s="7" t="s">
        <v>30</v>
      </c>
      <c r="H12" s="4"/>
    </row>
    <row r="13" ht="13.5" customHeight="1">
      <c r="A13" s="4"/>
      <c r="B13" s="7" t="s">
        <v>31</v>
      </c>
      <c r="C13" s="28" t="str">
        <f>Budget!M37</f>
        <v>300</v>
      </c>
      <c r="D13" s="16"/>
      <c r="E13" s="16"/>
      <c r="F13" s="24" t="s">
        <v>32</v>
      </c>
      <c r="G13" s="7" t="s">
        <v>33</v>
      </c>
      <c r="H13" s="4"/>
    </row>
    <row r="14" ht="13.5" customHeight="1">
      <c r="A14" s="4"/>
      <c r="B14" s="7" t="s">
        <v>34</v>
      </c>
      <c r="C14" s="29" t="str">
        <f>C12</f>
        <v>1,000</v>
      </c>
      <c r="D14" s="16"/>
      <c r="E14" s="16"/>
      <c r="F14" s="16"/>
      <c r="G14" s="16"/>
      <c r="H14" s="4"/>
    </row>
    <row r="15" ht="13.5" customHeight="1">
      <c r="A15" s="4"/>
      <c r="B15" s="4"/>
      <c r="C15" s="4"/>
      <c r="D15" s="16"/>
      <c r="E15" s="16"/>
      <c r="F15" s="16"/>
      <c r="G15" s="16"/>
      <c r="H15" s="4"/>
    </row>
    <row r="16" ht="13.5" customHeight="1">
      <c r="A16" s="4"/>
      <c r="B16" s="7" t="s">
        <v>15</v>
      </c>
      <c r="C16" s="4"/>
      <c r="D16" s="4"/>
      <c r="E16" s="4"/>
      <c r="F16" s="4"/>
      <c r="G16" s="4"/>
      <c r="H16" s="4"/>
    </row>
    <row r="17" ht="13.5" customHeight="1">
      <c r="A17" s="4"/>
      <c r="B17" s="4"/>
      <c r="C17" s="4"/>
      <c r="D17" s="4"/>
      <c r="E17" s="4"/>
      <c r="F17" s="4"/>
      <c r="G17" s="4"/>
      <c r="H17" s="4"/>
    </row>
    <row r="18" ht="13.5" customHeight="1">
      <c r="A18" s="4"/>
      <c r="B18" s="4"/>
      <c r="C18" s="4"/>
      <c r="D18" s="4"/>
      <c r="E18" s="4"/>
      <c r="F18" s="4"/>
      <c r="G18" s="4"/>
      <c r="H18" s="16"/>
    </row>
    <row r="19" ht="13.5" customHeight="1">
      <c r="A19" s="4"/>
      <c r="B19" s="4"/>
      <c r="C19" s="4"/>
      <c r="D19" s="4"/>
      <c r="E19" s="4"/>
      <c r="F19" s="4"/>
      <c r="G19" s="4"/>
      <c r="H19" s="16"/>
    </row>
    <row r="20" ht="13.5" customHeight="1">
      <c r="A20" s="4"/>
      <c r="B20" s="4"/>
      <c r="C20" s="4"/>
      <c r="D20" s="4"/>
      <c r="E20" s="4"/>
      <c r="F20" s="4"/>
      <c r="G20" s="4"/>
      <c r="H20" s="16"/>
    </row>
    <row r="21" ht="13.5" customHeight="1">
      <c r="A21" s="4"/>
      <c r="B21" s="4"/>
      <c r="C21" s="4"/>
      <c r="D21" s="4"/>
      <c r="E21" s="4"/>
      <c r="F21" s="4"/>
      <c r="G21" s="4"/>
      <c r="H21" s="16"/>
    </row>
    <row r="22" ht="13.5" customHeight="1">
      <c r="A22" s="4"/>
      <c r="B22" s="4"/>
      <c r="C22" s="4"/>
      <c r="D22" s="4"/>
      <c r="E22" s="4"/>
      <c r="F22" s="4"/>
      <c r="G22" s="4"/>
      <c r="H22" s="16"/>
    </row>
    <row r="23" ht="13.5" customHeight="1">
      <c r="A23" s="4"/>
      <c r="B23" s="4"/>
      <c r="C23" s="4"/>
      <c r="D23" s="4"/>
      <c r="E23" s="4"/>
      <c r="F23" s="4"/>
      <c r="G23" s="4"/>
      <c r="H23" s="16"/>
    </row>
    <row r="24" ht="13.5" customHeight="1">
      <c r="A24" s="4"/>
      <c r="B24" s="4"/>
      <c r="C24" s="4"/>
      <c r="D24" s="4"/>
      <c r="E24" s="4"/>
      <c r="F24" s="4"/>
      <c r="G24" s="4"/>
      <c r="H24" s="16"/>
    </row>
    <row r="25" ht="13.5" customHeight="1">
      <c r="A25" s="4"/>
      <c r="B25" s="4"/>
      <c r="C25" s="4"/>
      <c r="D25" s="4"/>
      <c r="E25" s="4"/>
      <c r="F25" s="4"/>
      <c r="G25" s="4"/>
      <c r="H25" s="16"/>
    </row>
    <row r="26" ht="13.5" customHeight="1">
      <c r="A26" s="4"/>
      <c r="B26" s="4"/>
      <c r="C26" s="4"/>
      <c r="D26" s="4"/>
      <c r="E26" s="4"/>
      <c r="F26" s="4"/>
      <c r="G26" s="4"/>
      <c r="H26" s="16"/>
    </row>
    <row r="27" ht="13.5" customHeight="1">
      <c r="A27" s="4"/>
      <c r="B27" s="4"/>
      <c r="C27" s="4"/>
      <c r="D27" s="4"/>
      <c r="E27" s="4"/>
      <c r="F27" s="4"/>
      <c r="G27" s="4"/>
      <c r="H27" s="16"/>
    </row>
  </sheetData>
  <mergeCells count="1">
    <mergeCell ref="F7:G7"/>
  </mergeCell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3.0" ySplit="4.0" topLeftCell="D5" activePane="bottomRight" state="frozen"/>
      <selection activeCell="D1" sqref="D1" pane="topRight"/>
      <selection activeCell="A5" sqref="A5" pane="bottomLeft"/>
      <selection activeCell="D5" sqref="D5" pane="bottomRight"/>
    </sheetView>
  </sheetViews>
  <sheetFormatPr customHeight="1" defaultColWidth="14.43" defaultRowHeight="12.75"/>
  <cols>
    <col customWidth="1" min="1" max="1" width="2.71"/>
    <col customWidth="1" min="2" max="2" width="31.29"/>
    <col customWidth="1" min="3" max="11" width="10.29"/>
    <col customWidth="1" min="12" max="12" width="13.0"/>
    <col customWidth="1" min="13" max="52" width="10.29"/>
    <col customWidth="1" min="53" max="53" width="13.29"/>
    <col customWidth="1" min="54" max="56" width="10.29"/>
  </cols>
  <sheetData>
    <row r="1" ht="16.5" customHeight="1">
      <c r="B1" s="1" t="s">
        <v>19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>
      <c r="B2" s="3" t="s">
        <v>3</v>
      </c>
      <c r="C2" s="4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4"/>
      <c r="BA2" s="20"/>
      <c r="BB2" s="20"/>
      <c r="BC2" s="20"/>
      <c r="BD2" s="20"/>
    </row>
    <row r="3">
      <c r="A3" s="4"/>
      <c r="B3" s="4"/>
      <c r="C3" s="20"/>
      <c r="D3" s="22">
        <v>1.0</v>
      </c>
      <c r="E3" s="23"/>
      <c r="F3" s="23"/>
      <c r="G3" s="26" t="str">
        <f>D3+1</f>
        <v>q2</v>
      </c>
      <c r="H3" s="23"/>
      <c r="I3" s="23"/>
      <c r="J3" s="26" t="str">
        <f>G3+1</f>
        <v>q3</v>
      </c>
      <c r="K3" s="23"/>
      <c r="L3" s="23"/>
      <c r="M3" s="26" t="str">
        <f>J3+1</f>
        <v>q4</v>
      </c>
      <c r="N3" s="23"/>
      <c r="O3" s="23"/>
      <c r="P3" s="26" t="str">
        <f>M3+1</f>
        <v>q5</v>
      </c>
      <c r="Q3" s="23"/>
      <c r="R3" s="23"/>
      <c r="S3" s="26" t="str">
        <f>P3+1</f>
        <v>q6</v>
      </c>
      <c r="T3" s="23"/>
      <c r="U3" s="23"/>
      <c r="V3" s="26" t="str">
        <f>S3+1</f>
        <v>q7</v>
      </c>
      <c r="W3" s="23"/>
      <c r="X3" s="23"/>
      <c r="Y3" s="26" t="str">
        <f>V3+1</f>
        <v>q8</v>
      </c>
      <c r="Z3" s="23"/>
      <c r="AA3" s="23"/>
      <c r="AB3" s="26" t="str">
        <f>Y3+1</f>
        <v>q9</v>
      </c>
      <c r="AC3" s="23"/>
      <c r="AD3" s="23"/>
      <c r="AE3" s="26" t="str">
        <f>AB3+1</f>
        <v>q10</v>
      </c>
      <c r="AF3" s="23"/>
      <c r="AG3" s="23"/>
      <c r="AH3" s="26" t="str">
        <f>AE3+1</f>
        <v>q11</v>
      </c>
      <c r="AI3" s="23"/>
      <c r="AJ3" s="23"/>
      <c r="AK3" s="26" t="str">
        <f>AH3+1</f>
        <v>q12</v>
      </c>
      <c r="AL3" s="23"/>
      <c r="AM3" s="23"/>
      <c r="AN3" s="26" t="str">
        <f>AK3+1</f>
        <v>q13</v>
      </c>
      <c r="AO3" s="23"/>
      <c r="AP3" s="23"/>
      <c r="AQ3" s="26" t="str">
        <f>AN3+1</f>
        <v>q14</v>
      </c>
      <c r="AR3" s="23"/>
      <c r="AS3" s="23"/>
      <c r="AT3" s="26" t="str">
        <f>AQ3+1</f>
        <v>q15</v>
      </c>
      <c r="AU3" s="23"/>
      <c r="AV3" s="23"/>
      <c r="AW3" s="26" t="str">
        <f>AT3+1</f>
        <v>q16</v>
      </c>
      <c r="AX3" s="23"/>
      <c r="AY3" s="23"/>
      <c r="AZ3" s="30"/>
      <c r="BA3" s="31">
        <v>1.0</v>
      </c>
      <c r="BB3" s="32" t="str">
        <f t="shared" ref="BB3:BD3" si="1">BA3+1</f>
        <v>fy2</v>
      </c>
      <c r="BC3" s="32" t="str">
        <f t="shared" si="1"/>
        <v>fy3</v>
      </c>
      <c r="BD3" s="32" t="str">
        <f t="shared" si="1"/>
        <v>fy4</v>
      </c>
    </row>
    <row r="4">
      <c r="A4" s="4"/>
      <c r="B4" s="4"/>
      <c r="C4" s="33" t="s">
        <v>35</v>
      </c>
      <c r="D4" s="35" t="str">
        <f>Instructions!C4</f>
        <v>Jan-15 </v>
      </c>
      <c r="E4" s="35" t="str">
        <f t="shared" ref="E4:AY4" si="2">EOMONTH(D4,1)</f>
        <v>Feb-15 </v>
      </c>
      <c r="F4" s="35" t="str">
        <f t="shared" si="2"/>
        <v>Mar-15 </v>
      </c>
      <c r="G4" s="35" t="str">
        <f t="shared" si="2"/>
        <v>Apr-15 </v>
      </c>
      <c r="H4" s="35" t="str">
        <f t="shared" si="2"/>
        <v>May-15 </v>
      </c>
      <c r="I4" s="35" t="str">
        <f t="shared" si="2"/>
        <v>Jun-15 </v>
      </c>
      <c r="J4" s="35" t="str">
        <f t="shared" si="2"/>
        <v>Jul-15 </v>
      </c>
      <c r="K4" s="35" t="str">
        <f t="shared" si="2"/>
        <v>Aug-15 </v>
      </c>
      <c r="L4" s="35" t="str">
        <f t="shared" si="2"/>
        <v>Sep-15 </v>
      </c>
      <c r="M4" s="35" t="str">
        <f t="shared" si="2"/>
        <v>Oct-15 </v>
      </c>
      <c r="N4" s="35" t="str">
        <f t="shared" si="2"/>
        <v>Nov-15 </v>
      </c>
      <c r="O4" s="35" t="str">
        <f t="shared" si="2"/>
        <v>Dec-15 </v>
      </c>
      <c r="P4" s="35" t="str">
        <f t="shared" si="2"/>
        <v>Jan-16 </v>
      </c>
      <c r="Q4" s="35" t="str">
        <f t="shared" si="2"/>
        <v>Feb-16 </v>
      </c>
      <c r="R4" s="35" t="str">
        <f t="shared" si="2"/>
        <v>Mar-16 </v>
      </c>
      <c r="S4" s="35" t="str">
        <f t="shared" si="2"/>
        <v>Apr-16 </v>
      </c>
      <c r="T4" s="35" t="str">
        <f t="shared" si="2"/>
        <v>May-16 </v>
      </c>
      <c r="U4" s="35" t="str">
        <f t="shared" si="2"/>
        <v>Jun-16 </v>
      </c>
      <c r="V4" s="35" t="str">
        <f t="shared" si="2"/>
        <v>Jul-16 </v>
      </c>
      <c r="W4" s="35" t="str">
        <f t="shared" si="2"/>
        <v>Aug-16 </v>
      </c>
      <c r="X4" s="35" t="str">
        <f t="shared" si="2"/>
        <v>Sep-16 </v>
      </c>
      <c r="Y4" s="35" t="str">
        <f t="shared" si="2"/>
        <v>Oct-16 </v>
      </c>
      <c r="Z4" s="35" t="str">
        <f t="shared" si="2"/>
        <v>Nov-16 </v>
      </c>
      <c r="AA4" s="35" t="str">
        <f t="shared" si="2"/>
        <v>Dec-16 </v>
      </c>
      <c r="AB4" s="35" t="str">
        <f t="shared" si="2"/>
        <v>Jan-17 </v>
      </c>
      <c r="AC4" s="35" t="str">
        <f t="shared" si="2"/>
        <v>Feb-17 </v>
      </c>
      <c r="AD4" s="35" t="str">
        <f t="shared" si="2"/>
        <v>Mar-17 </v>
      </c>
      <c r="AE4" s="35" t="str">
        <f t="shared" si="2"/>
        <v>Apr-17 </v>
      </c>
      <c r="AF4" s="35" t="str">
        <f t="shared" si="2"/>
        <v>May-17 </v>
      </c>
      <c r="AG4" s="35" t="str">
        <f t="shared" si="2"/>
        <v>Jun-17 </v>
      </c>
      <c r="AH4" s="35" t="str">
        <f t="shared" si="2"/>
        <v>Jul-17 </v>
      </c>
      <c r="AI4" s="35" t="str">
        <f t="shared" si="2"/>
        <v>Aug-17 </v>
      </c>
      <c r="AJ4" s="35" t="str">
        <f t="shared" si="2"/>
        <v>Sep-17 </v>
      </c>
      <c r="AK4" s="35" t="str">
        <f t="shared" si="2"/>
        <v>Oct-17 </v>
      </c>
      <c r="AL4" s="35" t="str">
        <f t="shared" si="2"/>
        <v>Nov-17 </v>
      </c>
      <c r="AM4" s="35" t="str">
        <f t="shared" si="2"/>
        <v>Dec-17 </v>
      </c>
      <c r="AN4" s="35" t="str">
        <f t="shared" si="2"/>
        <v>Jan-18 </v>
      </c>
      <c r="AO4" s="35" t="str">
        <f t="shared" si="2"/>
        <v>Feb-18 </v>
      </c>
      <c r="AP4" s="35" t="str">
        <f t="shared" si="2"/>
        <v>Mar-18 </v>
      </c>
      <c r="AQ4" s="35" t="str">
        <f t="shared" si="2"/>
        <v>Apr-18 </v>
      </c>
      <c r="AR4" s="35" t="str">
        <f t="shared" si="2"/>
        <v>May-18 </v>
      </c>
      <c r="AS4" s="35" t="str">
        <f t="shared" si="2"/>
        <v>Jun-18 </v>
      </c>
      <c r="AT4" s="35" t="str">
        <f t="shared" si="2"/>
        <v>Jul-18 </v>
      </c>
      <c r="AU4" s="35" t="str">
        <f t="shared" si="2"/>
        <v>Aug-18 </v>
      </c>
      <c r="AV4" s="35" t="str">
        <f t="shared" si="2"/>
        <v>Sep-18 </v>
      </c>
      <c r="AW4" s="35" t="str">
        <f t="shared" si="2"/>
        <v>Oct-18 </v>
      </c>
      <c r="AX4" s="35" t="str">
        <f t="shared" si="2"/>
        <v>Nov-18 </v>
      </c>
      <c r="AY4" s="35" t="str">
        <f t="shared" si="2"/>
        <v>Dec-18 </v>
      </c>
      <c r="AZ4" s="30"/>
      <c r="BA4" s="38"/>
      <c r="BB4" s="38"/>
      <c r="BC4" s="38"/>
      <c r="BD4" s="38"/>
    </row>
    <row r="5" ht="12.0" customHeight="1">
      <c r="A5" s="4"/>
      <c r="B5" s="39" t="s">
        <v>36</v>
      </c>
      <c r="C5" s="40" t="s">
        <v>37</v>
      </c>
      <c r="D5" s="41">
        <v>150000.0</v>
      </c>
      <c r="E5" s="41">
        <v>0.0</v>
      </c>
      <c r="F5" s="41">
        <v>0.0</v>
      </c>
      <c r="G5" s="41">
        <v>0.0</v>
      </c>
      <c r="H5" s="41">
        <v>150000.0</v>
      </c>
      <c r="I5" s="41">
        <v>0.0</v>
      </c>
      <c r="J5" s="41">
        <v>0.0</v>
      </c>
      <c r="K5" s="41">
        <v>0.0</v>
      </c>
      <c r="L5" s="41">
        <v>0.0</v>
      </c>
      <c r="M5" s="41">
        <v>0.0</v>
      </c>
      <c r="N5" s="41">
        <v>0.0</v>
      </c>
      <c r="O5" s="41">
        <v>0.0</v>
      </c>
      <c r="P5" s="41">
        <v>0.0</v>
      </c>
      <c r="Q5" s="41">
        <v>0.0</v>
      </c>
      <c r="R5" s="41">
        <v>0.0</v>
      </c>
      <c r="S5" s="41">
        <v>0.0</v>
      </c>
      <c r="T5" s="41">
        <v>0.0</v>
      </c>
      <c r="U5" s="41">
        <v>0.0</v>
      </c>
      <c r="V5" s="41">
        <v>0.0</v>
      </c>
      <c r="W5" s="41">
        <v>0.0</v>
      </c>
      <c r="X5" s="41">
        <v>0.0</v>
      </c>
      <c r="Y5" s="41">
        <v>0.0</v>
      </c>
      <c r="Z5" s="41">
        <v>0.0</v>
      </c>
      <c r="AA5" s="41">
        <v>0.0</v>
      </c>
      <c r="AB5" s="41">
        <v>0.0</v>
      </c>
      <c r="AC5" s="41">
        <v>0.0</v>
      </c>
      <c r="AD5" s="41">
        <v>0.0</v>
      </c>
      <c r="AE5" s="41">
        <v>0.0</v>
      </c>
      <c r="AF5" s="41">
        <v>0.0</v>
      </c>
      <c r="AG5" s="41">
        <v>0.0</v>
      </c>
      <c r="AH5" s="41">
        <v>0.0</v>
      </c>
      <c r="AI5" s="41">
        <v>0.0</v>
      </c>
      <c r="AJ5" s="41">
        <v>0.0</v>
      </c>
      <c r="AK5" s="41">
        <v>0.0</v>
      </c>
      <c r="AL5" s="41">
        <v>0.0</v>
      </c>
      <c r="AM5" s="41">
        <v>0.0</v>
      </c>
      <c r="AN5" s="41">
        <v>0.0</v>
      </c>
      <c r="AO5" s="41">
        <v>0.0</v>
      </c>
      <c r="AP5" s="41">
        <v>0.0</v>
      </c>
      <c r="AQ5" s="41">
        <v>0.0</v>
      </c>
      <c r="AR5" s="41">
        <v>0.0</v>
      </c>
      <c r="AS5" s="41">
        <v>0.0</v>
      </c>
      <c r="AT5" s="41">
        <v>0.0</v>
      </c>
      <c r="AU5" s="41">
        <v>0.0</v>
      </c>
      <c r="AV5" s="41">
        <v>0.0</v>
      </c>
      <c r="AW5" s="41">
        <v>0.0</v>
      </c>
      <c r="AX5" s="41">
        <v>0.0</v>
      </c>
      <c r="AY5" s="41">
        <v>0.0</v>
      </c>
      <c r="AZ5" s="4"/>
      <c r="BA5" s="16" t="str">
        <f t="shared" ref="BA5:BA7" si="3">SUM(D5:O5)</f>
        <v>300000</v>
      </c>
      <c r="BB5" s="16" t="str">
        <f t="shared" ref="BB5:BB7" si="4">SUM(P5:AA5)</f>
        <v>0</v>
      </c>
      <c r="BC5" s="16" t="str">
        <f t="shared" ref="BC5:BC7" si="5">SUM(AB5:AM5)</f>
        <v>0</v>
      </c>
      <c r="BD5" s="16" t="str">
        <f t="shared" ref="BD5:BD7" si="6">SUM(AN5:AY5)</f>
        <v>0</v>
      </c>
    </row>
    <row r="6" ht="12.0" customHeight="1">
      <c r="A6" s="4"/>
      <c r="B6" s="42" t="s">
        <v>38</v>
      </c>
      <c r="C6" s="43" t="s">
        <v>37</v>
      </c>
      <c r="D6" s="44">
        <v>0.0</v>
      </c>
      <c r="E6" s="44">
        <v>0.0</v>
      </c>
      <c r="F6" s="44">
        <v>300000.0</v>
      </c>
      <c r="G6" s="44">
        <v>0.0</v>
      </c>
      <c r="H6" s="44">
        <v>0.0</v>
      </c>
      <c r="I6" s="44">
        <v>0.0</v>
      </c>
      <c r="J6" s="44">
        <v>0.0</v>
      </c>
      <c r="K6" s="44">
        <v>0.0</v>
      </c>
      <c r="L6" s="44">
        <v>1.0E7</v>
      </c>
      <c r="M6" s="44">
        <v>0.0</v>
      </c>
      <c r="N6" s="44">
        <v>0.0</v>
      </c>
      <c r="O6" s="44">
        <v>0.0</v>
      </c>
      <c r="P6" s="44">
        <v>0.0</v>
      </c>
      <c r="Q6" s="44">
        <v>0.0</v>
      </c>
      <c r="R6" s="44">
        <v>0.0</v>
      </c>
      <c r="S6" s="44">
        <v>0.0</v>
      </c>
      <c r="T6" s="44">
        <v>0.0</v>
      </c>
      <c r="U6" s="44">
        <v>0.0</v>
      </c>
      <c r="V6" s="44">
        <v>0.0</v>
      </c>
      <c r="W6" s="44">
        <v>0.0</v>
      </c>
      <c r="X6" s="44">
        <v>0.0</v>
      </c>
      <c r="Y6" s="44">
        <v>0.0</v>
      </c>
      <c r="Z6" s="44">
        <v>0.0</v>
      </c>
      <c r="AA6" s="44">
        <v>0.0</v>
      </c>
      <c r="AB6" s="44">
        <v>0.0</v>
      </c>
      <c r="AC6" s="44">
        <v>0.0</v>
      </c>
      <c r="AD6" s="44">
        <v>0.0</v>
      </c>
      <c r="AE6" s="44">
        <v>0.0</v>
      </c>
      <c r="AF6" s="44">
        <v>0.0</v>
      </c>
      <c r="AG6" s="44">
        <v>0.0</v>
      </c>
      <c r="AH6" s="44">
        <v>0.0</v>
      </c>
      <c r="AI6" s="44">
        <v>0.0</v>
      </c>
      <c r="AJ6" s="44">
        <v>0.0</v>
      </c>
      <c r="AK6" s="44">
        <v>0.0</v>
      </c>
      <c r="AL6" s="44">
        <v>0.0</v>
      </c>
      <c r="AM6" s="44">
        <v>0.0</v>
      </c>
      <c r="AN6" s="44">
        <v>0.0</v>
      </c>
      <c r="AO6" s="44">
        <v>0.0</v>
      </c>
      <c r="AP6" s="44">
        <v>0.0</v>
      </c>
      <c r="AQ6" s="44">
        <v>0.0</v>
      </c>
      <c r="AR6" s="44">
        <v>0.0</v>
      </c>
      <c r="AS6" s="44">
        <v>0.0</v>
      </c>
      <c r="AT6" s="44">
        <v>0.0</v>
      </c>
      <c r="AU6" s="44">
        <v>0.0</v>
      </c>
      <c r="AV6" s="44">
        <v>0.0</v>
      </c>
      <c r="AW6" s="44">
        <v>0.0</v>
      </c>
      <c r="AX6" s="44">
        <v>0.0</v>
      </c>
      <c r="AY6" s="44">
        <v>0.0</v>
      </c>
      <c r="AZ6" s="4"/>
      <c r="BA6" s="45" t="str">
        <f t="shared" si="3"/>
        <v>10300000</v>
      </c>
      <c r="BB6" s="45" t="str">
        <f t="shared" si="4"/>
        <v>0</v>
      </c>
      <c r="BC6" s="45" t="str">
        <f t="shared" si="5"/>
        <v>0</v>
      </c>
      <c r="BD6" s="45" t="str">
        <f t="shared" si="6"/>
        <v>0</v>
      </c>
    </row>
    <row r="7" ht="12.0" customHeight="1">
      <c r="A7" s="4"/>
      <c r="B7" s="47" t="s">
        <v>39</v>
      </c>
      <c r="C7" s="48" t="s">
        <v>37</v>
      </c>
      <c r="D7" s="50" t="str">
        <f t="shared" ref="D7:AY7" si="7">SUM(D5:D6)</f>
        <v>150000</v>
      </c>
      <c r="E7" s="50" t="str">
        <f t="shared" si="7"/>
        <v>0</v>
      </c>
      <c r="F7" s="50" t="str">
        <f t="shared" si="7"/>
        <v>300000</v>
      </c>
      <c r="G7" s="50" t="str">
        <f t="shared" si="7"/>
        <v>0</v>
      </c>
      <c r="H7" s="50" t="str">
        <f t="shared" si="7"/>
        <v>150000</v>
      </c>
      <c r="I7" s="50" t="str">
        <f t="shared" si="7"/>
        <v>0</v>
      </c>
      <c r="J7" s="50" t="str">
        <f t="shared" si="7"/>
        <v>0</v>
      </c>
      <c r="K7" s="50" t="str">
        <f t="shared" si="7"/>
        <v>0</v>
      </c>
      <c r="L7" s="50" t="str">
        <f t="shared" si="7"/>
        <v>10000000</v>
      </c>
      <c r="M7" s="50" t="str">
        <f t="shared" si="7"/>
        <v>0</v>
      </c>
      <c r="N7" s="50" t="str">
        <f t="shared" si="7"/>
        <v>0</v>
      </c>
      <c r="O7" s="50" t="str">
        <f t="shared" si="7"/>
        <v>0</v>
      </c>
      <c r="P7" s="50" t="str">
        <f t="shared" si="7"/>
        <v>0</v>
      </c>
      <c r="Q7" s="50" t="str">
        <f t="shared" si="7"/>
        <v>0</v>
      </c>
      <c r="R7" s="50" t="str">
        <f t="shared" si="7"/>
        <v>0</v>
      </c>
      <c r="S7" s="50" t="str">
        <f t="shared" si="7"/>
        <v>0</v>
      </c>
      <c r="T7" s="50" t="str">
        <f t="shared" si="7"/>
        <v>0</v>
      </c>
      <c r="U7" s="50" t="str">
        <f t="shared" si="7"/>
        <v>0</v>
      </c>
      <c r="V7" s="50" t="str">
        <f t="shared" si="7"/>
        <v>0</v>
      </c>
      <c r="W7" s="50" t="str">
        <f t="shared" si="7"/>
        <v>0</v>
      </c>
      <c r="X7" s="50" t="str">
        <f t="shared" si="7"/>
        <v>0</v>
      </c>
      <c r="Y7" s="50" t="str">
        <f t="shared" si="7"/>
        <v>0</v>
      </c>
      <c r="Z7" s="50" t="str">
        <f t="shared" si="7"/>
        <v>0</v>
      </c>
      <c r="AA7" s="50" t="str">
        <f t="shared" si="7"/>
        <v>0</v>
      </c>
      <c r="AB7" s="50" t="str">
        <f t="shared" si="7"/>
        <v>0</v>
      </c>
      <c r="AC7" s="50" t="str">
        <f t="shared" si="7"/>
        <v>0</v>
      </c>
      <c r="AD7" s="50" t="str">
        <f t="shared" si="7"/>
        <v>0</v>
      </c>
      <c r="AE7" s="50" t="str">
        <f t="shared" si="7"/>
        <v>0</v>
      </c>
      <c r="AF7" s="50" t="str">
        <f t="shared" si="7"/>
        <v>0</v>
      </c>
      <c r="AG7" s="50" t="str">
        <f t="shared" si="7"/>
        <v>0</v>
      </c>
      <c r="AH7" s="50" t="str">
        <f t="shared" si="7"/>
        <v>0</v>
      </c>
      <c r="AI7" s="50" t="str">
        <f t="shared" si="7"/>
        <v>0</v>
      </c>
      <c r="AJ7" s="50" t="str">
        <f t="shared" si="7"/>
        <v>0</v>
      </c>
      <c r="AK7" s="50" t="str">
        <f t="shared" si="7"/>
        <v>0</v>
      </c>
      <c r="AL7" s="50" t="str">
        <f t="shared" si="7"/>
        <v>0</v>
      </c>
      <c r="AM7" s="50" t="str">
        <f t="shared" si="7"/>
        <v>0</v>
      </c>
      <c r="AN7" s="50" t="str">
        <f t="shared" si="7"/>
        <v>0</v>
      </c>
      <c r="AO7" s="50" t="str">
        <f t="shared" si="7"/>
        <v>0</v>
      </c>
      <c r="AP7" s="50" t="str">
        <f t="shared" si="7"/>
        <v>0</v>
      </c>
      <c r="AQ7" s="50" t="str">
        <f t="shared" si="7"/>
        <v>0</v>
      </c>
      <c r="AR7" s="50" t="str">
        <f t="shared" si="7"/>
        <v>0</v>
      </c>
      <c r="AS7" s="50" t="str">
        <f t="shared" si="7"/>
        <v>0</v>
      </c>
      <c r="AT7" s="50" t="str">
        <f t="shared" si="7"/>
        <v>0</v>
      </c>
      <c r="AU7" s="50" t="str">
        <f t="shared" si="7"/>
        <v>0</v>
      </c>
      <c r="AV7" s="50" t="str">
        <f t="shared" si="7"/>
        <v>0</v>
      </c>
      <c r="AW7" s="50" t="str">
        <f t="shared" si="7"/>
        <v>0</v>
      </c>
      <c r="AX7" s="50" t="str">
        <f t="shared" si="7"/>
        <v>0</v>
      </c>
      <c r="AY7" s="50" t="str">
        <f t="shared" si="7"/>
        <v>0</v>
      </c>
      <c r="AZ7" s="53"/>
      <c r="BA7" s="50" t="str">
        <f t="shared" si="3"/>
        <v>10600000</v>
      </c>
      <c r="BB7" s="50" t="str">
        <f t="shared" si="4"/>
        <v>0</v>
      </c>
      <c r="BC7" s="50" t="str">
        <f t="shared" si="5"/>
        <v>0</v>
      </c>
      <c r="BD7" s="50" t="str">
        <f t="shared" si="6"/>
        <v>0</v>
      </c>
    </row>
    <row r="8" ht="12.0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ht="12.0" customHeight="1">
      <c r="A9" s="4"/>
      <c r="B9" s="7" t="s">
        <v>15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ht="12.0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ht="12.0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</row>
    <row r="12" ht="12.0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</row>
    <row r="13" ht="12.0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</row>
    <row r="14" ht="12.0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</row>
    <row r="15" ht="12.0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</row>
    <row r="16" ht="12.0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</row>
    <row r="17" ht="12.0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</row>
    <row r="18" ht="12.0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</row>
    <row r="19" ht="12.0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</row>
    <row r="20" ht="12.0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3.0" ySplit="4.0" topLeftCell="D5" activePane="bottomRight" state="frozen"/>
      <selection activeCell="D1" sqref="D1" pane="topRight"/>
      <selection activeCell="A5" sqref="A5" pane="bottomLeft"/>
      <selection activeCell="D5" sqref="D5" pane="bottomRight"/>
    </sheetView>
  </sheetViews>
  <sheetFormatPr customHeight="1" defaultColWidth="14.43" defaultRowHeight="12.75"/>
  <cols>
    <col customWidth="1" min="1" max="1" width="2.71"/>
    <col customWidth="1" min="2" max="2" width="61.43"/>
    <col customWidth="1" min="3" max="3" width="10.29"/>
    <col customWidth="1" min="4" max="51" width="16.29"/>
    <col customWidth="1" min="52" max="52" width="10.29"/>
    <col customWidth="1" min="57" max="57" width="12.71"/>
  </cols>
  <sheetData>
    <row r="1" ht="16.5" customHeight="1">
      <c r="B1" s="1" t="s">
        <v>20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>
      <c r="B2" s="3" t="s">
        <v>3</v>
      </c>
      <c r="C2" s="4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4"/>
      <c r="BA2" s="20"/>
      <c r="BB2" s="20"/>
      <c r="BC2" s="20"/>
      <c r="BD2" s="20"/>
      <c r="BE2" s="4"/>
    </row>
    <row r="3">
      <c r="A3" s="4"/>
      <c r="B3" s="4"/>
      <c r="C3" s="20"/>
      <c r="D3" s="22">
        <v>1.0</v>
      </c>
      <c r="E3" s="23"/>
      <c r="F3" s="23"/>
      <c r="G3" s="26" t="str">
        <f>D3+1</f>
        <v>q2</v>
      </c>
      <c r="H3" s="23"/>
      <c r="I3" s="23"/>
      <c r="J3" s="26" t="str">
        <f>G3+1</f>
        <v>q3</v>
      </c>
      <c r="K3" s="23"/>
      <c r="L3" s="23"/>
      <c r="M3" s="26" t="str">
        <f>J3+1</f>
        <v>q4</v>
      </c>
      <c r="N3" s="23"/>
      <c r="O3" s="23"/>
      <c r="P3" s="26" t="str">
        <f>M3+1</f>
        <v>q5</v>
      </c>
      <c r="Q3" s="23"/>
      <c r="R3" s="23"/>
      <c r="S3" s="26" t="str">
        <f>P3+1</f>
        <v>q6</v>
      </c>
      <c r="T3" s="23"/>
      <c r="U3" s="23"/>
      <c r="V3" s="26" t="str">
        <f>S3+1</f>
        <v>q7</v>
      </c>
      <c r="W3" s="23"/>
      <c r="X3" s="23"/>
      <c r="Y3" s="26" t="str">
        <f>V3+1</f>
        <v>q8</v>
      </c>
      <c r="Z3" s="23"/>
      <c r="AA3" s="23"/>
      <c r="AB3" s="26" t="str">
        <f>Y3+1</f>
        <v>q9</v>
      </c>
      <c r="AC3" s="23"/>
      <c r="AD3" s="23"/>
      <c r="AE3" s="26" t="str">
        <f>AB3+1</f>
        <v>q10</v>
      </c>
      <c r="AF3" s="23"/>
      <c r="AG3" s="23"/>
      <c r="AH3" s="26" t="str">
        <f>AE3+1</f>
        <v>q11</v>
      </c>
      <c r="AI3" s="23"/>
      <c r="AJ3" s="23"/>
      <c r="AK3" s="26" t="str">
        <f>AH3+1</f>
        <v>q12</v>
      </c>
      <c r="AL3" s="23"/>
      <c r="AM3" s="23"/>
      <c r="AN3" s="26" t="str">
        <f>AK3+1</f>
        <v>q13</v>
      </c>
      <c r="AO3" s="23"/>
      <c r="AP3" s="23"/>
      <c r="AQ3" s="26" t="str">
        <f>AN3+1</f>
        <v>q14</v>
      </c>
      <c r="AR3" s="23"/>
      <c r="AS3" s="23"/>
      <c r="AT3" s="26" t="str">
        <f>AQ3+1</f>
        <v>q15</v>
      </c>
      <c r="AU3" s="23"/>
      <c r="AV3" s="23"/>
      <c r="AW3" s="26" t="str">
        <f>AT3+1</f>
        <v>q16</v>
      </c>
      <c r="AX3" s="26"/>
      <c r="AY3" s="26"/>
      <c r="AZ3" s="30"/>
      <c r="BA3" s="31">
        <v>1.0</v>
      </c>
      <c r="BB3" s="32" t="str">
        <f t="shared" ref="BB3:BD3" si="1">BA3+1</f>
        <v>fy2</v>
      </c>
      <c r="BC3" s="32" t="str">
        <f t="shared" si="1"/>
        <v>fy3</v>
      </c>
      <c r="BD3" s="32" t="str">
        <f t="shared" si="1"/>
        <v>fy4</v>
      </c>
      <c r="BE3" s="30"/>
    </row>
    <row r="4">
      <c r="A4" s="4"/>
      <c r="B4" s="4"/>
      <c r="C4" s="33" t="s">
        <v>35</v>
      </c>
      <c r="D4" s="35" t="str">
        <f>Funding!D4</f>
        <v>Jan-15 </v>
      </c>
      <c r="E4" s="35" t="str">
        <f>Funding!E4</f>
        <v>Feb-15 </v>
      </c>
      <c r="F4" s="35" t="str">
        <f>Funding!F4</f>
        <v>Mar-15 </v>
      </c>
      <c r="G4" s="35" t="str">
        <f>Funding!G4</f>
        <v>Apr-15 </v>
      </c>
      <c r="H4" s="35" t="str">
        <f>Funding!H4</f>
        <v>May-15 </v>
      </c>
      <c r="I4" s="35" t="str">
        <f>Funding!I4</f>
        <v>Jun-15 </v>
      </c>
      <c r="J4" s="35" t="str">
        <f>Funding!J4</f>
        <v>Jul-15 </v>
      </c>
      <c r="K4" s="35" t="str">
        <f>Funding!K4</f>
        <v>Aug-15 </v>
      </c>
      <c r="L4" s="35" t="str">
        <f>Funding!L4</f>
        <v>Sep-15 </v>
      </c>
      <c r="M4" s="35" t="str">
        <f>Funding!M4</f>
        <v>Oct-15 </v>
      </c>
      <c r="N4" s="35" t="str">
        <f>Funding!N4</f>
        <v>Nov-15 </v>
      </c>
      <c r="O4" s="35" t="str">
        <f>Funding!O4</f>
        <v>Dec-15 </v>
      </c>
      <c r="P4" s="35" t="str">
        <f>Funding!P4</f>
        <v>Jan-16 </v>
      </c>
      <c r="Q4" s="35" t="str">
        <f>Funding!Q4</f>
        <v>Feb-16 </v>
      </c>
      <c r="R4" s="35" t="str">
        <f>Funding!R4</f>
        <v>Mar-16 </v>
      </c>
      <c r="S4" s="35" t="str">
        <f>Funding!S4</f>
        <v>Apr-16 </v>
      </c>
      <c r="T4" s="35" t="str">
        <f>Funding!T4</f>
        <v>May-16 </v>
      </c>
      <c r="U4" s="35" t="str">
        <f>Funding!U4</f>
        <v>Jun-16 </v>
      </c>
      <c r="V4" s="35" t="str">
        <f>Funding!V4</f>
        <v>Jul-16 </v>
      </c>
      <c r="W4" s="35" t="str">
        <f>Funding!W4</f>
        <v>Aug-16 </v>
      </c>
      <c r="X4" s="35" t="str">
        <f>Funding!X4</f>
        <v>Sep-16 </v>
      </c>
      <c r="Y4" s="35" t="str">
        <f>Funding!Y4</f>
        <v>Oct-16 </v>
      </c>
      <c r="Z4" s="35" t="str">
        <f>Funding!Z4</f>
        <v>Nov-16 </v>
      </c>
      <c r="AA4" s="35" t="str">
        <f>Funding!AA4</f>
        <v>Dec-16 </v>
      </c>
      <c r="AB4" s="35" t="str">
        <f>Funding!AB4</f>
        <v>Jan-17 </v>
      </c>
      <c r="AC4" s="35" t="str">
        <f>Funding!AC4</f>
        <v>Feb-17 </v>
      </c>
      <c r="AD4" s="35" t="str">
        <f>Funding!AD4</f>
        <v>Mar-17 </v>
      </c>
      <c r="AE4" s="35" t="str">
        <f>Funding!AE4</f>
        <v>Apr-17 </v>
      </c>
      <c r="AF4" s="35" t="str">
        <f>Funding!AF4</f>
        <v>May-17 </v>
      </c>
      <c r="AG4" s="35" t="str">
        <f>Funding!AG4</f>
        <v>Jun-17 </v>
      </c>
      <c r="AH4" s="35" t="str">
        <f>Funding!AH4</f>
        <v>Jul-17 </v>
      </c>
      <c r="AI4" s="35" t="str">
        <f>Funding!AI4</f>
        <v>Aug-17 </v>
      </c>
      <c r="AJ4" s="35" t="str">
        <f>Funding!AJ4</f>
        <v>Sep-17 </v>
      </c>
      <c r="AK4" s="35" t="str">
        <f>Funding!AK4</f>
        <v>Oct-17 </v>
      </c>
      <c r="AL4" s="35" t="str">
        <f>Funding!AL4</f>
        <v>Nov-17 </v>
      </c>
      <c r="AM4" s="35" t="str">
        <f>Funding!AM4</f>
        <v>Dec-17 </v>
      </c>
      <c r="AN4" s="35" t="str">
        <f>Funding!AN4</f>
        <v>Jan-18 </v>
      </c>
      <c r="AO4" s="35" t="str">
        <f>Funding!AO4</f>
        <v>Feb-18 </v>
      </c>
      <c r="AP4" s="35" t="str">
        <f>Funding!AP4</f>
        <v>Mar-18 </v>
      </c>
      <c r="AQ4" s="35" t="str">
        <f>Funding!AQ4</f>
        <v>Apr-18 </v>
      </c>
      <c r="AR4" s="35" t="str">
        <f>Funding!AR4</f>
        <v>May-18 </v>
      </c>
      <c r="AS4" s="35" t="str">
        <f>Funding!AS4</f>
        <v>Jun-18 </v>
      </c>
      <c r="AT4" s="35" t="str">
        <f>Funding!AT4</f>
        <v>Jul-18 </v>
      </c>
      <c r="AU4" s="35" t="str">
        <f>Funding!AU4</f>
        <v>Aug-18 </v>
      </c>
      <c r="AV4" s="35" t="str">
        <f>Funding!AV4</f>
        <v>Sep-18 </v>
      </c>
      <c r="AW4" s="35" t="str">
        <f>Funding!AW4</f>
        <v>Oct-18 </v>
      </c>
      <c r="AX4" s="35" t="str">
        <f>Funding!AX4</f>
        <v>Nov-18 </v>
      </c>
      <c r="AY4" s="35" t="str">
        <f>Funding!AY4</f>
        <v>Dec-18 </v>
      </c>
      <c r="AZ4" s="30"/>
      <c r="BA4" s="38"/>
      <c r="BB4" s="38"/>
      <c r="BC4" s="38"/>
      <c r="BD4" s="38"/>
      <c r="BE4" s="4"/>
    </row>
    <row r="5" ht="12.0" customHeight="1">
      <c r="A5" s="4"/>
      <c r="B5" s="4"/>
      <c r="C5" s="46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4"/>
      <c r="BA5" s="4"/>
      <c r="BB5" s="4"/>
      <c r="BC5" s="4"/>
      <c r="BD5" s="4"/>
      <c r="BE5" s="4"/>
    </row>
    <row r="6" ht="12.0" customHeight="1">
      <c r="A6" s="4"/>
      <c r="B6" s="24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</row>
    <row r="7" ht="12.0" customHeight="1">
      <c r="A7" s="4"/>
      <c r="B7" s="39" t="s">
        <v>41</v>
      </c>
      <c r="C7" s="49" t="s">
        <v>37</v>
      </c>
      <c r="D7" s="51">
        <v>8000.0</v>
      </c>
      <c r="E7" s="51">
        <v>8000.0</v>
      </c>
      <c r="F7" s="51">
        <v>8000.0</v>
      </c>
      <c r="G7" s="51">
        <v>8000.0</v>
      </c>
      <c r="H7" s="51">
        <v>8000.0</v>
      </c>
      <c r="I7" s="51">
        <v>8000.0</v>
      </c>
      <c r="J7" s="51">
        <v>8000.0</v>
      </c>
      <c r="K7" s="51">
        <v>8000.0</v>
      </c>
      <c r="L7" s="51">
        <v>8000.0</v>
      </c>
      <c r="M7" s="51">
        <v>8000.0</v>
      </c>
      <c r="N7" s="51">
        <v>8000.0</v>
      </c>
      <c r="O7" s="51">
        <v>8000.0</v>
      </c>
      <c r="P7" s="51">
        <v>8000.0</v>
      </c>
      <c r="Q7" s="51">
        <v>8000.0</v>
      </c>
      <c r="R7" s="51">
        <v>8000.0</v>
      </c>
      <c r="S7" s="51">
        <v>8000.0</v>
      </c>
      <c r="T7" s="51">
        <v>8000.0</v>
      </c>
      <c r="U7" s="51">
        <v>8000.0</v>
      </c>
      <c r="V7" s="51">
        <v>8000.0</v>
      </c>
      <c r="W7" s="51">
        <v>8000.0</v>
      </c>
      <c r="X7" s="51">
        <v>8000.0</v>
      </c>
      <c r="Y7" s="51">
        <v>8000.0</v>
      </c>
      <c r="Z7" s="51">
        <v>8000.0</v>
      </c>
      <c r="AA7" s="51">
        <v>8000.0</v>
      </c>
      <c r="AB7" s="51">
        <v>8000.0</v>
      </c>
      <c r="AC7" s="51">
        <v>8000.0</v>
      </c>
      <c r="AD7" s="51">
        <v>8000.0</v>
      </c>
      <c r="AE7" s="51">
        <v>8000.0</v>
      </c>
      <c r="AF7" s="51">
        <v>8000.0</v>
      </c>
      <c r="AG7" s="51">
        <v>8000.0</v>
      </c>
      <c r="AH7" s="51">
        <v>8000.0</v>
      </c>
      <c r="AI7" s="51">
        <v>8000.0</v>
      </c>
      <c r="AJ7" s="51">
        <v>8000.0</v>
      </c>
      <c r="AK7" s="51">
        <v>8000.0</v>
      </c>
      <c r="AL7" s="51">
        <v>8000.0</v>
      </c>
      <c r="AM7" s="51">
        <v>8000.0</v>
      </c>
      <c r="AN7" s="51">
        <v>8000.0</v>
      </c>
      <c r="AO7" s="51">
        <v>8000.0</v>
      </c>
      <c r="AP7" s="51">
        <v>8000.0</v>
      </c>
      <c r="AQ7" s="51">
        <v>8000.0</v>
      </c>
      <c r="AR7" s="51">
        <v>8000.0</v>
      </c>
      <c r="AS7" s="51">
        <v>8000.0</v>
      </c>
      <c r="AT7" s="51">
        <v>8000.0</v>
      </c>
      <c r="AU7" s="51">
        <v>8000.0</v>
      </c>
      <c r="AV7" s="51">
        <v>8000.0</v>
      </c>
      <c r="AW7" s="51">
        <v>8000.0</v>
      </c>
      <c r="AX7" s="51">
        <v>8000.0</v>
      </c>
      <c r="AY7" s="51">
        <v>8000.0</v>
      </c>
      <c r="AZ7" s="4"/>
      <c r="BA7" s="52" t="str">
        <f t="shared" ref="BA7:BA17" si="2">SUM(D7:O7)</f>
        <v>96,000</v>
      </c>
      <c r="BB7" s="52" t="str">
        <f t="shared" ref="BB7:BB17" si="3">SUM(P7:AA7)</f>
        <v>96,000</v>
      </c>
      <c r="BC7" s="52" t="str">
        <f t="shared" ref="BC7:BC17" si="4">SUM(AB7:AM7)</f>
        <v>96,000</v>
      </c>
      <c r="BD7" s="52" t="str">
        <f t="shared" ref="BD7:BD17" si="5">SUM(AN7:AY7)</f>
        <v>96,000</v>
      </c>
      <c r="BE7" s="4"/>
    </row>
    <row r="8" ht="12.0" customHeight="1">
      <c r="A8" s="4"/>
      <c r="B8" s="39" t="s">
        <v>42</v>
      </c>
      <c r="C8" s="49" t="s">
        <v>37</v>
      </c>
      <c r="D8" s="51">
        <v>10000.0</v>
      </c>
      <c r="E8" s="51">
        <v>10000.0</v>
      </c>
      <c r="F8" s="51">
        <v>10000.0</v>
      </c>
      <c r="G8" s="51">
        <v>10000.0</v>
      </c>
      <c r="H8" s="51">
        <v>10000.0</v>
      </c>
      <c r="I8" s="51">
        <v>10000.0</v>
      </c>
      <c r="J8" s="51">
        <v>10000.0</v>
      </c>
      <c r="K8" s="51">
        <v>10000.0</v>
      </c>
      <c r="L8" s="51">
        <v>10000.0</v>
      </c>
      <c r="M8" s="51">
        <v>10000.0</v>
      </c>
      <c r="N8" s="51">
        <v>10000.0</v>
      </c>
      <c r="O8" s="51">
        <v>10000.0</v>
      </c>
      <c r="P8" s="51">
        <v>10000.0</v>
      </c>
      <c r="Q8" s="51">
        <v>10000.0</v>
      </c>
      <c r="R8" s="51">
        <v>10000.0</v>
      </c>
      <c r="S8" s="51">
        <v>10000.0</v>
      </c>
      <c r="T8" s="51">
        <v>10000.0</v>
      </c>
      <c r="U8" s="51">
        <v>10000.0</v>
      </c>
      <c r="V8" s="51">
        <v>10000.0</v>
      </c>
      <c r="W8" s="51">
        <v>10000.0</v>
      </c>
      <c r="X8" s="51">
        <v>10000.0</v>
      </c>
      <c r="Y8" s="51">
        <v>10000.0</v>
      </c>
      <c r="Z8" s="51">
        <v>10000.0</v>
      </c>
      <c r="AA8" s="51">
        <v>10000.0</v>
      </c>
      <c r="AB8" s="51">
        <v>10000.0</v>
      </c>
      <c r="AC8" s="51">
        <v>10000.0</v>
      </c>
      <c r="AD8" s="51">
        <v>10000.0</v>
      </c>
      <c r="AE8" s="51">
        <v>10000.0</v>
      </c>
      <c r="AF8" s="51">
        <v>10000.0</v>
      </c>
      <c r="AG8" s="51">
        <v>10000.0</v>
      </c>
      <c r="AH8" s="51">
        <v>10000.0</v>
      </c>
      <c r="AI8" s="51">
        <v>10000.0</v>
      </c>
      <c r="AJ8" s="51">
        <v>10000.0</v>
      </c>
      <c r="AK8" s="51">
        <v>10000.0</v>
      </c>
      <c r="AL8" s="51">
        <v>10000.0</v>
      </c>
      <c r="AM8" s="51">
        <v>10000.0</v>
      </c>
      <c r="AN8" s="51">
        <v>10000.0</v>
      </c>
      <c r="AO8" s="51">
        <v>10000.0</v>
      </c>
      <c r="AP8" s="51">
        <v>10000.0</v>
      </c>
      <c r="AQ8" s="51">
        <v>10000.0</v>
      </c>
      <c r="AR8" s="51">
        <v>10000.0</v>
      </c>
      <c r="AS8" s="51">
        <v>10000.0</v>
      </c>
      <c r="AT8" s="51">
        <v>10000.0</v>
      </c>
      <c r="AU8" s="51">
        <v>10000.0</v>
      </c>
      <c r="AV8" s="51">
        <v>10000.0</v>
      </c>
      <c r="AW8" s="51">
        <v>10000.0</v>
      </c>
      <c r="AX8" s="51">
        <v>10000.0</v>
      </c>
      <c r="AY8" s="51">
        <v>10000.0</v>
      </c>
      <c r="AZ8" s="4"/>
      <c r="BA8" s="52" t="str">
        <f t="shared" si="2"/>
        <v>120,000</v>
      </c>
      <c r="BB8" s="52" t="str">
        <f t="shared" si="3"/>
        <v>120,000</v>
      </c>
      <c r="BC8" s="52" t="str">
        <f t="shared" si="4"/>
        <v>120,000</v>
      </c>
      <c r="BD8" s="52" t="str">
        <f t="shared" si="5"/>
        <v>120,000</v>
      </c>
      <c r="BE8" s="4"/>
    </row>
    <row r="9" ht="12.0" customHeight="1">
      <c r="A9" s="4"/>
      <c r="B9" s="39" t="s">
        <v>43</v>
      </c>
      <c r="C9" s="49" t="s">
        <v>37</v>
      </c>
      <c r="D9" s="51">
        <v>6000.0</v>
      </c>
      <c r="E9" s="51">
        <v>6000.0</v>
      </c>
      <c r="F9" s="51">
        <v>6000.0</v>
      </c>
      <c r="G9" s="51">
        <v>6000.0</v>
      </c>
      <c r="H9" s="51">
        <v>6000.0</v>
      </c>
      <c r="I9" s="51">
        <v>6000.0</v>
      </c>
      <c r="J9" s="51">
        <v>6000.0</v>
      </c>
      <c r="K9" s="51">
        <v>6000.0</v>
      </c>
      <c r="L9" s="51">
        <v>6000.0</v>
      </c>
      <c r="M9" s="51">
        <v>6000.0</v>
      </c>
      <c r="N9" s="51">
        <v>6000.0</v>
      </c>
      <c r="O9" s="51">
        <v>6000.0</v>
      </c>
      <c r="P9" s="51">
        <v>6000.0</v>
      </c>
      <c r="Q9" s="51">
        <v>6000.0</v>
      </c>
      <c r="R9" s="51">
        <v>6000.0</v>
      </c>
      <c r="S9" s="51">
        <v>6000.0</v>
      </c>
      <c r="T9" s="51">
        <v>6000.0</v>
      </c>
      <c r="U9" s="51">
        <v>6000.0</v>
      </c>
      <c r="V9" s="51">
        <v>6000.0</v>
      </c>
      <c r="W9" s="51">
        <v>6000.0</v>
      </c>
      <c r="X9" s="51">
        <v>6000.0</v>
      </c>
      <c r="Y9" s="51">
        <v>6000.0</v>
      </c>
      <c r="Z9" s="51">
        <v>6000.0</v>
      </c>
      <c r="AA9" s="51">
        <v>6000.0</v>
      </c>
      <c r="AB9" s="51">
        <v>6000.0</v>
      </c>
      <c r="AC9" s="51">
        <v>6000.0</v>
      </c>
      <c r="AD9" s="51">
        <v>6000.0</v>
      </c>
      <c r="AE9" s="51">
        <v>6000.0</v>
      </c>
      <c r="AF9" s="51">
        <v>6000.0</v>
      </c>
      <c r="AG9" s="51">
        <v>6000.0</v>
      </c>
      <c r="AH9" s="51">
        <v>6000.0</v>
      </c>
      <c r="AI9" s="51">
        <v>6000.0</v>
      </c>
      <c r="AJ9" s="51">
        <v>6000.0</v>
      </c>
      <c r="AK9" s="51">
        <v>6000.0</v>
      </c>
      <c r="AL9" s="51">
        <v>6000.0</v>
      </c>
      <c r="AM9" s="51">
        <v>6000.0</v>
      </c>
      <c r="AN9" s="51">
        <v>6000.0</v>
      </c>
      <c r="AO9" s="51">
        <v>6000.0</v>
      </c>
      <c r="AP9" s="51">
        <v>6000.0</v>
      </c>
      <c r="AQ9" s="51">
        <v>6000.0</v>
      </c>
      <c r="AR9" s="51">
        <v>6000.0</v>
      </c>
      <c r="AS9" s="51">
        <v>6000.0</v>
      </c>
      <c r="AT9" s="51">
        <v>6000.0</v>
      </c>
      <c r="AU9" s="51">
        <v>6000.0</v>
      </c>
      <c r="AV9" s="51">
        <v>6000.0</v>
      </c>
      <c r="AW9" s="51">
        <v>6000.0</v>
      </c>
      <c r="AX9" s="51">
        <v>6000.0</v>
      </c>
      <c r="AY9" s="51">
        <v>6000.0</v>
      </c>
      <c r="AZ9" s="4"/>
      <c r="BA9" s="52" t="str">
        <f t="shared" si="2"/>
        <v>72,000</v>
      </c>
      <c r="BB9" s="52" t="str">
        <f t="shared" si="3"/>
        <v>72,000</v>
      </c>
      <c r="BC9" s="52" t="str">
        <f t="shared" si="4"/>
        <v>72,000</v>
      </c>
      <c r="BD9" s="52" t="str">
        <f t="shared" si="5"/>
        <v>72,000</v>
      </c>
      <c r="BE9" s="4"/>
    </row>
    <row r="10" ht="12.0" customHeight="1">
      <c r="A10" s="4"/>
      <c r="B10" s="39" t="s">
        <v>45</v>
      </c>
      <c r="C10" s="49" t="s">
        <v>37</v>
      </c>
      <c r="D10" s="51">
        <v>5000.0</v>
      </c>
      <c r="E10" s="51">
        <v>5000.0</v>
      </c>
      <c r="F10" s="51">
        <v>5000.0</v>
      </c>
      <c r="G10" s="51">
        <v>5000.0</v>
      </c>
      <c r="H10" s="51">
        <v>5000.0</v>
      </c>
      <c r="I10" s="51">
        <v>5000.0</v>
      </c>
      <c r="J10" s="51">
        <v>5000.0</v>
      </c>
      <c r="K10" s="51">
        <v>5000.0</v>
      </c>
      <c r="L10" s="51">
        <v>5000.0</v>
      </c>
      <c r="M10" s="51">
        <v>5000.0</v>
      </c>
      <c r="N10" s="51">
        <v>5000.0</v>
      </c>
      <c r="O10" s="51">
        <v>5000.0</v>
      </c>
      <c r="P10" s="51">
        <v>5000.0</v>
      </c>
      <c r="Q10" s="51">
        <v>5000.0</v>
      </c>
      <c r="R10" s="51">
        <v>5000.0</v>
      </c>
      <c r="S10" s="51">
        <v>5000.0</v>
      </c>
      <c r="T10" s="51">
        <v>5000.0</v>
      </c>
      <c r="U10" s="51">
        <v>5000.0</v>
      </c>
      <c r="V10" s="51">
        <v>5000.0</v>
      </c>
      <c r="W10" s="51">
        <v>5000.0</v>
      </c>
      <c r="X10" s="51">
        <v>5000.0</v>
      </c>
      <c r="Y10" s="51">
        <v>5000.0</v>
      </c>
      <c r="Z10" s="51">
        <v>5000.0</v>
      </c>
      <c r="AA10" s="51">
        <v>5000.0</v>
      </c>
      <c r="AB10" s="51">
        <v>5000.0</v>
      </c>
      <c r="AC10" s="51">
        <v>5000.0</v>
      </c>
      <c r="AD10" s="51">
        <v>5000.0</v>
      </c>
      <c r="AE10" s="51">
        <v>5000.0</v>
      </c>
      <c r="AF10" s="51">
        <v>5000.0</v>
      </c>
      <c r="AG10" s="51">
        <v>5000.0</v>
      </c>
      <c r="AH10" s="51">
        <v>5000.0</v>
      </c>
      <c r="AI10" s="51">
        <v>5000.0</v>
      </c>
      <c r="AJ10" s="51">
        <v>5000.0</v>
      </c>
      <c r="AK10" s="51">
        <v>5000.0</v>
      </c>
      <c r="AL10" s="51">
        <v>5000.0</v>
      </c>
      <c r="AM10" s="51">
        <v>5000.0</v>
      </c>
      <c r="AN10" s="51">
        <v>5000.0</v>
      </c>
      <c r="AO10" s="51">
        <v>5000.0</v>
      </c>
      <c r="AP10" s="51">
        <v>5000.0</v>
      </c>
      <c r="AQ10" s="51">
        <v>5000.0</v>
      </c>
      <c r="AR10" s="51">
        <v>5000.0</v>
      </c>
      <c r="AS10" s="51">
        <v>5000.0</v>
      </c>
      <c r="AT10" s="51">
        <v>5000.0</v>
      </c>
      <c r="AU10" s="51">
        <v>5000.0</v>
      </c>
      <c r="AV10" s="51">
        <v>5000.0</v>
      </c>
      <c r="AW10" s="51">
        <v>5000.0</v>
      </c>
      <c r="AX10" s="51">
        <v>5000.0</v>
      </c>
      <c r="AY10" s="51">
        <v>5000.0</v>
      </c>
      <c r="AZ10" s="4"/>
      <c r="BA10" s="52" t="str">
        <f t="shared" si="2"/>
        <v>60,000</v>
      </c>
      <c r="BB10" s="52" t="str">
        <f t="shared" si="3"/>
        <v>60,000</v>
      </c>
      <c r="BC10" s="52" t="str">
        <f t="shared" si="4"/>
        <v>60,000</v>
      </c>
      <c r="BD10" s="52" t="str">
        <f t="shared" si="5"/>
        <v>60,000</v>
      </c>
      <c r="BE10" s="4"/>
    </row>
    <row r="11" ht="12.0" customHeight="1">
      <c r="A11" s="4"/>
      <c r="B11" s="39" t="s">
        <v>46</v>
      </c>
      <c r="C11" s="49" t="s">
        <v>37</v>
      </c>
      <c r="D11" s="51">
        <v>2000.0</v>
      </c>
      <c r="E11" s="51">
        <v>2000.0</v>
      </c>
      <c r="F11" s="51">
        <v>2000.0</v>
      </c>
      <c r="G11" s="51">
        <v>2000.0</v>
      </c>
      <c r="H11" s="51">
        <v>2000.0</v>
      </c>
      <c r="I11" s="51">
        <v>2000.0</v>
      </c>
      <c r="J11" s="51">
        <v>2000.0</v>
      </c>
      <c r="K11" s="51">
        <v>2000.0</v>
      </c>
      <c r="L11" s="51">
        <v>2000.0</v>
      </c>
      <c r="M11" s="51">
        <v>2000.0</v>
      </c>
      <c r="N11" s="51">
        <v>2000.0</v>
      </c>
      <c r="O11" s="51">
        <v>2000.0</v>
      </c>
      <c r="P11" s="51">
        <v>2000.0</v>
      </c>
      <c r="Q11" s="51">
        <v>2000.0</v>
      </c>
      <c r="R11" s="51">
        <v>2000.0</v>
      </c>
      <c r="S11" s="51">
        <v>2000.0</v>
      </c>
      <c r="T11" s="51">
        <v>2000.0</v>
      </c>
      <c r="U11" s="51">
        <v>2000.0</v>
      </c>
      <c r="V11" s="51">
        <v>2000.0</v>
      </c>
      <c r="W11" s="51">
        <v>2000.0</v>
      </c>
      <c r="X11" s="51">
        <v>2000.0</v>
      </c>
      <c r="Y11" s="51">
        <v>2000.0</v>
      </c>
      <c r="Z11" s="51">
        <v>2000.0</v>
      </c>
      <c r="AA11" s="51">
        <v>2000.0</v>
      </c>
      <c r="AB11" s="51">
        <v>2000.0</v>
      </c>
      <c r="AC11" s="51">
        <v>2000.0</v>
      </c>
      <c r="AD11" s="51">
        <v>2000.0</v>
      </c>
      <c r="AE11" s="51">
        <v>2000.0</v>
      </c>
      <c r="AF11" s="51">
        <v>2000.0</v>
      </c>
      <c r="AG11" s="51">
        <v>2000.0</v>
      </c>
      <c r="AH11" s="51">
        <v>2000.0</v>
      </c>
      <c r="AI11" s="51">
        <v>2000.0</v>
      </c>
      <c r="AJ11" s="51">
        <v>2000.0</v>
      </c>
      <c r="AK11" s="51">
        <v>2000.0</v>
      </c>
      <c r="AL11" s="51">
        <v>2000.0</v>
      </c>
      <c r="AM11" s="51">
        <v>2000.0</v>
      </c>
      <c r="AN11" s="51">
        <v>2000.0</v>
      </c>
      <c r="AO11" s="51">
        <v>2000.0</v>
      </c>
      <c r="AP11" s="51">
        <v>2000.0</v>
      </c>
      <c r="AQ11" s="51">
        <v>2000.0</v>
      </c>
      <c r="AR11" s="51">
        <v>2000.0</v>
      </c>
      <c r="AS11" s="51">
        <v>2000.0</v>
      </c>
      <c r="AT11" s="51">
        <v>2000.0</v>
      </c>
      <c r="AU11" s="51">
        <v>2000.0</v>
      </c>
      <c r="AV11" s="51">
        <v>2000.0</v>
      </c>
      <c r="AW11" s="51">
        <v>2000.0</v>
      </c>
      <c r="AX11" s="51">
        <v>2000.0</v>
      </c>
      <c r="AY11" s="51">
        <v>2000.0</v>
      </c>
      <c r="AZ11" s="4"/>
      <c r="BA11" s="52" t="str">
        <f t="shared" si="2"/>
        <v>24,000</v>
      </c>
      <c r="BB11" s="52" t="str">
        <f t="shared" si="3"/>
        <v>24,000</v>
      </c>
      <c r="BC11" s="52" t="str">
        <f t="shared" si="4"/>
        <v>24,000</v>
      </c>
      <c r="BD11" s="52" t="str">
        <f t="shared" si="5"/>
        <v>24,000</v>
      </c>
      <c r="BE11" s="4"/>
    </row>
    <row r="12" ht="12.0" customHeight="1">
      <c r="A12" s="4"/>
      <c r="B12" s="39" t="s">
        <v>47</v>
      </c>
      <c r="C12" s="49" t="s">
        <v>37</v>
      </c>
      <c r="D12" s="51">
        <v>0.0</v>
      </c>
      <c r="E12" s="51">
        <v>0.0</v>
      </c>
      <c r="F12" s="51">
        <v>0.0</v>
      </c>
      <c r="G12" s="51">
        <v>0.0</v>
      </c>
      <c r="H12" s="51">
        <v>0.0</v>
      </c>
      <c r="I12" s="51">
        <v>0.0</v>
      </c>
      <c r="J12" s="51">
        <v>0.0</v>
      </c>
      <c r="K12" s="51">
        <v>0.0</v>
      </c>
      <c r="L12" s="51">
        <v>0.0</v>
      </c>
      <c r="M12" s="51">
        <v>0.0</v>
      </c>
      <c r="N12" s="51">
        <v>0.0</v>
      </c>
      <c r="O12" s="51">
        <v>0.0</v>
      </c>
      <c r="P12" s="51">
        <v>0.0</v>
      </c>
      <c r="Q12" s="51">
        <v>0.0</v>
      </c>
      <c r="R12" s="51">
        <v>0.0</v>
      </c>
      <c r="S12" s="51">
        <v>0.0</v>
      </c>
      <c r="T12" s="51">
        <v>0.0</v>
      </c>
      <c r="U12" s="51">
        <v>0.0</v>
      </c>
      <c r="V12" s="51">
        <v>0.0</v>
      </c>
      <c r="W12" s="51">
        <v>0.0</v>
      </c>
      <c r="X12" s="51">
        <v>0.0</v>
      </c>
      <c r="Y12" s="51">
        <v>0.0</v>
      </c>
      <c r="Z12" s="51">
        <v>0.0</v>
      </c>
      <c r="AA12" s="51">
        <v>0.0</v>
      </c>
      <c r="AB12" s="51">
        <v>0.0</v>
      </c>
      <c r="AC12" s="51">
        <v>0.0</v>
      </c>
      <c r="AD12" s="51">
        <v>0.0</v>
      </c>
      <c r="AE12" s="51">
        <v>0.0</v>
      </c>
      <c r="AF12" s="51">
        <v>0.0</v>
      </c>
      <c r="AG12" s="51">
        <v>0.0</v>
      </c>
      <c r="AH12" s="51">
        <v>0.0</v>
      </c>
      <c r="AI12" s="51">
        <v>0.0</v>
      </c>
      <c r="AJ12" s="51">
        <v>0.0</v>
      </c>
      <c r="AK12" s="51">
        <v>0.0</v>
      </c>
      <c r="AL12" s="51">
        <v>0.0</v>
      </c>
      <c r="AM12" s="51">
        <v>0.0</v>
      </c>
      <c r="AN12" s="51">
        <v>0.0</v>
      </c>
      <c r="AO12" s="51">
        <v>0.0</v>
      </c>
      <c r="AP12" s="51">
        <v>0.0</v>
      </c>
      <c r="AQ12" s="51">
        <v>0.0</v>
      </c>
      <c r="AR12" s="51">
        <v>0.0</v>
      </c>
      <c r="AS12" s="51">
        <v>0.0</v>
      </c>
      <c r="AT12" s="51">
        <v>0.0</v>
      </c>
      <c r="AU12" s="51">
        <v>0.0</v>
      </c>
      <c r="AV12" s="51">
        <v>0.0</v>
      </c>
      <c r="AW12" s="51">
        <v>0.0</v>
      </c>
      <c r="AX12" s="51">
        <v>0.0</v>
      </c>
      <c r="AY12" s="51">
        <v>0.0</v>
      </c>
      <c r="AZ12" s="4"/>
      <c r="BA12" s="52" t="str">
        <f t="shared" si="2"/>
        <v>0</v>
      </c>
      <c r="BB12" s="52" t="str">
        <f t="shared" si="3"/>
        <v>0</v>
      </c>
      <c r="BC12" s="52" t="str">
        <f t="shared" si="4"/>
        <v>0</v>
      </c>
      <c r="BD12" s="52" t="str">
        <f t="shared" si="5"/>
        <v>0</v>
      </c>
      <c r="BE12" s="4"/>
    </row>
    <row r="13" ht="12.0" customHeight="1">
      <c r="A13" s="4"/>
      <c r="B13" s="39" t="s">
        <v>49</v>
      </c>
      <c r="C13" s="49" t="s">
        <v>37</v>
      </c>
      <c r="D13" s="51">
        <v>0.0</v>
      </c>
      <c r="E13" s="51">
        <v>0.0</v>
      </c>
      <c r="F13" s="51">
        <v>0.0</v>
      </c>
      <c r="G13" s="51">
        <v>0.0</v>
      </c>
      <c r="H13" s="51">
        <v>0.0</v>
      </c>
      <c r="I13" s="51">
        <v>0.0</v>
      </c>
      <c r="J13" s="51">
        <v>0.0</v>
      </c>
      <c r="K13" s="51">
        <v>0.0</v>
      </c>
      <c r="L13" s="51">
        <v>0.0</v>
      </c>
      <c r="M13" s="51">
        <v>0.0</v>
      </c>
      <c r="N13" s="51">
        <v>0.0</v>
      </c>
      <c r="O13" s="51">
        <v>0.0</v>
      </c>
      <c r="P13" s="51">
        <v>0.0</v>
      </c>
      <c r="Q13" s="51">
        <v>0.0</v>
      </c>
      <c r="R13" s="51">
        <v>0.0</v>
      </c>
      <c r="S13" s="51">
        <v>0.0</v>
      </c>
      <c r="T13" s="51">
        <v>0.0</v>
      </c>
      <c r="U13" s="51">
        <v>0.0</v>
      </c>
      <c r="V13" s="51">
        <v>0.0</v>
      </c>
      <c r="W13" s="51">
        <v>0.0</v>
      </c>
      <c r="X13" s="51">
        <v>0.0</v>
      </c>
      <c r="Y13" s="51">
        <v>0.0</v>
      </c>
      <c r="Z13" s="51">
        <v>0.0</v>
      </c>
      <c r="AA13" s="51">
        <v>0.0</v>
      </c>
      <c r="AB13" s="51">
        <v>0.0</v>
      </c>
      <c r="AC13" s="51">
        <v>0.0</v>
      </c>
      <c r="AD13" s="51">
        <v>0.0</v>
      </c>
      <c r="AE13" s="51">
        <v>0.0</v>
      </c>
      <c r="AF13" s="51">
        <v>0.0</v>
      </c>
      <c r="AG13" s="51">
        <v>0.0</v>
      </c>
      <c r="AH13" s="51">
        <v>0.0</v>
      </c>
      <c r="AI13" s="51">
        <v>0.0</v>
      </c>
      <c r="AJ13" s="51">
        <v>0.0</v>
      </c>
      <c r="AK13" s="51">
        <v>0.0</v>
      </c>
      <c r="AL13" s="51">
        <v>0.0</v>
      </c>
      <c r="AM13" s="51">
        <v>0.0</v>
      </c>
      <c r="AN13" s="51">
        <v>0.0</v>
      </c>
      <c r="AO13" s="51">
        <v>0.0</v>
      </c>
      <c r="AP13" s="51">
        <v>0.0</v>
      </c>
      <c r="AQ13" s="51">
        <v>0.0</v>
      </c>
      <c r="AR13" s="51">
        <v>0.0</v>
      </c>
      <c r="AS13" s="51">
        <v>0.0</v>
      </c>
      <c r="AT13" s="51">
        <v>0.0</v>
      </c>
      <c r="AU13" s="51">
        <v>0.0</v>
      </c>
      <c r="AV13" s="51">
        <v>0.0</v>
      </c>
      <c r="AW13" s="51">
        <v>0.0</v>
      </c>
      <c r="AX13" s="51">
        <v>0.0</v>
      </c>
      <c r="AY13" s="51">
        <v>0.0</v>
      </c>
      <c r="AZ13" s="4"/>
      <c r="BA13" s="52" t="str">
        <f t="shared" si="2"/>
        <v>0</v>
      </c>
      <c r="BB13" s="52" t="str">
        <f t="shared" si="3"/>
        <v>0</v>
      </c>
      <c r="BC13" s="52" t="str">
        <f t="shared" si="4"/>
        <v>0</v>
      </c>
      <c r="BD13" s="52" t="str">
        <f t="shared" si="5"/>
        <v>0</v>
      </c>
      <c r="BE13" s="4"/>
    </row>
    <row r="14" ht="12.0" customHeight="1">
      <c r="A14" s="4"/>
      <c r="B14" s="39" t="s">
        <v>51</v>
      </c>
      <c r="C14" s="49" t="s">
        <v>37</v>
      </c>
      <c r="D14" s="51">
        <v>0.0</v>
      </c>
      <c r="E14" s="51">
        <v>0.0</v>
      </c>
      <c r="F14" s="51">
        <v>0.0</v>
      </c>
      <c r="G14" s="51">
        <v>0.0</v>
      </c>
      <c r="H14" s="51">
        <v>0.0</v>
      </c>
      <c r="I14" s="51">
        <v>0.0</v>
      </c>
      <c r="J14" s="51">
        <v>0.0</v>
      </c>
      <c r="K14" s="51">
        <v>0.0</v>
      </c>
      <c r="L14" s="51">
        <v>0.0</v>
      </c>
      <c r="M14" s="51">
        <v>0.0</v>
      </c>
      <c r="N14" s="51">
        <v>0.0</v>
      </c>
      <c r="O14" s="51">
        <v>0.0</v>
      </c>
      <c r="P14" s="51">
        <v>0.0</v>
      </c>
      <c r="Q14" s="51">
        <v>0.0</v>
      </c>
      <c r="R14" s="51">
        <v>0.0</v>
      </c>
      <c r="S14" s="51">
        <v>0.0</v>
      </c>
      <c r="T14" s="51">
        <v>0.0</v>
      </c>
      <c r="U14" s="51">
        <v>0.0</v>
      </c>
      <c r="V14" s="51">
        <v>0.0</v>
      </c>
      <c r="W14" s="51">
        <v>0.0</v>
      </c>
      <c r="X14" s="51">
        <v>0.0</v>
      </c>
      <c r="Y14" s="51">
        <v>0.0</v>
      </c>
      <c r="Z14" s="51">
        <v>0.0</v>
      </c>
      <c r="AA14" s="51">
        <v>0.0</v>
      </c>
      <c r="AB14" s="51">
        <v>0.0</v>
      </c>
      <c r="AC14" s="51">
        <v>0.0</v>
      </c>
      <c r="AD14" s="51">
        <v>0.0</v>
      </c>
      <c r="AE14" s="51">
        <v>0.0</v>
      </c>
      <c r="AF14" s="51">
        <v>0.0</v>
      </c>
      <c r="AG14" s="51">
        <v>0.0</v>
      </c>
      <c r="AH14" s="51">
        <v>0.0</v>
      </c>
      <c r="AI14" s="51">
        <v>0.0</v>
      </c>
      <c r="AJ14" s="51">
        <v>0.0</v>
      </c>
      <c r="AK14" s="51">
        <v>0.0</v>
      </c>
      <c r="AL14" s="51">
        <v>0.0</v>
      </c>
      <c r="AM14" s="51">
        <v>0.0</v>
      </c>
      <c r="AN14" s="51">
        <v>0.0</v>
      </c>
      <c r="AO14" s="51">
        <v>0.0</v>
      </c>
      <c r="AP14" s="51">
        <v>0.0</v>
      </c>
      <c r="AQ14" s="51">
        <v>0.0</v>
      </c>
      <c r="AR14" s="51">
        <v>0.0</v>
      </c>
      <c r="AS14" s="51">
        <v>0.0</v>
      </c>
      <c r="AT14" s="51">
        <v>0.0</v>
      </c>
      <c r="AU14" s="51">
        <v>0.0</v>
      </c>
      <c r="AV14" s="51">
        <v>0.0</v>
      </c>
      <c r="AW14" s="51">
        <v>0.0</v>
      </c>
      <c r="AX14" s="51">
        <v>0.0</v>
      </c>
      <c r="AY14" s="51">
        <v>0.0</v>
      </c>
      <c r="AZ14" s="4"/>
      <c r="BA14" s="52" t="str">
        <f t="shared" si="2"/>
        <v>0</v>
      </c>
      <c r="BB14" s="52" t="str">
        <f t="shared" si="3"/>
        <v>0</v>
      </c>
      <c r="BC14" s="52" t="str">
        <f t="shared" si="4"/>
        <v>0</v>
      </c>
      <c r="BD14" s="52" t="str">
        <f t="shared" si="5"/>
        <v>0</v>
      </c>
      <c r="BE14" s="4"/>
    </row>
    <row r="15" ht="12.0" customHeight="1">
      <c r="A15" s="4"/>
      <c r="B15" s="39" t="s">
        <v>52</v>
      </c>
      <c r="C15" s="49" t="s">
        <v>37</v>
      </c>
      <c r="D15" s="51">
        <v>0.0</v>
      </c>
      <c r="E15" s="51">
        <v>0.0</v>
      </c>
      <c r="F15" s="51">
        <v>0.0</v>
      </c>
      <c r="G15" s="51">
        <v>0.0</v>
      </c>
      <c r="H15" s="51">
        <v>0.0</v>
      </c>
      <c r="I15" s="51">
        <v>0.0</v>
      </c>
      <c r="J15" s="51">
        <v>0.0</v>
      </c>
      <c r="K15" s="51">
        <v>0.0</v>
      </c>
      <c r="L15" s="51">
        <v>0.0</v>
      </c>
      <c r="M15" s="51">
        <v>0.0</v>
      </c>
      <c r="N15" s="51">
        <v>0.0</v>
      </c>
      <c r="O15" s="51">
        <v>0.0</v>
      </c>
      <c r="P15" s="51">
        <v>0.0</v>
      </c>
      <c r="Q15" s="51">
        <v>0.0</v>
      </c>
      <c r="R15" s="51">
        <v>0.0</v>
      </c>
      <c r="S15" s="51">
        <v>0.0</v>
      </c>
      <c r="T15" s="51">
        <v>0.0</v>
      </c>
      <c r="U15" s="51">
        <v>0.0</v>
      </c>
      <c r="V15" s="51">
        <v>0.0</v>
      </c>
      <c r="W15" s="51">
        <v>0.0</v>
      </c>
      <c r="X15" s="51">
        <v>0.0</v>
      </c>
      <c r="Y15" s="51">
        <v>0.0</v>
      </c>
      <c r="Z15" s="51">
        <v>0.0</v>
      </c>
      <c r="AA15" s="51">
        <v>0.0</v>
      </c>
      <c r="AB15" s="51">
        <v>0.0</v>
      </c>
      <c r="AC15" s="51">
        <v>0.0</v>
      </c>
      <c r="AD15" s="51">
        <v>0.0</v>
      </c>
      <c r="AE15" s="51">
        <v>0.0</v>
      </c>
      <c r="AF15" s="51">
        <v>0.0</v>
      </c>
      <c r="AG15" s="51">
        <v>0.0</v>
      </c>
      <c r="AH15" s="51">
        <v>0.0</v>
      </c>
      <c r="AI15" s="51">
        <v>0.0</v>
      </c>
      <c r="AJ15" s="51">
        <v>0.0</v>
      </c>
      <c r="AK15" s="51">
        <v>0.0</v>
      </c>
      <c r="AL15" s="51">
        <v>0.0</v>
      </c>
      <c r="AM15" s="51">
        <v>0.0</v>
      </c>
      <c r="AN15" s="51">
        <v>0.0</v>
      </c>
      <c r="AO15" s="51">
        <v>0.0</v>
      </c>
      <c r="AP15" s="51">
        <v>0.0</v>
      </c>
      <c r="AQ15" s="51">
        <v>0.0</v>
      </c>
      <c r="AR15" s="51">
        <v>0.0</v>
      </c>
      <c r="AS15" s="51">
        <v>0.0</v>
      </c>
      <c r="AT15" s="51">
        <v>0.0</v>
      </c>
      <c r="AU15" s="51">
        <v>0.0</v>
      </c>
      <c r="AV15" s="51">
        <v>0.0</v>
      </c>
      <c r="AW15" s="51">
        <v>0.0</v>
      </c>
      <c r="AX15" s="51">
        <v>0.0</v>
      </c>
      <c r="AY15" s="51">
        <v>0.0</v>
      </c>
      <c r="AZ15" s="4"/>
      <c r="BA15" s="52" t="str">
        <f t="shared" si="2"/>
        <v>0</v>
      </c>
      <c r="BB15" s="52" t="str">
        <f t="shared" si="3"/>
        <v>0</v>
      </c>
      <c r="BC15" s="52" t="str">
        <f t="shared" si="4"/>
        <v>0</v>
      </c>
      <c r="BD15" s="52" t="str">
        <f t="shared" si="5"/>
        <v>0</v>
      </c>
      <c r="BE15" s="4"/>
    </row>
    <row r="16" ht="12.0" customHeight="1">
      <c r="A16" s="4"/>
      <c r="B16" s="42" t="s">
        <v>53</v>
      </c>
      <c r="C16" s="43" t="s">
        <v>37</v>
      </c>
      <c r="D16" s="60">
        <v>0.0</v>
      </c>
      <c r="E16" s="60">
        <v>0.0</v>
      </c>
      <c r="F16" s="60">
        <v>0.0</v>
      </c>
      <c r="G16" s="60">
        <v>0.0</v>
      </c>
      <c r="H16" s="60">
        <v>0.0</v>
      </c>
      <c r="I16" s="60">
        <v>0.0</v>
      </c>
      <c r="J16" s="60">
        <v>0.0</v>
      </c>
      <c r="K16" s="60">
        <v>0.0</v>
      </c>
      <c r="L16" s="60">
        <v>0.0</v>
      </c>
      <c r="M16" s="60">
        <v>0.0</v>
      </c>
      <c r="N16" s="60">
        <v>0.0</v>
      </c>
      <c r="O16" s="60">
        <v>0.0</v>
      </c>
      <c r="P16" s="60">
        <v>0.0</v>
      </c>
      <c r="Q16" s="60">
        <v>0.0</v>
      </c>
      <c r="R16" s="60">
        <v>0.0</v>
      </c>
      <c r="S16" s="60">
        <v>0.0</v>
      </c>
      <c r="T16" s="60">
        <v>0.0</v>
      </c>
      <c r="U16" s="60">
        <v>0.0</v>
      </c>
      <c r="V16" s="60">
        <v>0.0</v>
      </c>
      <c r="W16" s="60">
        <v>0.0</v>
      </c>
      <c r="X16" s="60">
        <v>0.0</v>
      </c>
      <c r="Y16" s="60">
        <v>0.0</v>
      </c>
      <c r="Z16" s="60">
        <v>0.0</v>
      </c>
      <c r="AA16" s="60">
        <v>0.0</v>
      </c>
      <c r="AB16" s="60">
        <v>0.0</v>
      </c>
      <c r="AC16" s="60">
        <v>0.0</v>
      </c>
      <c r="AD16" s="60">
        <v>0.0</v>
      </c>
      <c r="AE16" s="60">
        <v>0.0</v>
      </c>
      <c r="AF16" s="60">
        <v>0.0</v>
      </c>
      <c r="AG16" s="60">
        <v>0.0</v>
      </c>
      <c r="AH16" s="60">
        <v>0.0</v>
      </c>
      <c r="AI16" s="60">
        <v>0.0</v>
      </c>
      <c r="AJ16" s="60">
        <v>0.0</v>
      </c>
      <c r="AK16" s="60">
        <v>0.0</v>
      </c>
      <c r="AL16" s="60">
        <v>0.0</v>
      </c>
      <c r="AM16" s="60">
        <v>0.0</v>
      </c>
      <c r="AN16" s="60">
        <v>0.0</v>
      </c>
      <c r="AO16" s="60">
        <v>0.0</v>
      </c>
      <c r="AP16" s="60">
        <v>0.0</v>
      </c>
      <c r="AQ16" s="60">
        <v>0.0</v>
      </c>
      <c r="AR16" s="60">
        <v>0.0</v>
      </c>
      <c r="AS16" s="60">
        <v>0.0</v>
      </c>
      <c r="AT16" s="60">
        <v>0.0</v>
      </c>
      <c r="AU16" s="60">
        <v>0.0</v>
      </c>
      <c r="AV16" s="60">
        <v>0.0</v>
      </c>
      <c r="AW16" s="60">
        <v>0.0</v>
      </c>
      <c r="AX16" s="60">
        <v>0.0</v>
      </c>
      <c r="AY16" s="60">
        <v>0.0</v>
      </c>
      <c r="AZ16" s="4"/>
      <c r="BA16" s="61" t="str">
        <f t="shared" si="2"/>
        <v>0</v>
      </c>
      <c r="BB16" s="61" t="str">
        <f t="shared" si="3"/>
        <v>0</v>
      </c>
      <c r="BC16" s="61" t="str">
        <f t="shared" si="4"/>
        <v>0</v>
      </c>
      <c r="BD16" s="61" t="str">
        <f t="shared" si="5"/>
        <v>0</v>
      </c>
      <c r="BE16" s="4"/>
    </row>
    <row r="17" ht="12.0" customHeight="1">
      <c r="A17" s="4"/>
      <c r="B17" s="47" t="s">
        <v>39</v>
      </c>
      <c r="C17" s="48" t="s">
        <v>37</v>
      </c>
      <c r="D17" s="62" t="str">
        <f t="shared" ref="D17:AY17" si="6">SUM(D7:D16)</f>
        <v>31,000</v>
      </c>
      <c r="E17" s="62" t="str">
        <f t="shared" si="6"/>
        <v>31,000</v>
      </c>
      <c r="F17" s="62" t="str">
        <f t="shared" si="6"/>
        <v>31,000</v>
      </c>
      <c r="G17" s="62" t="str">
        <f t="shared" si="6"/>
        <v>31,000</v>
      </c>
      <c r="H17" s="62" t="str">
        <f t="shared" si="6"/>
        <v>31,000</v>
      </c>
      <c r="I17" s="62" t="str">
        <f t="shared" si="6"/>
        <v>31,000</v>
      </c>
      <c r="J17" s="62" t="str">
        <f t="shared" si="6"/>
        <v>31,000</v>
      </c>
      <c r="K17" s="62" t="str">
        <f t="shared" si="6"/>
        <v>31,000</v>
      </c>
      <c r="L17" s="62" t="str">
        <f t="shared" si="6"/>
        <v>31,000</v>
      </c>
      <c r="M17" s="62" t="str">
        <f t="shared" si="6"/>
        <v>31,000</v>
      </c>
      <c r="N17" s="62" t="str">
        <f t="shared" si="6"/>
        <v>31,000</v>
      </c>
      <c r="O17" s="62" t="str">
        <f t="shared" si="6"/>
        <v>31,000</v>
      </c>
      <c r="P17" s="62" t="str">
        <f t="shared" si="6"/>
        <v>31,000</v>
      </c>
      <c r="Q17" s="62" t="str">
        <f t="shared" si="6"/>
        <v>31,000</v>
      </c>
      <c r="R17" s="62" t="str">
        <f t="shared" si="6"/>
        <v>31,000</v>
      </c>
      <c r="S17" s="62" t="str">
        <f t="shared" si="6"/>
        <v>31,000</v>
      </c>
      <c r="T17" s="62" t="str">
        <f t="shared" si="6"/>
        <v>31,000</v>
      </c>
      <c r="U17" s="62" t="str">
        <f t="shared" si="6"/>
        <v>31,000</v>
      </c>
      <c r="V17" s="62" t="str">
        <f t="shared" si="6"/>
        <v>31,000</v>
      </c>
      <c r="W17" s="62" t="str">
        <f t="shared" si="6"/>
        <v>31,000</v>
      </c>
      <c r="X17" s="62" t="str">
        <f t="shared" si="6"/>
        <v>31,000</v>
      </c>
      <c r="Y17" s="62" t="str">
        <f t="shared" si="6"/>
        <v>31,000</v>
      </c>
      <c r="Z17" s="62" t="str">
        <f t="shared" si="6"/>
        <v>31,000</v>
      </c>
      <c r="AA17" s="62" t="str">
        <f t="shared" si="6"/>
        <v>31,000</v>
      </c>
      <c r="AB17" s="62" t="str">
        <f t="shared" si="6"/>
        <v>31,000</v>
      </c>
      <c r="AC17" s="62" t="str">
        <f t="shared" si="6"/>
        <v>31,000</v>
      </c>
      <c r="AD17" s="62" t="str">
        <f t="shared" si="6"/>
        <v>31,000</v>
      </c>
      <c r="AE17" s="62" t="str">
        <f t="shared" si="6"/>
        <v>31,000</v>
      </c>
      <c r="AF17" s="62" t="str">
        <f t="shared" si="6"/>
        <v>31,000</v>
      </c>
      <c r="AG17" s="62" t="str">
        <f t="shared" si="6"/>
        <v>31,000</v>
      </c>
      <c r="AH17" s="62" t="str">
        <f t="shared" si="6"/>
        <v>31,000</v>
      </c>
      <c r="AI17" s="62" t="str">
        <f t="shared" si="6"/>
        <v>31,000</v>
      </c>
      <c r="AJ17" s="62" t="str">
        <f t="shared" si="6"/>
        <v>31,000</v>
      </c>
      <c r="AK17" s="62" t="str">
        <f t="shared" si="6"/>
        <v>31,000</v>
      </c>
      <c r="AL17" s="62" t="str">
        <f t="shared" si="6"/>
        <v>31,000</v>
      </c>
      <c r="AM17" s="62" t="str">
        <f t="shared" si="6"/>
        <v>31,000</v>
      </c>
      <c r="AN17" s="62" t="str">
        <f t="shared" si="6"/>
        <v>31,000</v>
      </c>
      <c r="AO17" s="62" t="str">
        <f t="shared" si="6"/>
        <v>31,000</v>
      </c>
      <c r="AP17" s="62" t="str">
        <f t="shared" si="6"/>
        <v>31,000</v>
      </c>
      <c r="AQ17" s="62" t="str">
        <f t="shared" si="6"/>
        <v>31,000</v>
      </c>
      <c r="AR17" s="62" t="str">
        <f t="shared" si="6"/>
        <v>31,000</v>
      </c>
      <c r="AS17" s="62" t="str">
        <f t="shared" si="6"/>
        <v>31,000</v>
      </c>
      <c r="AT17" s="62" t="str">
        <f t="shared" si="6"/>
        <v>31,000</v>
      </c>
      <c r="AU17" s="62" t="str">
        <f t="shared" si="6"/>
        <v>31,000</v>
      </c>
      <c r="AV17" s="62" t="str">
        <f t="shared" si="6"/>
        <v>31,000</v>
      </c>
      <c r="AW17" s="62" t="str">
        <f t="shared" si="6"/>
        <v>31,000</v>
      </c>
      <c r="AX17" s="62" t="str">
        <f t="shared" si="6"/>
        <v>31,000</v>
      </c>
      <c r="AY17" s="62" t="str">
        <f t="shared" si="6"/>
        <v>31,000</v>
      </c>
      <c r="AZ17" s="4"/>
      <c r="BA17" s="62" t="str">
        <f t="shared" si="2"/>
        <v>372,000</v>
      </c>
      <c r="BB17" s="62" t="str">
        <f t="shared" si="3"/>
        <v>372,000</v>
      </c>
      <c r="BC17" s="62" t="str">
        <f t="shared" si="4"/>
        <v>372,000</v>
      </c>
      <c r="BD17" s="62" t="str">
        <f t="shared" si="5"/>
        <v>372,000</v>
      </c>
      <c r="BE17" s="4"/>
    </row>
    <row r="18" ht="12.0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52"/>
      <c r="BC18" s="4"/>
      <c r="BD18" s="4"/>
      <c r="BE18" s="4"/>
    </row>
    <row r="19" ht="12.0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</row>
    <row r="20" ht="12.0" customHeight="1">
      <c r="A20" s="4"/>
      <c r="B20" s="24" t="s">
        <v>54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</row>
    <row r="21" ht="12.0" customHeight="1">
      <c r="A21" s="4"/>
      <c r="B21" s="39" t="s">
        <v>55</v>
      </c>
      <c r="C21" s="49" t="s">
        <v>37</v>
      </c>
      <c r="D21" s="51">
        <v>2000.0</v>
      </c>
      <c r="E21" s="51">
        <v>2000.0</v>
      </c>
      <c r="F21" s="51">
        <v>2000.0</v>
      </c>
      <c r="G21" s="51">
        <v>2000.0</v>
      </c>
      <c r="H21" s="51">
        <v>2000.0</v>
      </c>
      <c r="I21" s="51">
        <v>2000.0</v>
      </c>
      <c r="J21" s="51">
        <v>2000.0</v>
      </c>
      <c r="K21" s="51">
        <v>2000.0</v>
      </c>
      <c r="L21" s="51">
        <v>2000.0</v>
      </c>
      <c r="M21" s="51">
        <v>2000.0</v>
      </c>
      <c r="N21" s="51">
        <v>2000.0</v>
      </c>
      <c r="O21" s="51">
        <v>2000.0</v>
      </c>
      <c r="P21" s="51">
        <v>2000.0</v>
      </c>
      <c r="Q21" s="51">
        <v>2000.0</v>
      </c>
      <c r="R21" s="51">
        <v>2000.0</v>
      </c>
      <c r="S21" s="51">
        <v>2000.0</v>
      </c>
      <c r="T21" s="51">
        <v>2000.0</v>
      </c>
      <c r="U21" s="51">
        <v>2000.0</v>
      </c>
      <c r="V21" s="51">
        <v>2000.0</v>
      </c>
      <c r="W21" s="51">
        <v>2000.0</v>
      </c>
      <c r="X21" s="51">
        <v>2000.0</v>
      </c>
      <c r="Y21" s="51">
        <v>2000.0</v>
      </c>
      <c r="Z21" s="51">
        <v>2000.0</v>
      </c>
      <c r="AA21" s="51">
        <v>2000.0</v>
      </c>
      <c r="AB21" s="51">
        <v>2000.0</v>
      </c>
      <c r="AC21" s="51">
        <v>2000.0</v>
      </c>
      <c r="AD21" s="51">
        <v>2000.0</v>
      </c>
      <c r="AE21" s="51">
        <v>2000.0</v>
      </c>
      <c r="AF21" s="51">
        <v>2000.0</v>
      </c>
      <c r="AG21" s="51">
        <v>2000.0</v>
      </c>
      <c r="AH21" s="51">
        <v>2000.0</v>
      </c>
      <c r="AI21" s="51">
        <v>2000.0</v>
      </c>
      <c r="AJ21" s="51">
        <v>2000.0</v>
      </c>
      <c r="AK21" s="51">
        <v>2000.0</v>
      </c>
      <c r="AL21" s="51">
        <v>2000.0</v>
      </c>
      <c r="AM21" s="51">
        <v>2000.0</v>
      </c>
      <c r="AN21" s="51">
        <v>2000.0</v>
      </c>
      <c r="AO21" s="51">
        <v>2000.0</v>
      </c>
      <c r="AP21" s="51">
        <v>2000.0</v>
      </c>
      <c r="AQ21" s="51">
        <v>2000.0</v>
      </c>
      <c r="AR21" s="51">
        <v>2000.0</v>
      </c>
      <c r="AS21" s="51">
        <v>2000.0</v>
      </c>
      <c r="AT21" s="51">
        <v>2000.0</v>
      </c>
      <c r="AU21" s="51">
        <v>2000.0</v>
      </c>
      <c r="AV21" s="51">
        <v>2000.0</v>
      </c>
      <c r="AW21" s="51">
        <v>2000.0</v>
      </c>
      <c r="AX21" s="51">
        <v>2000.0</v>
      </c>
      <c r="AY21" s="51">
        <v>2000.0</v>
      </c>
      <c r="AZ21" s="4"/>
      <c r="BA21" s="52" t="str">
        <f t="shared" ref="BA21:BA24" si="7">SUM(D21:O21)</f>
        <v>24,000</v>
      </c>
      <c r="BB21" s="52" t="str">
        <f t="shared" ref="BB21:BB24" si="8">SUM(P21:AA21)</f>
        <v>24,000</v>
      </c>
      <c r="BC21" s="52" t="str">
        <f t="shared" ref="BC21:BC24" si="9">SUM(AB21:AM21)</f>
        <v>24,000</v>
      </c>
      <c r="BD21" s="52" t="str">
        <f t="shared" ref="BD21:BD24" si="10">SUM(AN21:AY21)</f>
        <v>24,000</v>
      </c>
      <c r="BE21" s="4"/>
    </row>
    <row r="22" ht="12.0" customHeight="1">
      <c r="A22" s="4"/>
      <c r="B22" s="39" t="s">
        <v>57</v>
      </c>
      <c r="C22" s="49" t="s">
        <v>37</v>
      </c>
      <c r="D22" s="51">
        <v>3000.0</v>
      </c>
      <c r="E22" s="51">
        <v>3000.0</v>
      </c>
      <c r="F22" s="51">
        <v>3000.0</v>
      </c>
      <c r="G22" s="51">
        <v>3000.0</v>
      </c>
      <c r="H22" s="51">
        <v>3000.0</v>
      </c>
      <c r="I22" s="51">
        <v>3000.0</v>
      </c>
      <c r="J22" s="51">
        <v>3000.0</v>
      </c>
      <c r="K22" s="51">
        <v>3000.0</v>
      </c>
      <c r="L22" s="51">
        <v>3000.0</v>
      </c>
      <c r="M22" s="51">
        <v>3000.0</v>
      </c>
      <c r="N22" s="51">
        <v>3000.0</v>
      </c>
      <c r="O22" s="51">
        <v>3000.0</v>
      </c>
      <c r="P22" s="51">
        <v>3000.0</v>
      </c>
      <c r="Q22" s="51">
        <v>3000.0</v>
      </c>
      <c r="R22" s="51">
        <v>3000.0</v>
      </c>
      <c r="S22" s="51">
        <v>3000.0</v>
      </c>
      <c r="T22" s="51">
        <v>3000.0</v>
      </c>
      <c r="U22" s="51">
        <v>3000.0</v>
      </c>
      <c r="V22" s="51">
        <v>3000.0</v>
      </c>
      <c r="W22" s="51">
        <v>3000.0</v>
      </c>
      <c r="X22" s="51">
        <v>3000.0</v>
      </c>
      <c r="Y22" s="51">
        <v>3000.0</v>
      </c>
      <c r="Z22" s="51">
        <v>3000.0</v>
      </c>
      <c r="AA22" s="51">
        <v>3000.0</v>
      </c>
      <c r="AB22" s="51">
        <v>3000.0</v>
      </c>
      <c r="AC22" s="51">
        <v>3000.0</v>
      </c>
      <c r="AD22" s="51">
        <v>3000.0</v>
      </c>
      <c r="AE22" s="51">
        <v>3000.0</v>
      </c>
      <c r="AF22" s="51">
        <v>3000.0</v>
      </c>
      <c r="AG22" s="51">
        <v>3000.0</v>
      </c>
      <c r="AH22" s="51">
        <v>3000.0</v>
      </c>
      <c r="AI22" s="51">
        <v>3000.0</v>
      </c>
      <c r="AJ22" s="51">
        <v>3000.0</v>
      </c>
      <c r="AK22" s="51">
        <v>3000.0</v>
      </c>
      <c r="AL22" s="51">
        <v>3000.0</v>
      </c>
      <c r="AM22" s="51">
        <v>3000.0</v>
      </c>
      <c r="AN22" s="51">
        <v>3000.0</v>
      </c>
      <c r="AO22" s="51">
        <v>3000.0</v>
      </c>
      <c r="AP22" s="51">
        <v>3000.0</v>
      </c>
      <c r="AQ22" s="51">
        <v>3000.0</v>
      </c>
      <c r="AR22" s="51">
        <v>3000.0</v>
      </c>
      <c r="AS22" s="51">
        <v>3000.0</v>
      </c>
      <c r="AT22" s="51">
        <v>3000.0</v>
      </c>
      <c r="AU22" s="51">
        <v>3000.0</v>
      </c>
      <c r="AV22" s="51">
        <v>3000.0</v>
      </c>
      <c r="AW22" s="51">
        <v>3000.0</v>
      </c>
      <c r="AX22" s="51">
        <v>3000.0</v>
      </c>
      <c r="AY22" s="51">
        <v>3000.0</v>
      </c>
      <c r="AZ22" s="4"/>
      <c r="BA22" s="52" t="str">
        <f t="shared" si="7"/>
        <v>36,000</v>
      </c>
      <c r="BB22" s="52" t="str">
        <f t="shared" si="8"/>
        <v>36,000</v>
      </c>
      <c r="BC22" s="52" t="str">
        <f t="shared" si="9"/>
        <v>36,000</v>
      </c>
      <c r="BD22" s="52" t="str">
        <f t="shared" si="10"/>
        <v>36,000</v>
      </c>
      <c r="BE22" s="4"/>
    </row>
    <row r="23" ht="12.0" customHeight="1">
      <c r="A23" s="4"/>
      <c r="B23" s="42" t="s">
        <v>58</v>
      </c>
      <c r="C23" s="43" t="s">
        <v>37</v>
      </c>
      <c r="D23" s="60">
        <v>1000.0</v>
      </c>
      <c r="E23" s="60">
        <v>1000.0</v>
      </c>
      <c r="F23" s="60">
        <v>1000.0</v>
      </c>
      <c r="G23" s="60">
        <v>1000.0</v>
      </c>
      <c r="H23" s="60">
        <v>1000.0</v>
      </c>
      <c r="I23" s="60">
        <v>1000.0</v>
      </c>
      <c r="J23" s="60">
        <v>1000.0</v>
      </c>
      <c r="K23" s="60">
        <v>1000.0</v>
      </c>
      <c r="L23" s="60">
        <v>1000.0</v>
      </c>
      <c r="M23" s="60">
        <v>1000.0</v>
      </c>
      <c r="N23" s="60">
        <v>1000.0</v>
      </c>
      <c r="O23" s="60">
        <v>1000.0</v>
      </c>
      <c r="P23" s="60">
        <v>1000.0</v>
      </c>
      <c r="Q23" s="60">
        <v>1000.0</v>
      </c>
      <c r="R23" s="60">
        <v>1000.0</v>
      </c>
      <c r="S23" s="60">
        <v>1000.0</v>
      </c>
      <c r="T23" s="60">
        <v>1000.0</v>
      </c>
      <c r="U23" s="60">
        <v>1000.0</v>
      </c>
      <c r="V23" s="60">
        <v>1000.0</v>
      </c>
      <c r="W23" s="60">
        <v>1000.0</v>
      </c>
      <c r="X23" s="60">
        <v>1000.0</v>
      </c>
      <c r="Y23" s="60">
        <v>1000.0</v>
      </c>
      <c r="Z23" s="60">
        <v>1000.0</v>
      </c>
      <c r="AA23" s="60">
        <v>1000.0</v>
      </c>
      <c r="AB23" s="60">
        <v>1000.0</v>
      </c>
      <c r="AC23" s="60">
        <v>1000.0</v>
      </c>
      <c r="AD23" s="60">
        <v>1000.0</v>
      </c>
      <c r="AE23" s="60">
        <v>1000.0</v>
      </c>
      <c r="AF23" s="60">
        <v>1000.0</v>
      </c>
      <c r="AG23" s="60">
        <v>1000.0</v>
      </c>
      <c r="AH23" s="60">
        <v>1000.0</v>
      </c>
      <c r="AI23" s="60">
        <v>1000.0</v>
      </c>
      <c r="AJ23" s="60">
        <v>1000.0</v>
      </c>
      <c r="AK23" s="60">
        <v>1000.0</v>
      </c>
      <c r="AL23" s="60">
        <v>1000.0</v>
      </c>
      <c r="AM23" s="60">
        <v>1000.0</v>
      </c>
      <c r="AN23" s="60">
        <v>1000.0</v>
      </c>
      <c r="AO23" s="60">
        <v>1000.0</v>
      </c>
      <c r="AP23" s="60">
        <v>1000.0</v>
      </c>
      <c r="AQ23" s="60">
        <v>1000.0</v>
      </c>
      <c r="AR23" s="60">
        <v>1000.0</v>
      </c>
      <c r="AS23" s="60">
        <v>1000.0</v>
      </c>
      <c r="AT23" s="60">
        <v>1000.0</v>
      </c>
      <c r="AU23" s="60">
        <v>1000.0</v>
      </c>
      <c r="AV23" s="60">
        <v>1000.0</v>
      </c>
      <c r="AW23" s="60">
        <v>1000.0</v>
      </c>
      <c r="AX23" s="60">
        <v>1000.0</v>
      </c>
      <c r="AY23" s="60">
        <v>1000.0</v>
      </c>
      <c r="AZ23" s="4"/>
      <c r="BA23" s="61" t="str">
        <f t="shared" si="7"/>
        <v>12,000</v>
      </c>
      <c r="BB23" s="61" t="str">
        <f t="shared" si="8"/>
        <v>12,000</v>
      </c>
      <c r="BC23" s="61" t="str">
        <f t="shared" si="9"/>
        <v>12,000</v>
      </c>
      <c r="BD23" s="61" t="str">
        <f t="shared" si="10"/>
        <v>12,000</v>
      </c>
      <c r="BE23" s="4"/>
    </row>
    <row r="24" ht="12.0" customHeight="1">
      <c r="A24" s="4"/>
      <c r="B24" s="47" t="s">
        <v>39</v>
      </c>
      <c r="C24" s="48" t="s">
        <v>37</v>
      </c>
      <c r="D24" s="62" t="str">
        <f t="shared" ref="D24:AY24" si="11">SUM(D21:D23)</f>
        <v>6,000</v>
      </c>
      <c r="E24" s="62" t="str">
        <f t="shared" si="11"/>
        <v>6,000</v>
      </c>
      <c r="F24" s="62" t="str">
        <f t="shared" si="11"/>
        <v>6,000</v>
      </c>
      <c r="G24" s="62" t="str">
        <f t="shared" si="11"/>
        <v>6,000</v>
      </c>
      <c r="H24" s="62" t="str">
        <f t="shared" si="11"/>
        <v>6,000</v>
      </c>
      <c r="I24" s="62" t="str">
        <f t="shared" si="11"/>
        <v>6,000</v>
      </c>
      <c r="J24" s="62" t="str">
        <f t="shared" si="11"/>
        <v>6,000</v>
      </c>
      <c r="K24" s="62" t="str">
        <f t="shared" si="11"/>
        <v>6,000</v>
      </c>
      <c r="L24" s="62" t="str">
        <f t="shared" si="11"/>
        <v>6,000</v>
      </c>
      <c r="M24" s="62" t="str">
        <f t="shared" si="11"/>
        <v>6,000</v>
      </c>
      <c r="N24" s="62" t="str">
        <f t="shared" si="11"/>
        <v>6,000</v>
      </c>
      <c r="O24" s="62" t="str">
        <f t="shared" si="11"/>
        <v>6,000</v>
      </c>
      <c r="P24" s="62" t="str">
        <f t="shared" si="11"/>
        <v>6,000</v>
      </c>
      <c r="Q24" s="62" t="str">
        <f t="shared" si="11"/>
        <v>6,000</v>
      </c>
      <c r="R24" s="62" t="str">
        <f t="shared" si="11"/>
        <v>6,000</v>
      </c>
      <c r="S24" s="62" t="str">
        <f t="shared" si="11"/>
        <v>6,000</v>
      </c>
      <c r="T24" s="62" t="str">
        <f t="shared" si="11"/>
        <v>6,000</v>
      </c>
      <c r="U24" s="62" t="str">
        <f t="shared" si="11"/>
        <v>6,000</v>
      </c>
      <c r="V24" s="62" t="str">
        <f t="shared" si="11"/>
        <v>6,000</v>
      </c>
      <c r="W24" s="62" t="str">
        <f t="shared" si="11"/>
        <v>6,000</v>
      </c>
      <c r="X24" s="62" t="str">
        <f t="shared" si="11"/>
        <v>6,000</v>
      </c>
      <c r="Y24" s="62" t="str">
        <f t="shared" si="11"/>
        <v>6,000</v>
      </c>
      <c r="Z24" s="62" t="str">
        <f t="shared" si="11"/>
        <v>6,000</v>
      </c>
      <c r="AA24" s="62" t="str">
        <f t="shared" si="11"/>
        <v>6,000</v>
      </c>
      <c r="AB24" s="62" t="str">
        <f t="shared" si="11"/>
        <v>6,000</v>
      </c>
      <c r="AC24" s="62" t="str">
        <f t="shared" si="11"/>
        <v>6,000</v>
      </c>
      <c r="AD24" s="62" t="str">
        <f t="shared" si="11"/>
        <v>6,000</v>
      </c>
      <c r="AE24" s="62" t="str">
        <f t="shared" si="11"/>
        <v>6,000</v>
      </c>
      <c r="AF24" s="62" t="str">
        <f t="shared" si="11"/>
        <v>6,000</v>
      </c>
      <c r="AG24" s="62" t="str">
        <f t="shared" si="11"/>
        <v>6,000</v>
      </c>
      <c r="AH24" s="62" t="str">
        <f t="shared" si="11"/>
        <v>6,000</v>
      </c>
      <c r="AI24" s="62" t="str">
        <f t="shared" si="11"/>
        <v>6,000</v>
      </c>
      <c r="AJ24" s="62" t="str">
        <f t="shared" si="11"/>
        <v>6,000</v>
      </c>
      <c r="AK24" s="62" t="str">
        <f t="shared" si="11"/>
        <v>6,000</v>
      </c>
      <c r="AL24" s="62" t="str">
        <f t="shared" si="11"/>
        <v>6,000</v>
      </c>
      <c r="AM24" s="62" t="str">
        <f t="shared" si="11"/>
        <v>6,000</v>
      </c>
      <c r="AN24" s="62" t="str">
        <f t="shared" si="11"/>
        <v>6,000</v>
      </c>
      <c r="AO24" s="62" t="str">
        <f t="shared" si="11"/>
        <v>6,000</v>
      </c>
      <c r="AP24" s="62" t="str">
        <f t="shared" si="11"/>
        <v>6,000</v>
      </c>
      <c r="AQ24" s="62" t="str">
        <f t="shared" si="11"/>
        <v>6,000</v>
      </c>
      <c r="AR24" s="62" t="str">
        <f t="shared" si="11"/>
        <v>6,000</v>
      </c>
      <c r="AS24" s="62" t="str">
        <f t="shared" si="11"/>
        <v>6,000</v>
      </c>
      <c r="AT24" s="62" t="str">
        <f t="shared" si="11"/>
        <v>6,000</v>
      </c>
      <c r="AU24" s="62" t="str">
        <f t="shared" si="11"/>
        <v>6,000</v>
      </c>
      <c r="AV24" s="62" t="str">
        <f t="shared" si="11"/>
        <v>6,000</v>
      </c>
      <c r="AW24" s="62" t="str">
        <f t="shared" si="11"/>
        <v>6,000</v>
      </c>
      <c r="AX24" s="62" t="str">
        <f t="shared" si="11"/>
        <v>6,000</v>
      </c>
      <c r="AY24" s="62" t="str">
        <f t="shared" si="11"/>
        <v>6,000</v>
      </c>
      <c r="AZ24" s="4"/>
      <c r="BA24" s="62" t="str">
        <f t="shared" si="7"/>
        <v>72,000</v>
      </c>
      <c r="BB24" s="62" t="str">
        <f t="shared" si="8"/>
        <v>72,000</v>
      </c>
      <c r="BC24" s="62" t="str">
        <f t="shared" si="9"/>
        <v>72,000</v>
      </c>
      <c r="BD24" s="62" t="str">
        <f t="shared" si="10"/>
        <v>72,000</v>
      </c>
      <c r="BE24" s="4"/>
    </row>
    <row r="25" ht="12.0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ht="12.0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</row>
    <row r="27" ht="12.0" customHeight="1">
      <c r="A27" s="4"/>
      <c r="B27" s="24" t="s">
        <v>61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</row>
    <row r="28" ht="12.0" customHeight="1">
      <c r="A28" s="4"/>
      <c r="B28" s="39" t="s">
        <v>62</v>
      </c>
      <c r="C28" s="49" t="s">
        <v>37</v>
      </c>
      <c r="D28" s="51">
        <v>2000.0</v>
      </c>
      <c r="E28" s="51">
        <v>2000.0</v>
      </c>
      <c r="F28" s="51">
        <v>2000.0</v>
      </c>
      <c r="G28" s="51">
        <v>2000.0</v>
      </c>
      <c r="H28" s="51">
        <v>2000.0</v>
      </c>
      <c r="I28" s="51">
        <v>2000.0</v>
      </c>
      <c r="J28" s="51">
        <v>2000.0</v>
      </c>
      <c r="K28" s="51">
        <v>2000.0</v>
      </c>
      <c r="L28" s="51">
        <v>2000.0</v>
      </c>
      <c r="M28" s="51">
        <v>2000.0</v>
      </c>
      <c r="N28" s="51">
        <v>2000.0</v>
      </c>
      <c r="O28" s="51">
        <v>2000.0</v>
      </c>
      <c r="P28" s="51">
        <v>2000.0</v>
      </c>
      <c r="Q28" s="51">
        <v>2000.0</v>
      </c>
      <c r="R28" s="51">
        <v>2000.0</v>
      </c>
      <c r="S28" s="51">
        <v>2000.0</v>
      </c>
      <c r="T28" s="51">
        <v>2000.0</v>
      </c>
      <c r="U28" s="51">
        <v>2000.0</v>
      </c>
      <c r="V28" s="51">
        <v>2000.0</v>
      </c>
      <c r="W28" s="51">
        <v>2000.0</v>
      </c>
      <c r="X28" s="51">
        <v>2000.0</v>
      </c>
      <c r="Y28" s="51">
        <v>2000.0</v>
      </c>
      <c r="Z28" s="51">
        <v>2000.0</v>
      </c>
      <c r="AA28" s="51">
        <v>2000.0</v>
      </c>
      <c r="AB28" s="51">
        <v>2000.0</v>
      </c>
      <c r="AC28" s="51">
        <v>2000.0</v>
      </c>
      <c r="AD28" s="51">
        <v>2000.0</v>
      </c>
      <c r="AE28" s="51">
        <v>2000.0</v>
      </c>
      <c r="AF28" s="51">
        <v>2000.0</v>
      </c>
      <c r="AG28" s="51">
        <v>2000.0</v>
      </c>
      <c r="AH28" s="51">
        <v>2000.0</v>
      </c>
      <c r="AI28" s="51">
        <v>2000.0</v>
      </c>
      <c r="AJ28" s="51">
        <v>2000.0</v>
      </c>
      <c r="AK28" s="51">
        <v>2000.0</v>
      </c>
      <c r="AL28" s="51">
        <v>2000.0</v>
      </c>
      <c r="AM28" s="51">
        <v>2000.0</v>
      </c>
      <c r="AN28" s="51">
        <v>2000.0</v>
      </c>
      <c r="AO28" s="51">
        <v>2000.0</v>
      </c>
      <c r="AP28" s="51">
        <v>2000.0</v>
      </c>
      <c r="AQ28" s="51">
        <v>2000.0</v>
      </c>
      <c r="AR28" s="51">
        <v>2000.0</v>
      </c>
      <c r="AS28" s="51">
        <v>2000.0</v>
      </c>
      <c r="AT28" s="51">
        <v>2000.0</v>
      </c>
      <c r="AU28" s="51">
        <v>2000.0</v>
      </c>
      <c r="AV28" s="51">
        <v>2000.0</v>
      </c>
      <c r="AW28" s="51">
        <v>2000.0</v>
      </c>
      <c r="AX28" s="51">
        <v>2000.0</v>
      </c>
      <c r="AY28" s="51">
        <v>2000.0</v>
      </c>
      <c r="AZ28" s="4"/>
      <c r="BA28" s="52" t="str">
        <f t="shared" ref="BA28:BA33" si="12">SUM(D28:O28)</f>
        <v>24,000</v>
      </c>
      <c r="BB28" s="52" t="str">
        <f t="shared" ref="BB28:BB33" si="13">SUM(P28:AA28)</f>
        <v>24,000</v>
      </c>
      <c r="BC28" s="52" t="str">
        <f t="shared" ref="BC28:BC33" si="14">SUM(AB28:AM28)</f>
        <v>24,000</v>
      </c>
      <c r="BD28" s="52" t="str">
        <f t="shared" ref="BD28:BD33" si="15">SUM(AN28:AY28)</f>
        <v>24,000</v>
      </c>
      <c r="BE28" s="4"/>
    </row>
    <row r="29" ht="12.0" customHeight="1">
      <c r="A29" s="4"/>
      <c r="B29" s="39" t="s">
        <v>65</v>
      </c>
      <c r="C29" s="49" t="s">
        <v>37</v>
      </c>
      <c r="D29" s="51">
        <v>3000.0</v>
      </c>
      <c r="E29" s="51">
        <v>3000.0</v>
      </c>
      <c r="F29" s="51">
        <v>3000.0</v>
      </c>
      <c r="G29" s="51">
        <v>3000.0</v>
      </c>
      <c r="H29" s="51">
        <v>3000.0</v>
      </c>
      <c r="I29" s="51">
        <v>3000.0</v>
      </c>
      <c r="J29" s="51">
        <v>3000.0</v>
      </c>
      <c r="K29" s="51">
        <v>3000.0</v>
      </c>
      <c r="L29" s="51">
        <v>3000.0</v>
      </c>
      <c r="M29" s="51">
        <v>3000.0</v>
      </c>
      <c r="N29" s="51">
        <v>3000.0</v>
      </c>
      <c r="O29" s="51">
        <v>3000.0</v>
      </c>
      <c r="P29" s="51">
        <v>3000.0</v>
      </c>
      <c r="Q29" s="51">
        <v>3000.0</v>
      </c>
      <c r="R29" s="51">
        <v>3000.0</v>
      </c>
      <c r="S29" s="51">
        <v>3000.0</v>
      </c>
      <c r="T29" s="51">
        <v>3000.0</v>
      </c>
      <c r="U29" s="51">
        <v>3000.0</v>
      </c>
      <c r="V29" s="51">
        <v>3000.0</v>
      </c>
      <c r="W29" s="51">
        <v>3000.0</v>
      </c>
      <c r="X29" s="51">
        <v>3000.0</v>
      </c>
      <c r="Y29" s="51">
        <v>3000.0</v>
      </c>
      <c r="Z29" s="51">
        <v>3000.0</v>
      </c>
      <c r="AA29" s="51">
        <v>3000.0</v>
      </c>
      <c r="AB29" s="51">
        <v>3000.0</v>
      </c>
      <c r="AC29" s="51">
        <v>3000.0</v>
      </c>
      <c r="AD29" s="51">
        <v>3000.0</v>
      </c>
      <c r="AE29" s="51">
        <v>3000.0</v>
      </c>
      <c r="AF29" s="51">
        <v>3000.0</v>
      </c>
      <c r="AG29" s="51">
        <v>3000.0</v>
      </c>
      <c r="AH29" s="51">
        <v>3000.0</v>
      </c>
      <c r="AI29" s="51">
        <v>3000.0</v>
      </c>
      <c r="AJ29" s="51">
        <v>3000.0</v>
      </c>
      <c r="AK29" s="51">
        <v>3000.0</v>
      </c>
      <c r="AL29" s="51">
        <v>3000.0</v>
      </c>
      <c r="AM29" s="51">
        <v>3000.0</v>
      </c>
      <c r="AN29" s="51">
        <v>3000.0</v>
      </c>
      <c r="AO29" s="51">
        <v>3000.0</v>
      </c>
      <c r="AP29" s="51">
        <v>3000.0</v>
      </c>
      <c r="AQ29" s="51">
        <v>3000.0</v>
      </c>
      <c r="AR29" s="51">
        <v>3000.0</v>
      </c>
      <c r="AS29" s="51">
        <v>3000.0</v>
      </c>
      <c r="AT29" s="51">
        <v>3000.0</v>
      </c>
      <c r="AU29" s="51">
        <v>3000.0</v>
      </c>
      <c r="AV29" s="51">
        <v>3000.0</v>
      </c>
      <c r="AW29" s="51">
        <v>3000.0</v>
      </c>
      <c r="AX29" s="51">
        <v>3000.0</v>
      </c>
      <c r="AY29" s="51">
        <v>3000.0</v>
      </c>
      <c r="AZ29" s="4"/>
      <c r="BA29" s="52" t="str">
        <f t="shared" si="12"/>
        <v>36,000</v>
      </c>
      <c r="BB29" s="52" t="str">
        <f t="shared" si="13"/>
        <v>36,000</v>
      </c>
      <c r="BC29" s="52" t="str">
        <f t="shared" si="14"/>
        <v>36,000</v>
      </c>
      <c r="BD29" s="52" t="str">
        <f t="shared" si="15"/>
        <v>36,000</v>
      </c>
      <c r="BE29" s="4"/>
    </row>
    <row r="30" ht="12.0" customHeight="1">
      <c r="A30" s="4"/>
      <c r="B30" s="39" t="s">
        <v>66</v>
      </c>
      <c r="C30" s="49" t="s">
        <v>37</v>
      </c>
      <c r="D30" s="51">
        <v>1000.0</v>
      </c>
      <c r="E30" s="51">
        <v>1000.0</v>
      </c>
      <c r="F30" s="51">
        <v>1000.0</v>
      </c>
      <c r="G30" s="51">
        <v>1000.0</v>
      </c>
      <c r="H30" s="51">
        <v>1000.0</v>
      </c>
      <c r="I30" s="51">
        <v>1000.0</v>
      </c>
      <c r="J30" s="51">
        <v>1000.0</v>
      </c>
      <c r="K30" s="51">
        <v>1000.0</v>
      </c>
      <c r="L30" s="51">
        <v>1000.0</v>
      </c>
      <c r="M30" s="51">
        <v>1000.0</v>
      </c>
      <c r="N30" s="51">
        <v>1000.0</v>
      </c>
      <c r="O30" s="51">
        <v>1000.0</v>
      </c>
      <c r="P30" s="51">
        <v>1000.0</v>
      </c>
      <c r="Q30" s="51">
        <v>1000.0</v>
      </c>
      <c r="R30" s="51">
        <v>1000.0</v>
      </c>
      <c r="S30" s="51">
        <v>1000.0</v>
      </c>
      <c r="T30" s="51">
        <v>1000.0</v>
      </c>
      <c r="U30" s="51">
        <v>1000.0</v>
      </c>
      <c r="V30" s="51">
        <v>1000.0</v>
      </c>
      <c r="W30" s="51">
        <v>1000.0</v>
      </c>
      <c r="X30" s="51">
        <v>1000.0</v>
      </c>
      <c r="Y30" s="51">
        <v>1000.0</v>
      </c>
      <c r="Z30" s="51">
        <v>1000.0</v>
      </c>
      <c r="AA30" s="51">
        <v>1000.0</v>
      </c>
      <c r="AB30" s="51">
        <v>1000.0</v>
      </c>
      <c r="AC30" s="51">
        <v>1000.0</v>
      </c>
      <c r="AD30" s="51">
        <v>1000.0</v>
      </c>
      <c r="AE30" s="51">
        <v>1000.0</v>
      </c>
      <c r="AF30" s="51">
        <v>1000.0</v>
      </c>
      <c r="AG30" s="51">
        <v>1000.0</v>
      </c>
      <c r="AH30" s="51">
        <v>1000.0</v>
      </c>
      <c r="AI30" s="51">
        <v>1000.0</v>
      </c>
      <c r="AJ30" s="51">
        <v>1000.0</v>
      </c>
      <c r="AK30" s="51">
        <v>1000.0</v>
      </c>
      <c r="AL30" s="51">
        <v>1000.0</v>
      </c>
      <c r="AM30" s="51">
        <v>1000.0</v>
      </c>
      <c r="AN30" s="51">
        <v>1000.0</v>
      </c>
      <c r="AO30" s="51">
        <v>1000.0</v>
      </c>
      <c r="AP30" s="51">
        <v>1000.0</v>
      </c>
      <c r="AQ30" s="51">
        <v>1000.0</v>
      </c>
      <c r="AR30" s="51">
        <v>1000.0</v>
      </c>
      <c r="AS30" s="51">
        <v>1000.0</v>
      </c>
      <c r="AT30" s="51">
        <v>1000.0</v>
      </c>
      <c r="AU30" s="51">
        <v>1000.0</v>
      </c>
      <c r="AV30" s="51">
        <v>1000.0</v>
      </c>
      <c r="AW30" s="51">
        <v>1000.0</v>
      </c>
      <c r="AX30" s="51">
        <v>1000.0</v>
      </c>
      <c r="AY30" s="51">
        <v>1000.0</v>
      </c>
      <c r="AZ30" s="4"/>
      <c r="BA30" s="52" t="str">
        <f t="shared" si="12"/>
        <v>12,000</v>
      </c>
      <c r="BB30" s="52" t="str">
        <f t="shared" si="13"/>
        <v>12,000</v>
      </c>
      <c r="BC30" s="52" t="str">
        <f t="shared" si="14"/>
        <v>12,000</v>
      </c>
      <c r="BD30" s="52" t="str">
        <f t="shared" si="15"/>
        <v>12,000</v>
      </c>
      <c r="BE30" s="4"/>
    </row>
    <row r="31" ht="12.0" customHeight="1">
      <c r="A31" s="4"/>
      <c r="B31" s="39" t="s">
        <v>69</v>
      </c>
      <c r="C31" s="49" t="s">
        <v>37</v>
      </c>
      <c r="D31" s="51">
        <v>1000.0</v>
      </c>
      <c r="E31" s="51">
        <v>1000.0</v>
      </c>
      <c r="F31" s="51">
        <v>1000.0</v>
      </c>
      <c r="G31" s="51">
        <v>1000.0</v>
      </c>
      <c r="H31" s="51">
        <v>1000.0</v>
      </c>
      <c r="I31" s="51">
        <v>1000.0</v>
      </c>
      <c r="J31" s="51">
        <v>1000.0</v>
      </c>
      <c r="K31" s="51">
        <v>1000.0</v>
      </c>
      <c r="L31" s="51">
        <v>1000.0</v>
      </c>
      <c r="M31" s="51">
        <v>1000.0</v>
      </c>
      <c r="N31" s="51">
        <v>1000.0</v>
      </c>
      <c r="O31" s="51">
        <v>1000.0</v>
      </c>
      <c r="P31" s="51">
        <v>1000.0</v>
      </c>
      <c r="Q31" s="51">
        <v>1000.0</v>
      </c>
      <c r="R31" s="51">
        <v>1000.0</v>
      </c>
      <c r="S31" s="51">
        <v>1000.0</v>
      </c>
      <c r="T31" s="51">
        <v>1000.0</v>
      </c>
      <c r="U31" s="51">
        <v>1000.0</v>
      </c>
      <c r="V31" s="51">
        <v>1000.0</v>
      </c>
      <c r="W31" s="51">
        <v>1000.0</v>
      </c>
      <c r="X31" s="51">
        <v>1000.0</v>
      </c>
      <c r="Y31" s="51">
        <v>1000.0</v>
      </c>
      <c r="Z31" s="51">
        <v>1000.0</v>
      </c>
      <c r="AA31" s="51">
        <v>1000.0</v>
      </c>
      <c r="AB31" s="51">
        <v>1000.0</v>
      </c>
      <c r="AC31" s="51">
        <v>1000.0</v>
      </c>
      <c r="AD31" s="51">
        <v>1000.0</v>
      </c>
      <c r="AE31" s="51">
        <v>1000.0</v>
      </c>
      <c r="AF31" s="51">
        <v>1000.0</v>
      </c>
      <c r="AG31" s="51">
        <v>1000.0</v>
      </c>
      <c r="AH31" s="51">
        <v>1000.0</v>
      </c>
      <c r="AI31" s="51">
        <v>1000.0</v>
      </c>
      <c r="AJ31" s="51">
        <v>1000.0</v>
      </c>
      <c r="AK31" s="51">
        <v>1000.0</v>
      </c>
      <c r="AL31" s="51">
        <v>1000.0</v>
      </c>
      <c r="AM31" s="51">
        <v>1000.0</v>
      </c>
      <c r="AN31" s="51">
        <v>1000.0</v>
      </c>
      <c r="AO31" s="51">
        <v>1000.0</v>
      </c>
      <c r="AP31" s="51">
        <v>1000.0</v>
      </c>
      <c r="AQ31" s="51">
        <v>1000.0</v>
      </c>
      <c r="AR31" s="51">
        <v>1000.0</v>
      </c>
      <c r="AS31" s="51">
        <v>1000.0</v>
      </c>
      <c r="AT31" s="51">
        <v>1000.0</v>
      </c>
      <c r="AU31" s="51">
        <v>1000.0</v>
      </c>
      <c r="AV31" s="51">
        <v>1000.0</v>
      </c>
      <c r="AW31" s="51">
        <v>1000.0</v>
      </c>
      <c r="AX31" s="51">
        <v>1000.0</v>
      </c>
      <c r="AY31" s="51">
        <v>1000.0</v>
      </c>
      <c r="AZ31" s="4"/>
      <c r="BA31" s="52" t="str">
        <f t="shared" si="12"/>
        <v>12,000</v>
      </c>
      <c r="BB31" s="52" t="str">
        <f t="shared" si="13"/>
        <v>12,000</v>
      </c>
      <c r="BC31" s="52" t="str">
        <f t="shared" si="14"/>
        <v>12,000</v>
      </c>
      <c r="BD31" s="52" t="str">
        <f t="shared" si="15"/>
        <v>12,000</v>
      </c>
      <c r="BE31" s="4"/>
    </row>
    <row r="32" ht="12.0" customHeight="1">
      <c r="A32" s="4"/>
      <c r="B32" s="42" t="s">
        <v>70</v>
      </c>
      <c r="C32" s="43" t="s">
        <v>37</v>
      </c>
      <c r="D32" s="60">
        <v>1000.0</v>
      </c>
      <c r="E32" s="60">
        <v>1000.0</v>
      </c>
      <c r="F32" s="60">
        <v>1000.0</v>
      </c>
      <c r="G32" s="60">
        <v>1000.0</v>
      </c>
      <c r="H32" s="60">
        <v>1000.0</v>
      </c>
      <c r="I32" s="60">
        <v>1000.0</v>
      </c>
      <c r="J32" s="60">
        <v>1000.0</v>
      </c>
      <c r="K32" s="60">
        <v>1000.0</v>
      </c>
      <c r="L32" s="60">
        <v>1000.0</v>
      </c>
      <c r="M32" s="60">
        <v>1000.0</v>
      </c>
      <c r="N32" s="60">
        <v>1000.0</v>
      </c>
      <c r="O32" s="60">
        <v>1000.0</v>
      </c>
      <c r="P32" s="60">
        <v>1000.0</v>
      </c>
      <c r="Q32" s="60">
        <v>1000.0</v>
      </c>
      <c r="R32" s="60">
        <v>1000.0</v>
      </c>
      <c r="S32" s="60">
        <v>1000.0</v>
      </c>
      <c r="T32" s="60">
        <v>1000.0</v>
      </c>
      <c r="U32" s="60">
        <v>1000.0</v>
      </c>
      <c r="V32" s="60">
        <v>1000.0</v>
      </c>
      <c r="W32" s="60">
        <v>1000.0</v>
      </c>
      <c r="X32" s="60">
        <v>1000.0</v>
      </c>
      <c r="Y32" s="60">
        <v>1000.0</v>
      </c>
      <c r="Z32" s="60">
        <v>1000.0</v>
      </c>
      <c r="AA32" s="60">
        <v>1000.0</v>
      </c>
      <c r="AB32" s="60">
        <v>1000.0</v>
      </c>
      <c r="AC32" s="60">
        <v>1000.0</v>
      </c>
      <c r="AD32" s="60">
        <v>1000.0</v>
      </c>
      <c r="AE32" s="60">
        <v>1000.0</v>
      </c>
      <c r="AF32" s="60">
        <v>1000.0</v>
      </c>
      <c r="AG32" s="60">
        <v>1000.0</v>
      </c>
      <c r="AH32" s="60">
        <v>1000.0</v>
      </c>
      <c r="AI32" s="60">
        <v>1000.0</v>
      </c>
      <c r="AJ32" s="60">
        <v>1000.0</v>
      </c>
      <c r="AK32" s="60">
        <v>1000.0</v>
      </c>
      <c r="AL32" s="60">
        <v>1000.0</v>
      </c>
      <c r="AM32" s="60">
        <v>1000.0</v>
      </c>
      <c r="AN32" s="60">
        <v>1000.0</v>
      </c>
      <c r="AO32" s="60">
        <v>1000.0</v>
      </c>
      <c r="AP32" s="60">
        <v>1000.0</v>
      </c>
      <c r="AQ32" s="60">
        <v>1000.0</v>
      </c>
      <c r="AR32" s="60">
        <v>1000.0</v>
      </c>
      <c r="AS32" s="60">
        <v>1000.0</v>
      </c>
      <c r="AT32" s="60">
        <v>1000.0</v>
      </c>
      <c r="AU32" s="60">
        <v>1000.0</v>
      </c>
      <c r="AV32" s="60">
        <v>1000.0</v>
      </c>
      <c r="AW32" s="60">
        <v>1000.0</v>
      </c>
      <c r="AX32" s="60">
        <v>1000.0</v>
      </c>
      <c r="AY32" s="60">
        <v>1000.0</v>
      </c>
      <c r="AZ32" s="4"/>
      <c r="BA32" s="61" t="str">
        <f t="shared" si="12"/>
        <v>12,000</v>
      </c>
      <c r="BB32" s="61" t="str">
        <f t="shared" si="13"/>
        <v>12,000</v>
      </c>
      <c r="BC32" s="61" t="str">
        <f t="shared" si="14"/>
        <v>12,000</v>
      </c>
      <c r="BD32" s="61" t="str">
        <f t="shared" si="15"/>
        <v>12,000</v>
      </c>
      <c r="BE32" s="4"/>
    </row>
    <row r="33" ht="12.0" customHeight="1">
      <c r="A33" s="4"/>
      <c r="B33" s="47" t="s">
        <v>39</v>
      </c>
      <c r="C33" s="48" t="s">
        <v>37</v>
      </c>
      <c r="D33" s="62" t="str">
        <f t="shared" ref="D33:AY33" si="16">SUM(D28:D32)</f>
        <v>8,000</v>
      </c>
      <c r="E33" s="62" t="str">
        <f t="shared" si="16"/>
        <v>8,000</v>
      </c>
      <c r="F33" s="62" t="str">
        <f t="shared" si="16"/>
        <v>8,000</v>
      </c>
      <c r="G33" s="62" t="str">
        <f t="shared" si="16"/>
        <v>8,000</v>
      </c>
      <c r="H33" s="62" t="str">
        <f t="shared" si="16"/>
        <v>8,000</v>
      </c>
      <c r="I33" s="62" t="str">
        <f t="shared" si="16"/>
        <v>8,000</v>
      </c>
      <c r="J33" s="62" t="str">
        <f t="shared" si="16"/>
        <v>8,000</v>
      </c>
      <c r="K33" s="62" t="str">
        <f t="shared" si="16"/>
        <v>8,000</v>
      </c>
      <c r="L33" s="62" t="str">
        <f t="shared" si="16"/>
        <v>8,000</v>
      </c>
      <c r="M33" s="62" t="str">
        <f t="shared" si="16"/>
        <v>8,000</v>
      </c>
      <c r="N33" s="62" t="str">
        <f t="shared" si="16"/>
        <v>8,000</v>
      </c>
      <c r="O33" s="62" t="str">
        <f t="shared" si="16"/>
        <v>8,000</v>
      </c>
      <c r="P33" s="62" t="str">
        <f t="shared" si="16"/>
        <v>8,000</v>
      </c>
      <c r="Q33" s="62" t="str">
        <f t="shared" si="16"/>
        <v>8,000</v>
      </c>
      <c r="R33" s="62" t="str">
        <f t="shared" si="16"/>
        <v>8,000</v>
      </c>
      <c r="S33" s="62" t="str">
        <f t="shared" si="16"/>
        <v>8,000</v>
      </c>
      <c r="T33" s="62" t="str">
        <f t="shared" si="16"/>
        <v>8,000</v>
      </c>
      <c r="U33" s="62" t="str">
        <f t="shared" si="16"/>
        <v>8,000</v>
      </c>
      <c r="V33" s="62" t="str">
        <f t="shared" si="16"/>
        <v>8,000</v>
      </c>
      <c r="W33" s="62" t="str">
        <f t="shared" si="16"/>
        <v>8,000</v>
      </c>
      <c r="X33" s="62" t="str">
        <f t="shared" si="16"/>
        <v>8,000</v>
      </c>
      <c r="Y33" s="62" t="str">
        <f t="shared" si="16"/>
        <v>8,000</v>
      </c>
      <c r="Z33" s="62" t="str">
        <f t="shared" si="16"/>
        <v>8,000</v>
      </c>
      <c r="AA33" s="62" t="str">
        <f t="shared" si="16"/>
        <v>8,000</v>
      </c>
      <c r="AB33" s="62" t="str">
        <f t="shared" si="16"/>
        <v>8,000</v>
      </c>
      <c r="AC33" s="62" t="str">
        <f t="shared" si="16"/>
        <v>8,000</v>
      </c>
      <c r="AD33" s="62" t="str">
        <f t="shared" si="16"/>
        <v>8,000</v>
      </c>
      <c r="AE33" s="62" t="str">
        <f t="shared" si="16"/>
        <v>8,000</v>
      </c>
      <c r="AF33" s="62" t="str">
        <f t="shared" si="16"/>
        <v>8,000</v>
      </c>
      <c r="AG33" s="62" t="str">
        <f t="shared" si="16"/>
        <v>8,000</v>
      </c>
      <c r="AH33" s="62" t="str">
        <f t="shared" si="16"/>
        <v>8,000</v>
      </c>
      <c r="AI33" s="62" t="str">
        <f t="shared" si="16"/>
        <v>8,000</v>
      </c>
      <c r="AJ33" s="62" t="str">
        <f t="shared" si="16"/>
        <v>8,000</v>
      </c>
      <c r="AK33" s="62" t="str">
        <f t="shared" si="16"/>
        <v>8,000</v>
      </c>
      <c r="AL33" s="62" t="str">
        <f t="shared" si="16"/>
        <v>8,000</v>
      </c>
      <c r="AM33" s="62" t="str">
        <f t="shared" si="16"/>
        <v>8,000</v>
      </c>
      <c r="AN33" s="62" t="str">
        <f t="shared" si="16"/>
        <v>8,000</v>
      </c>
      <c r="AO33" s="62" t="str">
        <f t="shared" si="16"/>
        <v>8,000</v>
      </c>
      <c r="AP33" s="62" t="str">
        <f t="shared" si="16"/>
        <v>8,000</v>
      </c>
      <c r="AQ33" s="62" t="str">
        <f t="shared" si="16"/>
        <v>8,000</v>
      </c>
      <c r="AR33" s="62" t="str">
        <f t="shared" si="16"/>
        <v>8,000</v>
      </c>
      <c r="AS33" s="62" t="str">
        <f t="shared" si="16"/>
        <v>8,000</v>
      </c>
      <c r="AT33" s="62" t="str">
        <f t="shared" si="16"/>
        <v>8,000</v>
      </c>
      <c r="AU33" s="62" t="str">
        <f t="shared" si="16"/>
        <v>8,000</v>
      </c>
      <c r="AV33" s="62" t="str">
        <f t="shared" si="16"/>
        <v>8,000</v>
      </c>
      <c r="AW33" s="62" t="str">
        <f t="shared" si="16"/>
        <v>8,000</v>
      </c>
      <c r="AX33" s="62" t="str">
        <f t="shared" si="16"/>
        <v>8,000</v>
      </c>
      <c r="AY33" s="62" t="str">
        <f t="shared" si="16"/>
        <v>8,000</v>
      </c>
      <c r="AZ33" s="4"/>
      <c r="BA33" s="62" t="str">
        <f t="shared" si="12"/>
        <v>96,000</v>
      </c>
      <c r="BB33" s="62" t="str">
        <f t="shared" si="13"/>
        <v>96,000</v>
      </c>
      <c r="BC33" s="62" t="str">
        <f t="shared" si="14"/>
        <v>96,000</v>
      </c>
      <c r="BD33" s="62" t="str">
        <f t="shared" si="15"/>
        <v>96,000</v>
      </c>
      <c r="BE33" s="4"/>
    </row>
    <row r="34" ht="12.0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</row>
    <row r="35" ht="12.0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</row>
    <row r="36" ht="12.0" customHeight="1">
      <c r="A36" s="4"/>
      <c r="B36" s="24" t="s">
        <v>71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ht="12.0" customHeight="1">
      <c r="A37" s="4"/>
      <c r="B37" s="59" t="s">
        <v>72</v>
      </c>
      <c r="C37" s="49" t="s">
        <v>37</v>
      </c>
      <c r="D37" s="51">
        <v>300.0</v>
      </c>
      <c r="E37" s="51">
        <v>300.0</v>
      </c>
      <c r="F37" s="51">
        <v>300.0</v>
      </c>
      <c r="G37" s="51">
        <v>300.0</v>
      </c>
      <c r="H37" s="51">
        <v>300.0</v>
      </c>
      <c r="I37" s="51">
        <v>300.0</v>
      </c>
      <c r="J37" s="51">
        <v>300.0</v>
      </c>
      <c r="K37" s="51">
        <v>300.0</v>
      </c>
      <c r="L37" s="51">
        <v>300.0</v>
      </c>
      <c r="M37" s="51">
        <v>300.0</v>
      </c>
      <c r="N37" s="51">
        <v>300.0</v>
      </c>
      <c r="O37" s="51">
        <v>300.0</v>
      </c>
      <c r="P37" s="51">
        <v>300.0</v>
      </c>
      <c r="Q37" s="51">
        <v>300.0</v>
      </c>
      <c r="R37" s="51">
        <v>300.0</v>
      </c>
      <c r="S37" s="51">
        <v>300.0</v>
      </c>
      <c r="T37" s="51">
        <v>300.0</v>
      </c>
      <c r="U37" s="51">
        <v>300.0</v>
      </c>
      <c r="V37" s="51">
        <v>300.0</v>
      </c>
      <c r="W37" s="51">
        <v>300.0</v>
      </c>
      <c r="X37" s="51">
        <v>300.0</v>
      </c>
      <c r="Y37" s="51">
        <v>300.0</v>
      </c>
      <c r="Z37" s="51">
        <v>300.0</v>
      </c>
      <c r="AA37" s="51">
        <v>300.0</v>
      </c>
      <c r="AB37" s="51">
        <v>300.0</v>
      </c>
      <c r="AC37" s="51">
        <v>300.0</v>
      </c>
      <c r="AD37" s="51">
        <v>300.0</v>
      </c>
      <c r="AE37" s="51">
        <v>300.0</v>
      </c>
      <c r="AF37" s="51">
        <v>300.0</v>
      </c>
      <c r="AG37" s="51">
        <v>300.0</v>
      </c>
      <c r="AH37" s="51">
        <v>300.0</v>
      </c>
      <c r="AI37" s="51">
        <v>300.0</v>
      </c>
      <c r="AJ37" s="51">
        <v>300.0</v>
      </c>
      <c r="AK37" s="51">
        <v>300.0</v>
      </c>
      <c r="AL37" s="51">
        <v>300.0</v>
      </c>
      <c r="AM37" s="51">
        <v>300.0</v>
      </c>
      <c r="AN37" s="51">
        <v>300.0</v>
      </c>
      <c r="AO37" s="51">
        <v>300.0</v>
      </c>
      <c r="AP37" s="51">
        <v>300.0</v>
      </c>
      <c r="AQ37" s="51">
        <v>300.0</v>
      </c>
      <c r="AR37" s="51">
        <v>300.0</v>
      </c>
      <c r="AS37" s="51">
        <v>300.0</v>
      </c>
      <c r="AT37" s="51">
        <v>300.0</v>
      </c>
      <c r="AU37" s="51">
        <v>300.0</v>
      </c>
      <c r="AV37" s="51">
        <v>300.0</v>
      </c>
      <c r="AW37" s="51">
        <v>300.0</v>
      </c>
      <c r="AX37" s="51">
        <v>300.0</v>
      </c>
      <c r="AY37" s="51">
        <v>300.0</v>
      </c>
      <c r="AZ37" s="4"/>
      <c r="BA37" s="52" t="str">
        <f t="shared" ref="BA37:BA40" si="17">SUM(D37:O37)</f>
        <v>3,600</v>
      </c>
      <c r="BB37" s="52" t="str">
        <f t="shared" ref="BB37:BB40" si="18">SUM(P37:AA37)</f>
        <v>3,600</v>
      </c>
      <c r="BC37" s="52" t="str">
        <f t="shared" ref="BC37:BC40" si="19">SUM(AB37:AM37)</f>
        <v>3,600</v>
      </c>
      <c r="BD37" s="52" t="str">
        <f t="shared" ref="BD37:BD40" si="20">SUM(AN37:AY37)</f>
        <v>3,600</v>
      </c>
      <c r="BE37" s="4"/>
    </row>
    <row r="38" ht="12.0" customHeight="1">
      <c r="A38" s="4"/>
      <c r="B38" s="59" t="s">
        <v>74</v>
      </c>
      <c r="C38" s="49" t="s">
        <v>37</v>
      </c>
      <c r="D38" s="51">
        <v>100.0</v>
      </c>
      <c r="E38" s="51">
        <v>100.0</v>
      </c>
      <c r="F38" s="51">
        <v>100.0</v>
      </c>
      <c r="G38" s="51">
        <v>100.0</v>
      </c>
      <c r="H38" s="51">
        <v>100.0</v>
      </c>
      <c r="I38" s="51">
        <v>100.0</v>
      </c>
      <c r="J38" s="51">
        <v>100.0</v>
      </c>
      <c r="K38" s="51">
        <v>100.0</v>
      </c>
      <c r="L38" s="51">
        <v>100.0</v>
      </c>
      <c r="M38" s="51">
        <v>100.0</v>
      </c>
      <c r="N38" s="51">
        <v>100.0</v>
      </c>
      <c r="O38" s="51">
        <v>100.0</v>
      </c>
      <c r="P38" s="51">
        <v>100.0</v>
      </c>
      <c r="Q38" s="51">
        <v>100.0</v>
      </c>
      <c r="R38" s="51">
        <v>100.0</v>
      </c>
      <c r="S38" s="51">
        <v>100.0</v>
      </c>
      <c r="T38" s="51">
        <v>100.0</v>
      </c>
      <c r="U38" s="51">
        <v>100.0</v>
      </c>
      <c r="V38" s="51">
        <v>100.0</v>
      </c>
      <c r="W38" s="51">
        <v>100.0</v>
      </c>
      <c r="X38" s="51">
        <v>100.0</v>
      </c>
      <c r="Y38" s="51">
        <v>100.0</v>
      </c>
      <c r="Z38" s="51">
        <v>100.0</v>
      </c>
      <c r="AA38" s="51">
        <v>100.0</v>
      </c>
      <c r="AB38" s="51">
        <v>100.0</v>
      </c>
      <c r="AC38" s="51">
        <v>100.0</v>
      </c>
      <c r="AD38" s="51">
        <v>100.0</v>
      </c>
      <c r="AE38" s="51">
        <v>100.0</v>
      </c>
      <c r="AF38" s="51">
        <v>100.0</v>
      </c>
      <c r="AG38" s="51">
        <v>100.0</v>
      </c>
      <c r="AH38" s="51">
        <v>100.0</v>
      </c>
      <c r="AI38" s="51">
        <v>100.0</v>
      </c>
      <c r="AJ38" s="51">
        <v>100.0</v>
      </c>
      <c r="AK38" s="51">
        <v>100.0</v>
      </c>
      <c r="AL38" s="51">
        <v>100.0</v>
      </c>
      <c r="AM38" s="51">
        <v>100.0</v>
      </c>
      <c r="AN38" s="51">
        <v>100.0</v>
      </c>
      <c r="AO38" s="51">
        <v>100.0</v>
      </c>
      <c r="AP38" s="51">
        <v>100.0</v>
      </c>
      <c r="AQ38" s="51">
        <v>100.0</v>
      </c>
      <c r="AR38" s="51">
        <v>100.0</v>
      </c>
      <c r="AS38" s="51">
        <v>100.0</v>
      </c>
      <c r="AT38" s="51">
        <v>100.0</v>
      </c>
      <c r="AU38" s="51">
        <v>100.0</v>
      </c>
      <c r="AV38" s="51">
        <v>100.0</v>
      </c>
      <c r="AW38" s="51">
        <v>100.0</v>
      </c>
      <c r="AX38" s="51">
        <v>100.0</v>
      </c>
      <c r="AY38" s="51">
        <v>100.0</v>
      </c>
      <c r="AZ38" s="4"/>
      <c r="BA38" s="52" t="str">
        <f t="shared" si="17"/>
        <v>1,200</v>
      </c>
      <c r="BB38" s="52" t="str">
        <f t="shared" si="18"/>
        <v>1,200</v>
      </c>
      <c r="BC38" s="52" t="str">
        <f t="shared" si="19"/>
        <v>1,200</v>
      </c>
      <c r="BD38" s="52" t="str">
        <f t="shared" si="20"/>
        <v>1,200</v>
      </c>
      <c r="BE38" s="4"/>
    </row>
    <row r="39" ht="12.0" customHeight="1">
      <c r="A39" s="4"/>
      <c r="B39" s="65" t="s">
        <v>75</v>
      </c>
      <c r="C39" s="43" t="s">
        <v>37</v>
      </c>
      <c r="D39" s="60">
        <v>199.0</v>
      </c>
      <c r="E39" s="60">
        <v>199.0</v>
      </c>
      <c r="F39" s="60">
        <v>199.0</v>
      </c>
      <c r="G39" s="60">
        <v>199.0</v>
      </c>
      <c r="H39" s="60">
        <v>199.0</v>
      </c>
      <c r="I39" s="60">
        <v>199.0</v>
      </c>
      <c r="J39" s="60">
        <v>199.0</v>
      </c>
      <c r="K39" s="60">
        <v>199.0</v>
      </c>
      <c r="L39" s="60">
        <v>199.0</v>
      </c>
      <c r="M39" s="60">
        <v>199.0</v>
      </c>
      <c r="N39" s="60">
        <v>199.0</v>
      </c>
      <c r="O39" s="60">
        <v>199.0</v>
      </c>
      <c r="P39" s="60">
        <v>199.0</v>
      </c>
      <c r="Q39" s="60">
        <v>199.0</v>
      </c>
      <c r="R39" s="60">
        <v>199.0</v>
      </c>
      <c r="S39" s="60">
        <v>199.0</v>
      </c>
      <c r="T39" s="60">
        <v>199.0</v>
      </c>
      <c r="U39" s="60">
        <v>199.0</v>
      </c>
      <c r="V39" s="60">
        <v>199.0</v>
      </c>
      <c r="W39" s="60">
        <v>199.0</v>
      </c>
      <c r="X39" s="60">
        <v>199.0</v>
      </c>
      <c r="Y39" s="60">
        <v>199.0</v>
      </c>
      <c r="Z39" s="60">
        <v>199.0</v>
      </c>
      <c r="AA39" s="60">
        <v>199.0</v>
      </c>
      <c r="AB39" s="60">
        <v>199.0</v>
      </c>
      <c r="AC39" s="60">
        <v>199.0</v>
      </c>
      <c r="AD39" s="60">
        <v>199.0</v>
      </c>
      <c r="AE39" s="60">
        <v>199.0</v>
      </c>
      <c r="AF39" s="60">
        <v>199.0</v>
      </c>
      <c r="AG39" s="60">
        <v>199.0</v>
      </c>
      <c r="AH39" s="60">
        <v>199.0</v>
      </c>
      <c r="AI39" s="60">
        <v>199.0</v>
      </c>
      <c r="AJ39" s="60">
        <v>199.0</v>
      </c>
      <c r="AK39" s="60">
        <v>199.0</v>
      </c>
      <c r="AL39" s="60">
        <v>199.0</v>
      </c>
      <c r="AM39" s="60">
        <v>199.0</v>
      </c>
      <c r="AN39" s="60">
        <v>199.0</v>
      </c>
      <c r="AO39" s="60">
        <v>199.0</v>
      </c>
      <c r="AP39" s="60">
        <v>199.0</v>
      </c>
      <c r="AQ39" s="60">
        <v>199.0</v>
      </c>
      <c r="AR39" s="60">
        <v>199.0</v>
      </c>
      <c r="AS39" s="60">
        <v>199.0</v>
      </c>
      <c r="AT39" s="60">
        <v>199.0</v>
      </c>
      <c r="AU39" s="60">
        <v>199.0</v>
      </c>
      <c r="AV39" s="60">
        <v>199.0</v>
      </c>
      <c r="AW39" s="60">
        <v>199.0</v>
      </c>
      <c r="AX39" s="60">
        <v>199.0</v>
      </c>
      <c r="AY39" s="60">
        <v>199.0</v>
      </c>
      <c r="AZ39" s="4"/>
      <c r="BA39" s="61" t="str">
        <f t="shared" si="17"/>
        <v>2,388</v>
      </c>
      <c r="BB39" s="61" t="str">
        <f t="shared" si="18"/>
        <v>2,388</v>
      </c>
      <c r="BC39" s="61" t="str">
        <f t="shared" si="19"/>
        <v>2,388</v>
      </c>
      <c r="BD39" s="61" t="str">
        <f t="shared" si="20"/>
        <v>2,388</v>
      </c>
      <c r="BE39" s="4"/>
    </row>
    <row r="40" ht="12.0" customHeight="1">
      <c r="A40" s="4"/>
      <c r="B40" s="47" t="s">
        <v>39</v>
      </c>
      <c r="C40" s="48" t="s">
        <v>37</v>
      </c>
      <c r="D40" s="62" t="str">
        <f t="shared" ref="D40:AY40" si="21">SUM(D37:D39)</f>
        <v>599</v>
      </c>
      <c r="E40" s="62" t="str">
        <f t="shared" si="21"/>
        <v>599</v>
      </c>
      <c r="F40" s="62" t="str">
        <f t="shared" si="21"/>
        <v>599</v>
      </c>
      <c r="G40" s="62" t="str">
        <f t="shared" si="21"/>
        <v>599</v>
      </c>
      <c r="H40" s="62" t="str">
        <f t="shared" si="21"/>
        <v>599</v>
      </c>
      <c r="I40" s="62" t="str">
        <f t="shared" si="21"/>
        <v>599</v>
      </c>
      <c r="J40" s="62" t="str">
        <f t="shared" si="21"/>
        <v>599</v>
      </c>
      <c r="K40" s="62" t="str">
        <f t="shared" si="21"/>
        <v>599</v>
      </c>
      <c r="L40" s="62" t="str">
        <f t="shared" si="21"/>
        <v>599</v>
      </c>
      <c r="M40" s="62" t="str">
        <f t="shared" si="21"/>
        <v>599</v>
      </c>
      <c r="N40" s="62" t="str">
        <f t="shared" si="21"/>
        <v>599</v>
      </c>
      <c r="O40" s="62" t="str">
        <f t="shared" si="21"/>
        <v>599</v>
      </c>
      <c r="P40" s="62" t="str">
        <f t="shared" si="21"/>
        <v>599</v>
      </c>
      <c r="Q40" s="62" t="str">
        <f t="shared" si="21"/>
        <v>599</v>
      </c>
      <c r="R40" s="62" t="str">
        <f t="shared" si="21"/>
        <v>599</v>
      </c>
      <c r="S40" s="62" t="str">
        <f t="shared" si="21"/>
        <v>599</v>
      </c>
      <c r="T40" s="62" t="str">
        <f t="shared" si="21"/>
        <v>599</v>
      </c>
      <c r="U40" s="62" t="str">
        <f t="shared" si="21"/>
        <v>599</v>
      </c>
      <c r="V40" s="62" t="str">
        <f t="shared" si="21"/>
        <v>599</v>
      </c>
      <c r="W40" s="62" t="str">
        <f t="shared" si="21"/>
        <v>599</v>
      </c>
      <c r="X40" s="62" t="str">
        <f t="shared" si="21"/>
        <v>599</v>
      </c>
      <c r="Y40" s="62" t="str">
        <f t="shared" si="21"/>
        <v>599</v>
      </c>
      <c r="Z40" s="62" t="str">
        <f t="shared" si="21"/>
        <v>599</v>
      </c>
      <c r="AA40" s="62" t="str">
        <f t="shared" si="21"/>
        <v>599</v>
      </c>
      <c r="AB40" s="62" t="str">
        <f t="shared" si="21"/>
        <v>599</v>
      </c>
      <c r="AC40" s="62" t="str">
        <f t="shared" si="21"/>
        <v>599</v>
      </c>
      <c r="AD40" s="62" t="str">
        <f t="shared" si="21"/>
        <v>599</v>
      </c>
      <c r="AE40" s="62" t="str">
        <f t="shared" si="21"/>
        <v>599</v>
      </c>
      <c r="AF40" s="62" t="str">
        <f t="shared" si="21"/>
        <v>599</v>
      </c>
      <c r="AG40" s="62" t="str">
        <f t="shared" si="21"/>
        <v>599</v>
      </c>
      <c r="AH40" s="62" t="str">
        <f t="shared" si="21"/>
        <v>599</v>
      </c>
      <c r="AI40" s="62" t="str">
        <f t="shared" si="21"/>
        <v>599</v>
      </c>
      <c r="AJ40" s="62" t="str">
        <f t="shared" si="21"/>
        <v>599</v>
      </c>
      <c r="AK40" s="62" t="str">
        <f t="shared" si="21"/>
        <v>599</v>
      </c>
      <c r="AL40" s="62" t="str">
        <f t="shared" si="21"/>
        <v>599</v>
      </c>
      <c r="AM40" s="62" t="str">
        <f t="shared" si="21"/>
        <v>599</v>
      </c>
      <c r="AN40" s="62" t="str">
        <f t="shared" si="21"/>
        <v>599</v>
      </c>
      <c r="AO40" s="62" t="str">
        <f t="shared" si="21"/>
        <v>599</v>
      </c>
      <c r="AP40" s="62" t="str">
        <f t="shared" si="21"/>
        <v>599</v>
      </c>
      <c r="AQ40" s="62" t="str">
        <f t="shared" si="21"/>
        <v>599</v>
      </c>
      <c r="AR40" s="62" t="str">
        <f t="shared" si="21"/>
        <v>599</v>
      </c>
      <c r="AS40" s="62" t="str">
        <f t="shared" si="21"/>
        <v>599</v>
      </c>
      <c r="AT40" s="62" t="str">
        <f t="shared" si="21"/>
        <v>599</v>
      </c>
      <c r="AU40" s="62" t="str">
        <f t="shared" si="21"/>
        <v>599</v>
      </c>
      <c r="AV40" s="62" t="str">
        <f t="shared" si="21"/>
        <v>599</v>
      </c>
      <c r="AW40" s="62" t="str">
        <f t="shared" si="21"/>
        <v>599</v>
      </c>
      <c r="AX40" s="62" t="str">
        <f t="shared" si="21"/>
        <v>599</v>
      </c>
      <c r="AY40" s="62" t="str">
        <f t="shared" si="21"/>
        <v>599</v>
      </c>
      <c r="AZ40" s="4"/>
      <c r="BA40" s="62" t="str">
        <f t="shared" si="17"/>
        <v>7,188</v>
      </c>
      <c r="BB40" s="62" t="str">
        <f t="shared" si="18"/>
        <v>7,188</v>
      </c>
      <c r="BC40" s="62" t="str">
        <f t="shared" si="19"/>
        <v>7,188</v>
      </c>
      <c r="BD40" s="62" t="str">
        <f t="shared" si="20"/>
        <v>7,188</v>
      </c>
      <c r="BE40" s="4"/>
    </row>
    <row r="41" ht="12.0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</row>
    <row r="42" ht="12.0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</row>
    <row r="43" ht="12.0" customHeight="1">
      <c r="A43" s="4"/>
      <c r="B43" s="24" t="s">
        <v>77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</row>
    <row r="44" ht="12.0" customHeight="1">
      <c r="A44" s="4"/>
      <c r="B44" s="59" t="s">
        <v>78</v>
      </c>
      <c r="C44" s="49" t="s">
        <v>37</v>
      </c>
      <c r="D44" s="51">
        <v>1000.0</v>
      </c>
      <c r="E44" s="51">
        <v>1000.0</v>
      </c>
      <c r="F44" s="51">
        <v>1000.0</v>
      </c>
      <c r="G44" s="51">
        <v>1000.0</v>
      </c>
      <c r="H44" s="51">
        <v>1000.0</v>
      </c>
      <c r="I44" s="51">
        <v>1000.0</v>
      </c>
      <c r="J44" s="51">
        <v>1000.0</v>
      </c>
      <c r="K44" s="51">
        <v>1000.0</v>
      </c>
      <c r="L44" s="51">
        <v>1000.0</v>
      </c>
      <c r="M44" s="51">
        <v>1000.0</v>
      </c>
      <c r="N44" s="51">
        <v>1000.0</v>
      </c>
      <c r="O44" s="51">
        <v>1000.0</v>
      </c>
      <c r="P44" s="51">
        <v>1000.0</v>
      </c>
      <c r="Q44" s="51">
        <v>1000.0</v>
      </c>
      <c r="R44" s="51">
        <v>1000.0</v>
      </c>
      <c r="S44" s="51">
        <v>1000.0</v>
      </c>
      <c r="T44" s="51">
        <v>1000.0</v>
      </c>
      <c r="U44" s="51">
        <v>1000.0</v>
      </c>
      <c r="V44" s="51">
        <v>1000.0</v>
      </c>
      <c r="W44" s="51">
        <v>1000.0</v>
      </c>
      <c r="X44" s="51">
        <v>1000.0</v>
      </c>
      <c r="Y44" s="51">
        <v>1000.0</v>
      </c>
      <c r="Z44" s="51">
        <v>1000.0</v>
      </c>
      <c r="AA44" s="51">
        <v>1000.0</v>
      </c>
      <c r="AB44" s="51">
        <v>1000.0</v>
      </c>
      <c r="AC44" s="51">
        <v>1000.0</v>
      </c>
      <c r="AD44" s="51">
        <v>1000.0</v>
      </c>
      <c r="AE44" s="51">
        <v>1000.0</v>
      </c>
      <c r="AF44" s="51">
        <v>1000.0</v>
      </c>
      <c r="AG44" s="51">
        <v>1000.0</v>
      </c>
      <c r="AH44" s="51">
        <v>1000.0</v>
      </c>
      <c r="AI44" s="51">
        <v>1000.0</v>
      </c>
      <c r="AJ44" s="51">
        <v>1000.0</v>
      </c>
      <c r="AK44" s="51">
        <v>1000.0</v>
      </c>
      <c r="AL44" s="51">
        <v>1000.0</v>
      </c>
      <c r="AM44" s="51">
        <v>1000.0</v>
      </c>
      <c r="AN44" s="51">
        <v>1000.0</v>
      </c>
      <c r="AO44" s="51">
        <v>1000.0</v>
      </c>
      <c r="AP44" s="51">
        <v>1000.0</v>
      </c>
      <c r="AQ44" s="51">
        <v>1000.0</v>
      </c>
      <c r="AR44" s="51">
        <v>1000.0</v>
      </c>
      <c r="AS44" s="51">
        <v>1000.0</v>
      </c>
      <c r="AT44" s="51">
        <v>1000.0</v>
      </c>
      <c r="AU44" s="51">
        <v>1000.0</v>
      </c>
      <c r="AV44" s="51">
        <v>1000.0</v>
      </c>
      <c r="AW44" s="51">
        <v>1000.0</v>
      </c>
      <c r="AX44" s="51">
        <v>1000.0</v>
      </c>
      <c r="AY44" s="51">
        <v>1000.0</v>
      </c>
      <c r="AZ44" s="4"/>
      <c r="BA44" s="52" t="str">
        <f t="shared" ref="BA44:BA47" si="22">SUM(D44:O44)</f>
        <v>12,000</v>
      </c>
      <c r="BB44" s="52" t="str">
        <f t="shared" ref="BB44:BB47" si="23">SUM(P44:AA44)</f>
        <v>12,000</v>
      </c>
      <c r="BC44" s="52" t="str">
        <f t="shared" ref="BC44:BC47" si="24">SUM(AB44:AM44)</f>
        <v>12,000</v>
      </c>
      <c r="BD44" s="52" t="str">
        <f t="shared" ref="BD44:BD47" si="25">SUM(AN44:AY44)</f>
        <v>12,000</v>
      </c>
      <c r="BE44" s="4"/>
    </row>
    <row r="45" ht="12.0" customHeight="1">
      <c r="A45" s="4"/>
      <c r="B45" s="59" t="s">
        <v>79</v>
      </c>
      <c r="C45" s="49" t="s">
        <v>37</v>
      </c>
      <c r="D45" s="51">
        <v>2000.0</v>
      </c>
      <c r="E45" s="51">
        <v>2000.0</v>
      </c>
      <c r="F45" s="51">
        <v>2000.0</v>
      </c>
      <c r="G45" s="51">
        <v>2000.0</v>
      </c>
      <c r="H45" s="51">
        <v>2000.0</v>
      </c>
      <c r="I45" s="51">
        <v>2000.0</v>
      </c>
      <c r="J45" s="51">
        <v>2000.0</v>
      </c>
      <c r="K45" s="51">
        <v>2000.0</v>
      </c>
      <c r="L45" s="51">
        <v>2000.0</v>
      </c>
      <c r="M45" s="51">
        <v>2000.0</v>
      </c>
      <c r="N45" s="51">
        <v>2000.0</v>
      </c>
      <c r="O45" s="51">
        <v>2000.0</v>
      </c>
      <c r="P45" s="51">
        <v>2000.0</v>
      </c>
      <c r="Q45" s="51">
        <v>2000.0</v>
      </c>
      <c r="R45" s="51">
        <v>2000.0</v>
      </c>
      <c r="S45" s="51">
        <v>2000.0</v>
      </c>
      <c r="T45" s="51">
        <v>2000.0</v>
      </c>
      <c r="U45" s="51">
        <v>2000.0</v>
      </c>
      <c r="V45" s="51">
        <v>2000.0</v>
      </c>
      <c r="W45" s="51">
        <v>2000.0</v>
      </c>
      <c r="X45" s="51">
        <v>2000.0</v>
      </c>
      <c r="Y45" s="51">
        <v>2000.0</v>
      </c>
      <c r="Z45" s="51">
        <v>2000.0</v>
      </c>
      <c r="AA45" s="51">
        <v>2000.0</v>
      </c>
      <c r="AB45" s="51">
        <v>2000.0</v>
      </c>
      <c r="AC45" s="51">
        <v>2000.0</v>
      </c>
      <c r="AD45" s="51">
        <v>2000.0</v>
      </c>
      <c r="AE45" s="51">
        <v>2000.0</v>
      </c>
      <c r="AF45" s="51">
        <v>2000.0</v>
      </c>
      <c r="AG45" s="51">
        <v>2000.0</v>
      </c>
      <c r="AH45" s="51">
        <v>2000.0</v>
      </c>
      <c r="AI45" s="51">
        <v>2000.0</v>
      </c>
      <c r="AJ45" s="51">
        <v>2000.0</v>
      </c>
      <c r="AK45" s="51">
        <v>2000.0</v>
      </c>
      <c r="AL45" s="51">
        <v>2000.0</v>
      </c>
      <c r="AM45" s="51">
        <v>2000.0</v>
      </c>
      <c r="AN45" s="51">
        <v>2000.0</v>
      </c>
      <c r="AO45" s="51">
        <v>2000.0</v>
      </c>
      <c r="AP45" s="51">
        <v>2000.0</v>
      </c>
      <c r="AQ45" s="51">
        <v>2000.0</v>
      </c>
      <c r="AR45" s="51">
        <v>2000.0</v>
      </c>
      <c r="AS45" s="51">
        <v>2000.0</v>
      </c>
      <c r="AT45" s="51">
        <v>2000.0</v>
      </c>
      <c r="AU45" s="51">
        <v>2000.0</v>
      </c>
      <c r="AV45" s="51">
        <v>2000.0</v>
      </c>
      <c r="AW45" s="51">
        <v>2000.0</v>
      </c>
      <c r="AX45" s="51">
        <v>2000.0</v>
      </c>
      <c r="AY45" s="51">
        <v>2000.0</v>
      </c>
      <c r="AZ45" s="4"/>
      <c r="BA45" s="52" t="str">
        <f t="shared" si="22"/>
        <v>24,000</v>
      </c>
      <c r="BB45" s="52" t="str">
        <f t="shared" si="23"/>
        <v>24,000</v>
      </c>
      <c r="BC45" s="52" t="str">
        <f t="shared" si="24"/>
        <v>24,000</v>
      </c>
      <c r="BD45" s="52" t="str">
        <f t="shared" si="25"/>
        <v>24,000</v>
      </c>
      <c r="BE45" s="4"/>
    </row>
    <row r="46" ht="12.0" customHeight="1">
      <c r="A46" s="4"/>
      <c r="B46" s="65" t="s">
        <v>80</v>
      </c>
      <c r="C46" s="43" t="s">
        <v>37</v>
      </c>
      <c r="D46" s="60">
        <v>3000.0</v>
      </c>
      <c r="E46" s="60">
        <v>3000.0</v>
      </c>
      <c r="F46" s="60">
        <v>3000.0</v>
      </c>
      <c r="G46" s="60">
        <v>3000.0</v>
      </c>
      <c r="H46" s="60">
        <v>3000.0</v>
      </c>
      <c r="I46" s="60">
        <v>3000.0</v>
      </c>
      <c r="J46" s="60">
        <v>3000.0</v>
      </c>
      <c r="K46" s="60">
        <v>3000.0</v>
      </c>
      <c r="L46" s="60">
        <v>3000.0</v>
      </c>
      <c r="M46" s="60">
        <v>3000.0</v>
      </c>
      <c r="N46" s="60">
        <v>3000.0</v>
      </c>
      <c r="O46" s="60">
        <v>3000.0</v>
      </c>
      <c r="P46" s="60">
        <v>3000.0</v>
      </c>
      <c r="Q46" s="60">
        <v>3000.0</v>
      </c>
      <c r="R46" s="60">
        <v>3000.0</v>
      </c>
      <c r="S46" s="60">
        <v>3000.0</v>
      </c>
      <c r="T46" s="60">
        <v>3000.0</v>
      </c>
      <c r="U46" s="60">
        <v>3000.0</v>
      </c>
      <c r="V46" s="60">
        <v>3000.0</v>
      </c>
      <c r="W46" s="60">
        <v>3000.0</v>
      </c>
      <c r="X46" s="60">
        <v>3000.0</v>
      </c>
      <c r="Y46" s="60">
        <v>3000.0</v>
      </c>
      <c r="Z46" s="60">
        <v>3000.0</v>
      </c>
      <c r="AA46" s="60">
        <v>3000.0</v>
      </c>
      <c r="AB46" s="60">
        <v>3000.0</v>
      </c>
      <c r="AC46" s="60">
        <v>3000.0</v>
      </c>
      <c r="AD46" s="60">
        <v>3000.0</v>
      </c>
      <c r="AE46" s="60">
        <v>3000.0</v>
      </c>
      <c r="AF46" s="60">
        <v>3000.0</v>
      </c>
      <c r="AG46" s="60">
        <v>3000.0</v>
      </c>
      <c r="AH46" s="60">
        <v>3000.0</v>
      </c>
      <c r="AI46" s="60">
        <v>3000.0</v>
      </c>
      <c r="AJ46" s="60">
        <v>3000.0</v>
      </c>
      <c r="AK46" s="60">
        <v>3000.0</v>
      </c>
      <c r="AL46" s="60">
        <v>3000.0</v>
      </c>
      <c r="AM46" s="60">
        <v>3000.0</v>
      </c>
      <c r="AN46" s="60">
        <v>3000.0</v>
      </c>
      <c r="AO46" s="60">
        <v>3000.0</v>
      </c>
      <c r="AP46" s="60">
        <v>3000.0</v>
      </c>
      <c r="AQ46" s="60">
        <v>3000.0</v>
      </c>
      <c r="AR46" s="60">
        <v>3000.0</v>
      </c>
      <c r="AS46" s="60">
        <v>3000.0</v>
      </c>
      <c r="AT46" s="60">
        <v>3000.0</v>
      </c>
      <c r="AU46" s="60">
        <v>3000.0</v>
      </c>
      <c r="AV46" s="60">
        <v>3000.0</v>
      </c>
      <c r="AW46" s="60">
        <v>3000.0</v>
      </c>
      <c r="AX46" s="60">
        <v>3000.0</v>
      </c>
      <c r="AY46" s="60">
        <v>3000.0</v>
      </c>
      <c r="AZ46" s="4"/>
      <c r="BA46" s="61" t="str">
        <f t="shared" si="22"/>
        <v>36,000</v>
      </c>
      <c r="BB46" s="61" t="str">
        <f t="shared" si="23"/>
        <v>36,000</v>
      </c>
      <c r="BC46" s="61" t="str">
        <f t="shared" si="24"/>
        <v>36,000</v>
      </c>
      <c r="BD46" s="61" t="str">
        <f t="shared" si="25"/>
        <v>36,000</v>
      </c>
      <c r="BE46" s="4"/>
    </row>
    <row r="47" ht="12.0" customHeight="1">
      <c r="A47" s="4"/>
      <c r="B47" s="47" t="s">
        <v>39</v>
      </c>
      <c r="C47" s="48" t="s">
        <v>37</v>
      </c>
      <c r="D47" s="62" t="str">
        <f t="shared" ref="D47:AY47" si="26">SUM(D44:D46)</f>
        <v>6,000</v>
      </c>
      <c r="E47" s="62" t="str">
        <f t="shared" si="26"/>
        <v>6,000</v>
      </c>
      <c r="F47" s="62" t="str">
        <f t="shared" si="26"/>
        <v>6,000</v>
      </c>
      <c r="G47" s="62" t="str">
        <f t="shared" si="26"/>
        <v>6,000</v>
      </c>
      <c r="H47" s="62" t="str">
        <f t="shared" si="26"/>
        <v>6,000</v>
      </c>
      <c r="I47" s="62" t="str">
        <f t="shared" si="26"/>
        <v>6,000</v>
      </c>
      <c r="J47" s="62" t="str">
        <f t="shared" si="26"/>
        <v>6,000</v>
      </c>
      <c r="K47" s="62" t="str">
        <f t="shared" si="26"/>
        <v>6,000</v>
      </c>
      <c r="L47" s="62" t="str">
        <f t="shared" si="26"/>
        <v>6,000</v>
      </c>
      <c r="M47" s="62" t="str">
        <f t="shared" si="26"/>
        <v>6,000</v>
      </c>
      <c r="N47" s="62" t="str">
        <f t="shared" si="26"/>
        <v>6,000</v>
      </c>
      <c r="O47" s="62" t="str">
        <f t="shared" si="26"/>
        <v>6,000</v>
      </c>
      <c r="P47" s="62" t="str">
        <f t="shared" si="26"/>
        <v>6,000</v>
      </c>
      <c r="Q47" s="62" t="str">
        <f t="shared" si="26"/>
        <v>6,000</v>
      </c>
      <c r="R47" s="62" t="str">
        <f t="shared" si="26"/>
        <v>6,000</v>
      </c>
      <c r="S47" s="62" t="str">
        <f t="shared" si="26"/>
        <v>6,000</v>
      </c>
      <c r="T47" s="62" t="str">
        <f t="shared" si="26"/>
        <v>6,000</v>
      </c>
      <c r="U47" s="62" t="str">
        <f t="shared" si="26"/>
        <v>6,000</v>
      </c>
      <c r="V47" s="62" t="str">
        <f t="shared" si="26"/>
        <v>6,000</v>
      </c>
      <c r="W47" s="62" t="str">
        <f t="shared" si="26"/>
        <v>6,000</v>
      </c>
      <c r="X47" s="62" t="str">
        <f t="shared" si="26"/>
        <v>6,000</v>
      </c>
      <c r="Y47" s="62" t="str">
        <f t="shared" si="26"/>
        <v>6,000</v>
      </c>
      <c r="Z47" s="62" t="str">
        <f t="shared" si="26"/>
        <v>6,000</v>
      </c>
      <c r="AA47" s="62" t="str">
        <f t="shared" si="26"/>
        <v>6,000</v>
      </c>
      <c r="AB47" s="62" t="str">
        <f t="shared" si="26"/>
        <v>6,000</v>
      </c>
      <c r="AC47" s="62" t="str">
        <f t="shared" si="26"/>
        <v>6,000</v>
      </c>
      <c r="AD47" s="62" t="str">
        <f t="shared" si="26"/>
        <v>6,000</v>
      </c>
      <c r="AE47" s="62" t="str">
        <f t="shared" si="26"/>
        <v>6,000</v>
      </c>
      <c r="AF47" s="62" t="str">
        <f t="shared" si="26"/>
        <v>6,000</v>
      </c>
      <c r="AG47" s="62" t="str">
        <f t="shared" si="26"/>
        <v>6,000</v>
      </c>
      <c r="AH47" s="62" t="str">
        <f t="shared" si="26"/>
        <v>6,000</v>
      </c>
      <c r="AI47" s="62" t="str">
        <f t="shared" si="26"/>
        <v>6,000</v>
      </c>
      <c r="AJ47" s="62" t="str">
        <f t="shared" si="26"/>
        <v>6,000</v>
      </c>
      <c r="AK47" s="62" t="str">
        <f t="shared" si="26"/>
        <v>6,000</v>
      </c>
      <c r="AL47" s="62" t="str">
        <f t="shared" si="26"/>
        <v>6,000</v>
      </c>
      <c r="AM47" s="62" t="str">
        <f t="shared" si="26"/>
        <v>6,000</v>
      </c>
      <c r="AN47" s="62" t="str">
        <f t="shared" si="26"/>
        <v>6,000</v>
      </c>
      <c r="AO47" s="62" t="str">
        <f t="shared" si="26"/>
        <v>6,000</v>
      </c>
      <c r="AP47" s="62" t="str">
        <f t="shared" si="26"/>
        <v>6,000</v>
      </c>
      <c r="AQ47" s="62" t="str">
        <f t="shared" si="26"/>
        <v>6,000</v>
      </c>
      <c r="AR47" s="62" t="str">
        <f t="shared" si="26"/>
        <v>6,000</v>
      </c>
      <c r="AS47" s="62" t="str">
        <f t="shared" si="26"/>
        <v>6,000</v>
      </c>
      <c r="AT47" s="62" t="str">
        <f t="shared" si="26"/>
        <v>6,000</v>
      </c>
      <c r="AU47" s="62" t="str">
        <f t="shared" si="26"/>
        <v>6,000</v>
      </c>
      <c r="AV47" s="62" t="str">
        <f t="shared" si="26"/>
        <v>6,000</v>
      </c>
      <c r="AW47" s="62" t="str">
        <f t="shared" si="26"/>
        <v>6,000</v>
      </c>
      <c r="AX47" s="62" t="str">
        <f t="shared" si="26"/>
        <v>6,000</v>
      </c>
      <c r="AY47" s="62" t="str">
        <f t="shared" si="26"/>
        <v>6,000</v>
      </c>
      <c r="AZ47" s="4"/>
      <c r="BA47" s="62" t="str">
        <f t="shared" si="22"/>
        <v>72,000</v>
      </c>
      <c r="BB47" s="62" t="str">
        <f t="shared" si="23"/>
        <v>72,000</v>
      </c>
      <c r="BC47" s="62" t="str">
        <f t="shared" si="24"/>
        <v>72,000</v>
      </c>
      <c r="BD47" s="62" t="str">
        <f t="shared" si="25"/>
        <v>72,000</v>
      </c>
      <c r="BE47" s="4"/>
    </row>
    <row r="48" ht="12.0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ht="12.0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</row>
    <row r="50" ht="12.0" customHeight="1">
      <c r="A50" s="4"/>
      <c r="B50" s="24" t="s">
        <v>81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</row>
    <row r="51" ht="12.0" customHeight="1">
      <c r="A51" s="4"/>
      <c r="B51" s="59" t="s">
        <v>82</v>
      </c>
      <c r="C51" s="49" t="s">
        <v>37</v>
      </c>
      <c r="D51" s="51">
        <v>300.0</v>
      </c>
      <c r="E51" s="51">
        <v>300.0</v>
      </c>
      <c r="F51" s="51">
        <v>300.0</v>
      </c>
      <c r="G51" s="51">
        <v>300.0</v>
      </c>
      <c r="H51" s="51">
        <v>300.0</v>
      </c>
      <c r="I51" s="51">
        <v>300.0</v>
      </c>
      <c r="J51" s="51">
        <v>300.0</v>
      </c>
      <c r="K51" s="51">
        <v>300.0</v>
      </c>
      <c r="L51" s="51">
        <v>300.0</v>
      </c>
      <c r="M51" s="51">
        <v>300.0</v>
      </c>
      <c r="N51" s="51">
        <v>300.0</v>
      </c>
      <c r="O51" s="51">
        <v>300.0</v>
      </c>
      <c r="P51" s="51">
        <v>300.0</v>
      </c>
      <c r="Q51" s="51">
        <v>300.0</v>
      </c>
      <c r="R51" s="51">
        <v>300.0</v>
      </c>
      <c r="S51" s="51">
        <v>300.0</v>
      </c>
      <c r="T51" s="51">
        <v>300.0</v>
      </c>
      <c r="U51" s="51">
        <v>300.0</v>
      </c>
      <c r="V51" s="51">
        <v>300.0</v>
      </c>
      <c r="W51" s="51">
        <v>300.0</v>
      </c>
      <c r="X51" s="51">
        <v>300.0</v>
      </c>
      <c r="Y51" s="51">
        <v>300.0</v>
      </c>
      <c r="Z51" s="51">
        <v>300.0</v>
      </c>
      <c r="AA51" s="51">
        <v>300.0</v>
      </c>
      <c r="AB51" s="51">
        <v>300.0</v>
      </c>
      <c r="AC51" s="51">
        <v>300.0</v>
      </c>
      <c r="AD51" s="51">
        <v>300.0</v>
      </c>
      <c r="AE51" s="51">
        <v>300.0</v>
      </c>
      <c r="AF51" s="51">
        <v>300.0</v>
      </c>
      <c r="AG51" s="51">
        <v>300.0</v>
      </c>
      <c r="AH51" s="51">
        <v>300.0</v>
      </c>
      <c r="AI51" s="51">
        <v>300.0</v>
      </c>
      <c r="AJ51" s="51">
        <v>300.0</v>
      </c>
      <c r="AK51" s="51">
        <v>300.0</v>
      </c>
      <c r="AL51" s="51">
        <v>300.0</v>
      </c>
      <c r="AM51" s="51">
        <v>300.0</v>
      </c>
      <c r="AN51" s="51">
        <v>300.0</v>
      </c>
      <c r="AO51" s="51">
        <v>300.0</v>
      </c>
      <c r="AP51" s="51">
        <v>300.0</v>
      </c>
      <c r="AQ51" s="51">
        <v>300.0</v>
      </c>
      <c r="AR51" s="51">
        <v>300.0</v>
      </c>
      <c r="AS51" s="51">
        <v>300.0</v>
      </c>
      <c r="AT51" s="51">
        <v>300.0</v>
      </c>
      <c r="AU51" s="51">
        <v>300.0</v>
      </c>
      <c r="AV51" s="51">
        <v>300.0</v>
      </c>
      <c r="AW51" s="51">
        <v>300.0</v>
      </c>
      <c r="AX51" s="51">
        <v>300.0</v>
      </c>
      <c r="AY51" s="51">
        <v>300.0</v>
      </c>
      <c r="AZ51" s="4"/>
      <c r="BA51" s="52" t="str">
        <f t="shared" ref="BA51:BA54" si="27">SUM(D51:O51)</f>
        <v>3,600</v>
      </c>
      <c r="BB51" s="52" t="str">
        <f t="shared" ref="BB51:BB54" si="28">SUM(P51:AA51)</f>
        <v>3,600</v>
      </c>
      <c r="BC51" s="52" t="str">
        <f t="shared" ref="BC51:BC54" si="29">SUM(AB51:AM51)</f>
        <v>3,600</v>
      </c>
      <c r="BD51" s="52" t="str">
        <f t="shared" ref="BD51:BD54" si="30">SUM(AN51:AY51)</f>
        <v>3,600</v>
      </c>
      <c r="BE51" s="4"/>
    </row>
    <row r="52" ht="12.0" customHeight="1">
      <c r="A52" s="4"/>
      <c r="B52" s="59" t="s">
        <v>83</v>
      </c>
      <c r="C52" s="49" t="s">
        <v>37</v>
      </c>
      <c r="D52" s="51">
        <v>300.0</v>
      </c>
      <c r="E52" s="51">
        <v>300.0</v>
      </c>
      <c r="F52" s="51">
        <v>300.0</v>
      </c>
      <c r="G52" s="51">
        <v>300.0</v>
      </c>
      <c r="H52" s="51">
        <v>300.0</v>
      </c>
      <c r="I52" s="51">
        <v>300.0</v>
      </c>
      <c r="J52" s="51">
        <v>300.0</v>
      </c>
      <c r="K52" s="51">
        <v>300.0</v>
      </c>
      <c r="L52" s="51">
        <v>300.0</v>
      </c>
      <c r="M52" s="51">
        <v>300.0</v>
      </c>
      <c r="N52" s="51">
        <v>300.0</v>
      </c>
      <c r="O52" s="51">
        <v>300.0</v>
      </c>
      <c r="P52" s="51">
        <v>300.0</v>
      </c>
      <c r="Q52" s="51">
        <v>300.0</v>
      </c>
      <c r="R52" s="51">
        <v>300.0</v>
      </c>
      <c r="S52" s="51">
        <v>300.0</v>
      </c>
      <c r="T52" s="51">
        <v>300.0</v>
      </c>
      <c r="U52" s="51">
        <v>300.0</v>
      </c>
      <c r="V52" s="51">
        <v>300.0</v>
      </c>
      <c r="W52" s="51">
        <v>300.0</v>
      </c>
      <c r="X52" s="51">
        <v>300.0</v>
      </c>
      <c r="Y52" s="51">
        <v>300.0</v>
      </c>
      <c r="Z52" s="51">
        <v>300.0</v>
      </c>
      <c r="AA52" s="51">
        <v>300.0</v>
      </c>
      <c r="AB52" s="51">
        <v>300.0</v>
      </c>
      <c r="AC52" s="51">
        <v>300.0</v>
      </c>
      <c r="AD52" s="51">
        <v>300.0</v>
      </c>
      <c r="AE52" s="51">
        <v>300.0</v>
      </c>
      <c r="AF52" s="51">
        <v>300.0</v>
      </c>
      <c r="AG52" s="51">
        <v>300.0</v>
      </c>
      <c r="AH52" s="51">
        <v>300.0</v>
      </c>
      <c r="AI52" s="51">
        <v>300.0</v>
      </c>
      <c r="AJ52" s="51">
        <v>300.0</v>
      </c>
      <c r="AK52" s="51">
        <v>300.0</v>
      </c>
      <c r="AL52" s="51">
        <v>300.0</v>
      </c>
      <c r="AM52" s="51">
        <v>300.0</v>
      </c>
      <c r="AN52" s="51">
        <v>300.0</v>
      </c>
      <c r="AO52" s="51">
        <v>300.0</v>
      </c>
      <c r="AP52" s="51">
        <v>300.0</v>
      </c>
      <c r="AQ52" s="51">
        <v>300.0</v>
      </c>
      <c r="AR52" s="51">
        <v>300.0</v>
      </c>
      <c r="AS52" s="51">
        <v>300.0</v>
      </c>
      <c r="AT52" s="51">
        <v>300.0</v>
      </c>
      <c r="AU52" s="51">
        <v>300.0</v>
      </c>
      <c r="AV52" s="51">
        <v>300.0</v>
      </c>
      <c r="AW52" s="51">
        <v>300.0</v>
      </c>
      <c r="AX52" s="51">
        <v>300.0</v>
      </c>
      <c r="AY52" s="51">
        <v>300.0</v>
      </c>
      <c r="AZ52" s="4"/>
      <c r="BA52" s="52" t="str">
        <f t="shared" si="27"/>
        <v>3,600</v>
      </c>
      <c r="BB52" s="52" t="str">
        <f t="shared" si="28"/>
        <v>3,600</v>
      </c>
      <c r="BC52" s="52" t="str">
        <f t="shared" si="29"/>
        <v>3,600</v>
      </c>
      <c r="BD52" s="52" t="str">
        <f t="shared" si="30"/>
        <v>3,600</v>
      </c>
      <c r="BE52" s="4"/>
    </row>
    <row r="53" ht="12.0" customHeight="1">
      <c r="A53" s="4"/>
      <c r="B53" s="65" t="s">
        <v>84</v>
      </c>
      <c r="C53" s="43" t="s">
        <v>37</v>
      </c>
      <c r="D53" s="60">
        <v>300.0</v>
      </c>
      <c r="E53" s="60">
        <v>300.0</v>
      </c>
      <c r="F53" s="60">
        <v>300.0</v>
      </c>
      <c r="G53" s="60">
        <v>300.0</v>
      </c>
      <c r="H53" s="60">
        <v>300.0</v>
      </c>
      <c r="I53" s="60">
        <v>300.0</v>
      </c>
      <c r="J53" s="60">
        <v>300.0</v>
      </c>
      <c r="K53" s="60">
        <v>300.0</v>
      </c>
      <c r="L53" s="60">
        <v>300.0</v>
      </c>
      <c r="M53" s="60">
        <v>300.0</v>
      </c>
      <c r="N53" s="60">
        <v>300.0</v>
      </c>
      <c r="O53" s="60">
        <v>300.0</v>
      </c>
      <c r="P53" s="60">
        <v>300.0</v>
      </c>
      <c r="Q53" s="60">
        <v>300.0</v>
      </c>
      <c r="R53" s="60">
        <v>300.0</v>
      </c>
      <c r="S53" s="60">
        <v>300.0</v>
      </c>
      <c r="T53" s="60">
        <v>300.0</v>
      </c>
      <c r="U53" s="60">
        <v>300.0</v>
      </c>
      <c r="V53" s="60">
        <v>300.0</v>
      </c>
      <c r="W53" s="60">
        <v>300.0</v>
      </c>
      <c r="X53" s="60">
        <v>300.0</v>
      </c>
      <c r="Y53" s="60">
        <v>300.0</v>
      </c>
      <c r="Z53" s="60">
        <v>300.0</v>
      </c>
      <c r="AA53" s="60">
        <v>300.0</v>
      </c>
      <c r="AB53" s="60">
        <v>300.0</v>
      </c>
      <c r="AC53" s="60">
        <v>300.0</v>
      </c>
      <c r="AD53" s="60">
        <v>300.0</v>
      </c>
      <c r="AE53" s="60">
        <v>300.0</v>
      </c>
      <c r="AF53" s="60">
        <v>300.0</v>
      </c>
      <c r="AG53" s="60">
        <v>300.0</v>
      </c>
      <c r="AH53" s="60">
        <v>300.0</v>
      </c>
      <c r="AI53" s="60">
        <v>300.0</v>
      </c>
      <c r="AJ53" s="60">
        <v>300.0</v>
      </c>
      <c r="AK53" s="60">
        <v>300.0</v>
      </c>
      <c r="AL53" s="60">
        <v>300.0</v>
      </c>
      <c r="AM53" s="60">
        <v>300.0</v>
      </c>
      <c r="AN53" s="60">
        <v>300.0</v>
      </c>
      <c r="AO53" s="60">
        <v>300.0</v>
      </c>
      <c r="AP53" s="60">
        <v>300.0</v>
      </c>
      <c r="AQ53" s="60">
        <v>300.0</v>
      </c>
      <c r="AR53" s="60">
        <v>300.0</v>
      </c>
      <c r="AS53" s="60">
        <v>300.0</v>
      </c>
      <c r="AT53" s="60">
        <v>300.0</v>
      </c>
      <c r="AU53" s="60">
        <v>300.0</v>
      </c>
      <c r="AV53" s="60">
        <v>300.0</v>
      </c>
      <c r="AW53" s="60">
        <v>300.0</v>
      </c>
      <c r="AX53" s="60">
        <v>300.0</v>
      </c>
      <c r="AY53" s="60">
        <v>300.0</v>
      </c>
      <c r="AZ53" s="4"/>
      <c r="BA53" s="61" t="str">
        <f t="shared" si="27"/>
        <v>3,600</v>
      </c>
      <c r="BB53" s="61" t="str">
        <f t="shared" si="28"/>
        <v>3,600</v>
      </c>
      <c r="BC53" s="61" t="str">
        <f t="shared" si="29"/>
        <v>3,600</v>
      </c>
      <c r="BD53" s="61" t="str">
        <f t="shared" si="30"/>
        <v>3,600</v>
      </c>
      <c r="BE53" s="4"/>
    </row>
    <row r="54" ht="12.0" customHeight="1">
      <c r="A54" s="4"/>
      <c r="B54" s="47" t="s">
        <v>39</v>
      </c>
      <c r="C54" s="48" t="s">
        <v>37</v>
      </c>
      <c r="D54" s="62" t="str">
        <f t="shared" ref="D54:AY54" si="31">SUM(D51:D53)</f>
        <v>900</v>
      </c>
      <c r="E54" s="62" t="str">
        <f t="shared" si="31"/>
        <v>900</v>
      </c>
      <c r="F54" s="62" t="str">
        <f t="shared" si="31"/>
        <v>900</v>
      </c>
      <c r="G54" s="62" t="str">
        <f t="shared" si="31"/>
        <v>900</v>
      </c>
      <c r="H54" s="62" t="str">
        <f t="shared" si="31"/>
        <v>900</v>
      </c>
      <c r="I54" s="62" t="str">
        <f t="shared" si="31"/>
        <v>900</v>
      </c>
      <c r="J54" s="62" t="str">
        <f t="shared" si="31"/>
        <v>900</v>
      </c>
      <c r="K54" s="62" t="str">
        <f t="shared" si="31"/>
        <v>900</v>
      </c>
      <c r="L54" s="62" t="str">
        <f t="shared" si="31"/>
        <v>900</v>
      </c>
      <c r="M54" s="62" t="str">
        <f t="shared" si="31"/>
        <v>900</v>
      </c>
      <c r="N54" s="62" t="str">
        <f t="shared" si="31"/>
        <v>900</v>
      </c>
      <c r="O54" s="62" t="str">
        <f t="shared" si="31"/>
        <v>900</v>
      </c>
      <c r="P54" s="62" t="str">
        <f t="shared" si="31"/>
        <v>900</v>
      </c>
      <c r="Q54" s="62" t="str">
        <f t="shared" si="31"/>
        <v>900</v>
      </c>
      <c r="R54" s="62" t="str">
        <f t="shared" si="31"/>
        <v>900</v>
      </c>
      <c r="S54" s="62" t="str">
        <f t="shared" si="31"/>
        <v>900</v>
      </c>
      <c r="T54" s="62" t="str">
        <f t="shared" si="31"/>
        <v>900</v>
      </c>
      <c r="U54" s="62" t="str">
        <f t="shared" si="31"/>
        <v>900</v>
      </c>
      <c r="V54" s="62" t="str">
        <f t="shared" si="31"/>
        <v>900</v>
      </c>
      <c r="W54" s="62" t="str">
        <f t="shared" si="31"/>
        <v>900</v>
      </c>
      <c r="X54" s="62" t="str">
        <f t="shared" si="31"/>
        <v>900</v>
      </c>
      <c r="Y54" s="62" t="str">
        <f t="shared" si="31"/>
        <v>900</v>
      </c>
      <c r="Z54" s="62" t="str">
        <f t="shared" si="31"/>
        <v>900</v>
      </c>
      <c r="AA54" s="62" t="str">
        <f t="shared" si="31"/>
        <v>900</v>
      </c>
      <c r="AB54" s="62" t="str">
        <f t="shared" si="31"/>
        <v>900</v>
      </c>
      <c r="AC54" s="62" t="str">
        <f t="shared" si="31"/>
        <v>900</v>
      </c>
      <c r="AD54" s="62" t="str">
        <f t="shared" si="31"/>
        <v>900</v>
      </c>
      <c r="AE54" s="62" t="str">
        <f t="shared" si="31"/>
        <v>900</v>
      </c>
      <c r="AF54" s="62" t="str">
        <f t="shared" si="31"/>
        <v>900</v>
      </c>
      <c r="AG54" s="62" t="str">
        <f t="shared" si="31"/>
        <v>900</v>
      </c>
      <c r="AH54" s="62" t="str">
        <f t="shared" si="31"/>
        <v>900</v>
      </c>
      <c r="AI54" s="62" t="str">
        <f t="shared" si="31"/>
        <v>900</v>
      </c>
      <c r="AJ54" s="62" t="str">
        <f t="shared" si="31"/>
        <v>900</v>
      </c>
      <c r="AK54" s="62" t="str">
        <f t="shared" si="31"/>
        <v>900</v>
      </c>
      <c r="AL54" s="62" t="str">
        <f t="shared" si="31"/>
        <v>900</v>
      </c>
      <c r="AM54" s="62" t="str">
        <f t="shared" si="31"/>
        <v>900</v>
      </c>
      <c r="AN54" s="62" t="str">
        <f t="shared" si="31"/>
        <v>900</v>
      </c>
      <c r="AO54" s="62" t="str">
        <f t="shared" si="31"/>
        <v>900</v>
      </c>
      <c r="AP54" s="62" t="str">
        <f t="shared" si="31"/>
        <v>900</v>
      </c>
      <c r="AQ54" s="62" t="str">
        <f t="shared" si="31"/>
        <v>900</v>
      </c>
      <c r="AR54" s="62" t="str">
        <f t="shared" si="31"/>
        <v>900</v>
      </c>
      <c r="AS54" s="62" t="str">
        <f t="shared" si="31"/>
        <v>900</v>
      </c>
      <c r="AT54" s="62" t="str">
        <f t="shared" si="31"/>
        <v>900</v>
      </c>
      <c r="AU54" s="62" t="str">
        <f t="shared" si="31"/>
        <v>900</v>
      </c>
      <c r="AV54" s="62" t="str">
        <f t="shared" si="31"/>
        <v>900</v>
      </c>
      <c r="AW54" s="62" t="str">
        <f t="shared" si="31"/>
        <v>900</v>
      </c>
      <c r="AX54" s="62" t="str">
        <f t="shared" si="31"/>
        <v>900</v>
      </c>
      <c r="AY54" s="62" t="str">
        <f t="shared" si="31"/>
        <v>900</v>
      </c>
      <c r="AZ54" s="4"/>
      <c r="BA54" s="62" t="str">
        <f t="shared" si="27"/>
        <v>10,800</v>
      </c>
      <c r="BB54" s="62" t="str">
        <f t="shared" si="28"/>
        <v>10,800</v>
      </c>
      <c r="BC54" s="62" t="str">
        <f t="shared" si="29"/>
        <v>10,800</v>
      </c>
      <c r="BD54" s="62" t="str">
        <f t="shared" si="30"/>
        <v>10,800</v>
      </c>
      <c r="BE54" s="4"/>
    </row>
    <row r="55" ht="12.0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</row>
    <row r="56" ht="12.0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</row>
    <row r="57" ht="12.0" customHeight="1">
      <c r="A57" s="4"/>
      <c r="B57" s="24" t="s">
        <v>86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</row>
    <row r="58" ht="12.0" customHeight="1">
      <c r="A58" s="4"/>
      <c r="B58" s="65" t="s">
        <v>86</v>
      </c>
      <c r="C58" s="43" t="s">
        <v>37</v>
      </c>
      <c r="D58" s="60">
        <v>300.0</v>
      </c>
      <c r="E58" s="60">
        <v>300.0</v>
      </c>
      <c r="F58" s="60">
        <v>300.0</v>
      </c>
      <c r="G58" s="60">
        <v>300.0</v>
      </c>
      <c r="H58" s="60">
        <v>300.0</v>
      </c>
      <c r="I58" s="60">
        <v>300.0</v>
      </c>
      <c r="J58" s="60">
        <v>300.0</v>
      </c>
      <c r="K58" s="60">
        <v>300.0</v>
      </c>
      <c r="L58" s="60">
        <v>300.0</v>
      </c>
      <c r="M58" s="60">
        <v>300.0</v>
      </c>
      <c r="N58" s="60">
        <v>300.0</v>
      </c>
      <c r="O58" s="60">
        <v>300.0</v>
      </c>
      <c r="P58" s="60">
        <v>300.0</v>
      </c>
      <c r="Q58" s="60">
        <v>300.0</v>
      </c>
      <c r="R58" s="60">
        <v>300.0</v>
      </c>
      <c r="S58" s="60">
        <v>300.0</v>
      </c>
      <c r="T58" s="60">
        <v>300.0</v>
      </c>
      <c r="U58" s="60">
        <v>300.0</v>
      </c>
      <c r="V58" s="60">
        <v>300.0</v>
      </c>
      <c r="W58" s="60">
        <v>300.0</v>
      </c>
      <c r="X58" s="60">
        <v>300.0</v>
      </c>
      <c r="Y58" s="60">
        <v>300.0</v>
      </c>
      <c r="Z58" s="60">
        <v>300.0</v>
      </c>
      <c r="AA58" s="60">
        <v>300.0</v>
      </c>
      <c r="AB58" s="60">
        <v>300.0</v>
      </c>
      <c r="AC58" s="60">
        <v>300.0</v>
      </c>
      <c r="AD58" s="60">
        <v>300.0</v>
      </c>
      <c r="AE58" s="60">
        <v>300.0</v>
      </c>
      <c r="AF58" s="60">
        <v>300.0</v>
      </c>
      <c r="AG58" s="60">
        <v>300.0</v>
      </c>
      <c r="AH58" s="60">
        <v>300.0</v>
      </c>
      <c r="AI58" s="60">
        <v>300.0</v>
      </c>
      <c r="AJ58" s="60">
        <v>300.0</v>
      </c>
      <c r="AK58" s="60">
        <v>300.0</v>
      </c>
      <c r="AL58" s="60">
        <v>300.0</v>
      </c>
      <c r="AM58" s="60">
        <v>300.0</v>
      </c>
      <c r="AN58" s="60">
        <v>300.0</v>
      </c>
      <c r="AO58" s="60">
        <v>300.0</v>
      </c>
      <c r="AP58" s="60">
        <v>300.0</v>
      </c>
      <c r="AQ58" s="60">
        <v>300.0</v>
      </c>
      <c r="AR58" s="60">
        <v>300.0</v>
      </c>
      <c r="AS58" s="60">
        <v>300.0</v>
      </c>
      <c r="AT58" s="60">
        <v>300.0</v>
      </c>
      <c r="AU58" s="60">
        <v>300.0</v>
      </c>
      <c r="AV58" s="60">
        <v>300.0</v>
      </c>
      <c r="AW58" s="60">
        <v>300.0</v>
      </c>
      <c r="AX58" s="60">
        <v>300.0</v>
      </c>
      <c r="AY58" s="60">
        <v>300.0</v>
      </c>
      <c r="AZ58" s="4"/>
      <c r="BA58" s="61" t="str">
        <f t="shared" ref="BA58:BA59" si="33">SUM(D58:O58)</f>
        <v>3,600</v>
      </c>
      <c r="BB58" s="61" t="str">
        <f t="shared" ref="BB58:BB59" si="34">SUM(P58:AA58)</f>
        <v>3,600</v>
      </c>
      <c r="BC58" s="61" t="str">
        <f t="shared" ref="BC58:BC59" si="35">SUM(AB58:AM58)</f>
        <v>3,600</v>
      </c>
      <c r="BD58" s="61" t="str">
        <f t="shared" ref="BD58:BD59" si="36">SUM(AN58:AY58)</f>
        <v>3,600</v>
      </c>
      <c r="BE58" s="4"/>
    </row>
    <row r="59" ht="12.0" customHeight="1">
      <c r="A59" s="4"/>
      <c r="B59" s="47" t="s">
        <v>39</v>
      </c>
      <c r="C59" s="48" t="s">
        <v>37</v>
      </c>
      <c r="D59" s="62" t="str">
        <f t="shared" ref="D59:AY59" si="32">SUM(D58)</f>
        <v>300</v>
      </c>
      <c r="E59" s="62" t="str">
        <f t="shared" si="32"/>
        <v>300</v>
      </c>
      <c r="F59" s="62" t="str">
        <f t="shared" si="32"/>
        <v>300</v>
      </c>
      <c r="G59" s="62" t="str">
        <f t="shared" si="32"/>
        <v>300</v>
      </c>
      <c r="H59" s="62" t="str">
        <f t="shared" si="32"/>
        <v>300</v>
      </c>
      <c r="I59" s="62" t="str">
        <f t="shared" si="32"/>
        <v>300</v>
      </c>
      <c r="J59" s="62" t="str">
        <f t="shared" si="32"/>
        <v>300</v>
      </c>
      <c r="K59" s="62" t="str">
        <f t="shared" si="32"/>
        <v>300</v>
      </c>
      <c r="L59" s="62" t="str">
        <f t="shared" si="32"/>
        <v>300</v>
      </c>
      <c r="M59" s="62" t="str">
        <f t="shared" si="32"/>
        <v>300</v>
      </c>
      <c r="N59" s="62" t="str">
        <f t="shared" si="32"/>
        <v>300</v>
      </c>
      <c r="O59" s="62" t="str">
        <f t="shared" si="32"/>
        <v>300</v>
      </c>
      <c r="P59" s="62" t="str">
        <f t="shared" si="32"/>
        <v>300</v>
      </c>
      <c r="Q59" s="62" t="str">
        <f t="shared" si="32"/>
        <v>300</v>
      </c>
      <c r="R59" s="62" t="str">
        <f t="shared" si="32"/>
        <v>300</v>
      </c>
      <c r="S59" s="62" t="str">
        <f t="shared" si="32"/>
        <v>300</v>
      </c>
      <c r="T59" s="62" t="str">
        <f t="shared" si="32"/>
        <v>300</v>
      </c>
      <c r="U59" s="62" t="str">
        <f t="shared" si="32"/>
        <v>300</v>
      </c>
      <c r="V59" s="62" t="str">
        <f t="shared" si="32"/>
        <v>300</v>
      </c>
      <c r="W59" s="62" t="str">
        <f t="shared" si="32"/>
        <v>300</v>
      </c>
      <c r="X59" s="62" t="str">
        <f t="shared" si="32"/>
        <v>300</v>
      </c>
      <c r="Y59" s="62" t="str">
        <f t="shared" si="32"/>
        <v>300</v>
      </c>
      <c r="Z59" s="62" t="str">
        <f t="shared" si="32"/>
        <v>300</v>
      </c>
      <c r="AA59" s="62" t="str">
        <f t="shared" si="32"/>
        <v>300</v>
      </c>
      <c r="AB59" s="62" t="str">
        <f t="shared" si="32"/>
        <v>300</v>
      </c>
      <c r="AC59" s="62" t="str">
        <f t="shared" si="32"/>
        <v>300</v>
      </c>
      <c r="AD59" s="62" t="str">
        <f t="shared" si="32"/>
        <v>300</v>
      </c>
      <c r="AE59" s="62" t="str">
        <f t="shared" si="32"/>
        <v>300</v>
      </c>
      <c r="AF59" s="62" t="str">
        <f t="shared" si="32"/>
        <v>300</v>
      </c>
      <c r="AG59" s="62" t="str">
        <f t="shared" si="32"/>
        <v>300</v>
      </c>
      <c r="AH59" s="62" t="str">
        <f t="shared" si="32"/>
        <v>300</v>
      </c>
      <c r="AI59" s="62" t="str">
        <f t="shared" si="32"/>
        <v>300</v>
      </c>
      <c r="AJ59" s="62" t="str">
        <f t="shared" si="32"/>
        <v>300</v>
      </c>
      <c r="AK59" s="62" t="str">
        <f t="shared" si="32"/>
        <v>300</v>
      </c>
      <c r="AL59" s="62" t="str">
        <f t="shared" si="32"/>
        <v>300</v>
      </c>
      <c r="AM59" s="62" t="str">
        <f t="shared" si="32"/>
        <v>300</v>
      </c>
      <c r="AN59" s="62" t="str">
        <f t="shared" si="32"/>
        <v>300</v>
      </c>
      <c r="AO59" s="62" t="str">
        <f t="shared" si="32"/>
        <v>300</v>
      </c>
      <c r="AP59" s="62" t="str">
        <f t="shared" si="32"/>
        <v>300</v>
      </c>
      <c r="AQ59" s="62" t="str">
        <f t="shared" si="32"/>
        <v>300</v>
      </c>
      <c r="AR59" s="62" t="str">
        <f t="shared" si="32"/>
        <v>300</v>
      </c>
      <c r="AS59" s="62" t="str">
        <f t="shared" si="32"/>
        <v>300</v>
      </c>
      <c r="AT59" s="62" t="str">
        <f t="shared" si="32"/>
        <v>300</v>
      </c>
      <c r="AU59" s="62" t="str">
        <f t="shared" si="32"/>
        <v>300</v>
      </c>
      <c r="AV59" s="62" t="str">
        <f t="shared" si="32"/>
        <v>300</v>
      </c>
      <c r="AW59" s="62" t="str">
        <f t="shared" si="32"/>
        <v>300</v>
      </c>
      <c r="AX59" s="62" t="str">
        <f t="shared" si="32"/>
        <v>300</v>
      </c>
      <c r="AY59" s="62" t="str">
        <f t="shared" si="32"/>
        <v>300</v>
      </c>
      <c r="AZ59" s="4"/>
      <c r="BA59" s="62" t="str">
        <f t="shared" si="33"/>
        <v>3,600</v>
      </c>
      <c r="BB59" s="62" t="str">
        <f t="shared" si="34"/>
        <v>3,600</v>
      </c>
      <c r="BC59" s="62" t="str">
        <f t="shared" si="35"/>
        <v>3,600</v>
      </c>
      <c r="BD59" s="62" t="str">
        <f t="shared" si="36"/>
        <v>3,600</v>
      </c>
      <c r="BE59" s="4"/>
    </row>
    <row r="60" ht="12.0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</row>
    <row r="61" ht="12.0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</row>
    <row r="62" ht="12.0" customHeight="1">
      <c r="A62" s="4"/>
      <c r="B62" s="24" t="s">
        <v>87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</row>
    <row r="63" ht="12.0" customHeight="1">
      <c r="A63" s="4"/>
      <c r="B63" s="59" t="s">
        <v>88</v>
      </c>
      <c r="C63" s="49" t="s">
        <v>37</v>
      </c>
      <c r="D63" s="51">
        <v>50.0</v>
      </c>
      <c r="E63" s="51">
        <v>50.0</v>
      </c>
      <c r="F63" s="51">
        <v>50.0</v>
      </c>
      <c r="G63" s="51">
        <v>50.0</v>
      </c>
      <c r="H63" s="51">
        <v>50.0</v>
      </c>
      <c r="I63" s="51">
        <v>50.0</v>
      </c>
      <c r="J63" s="51">
        <v>50.0</v>
      </c>
      <c r="K63" s="51">
        <v>50.0</v>
      </c>
      <c r="L63" s="51">
        <v>50.0</v>
      </c>
      <c r="M63" s="51">
        <v>50.0</v>
      </c>
      <c r="N63" s="51">
        <v>50.0</v>
      </c>
      <c r="O63" s="51">
        <v>50.0</v>
      </c>
      <c r="P63" s="51">
        <v>50.0</v>
      </c>
      <c r="Q63" s="51">
        <v>50.0</v>
      </c>
      <c r="R63" s="51">
        <v>50.0</v>
      </c>
      <c r="S63" s="51">
        <v>50.0</v>
      </c>
      <c r="T63" s="51">
        <v>50.0</v>
      </c>
      <c r="U63" s="51">
        <v>50.0</v>
      </c>
      <c r="V63" s="51">
        <v>50.0</v>
      </c>
      <c r="W63" s="51">
        <v>50.0</v>
      </c>
      <c r="X63" s="51">
        <v>50.0</v>
      </c>
      <c r="Y63" s="51">
        <v>50.0</v>
      </c>
      <c r="Z63" s="51">
        <v>50.0</v>
      </c>
      <c r="AA63" s="51">
        <v>50.0</v>
      </c>
      <c r="AB63" s="51">
        <v>50.0</v>
      </c>
      <c r="AC63" s="51">
        <v>50.0</v>
      </c>
      <c r="AD63" s="51">
        <v>50.0</v>
      </c>
      <c r="AE63" s="51">
        <v>50.0</v>
      </c>
      <c r="AF63" s="51">
        <v>50.0</v>
      </c>
      <c r="AG63" s="51">
        <v>50.0</v>
      </c>
      <c r="AH63" s="51">
        <v>50.0</v>
      </c>
      <c r="AI63" s="51">
        <v>50.0</v>
      </c>
      <c r="AJ63" s="51">
        <v>50.0</v>
      </c>
      <c r="AK63" s="51">
        <v>50.0</v>
      </c>
      <c r="AL63" s="51">
        <v>50.0</v>
      </c>
      <c r="AM63" s="51">
        <v>50.0</v>
      </c>
      <c r="AN63" s="51">
        <v>50.0</v>
      </c>
      <c r="AO63" s="51">
        <v>50.0</v>
      </c>
      <c r="AP63" s="51">
        <v>50.0</v>
      </c>
      <c r="AQ63" s="51">
        <v>50.0</v>
      </c>
      <c r="AR63" s="51">
        <v>50.0</v>
      </c>
      <c r="AS63" s="51">
        <v>50.0</v>
      </c>
      <c r="AT63" s="51">
        <v>50.0</v>
      </c>
      <c r="AU63" s="51">
        <v>50.0</v>
      </c>
      <c r="AV63" s="51">
        <v>50.0</v>
      </c>
      <c r="AW63" s="51">
        <v>50.0</v>
      </c>
      <c r="AX63" s="51">
        <v>50.0</v>
      </c>
      <c r="AY63" s="51">
        <v>50.0</v>
      </c>
      <c r="AZ63" s="4"/>
      <c r="BA63" s="52" t="str">
        <f t="shared" ref="BA63:BA68" si="37">SUM(D63:O63)</f>
        <v>600</v>
      </c>
      <c r="BB63" s="52" t="str">
        <f t="shared" ref="BB63:BB68" si="38">SUM(P63:AA63)</f>
        <v>600</v>
      </c>
      <c r="BC63" s="52" t="str">
        <f t="shared" ref="BC63:BC68" si="39">SUM(AB63:AM63)</f>
        <v>600</v>
      </c>
      <c r="BD63" s="52" t="str">
        <f t="shared" ref="BD63:BD68" si="40">SUM(AN63:AY63)</f>
        <v>600</v>
      </c>
      <c r="BE63" s="4"/>
    </row>
    <row r="64" ht="12.0" customHeight="1">
      <c r="A64" s="4"/>
      <c r="B64" s="59" t="s">
        <v>90</v>
      </c>
      <c r="C64" s="49" t="s">
        <v>37</v>
      </c>
      <c r="D64" s="51">
        <v>50.0</v>
      </c>
      <c r="E64" s="51">
        <v>50.0</v>
      </c>
      <c r="F64" s="51">
        <v>50.0</v>
      </c>
      <c r="G64" s="51">
        <v>50.0</v>
      </c>
      <c r="H64" s="51">
        <v>50.0</v>
      </c>
      <c r="I64" s="51">
        <v>50.0</v>
      </c>
      <c r="J64" s="51">
        <v>50.0</v>
      </c>
      <c r="K64" s="51">
        <v>50.0</v>
      </c>
      <c r="L64" s="51">
        <v>50.0</v>
      </c>
      <c r="M64" s="51">
        <v>50.0</v>
      </c>
      <c r="N64" s="51">
        <v>50.0</v>
      </c>
      <c r="O64" s="51">
        <v>50.0</v>
      </c>
      <c r="P64" s="51">
        <v>50.0</v>
      </c>
      <c r="Q64" s="51">
        <v>50.0</v>
      </c>
      <c r="R64" s="51">
        <v>50.0</v>
      </c>
      <c r="S64" s="51">
        <v>50.0</v>
      </c>
      <c r="T64" s="51">
        <v>50.0</v>
      </c>
      <c r="U64" s="51">
        <v>50.0</v>
      </c>
      <c r="V64" s="51">
        <v>50.0</v>
      </c>
      <c r="W64" s="51">
        <v>50.0</v>
      </c>
      <c r="X64" s="51">
        <v>50.0</v>
      </c>
      <c r="Y64" s="51">
        <v>50.0</v>
      </c>
      <c r="Z64" s="51">
        <v>50.0</v>
      </c>
      <c r="AA64" s="51">
        <v>50.0</v>
      </c>
      <c r="AB64" s="51">
        <v>50.0</v>
      </c>
      <c r="AC64" s="51">
        <v>50.0</v>
      </c>
      <c r="AD64" s="51">
        <v>50.0</v>
      </c>
      <c r="AE64" s="51">
        <v>50.0</v>
      </c>
      <c r="AF64" s="51">
        <v>50.0</v>
      </c>
      <c r="AG64" s="51">
        <v>50.0</v>
      </c>
      <c r="AH64" s="51">
        <v>50.0</v>
      </c>
      <c r="AI64" s="51">
        <v>50.0</v>
      </c>
      <c r="AJ64" s="51">
        <v>50.0</v>
      </c>
      <c r="AK64" s="51">
        <v>50.0</v>
      </c>
      <c r="AL64" s="51">
        <v>50.0</v>
      </c>
      <c r="AM64" s="51">
        <v>50.0</v>
      </c>
      <c r="AN64" s="51">
        <v>50.0</v>
      </c>
      <c r="AO64" s="51">
        <v>50.0</v>
      </c>
      <c r="AP64" s="51">
        <v>50.0</v>
      </c>
      <c r="AQ64" s="51">
        <v>50.0</v>
      </c>
      <c r="AR64" s="51">
        <v>50.0</v>
      </c>
      <c r="AS64" s="51">
        <v>50.0</v>
      </c>
      <c r="AT64" s="51">
        <v>50.0</v>
      </c>
      <c r="AU64" s="51">
        <v>50.0</v>
      </c>
      <c r="AV64" s="51">
        <v>50.0</v>
      </c>
      <c r="AW64" s="51">
        <v>50.0</v>
      </c>
      <c r="AX64" s="51">
        <v>50.0</v>
      </c>
      <c r="AY64" s="51">
        <v>50.0</v>
      </c>
      <c r="AZ64" s="4"/>
      <c r="BA64" s="52" t="str">
        <f t="shared" si="37"/>
        <v>600</v>
      </c>
      <c r="BB64" s="52" t="str">
        <f t="shared" si="38"/>
        <v>600</v>
      </c>
      <c r="BC64" s="52" t="str">
        <f t="shared" si="39"/>
        <v>600</v>
      </c>
      <c r="BD64" s="52" t="str">
        <f t="shared" si="40"/>
        <v>600</v>
      </c>
      <c r="BE64" s="4"/>
    </row>
    <row r="65" ht="12.0" customHeight="1">
      <c r="A65" s="4"/>
      <c r="B65" s="59" t="s">
        <v>91</v>
      </c>
      <c r="C65" s="49" t="s">
        <v>37</v>
      </c>
      <c r="D65" s="51">
        <v>50.0</v>
      </c>
      <c r="E65" s="51">
        <v>50.0</v>
      </c>
      <c r="F65" s="51">
        <v>50.0</v>
      </c>
      <c r="G65" s="51">
        <v>50.0</v>
      </c>
      <c r="H65" s="51">
        <v>50.0</v>
      </c>
      <c r="I65" s="51">
        <v>50.0</v>
      </c>
      <c r="J65" s="51">
        <v>50.0</v>
      </c>
      <c r="K65" s="51">
        <v>50.0</v>
      </c>
      <c r="L65" s="51">
        <v>50.0</v>
      </c>
      <c r="M65" s="51">
        <v>50.0</v>
      </c>
      <c r="N65" s="51">
        <v>50.0</v>
      </c>
      <c r="O65" s="51">
        <v>50.0</v>
      </c>
      <c r="P65" s="51">
        <v>50.0</v>
      </c>
      <c r="Q65" s="51">
        <v>50.0</v>
      </c>
      <c r="R65" s="51">
        <v>50.0</v>
      </c>
      <c r="S65" s="51">
        <v>50.0</v>
      </c>
      <c r="T65" s="51">
        <v>50.0</v>
      </c>
      <c r="U65" s="51">
        <v>50.0</v>
      </c>
      <c r="V65" s="51">
        <v>50.0</v>
      </c>
      <c r="W65" s="51">
        <v>50.0</v>
      </c>
      <c r="X65" s="51">
        <v>50.0</v>
      </c>
      <c r="Y65" s="51">
        <v>50.0</v>
      </c>
      <c r="Z65" s="51">
        <v>50.0</v>
      </c>
      <c r="AA65" s="51">
        <v>50.0</v>
      </c>
      <c r="AB65" s="51">
        <v>50.0</v>
      </c>
      <c r="AC65" s="51">
        <v>50.0</v>
      </c>
      <c r="AD65" s="51">
        <v>50.0</v>
      </c>
      <c r="AE65" s="51">
        <v>50.0</v>
      </c>
      <c r="AF65" s="51">
        <v>50.0</v>
      </c>
      <c r="AG65" s="51">
        <v>50.0</v>
      </c>
      <c r="AH65" s="51">
        <v>50.0</v>
      </c>
      <c r="AI65" s="51">
        <v>50.0</v>
      </c>
      <c r="AJ65" s="51">
        <v>50.0</v>
      </c>
      <c r="AK65" s="51">
        <v>50.0</v>
      </c>
      <c r="AL65" s="51">
        <v>50.0</v>
      </c>
      <c r="AM65" s="51">
        <v>50.0</v>
      </c>
      <c r="AN65" s="51">
        <v>50.0</v>
      </c>
      <c r="AO65" s="51">
        <v>50.0</v>
      </c>
      <c r="AP65" s="51">
        <v>50.0</v>
      </c>
      <c r="AQ65" s="51">
        <v>50.0</v>
      </c>
      <c r="AR65" s="51">
        <v>50.0</v>
      </c>
      <c r="AS65" s="51">
        <v>50.0</v>
      </c>
      <c r="AT65" s="51">
        <v>50.0</v>
      </c>
      <c r="AU65" s="51">
        <v>50.0</v>
      </c>
      <c r="AV65" s="51">
        <v>50.0</v>
      </c>
      <c r="AW65" s="51">
        <v>50.0</v>
      </c>
      <c r="AX65" s="51">
        <v>50.0</v>
      </c>
      <c r="AY65" s="51">
        <v>50.0</v>
      </c>
      <c r="AZ65" s="4"/>
      <c r="BA65" s="52" t="str">
        <f t="shared" si="37"/>
        <v>600</v>
      </c>
      <c r="BB65" s="52" t="str">
        <f t="shared" si="38"/>
        <v>600</v>
      </c>
      <c r="BC65" s="52" t="str">
        <f t="shared" si="39"/>
        <v>600</v>
      </c>
      <c r="BD65" s="52" t="str">
        <f t="shared" si="40"/>
        <v>600</v>
      </c>
      <c r="BE65" s="4"/>
    </row>
    <row r="66" ht="12.0" customHeight="1">
      <c r="A66" s="4"/>
      <c r="B66" s="59" t="s">
        <v>92</v>
      </c>
      <c r="C66" s="49" t="s">
        <v>37</v>
      </c>
      <c r="D66" s="51">
        <v>50.0</v>
      </c>
      <c r="E66" s="51">
        <v>50.0</v>
      </c>
      <c r="F66" s="51">
        <v>50.0</v>
      </c>
      <c r="G66" s="51">
        <v>50.0</v>
      </c>
      <c r="H66" s="51">
        <v>50.0</v>
      </c>
      <c r="I66" s="51">
        <v>50.0</v>
      </c>
      <c r="J66" s="51">
        <v>50.0</v>
      </c>
      <c r="K66" s="51">
        <v>50.0</v>
      </c>
      <c r="L66" s="51">
        <v>50.0</v>
      </c>
      <c r="M66" s="51">
        <v>50.0</v>
      </c>
      <c r="N66" s="51">
        <v>50.0</v>
      </c>
      <c r="O66" s="51">
        <v>50.0</v>
      </c>
      <c r="P66" s="51">
        <v>50.0</v>
      </c>
      <c r="Q66" s="51">
        <v>50.0</v>
      </c>
      <c r="R66" s="51">
        <v>50.0</v>
      </c>
      <c r="S66" s="51">
        <v>50.0</v>
      </c>
      <c r="T66" s="51">
        <v>50.0</v>
      </c>
      <c r="U66" s="51">
        <v>50.0</v>
      </c>
      <c r="V66" s="51">
        <v>50.0</v>
      </c>
      <c r="W66" s="51">
        <v>50.0</v>
      </c>
      <c r="X66" s="51">
        <v>50.0</v>
      </c>
      <c r="Y66" s="51">
        <v>50.0</v>
      </c>
      <c r="Z66" s="51">
        <v>50.0</v>
      </c>
      <c r="AA66" s="51">
        <v>50.0</v>
      </c>
      <c r="AB66" s="51">
        <v>50.0</v>
      </c>
      <c r="AC66" s="51">
        <v>50.0</v>
      </c>
      <c r="AD66" s="51">
        <v>50.0</v>
      </c>
      <c r="AE66" s="51">
        <v>50.0</v>
      </c>
      <c r="AF66" s="51">
        <v>50.0</v>
      </c>
      <c r="AG66" s="51">
        <v>50.0</v>
      </c>
      <c r="AH66" s="51">
        <v>50.0</v>
      </c>
      <c r="AI66" s="51">
        <v>50.0</v>
      </c>
      <c r="AJ66" s="51">
        <v>50.0</v>
      </c>
      <c r="AK66" s="51">
        <v>50.0</v>
      </c>
      <c r="AL66" s="51">
        <v>50.0</v>
      </c>
      <c r="AM66" s="51">
        <v>50.0</v>
      </c>
      <c r="AN66" s="51">
        <v>50.0</v>
      </c>
      <c r="AO66" s="51">
        <v>50.0</v>
      </c>
      <c r="AP66" s="51">
        <v>50.0</v>
      </c>
      <c r="AQ66" s="51">
        <v>50.0</v>
      </c>
      <c r="AR66" s="51">
        <v>50.0</v>
      </c>
      <c r="AS66" s="51">
        <v>50.0</v>
      </c>
      <c r="AT66" s="51">
        <v>50.0</v>
      </c>
      <c r="AU66" s="51">
        <v>50.0</v>
      </c>
      <c r="AV66" s="51">
        <v>50.0</v>
      </c>
      <c r="AW66" s="51">
        <v>50.0</v>
      </c>
      <c r="AX66" s="51">
        <v>50.0</v>
      </c>
      <c r="AY66" s="51">
        <v>50.0</v>
      </c>
      <c r="AZ66" s="4"/>
      <c r="BA66" s="52" t="str">
        <f t="shared" si="37"/>
        <v>600</v>
      </c>
      <c r="BB66" s="52" t="str">
        <f t="shared" si="38"/>
        <v>600</v>
      </c>
      <c r="BC66" s="52" t="str">
        <f t="shared" si="39"/>
        <v>600</v>
      </c>
      <c r="BD66" s="52" t="str">
        <f t="shared" si="40"/>
        <v>600</v>
      </c>
      <c r="BE66" s="4"/>
    </row>
    <row r="67" ht="12.0" customHeight="1">
      <c r="A67" s="4"/>
      <c r="B67" s="65" t="s">
        <v>93</v>
      </c>
      <c r="C67" s="43" t="s">
        <v>37</v>
      </c>
      <c r="D67" s="60">
        <v>50.0</v>
      </c>
      <c r="E67" s="60">
        <v>50.0</v>
      </c>
      <c r="F67" s="60">
        <v>50.0</v>
      </c>
      <c r="G67" s="60">
        <v>50.0</v>
      </c>
      <c r="H67" s="60">
        <v>50.0</v>
      </c>
      <c r="I67" s="60">
        <v>50.0</v>
      </c>
      <c r="J67" s="60">
        <v>50.0</v>
      </c>
      <c r="K67" s="60">
        <v>50.0</v>
      </c>
      <c r="L67" s="60">
        <v>50.0</v>
      </c>
      <c r="M67" s="60">
        <v>50.0</v>
      </c>
      <c r="N67" s="60">
        <v>50.0</v>
      </c>
      <c r="O67" s="60">
        <v>50.0</v>
      </c>
      <c r="P67" s="60">
        <v>50.0</v>
      </c>
      <c r="Q67" s="60">
        <v>50.0</v>
      </c>
      <c r="R67" s="60">
        <v>50.0</v>
      </c>
      <c r="S67" s="60">
        <v>50.0</v>
      </c>
      <c r="T67" s="60">
        <v>50.0</v>
      </c>
      <c r="U67" s="60">
        <v>50.0</v>
      </c>
      <c r="V67" s="60">
        <v>50.0</v>
      </c>
      <c r="W67" s="60">
        <v>50.0</v>
      </c>
      <c r="X67" s="60">
        <v>50.0</v>
      </c>
      <c r="Y67" s="60">
        <v>50.0</v>
      </c>
      <c r="Z67" s="60">
        <v>50.0</v>
      </c>
      <c r="AA67" s="60">
        <v>50.0</v>
      </c>
      <c r="AB67" s="60">
        <v>50.0</v>
      </c>
      <c r="AC67" s="60">
        <v>50.0</v>
      </c>
      <c r="AD67" s="60">
        <v>50.0</v>
      </c>
      <c r="AE67" s="60">
        <v>50.0</v>
      </c>
      <c r="AF67" s="60">
        <v>50.0</v>
      </c>
      <c r="AG67" s="60">
        <v>50.0</v>
      </c>
      <c r="AH67" s="60">
        <v>50.0</v>
      </c>
      <c r="AI67" s="60">
        <v>50.0</v>
      </c>
      <c r="AJ67" s="60">
        <v>50.0</v>
      </c>
      <c r="AK67" s="60">
        <v>50.0</v>
      </c>
      <c r="AL67" s="60">
        <v>50.0</v>
      </c>
      <c r="AM67" s="60">
        <v>50.0</v>
      </c>
      <c r="AN67" s="60">
        <v>50.0</v>
      </c>
      <c r="AO67" s="60">
        <v>50.0</v>
      </c>
      <c r="AP67" s="60">
        <v>50.0</v>
      </c>
      <c r="AQ67" s="60">
        <v>50.0</v>
      </c>
      <c r="AR67" s="60">
        <v>50.0</v>
      </c>
      <c r="AS67" s="60">
        <v>50.0</v>
      </c>
      <c r="AT67" s="60">
        <v>50.0</v>
      </c>
      <c r="AU67" s="60">
        <v>50.0</v>
      </c>
      <c r="AV67" s="60">
        <v>50.0</v>
      </c>
      <c r="AW67" s="60">
        <v>50.0</v>
      </c>
      <c r="AX67" s="60">
        <v>50.0</v>
      </c>
      <c r="AY67" s="60">
        <v>50.0</v>
      </c>
      <c r="AZ67" s="4"/>
      <c r="BA67" s="61" t="str">
        <f t="shared" si="37"/>
        <v>600</v>
      </c>
      <c r="BB67" s="61" t="str">
        <f t="shared" si="38"/>
        <v>600</v>
      </c>
      <c r="BC67" s="61" t="str">
        <f t="shared" si="39"/>
        <v>600</v>
      </c>
      <c r="BD67" s="61" t="str">
        <f t="shared" si="40"/>
        <v>600</v>
      </c>
      <c r="BE67" s="4"/>
    </row>
    <row r="68" ht="12.0" customHeight="1">
      <c r="A68" s="4"/>
      <c r="B68" s="47" t="s">
        <v>39</v>
      </c>
      <c r="C68" s="48" t="s">
        <v>37</v>
      </c>
      <c r="D68" s="62" t="str">
        <f t="shared" ref="D68:AY68" si="41">SUM(D63:D67)</f>
        <v>250</v>
      </c>
      <c r="E68" s="62" t="str">
        <f t="shared" si="41"/>
        <v>250</v>
      </c>
      <c r="F68" s="62" t="str">
        <f t="shared" si="41"/>
        <v>250</v>
      </c>
      <c r="G68" s="62" t="str">
        <f t="shared" si="41"/>
        <v>250</v>
      </c>
      <c r="H68" s="62" t="str">
        <f t="shared" si="41"/>
        <v>250</v>
      </c>
      <c r="I68" s="62" t="str">
        <f t="shared" si="41"/>
        <v>250</v>
      </c>
      <c r="J68" s="62" t="str">
        <f t="shared" si="41"/>
        <v>250</v>
      </c>
      <c r="K68" s="62" t="str">
        <f t="shared" si="41"/>
        <v>250</v>
      </c>
      <c r="L68" s="62" t="str">
        <f t="shared" si="41"/>
        <v>250</v>
      </c>
      <c r="M68" s="62" t="str">
        <f t="shared" si="41"/>
        <v>250</v>
      </c>
      <c r="N68" s="62" t="str">
        <f t="shared" si="41"/>
        <v>250</v>
      </c>
      <c r="O68" s="62" t="str">
        <f t="shared" si="41"/>
        <v>250</v>
      </c>
      <c r="P68" s="62" t="str">
        <f t="shared" si="41"/>
        <v>250</v>
      </c>
      <c r="Q68" s="62" t="str">
        <f t="shared" si="41"/>
        <v>250</v>
      </c>
      <c r="R68" s="62" t="str">
        <f t="shared" si="41"/>
        <v>250</v>
      </c>
      <c r="S68" s="62" t="str">
        <f t="shared" si="41"/>
        <v>250</v>
      </c>
      <c r="T68" s="62" t="str">
        <f t="shared" si="41"/>
        <v>250</v>
      </c>
      <c r="U68" s="62" t="str">
        <f t="shared" si="41"/>
        <v>250</v>
      </c>
      <c r="V68" s="62" t="str">
        <f t="shared" si="41"/>
        <v>250</v>
      </c>
      <c r="W68" s="62" t="str">
        <f t="shared" si="41"/>
        <v>250</v>
      </c>
      <c r="X68" s="62" t="str">
        <f t="shared" si="41"/>
        <v>250</v>
      </c>
      <c r="Y68" s="62" t="str">
        <f t="shared" si="41"/>
        <v>250</v>
      </c>
      <c r="Z68" s="62" t="str">
        <f t="shared" si="41"/>
        <v>250</v>
      </c>
      <c r="AA68" s="62" t="str">
        <f t="shared" si="41"/>
        <v>250</v>
      </c>
      <c r="AB68" s="62" t="str">
        <f t="shared" si="41"/>
        <v>250</v>
      </c>
      <c r="AC68" s="62" t="str">
        <f t="shared" si="41"/>
        <v>250</v>
      </c>
      <c r="AD68" s="62" t="str">
        <f t="shared" si="41"/>
        <v>250</v>
      </c>
      <c r="AE68" s="62" t="str">
        <f t="shared" si="41"/>
        <v>250</v>
      </c>
      <c r="AF68" s="62" t="str">
        <f t="shared" si="41"/>
        <v>250</v>
      </c>
      <c r="AG68" s="62" t="str">
        <f t="shared" si="41"/>
        <v>250</v>
      </c>
      <c r="AH68" s="62" t="str">
        <f t="shared" si="41"/>
        <v>250</v>
      </c>
      <c r="AI68" s="62" t="str">
        <f t="shared" si="41"/>
        <v>250</v>
      </c>
      <c r="AJ68" s="62" t="str">
        <f t="shared" si="41"/>
        <v>250</v>
      </c>
      <c r="AK68" s="62" t="str">
        <f t="shared" si="41"/>
        <v>250</v>
      </c>
      <c r="AL68" s="62" t="str">
        <f t="shared" si="41"/>
        <v>250</v>
      </c>
      <c r="AM68" s="62" t="str">
        <f t="shared" si="41"/>
        <v>250</v>
      </c>
      <c r="AN68" s="62" t="str">
        <f t="shared" si="41"/>
        <v>250</v>
      </c>
      <c r="AO68" s="62" t="str">
        <f t="shared" si="41"/>
        <v>250</v>
      </c>
      <c r="AP68" s="62" t="str">
        <f t="shared" si="41"/>
        <v>250</v>
      </c>
      <c r="AQ68" s="62" t="str">
        <f t="shared" si="41"/>
        <v>250</v>
      </c>
      <c r="AR68" s="62" t="str">
        <f t="shared" si="41"/>
        <v>250</v>
      </c>
      <c r="AS68" s="62" t="str">
        <f t="shared" si="41"/>
        <v>250</v>
      </c>
      <c r="AT68" s="62" t="str">
        <f t="shared" si="41"/>
        <v>250</v>
      </c>
      <c r="AU68" s="62" t="str">
        <f t="shared" si="41"/>
        <v>250</v>
      </c>
      <c r="AV68" s="62" t="str">
        <f t="shared" si="41"/>
        <v>250</v>
      </c>
      <c r="AW68" s="62" t="str">
        <f t="shared" si="41"/>
        <v>250</v>
      </c>
      <c r="AX68" s="62" t="str">
        <f t="shared" si="41"/>
        <v>250</v>
      </c>
      <c r="AY68" s="62" t="str">
        <f t="shared" si="41"/>
        <v>250</v>
      </c>
      <c r="AZ68" s="4"/>
      <c r="BA68" s="62" t="str">
        <f t="shared" si="37"/>
        <v>3,000</v>
      </c>
      <c r="BB68" s="62" t="str">
        <f t="shared" si="38"/>
        <v>3,000</v>
      </c>
      <c r="BC68" s="62" t="str">
        <f t="shared" si="39"/>
        <v>3,000</v>
      </c>
      <c r="BD68" s="62" t="str">
        <f t="shared" si="40"/>
        <v>3,000</v>
      </c>
      <c r="BE68" s="4"/>
    </row>
    <row r="69" ht="12.0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</row>
    <row r="70" ht="12.0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</row>
    <row r="71" ht="12.0" customHeight="1">
      <c r="A71" s="4"/>
      <c r="B71" s="24" t="s">
        <v>94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</row>
    <row r="72" ht="12.0" customHeight="1">
      <c r="A72" s="4"/>
      <c r="B72" s="65" t="s">
        <v>94</v>
      </c>
      <c r="C72" s="43" t="s">
        <v>37</v>
      </c>
      <c r="D72" s="60">
        <v>50.0</v>
      </c>
      <c r="E72" s="60">
        <v>50.0</v>
      </c>
      <c r="F72" s="60">
        <v>50.0</v>
      </c>
      <c r="G72" s="60">
        <v>50.0</v>
      </c>
      <c r="H72" s="60">
        <v>50.0</v>
      </c>
      <c r="I72" s="60">
        <v>50.0</v>
      </c>
      <c r="J72" s="60">
        <v>50.0</v>
      </c>
      <c r="K72" s="60">
        <v>50.0</v>
      </c>
      <c r="L72" s="60">
        <v>50.0</v>
      </c>
      <c r="M72" s="60">
        <v>50.0</v>
      </c>
      <c r="N72" s="60">
        <v>50.0</v>
      </c>
      <c r="O72" s="60">
        <v>50.0</v>
      </c>
      <c r="P72" s="60">
        <v>50.0</v>
      </c>
      <c r="Q72" s="60">
        <v>50.0</v>
      </c>
      <c r="R72" s="60">
        <v>50.0</v>
      </c>
      <c r="S72" s="60">
        <v>50.0</v>
      </c>
      <c r="T72" s="60">
        <v>50.0</v>
      </c>
      <c r="U72" s="60">
        <v>50.0</v>
      </c>
      <c r="V72" s="60">
        <v>50.0</v>
      </c>
      <c r="W72" s="60">
        <v>50.0</v>
      </c>
      <c r="X72" s="60">
        <v>50.0</v>
      </c>
      <c r="Y72" s="60">
        <v>50.0</v>
      </c>
      <c r="Z72" s="60">
        <v>50.0</v>
      </c>
      <c r="AA72" s="60">
        <v>50.0</v>
      </c>
      <c r="AB72" s="60">
        <v>50.0</v>
      </c>
      <c r="AC72" s="60">
        <v>50.0</v>
      </c>
      <c r="AD72" s="60">
        <v>50.0</v>
      </c>
      <c r="AE72" s="60">
        <v>50.0</v>
      </c>
      <c r="AF72" s="60">
        <v>50.0</v>
      </c>
      <c r="AG72" s="60">
        <v>50.0</v>
      </c>
      <c r="AH72" s="60">
        <v>50.0</v>
      </c>
      <c r="AI72" s="60">
        <v>50.0</v>
      </c>
      <c r="AJ72" s="60">
        <v>50.0</v>
      </c>
      <c r="AK72" s="60">
        <v>50.0</v>
      </c>
      <c r="AL72" s="60">
        <v>50.0</v>
      </c>
      <c r="AM72" s="60">
        <v>50.0</v>
      </c>
      <c r="AN72" s="60">
        <v>50.0</v>
      </c>
      <c r="AO72" s="60">
        <v>50.0</v>
      </c>
      <c r="AP72" s="60">
        <v>50.0</v>
      </c>
      <c r="AQ72" s="60">
        <v>50.0</v>
      </c>
      <c r="AR72" s="60">
        <v>50.0</v>
      </c>
      <c r="AS72" s="60">
        <v>50.0</v>
      </c>
      <c r="AT72" s="60">
        <v>50.0</v>
      </c>
      <c r="AU72" s="60">
        <v>50.0</v>
      </c>
      <c r="AV72" s="60">
        <v>50.0</v>
      </c>
      <c r="AW72" s="60">
        <v>50.0</v>
      </c>
      <c r="AX72" s="60">
        <v>50.0</v>
      </c>
      <c r="AY72" s="60">
        <v>50.0</v>
      </c>
      <c r="AZ72" s="4"/>
      <c r="BA72" s="61" t="str">
        <f t="shared" ref="BA72:BA73" si="43">SUM(D72:O72)</f>
        <v>600</v>
      </c>
      <c r="BB72" s="61" t="str">
        <f t="shared" ref="BB72:BB73" si="44">SUM(P72:AA72)</f>
        <v>600</v>
      </c>
      <c r="BC72" s="61" t="str">
        <f t="shared" ref="BC72:BC73" si="45">SUM(AB72:AM72)</f>
        <v>600</v>
      </c>
      <c r="BD72" s="61" t="str">
        <f t="shared" ref="BD72:BD73" si="46">SUM(AN72:AY72)</f>
        <v>600</v>
      </c>
      <c r="BE72" s="4"/>
    </row>
    <row r="73" ht="12.0" customHeight="1">
      <c r="A73" s="4"/>
      <c r="B73" s="47" t="s">
        <v>39</v>
      </c>
      <c r="C73" s="48" t="s">
        <v>37</v>
      </c>
      <c r="D73" s="62" t="str">
        <f t="shared" ref="D73:AY73" si="42">SUM(D72)</f>
        <v>50</v>
      </c>
      <c r="E73" s="62" t="str">
        <f t="shared" si="42"/>
        <v>50</v>
      </c>
      <c r="F73" s="62" t="str">
        <f t="shared" si="42"/>
        <v>50</v>
      </c>
      <c r="G73" s="62" t="str">
        <f t="shared" si="42"/>
        <v>50</v>
      </c>
      <c r="H73" s="62" t="str">
        <f t="shared" si="42"/>
        <v>50</v>
      </c>
      <c r="I73" s="62" t="str">
        <f t="shared" si="42"/>
        <v>50</v>
      </c>
      <c r="J73" s="62" t="str">
        <f t="shared" si="42"/>
        <v>50</v>
      </c>
      <c r="K73" s="62" t="str">
        <f t="shared" si="42"/>
        <v>50</v>
      </c>
      <c r="L73" s="62" t="str">
        <f t="shared" si="42"/>
        <v>50</v>
      </c>
      <c r="M73" s="62" t="str">
        <f t="shared" si="42"/>
        <v>50</v>
      </c>
      <c r="N73" s="62" t="str">
        <f t="shared" si="42"/>
        <v>50</v>
      </c>
      <c r="O73" s="62" t="str">
        <f t="shared" si="42"/>
        <v>50</v>
      </c>
      <c r="P73" s="62" t="str">
        <f t="shared" si="42"/>
        <v>50</v>
      </c>
      <c r="Q73" s="62" t="str">
        <f t="shared" si="42"/>
        <v>50</v>
      </c>
      <c r="R73" s="62" t="str">
        <f t="shared" si="42"/>
        <v>50</v>
      </c>
      <c r="S73" s="62" t="str">
        <f t="shared" si="42"/>
        <v>50</v>
      </c>
      <c r="T73" s="62" t="str">
        <f t="shared" si="42"/>
        <v>50</v>
      </c>
      <c r="U73" s="62" t="str">
        <f t="shared" si="42"/>
        <v>50</v>
      </c>
      <c r="V73" s="62" t="str">
        <f t="shared" si="42"/>
        <v>50</v>
      </c>
      <c r="W73" s="62" t="str">
        <f t="shared" si="42"/>
        <v>50</v>
      </c>
      <c r="X73" s="62" t="str">
        <f t="shared" si="42"/>
        <v>50</v>
      </c>
      <c r="Y73" s="62" t="str">
        <f t="shared" si="42"/>
        <v>50</v>
      </c>
      <c r="Z73" s="62" t="str">
        <f t="shared" si="42"/>
        <v>50</v>
      </c>
      <c r="AA73" s="62" t="str">
        <f t="shared" si="42"/>
        <v>50</v>
      </c>
      <c r="AB73" s="62" t="str">
        <f t="shared" si="42"/>
        <v>50</v>
      </c>
      <c r="AC73" s="62" t="str">
        <f t="shared" si="42"/>
        <v>50</v>
      </c>
      <c r="AD73" s="62" t="str">
        <f t="shared" si="42"/>
        <v>50</v>
      </c>
      <c r="AE73" s="62" t="str">
        <f t="shared" si="42"/>
        <v>50</v>
      </c>
      <c r="AF73" s="62" t="str">
        <f t="shared" si="42"/>
        <v>50</v>
      </c>
      <c r="AG73" s="62" t="str">
        <f t="shared" si="42"/>
        <v>50</v>
      </c>
      <c r="AH73" s="62" t="str">
        <f t="shared" si="42"/>
        <v>50</v>
      </c>
      <c r="AI73" s="62" t="str">
        <f t="shared" si="42"/>
        <v>50</v>
      </c>
      <c r="AJ73" s="62" t="str">
        <f t="shared" si="42"/>
        <v>50</v>
      </c>
      <c r="AK73" s="62" t="str">
        <f t="shared" si="42"/>
        <v>50</v>
      </c>
      <c r="AL73" s="62" t="str">
        <f t="shared" si="42"/>
        <v>50</v>
      </c>
      <c r="AM73" s="62" t="str">
        <f t="shared" si="42"/>
        <v>50</v>
      </c>
      <c r="AN73" s="62" t="str">
        <f t="shared" si="42"/>
        <v>50</v>
      </c>
      <c r="AO73" s="62" t="str">
        <f t="shared" si="42"/>
        <v>50</v>
      </c>
      <c r="AP73" s="62" t="str">
        <f t="shared" si="42"/>
        <v>50</v>
      </c>
      <c r="AQ73" s="62" t="str">
        <f t="shared" si="42"/>
        <v>50</v>
      </c>
      <c r="AR73" s="62" t="str">
        <f t="shared" si="42"/>
        <v>50</v>
      </c>
      <c r="AS73" s="62" t="str">
        <f t="shared" si="42"/>
        <v>50</v>
      </c>
      <c r="AT73" s="62" t="str">
        <f t="shared" si="42"/>
        <v>50</v>
      </c>
      <c r="AU73" s="62" t="str">
        <f t="shared" si="42"/>
        <v>50</v>
      </c>
      <c r="AV73" s="62" t="str">
        <f t="shared" si="42"/>
        <v>50</v>
      </c>
      <c r="AW73" s="62" t="str">
        <f t="shared" si="42"/>
        <v>50</v>
      </c>
      <c r="AX73" s="62" t="str">
        <f t="shared" si="42"/>
        <v>50</v>
      </c>
      <c r="AY73" s="62" t="str">
        <f t="shared" si="42"/>
        <v>50</v>
      </c>
      <c r="AZ73" s="4"/>
      <c r="BA73" s="62" t="str">
        <f t="shared" si="43"/>
        <v>600</v>
      </c>
      <c r="BB73" s="62" t="str">
        <f t="shared" si="44"/>
        <v>600</v>
      </c>
      <c r="BC73" s="62" t="str">
        <f t="shared" si="45"/>
        <v>600</v>
      </c>
      <c r="BD73" s="62" t="str">
        <f t="shared" si="46"/>
        <v>600</v>
      </c>
      <c r="BE73" s="4"/>
    </row>
    <row r="74" ht="12.0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</row>
    <row r="75" ht="12.0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</row>
    <row r="76" ht="12.0" customHeight="1">
      <c r="A76" s="4"/>
      <c r="B76" s="24" t="s">
        <v>97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</row>
    <row r="77" ht="12.0" customHeight="1">
      <c r="A77" s="4"/>
      <c r="B77" s="65" t="s">
        <v>97</v>
      </c>
      <c r="C77" s="43" t="s">
        <v>37</v>
      </c>
      <c r="D77" s="60">
        <v>50.0</v>
      </c>
      <c r="E77" s="60">
        <v>50.0</v>
      </c>
      <c r="F77" s="60">
        <v>50.0</v>
      </c>
      <c r="G77" s="60">
        <v>50.0</v>
      </c>
      <c r="H77" s="60">
        <v>50.0</v>
      </c>
      <c r="I77" s="60">
        <v>50.0</v>
      </c>
      <c r="J77" s="60">
        <v>50.0</v>
      </c>
      <c r="K77" s="60">
        <v>50.0</v>
      </c>
      <c r="L77" s="60">
        <v>50.0</v>
      </c>
      <c r="M77" s="60">
        <v>50.0</v>
      </c>
      <c r="N77" s="60">
        <v>50.0</v>
      </c>
      <c r="O77" s="60">
        <v>50.0</v>
      </c>
      <c r="P77" s="60">
        <v>50.0</v>
      </c>
      <c r="Q77" s="60">
        <v>50.0</v>
      </c>
      <c r="R77" s="60">
        <v>50.0</v>
      </c>
      <c r="S77" s="60">
        <v>50.0</v>
      </c>
      <c r="T77" s="60">
        <v>50.0</v>
      </c>
      <c r="U77" s="60">
        <v>50.0</v>
      </c>
      <c r="V77" s="60">
        <v>50.0</v>
      </c>
      <c r="W77" s="60">
        <v>50.0</v>
      </c>
      <c r="X77" s="60">
        <v>50.0</v>
      </c>
      <c r="Y77" s="60">
        <v>50.0</v>
      </c>
      <c r="Z77" s="60">
        <v>50.0</v>
      </c>
      <c r="AA77" s="60">
        <v>50.0</v>
      </c>
      <c r="AB77" s="60">
        <v>50.0</v>
      </c>
      <c r="AC77" s="60">
        <v>50.0</v>
      </c>
      <c r="AD77" s="60">
        <v>50.0</v>
      </c>
      <c r="AE77" s="60">
        <v>50.0</v>
      </c>
      <c r="AF77" s="60">
        <v>50.0</v>
      </c>
      <c r="AG77" s="60">
        <v>50.0</v>
      </c>
      <c r="AH77" s="60">
        <v>50.0</v>
      </c>
      <c r="AI77" s="60">
        <v>50.0</v>
      </c>
      <c r="AJ77" s="60">
        <v>50.0</v>
      </c>
      <c r="AK77" s="60">
        <v>50.0</v>
      </c>
      <c r="AL77" s="60">
        <v>50.0</v>
      </c>
      <c r="AM77" s="60">
        <v>50.0</v>
      </c>
      <c r="AN77" s="60">
        <v>50.0</v>
      </c>
      <c r="AO77" s="60">
        <v>50.0</v>
      </c>
      <c r="AP77" s="60">
        <v>50.0</v>
      </c>
      <c r="AQ77" s="60">
        <v>50.0</v>
      </c>
      <c r="AR77" s="60">
        <v>50.0</v>
      </c>
      <c r="AS77" s="60">
        <v>50.0</v>
      </c>
      <c r="AT77" s="60">
        <v>50.0</v>
      </c>
      <c r="AU77" s="60">
        <v>50.0</v>
      </c>
      <c r="AV77" s="60">
        <v>50.0</v>
      </c>
      <c r="AW77" s="60">
        <v>50.0</v>
      </c>
      <c r="AX77" s="60">
        <v>50.0</v>
      </c>
      <c r="AY77" s="60">
        <v>50.0</v>
      </c>
      <c r="AZ77" s="4"/>
      <c r="BA77" s="61" t="str">
        <f t="shared" ref="BA77:BA78" si="48">SUM(D77:O77)</f>
        <v>600</v>
      </c>
      <c r="BB77" s="61" t="str">
        <f t="shared" ref="BB77:BB78" si="49">SUM(P77:AA77)</f>
        <v>600</v>
      </c>
      <c r="BC77" s="61" t="str">
        <f t="shared" ref="BC77:BC78" si="50">SUM(AB77:AM77)</f>
        <v>600</v>
      </c>
      <c r="BD77" s="61" t="str">
        <f t="shared" ref="BD77:BD78" si="51">SUM(AN77:AY77)</f>
        <v>600</v>
      </c>
      <c r="BE77" s="4"/>
    </row>
    <row r="78" ht="12.0" customHeight="1">
      <c r="A78" s="4"/>
      <c r="B78" s="47" t="s">
        <v>39</v>
      </c>
      <c r="C78" s="48" t="s">
        <v>37</v>
      </c>
      <c r="D78" s="62" t="str">
        <f t="shared" ref="D78:AY78" si="47">SUM(D77)</f>
        <v>50</v>
      </c>
      <c r="E78" s="62" t="str">
        <f t="shared" si="47"/>
        <v>50</v>
      </c>
      <c r="F78" s="62" t="str">
        <f t="shared" si="47"/>
        <v>50</v>
      </c>
      <c r="G78" s="62" t="str">
        <f t="shared" si="47"/>
        <v>50</v>
      </c>
      <c r="H78" s="62" t="str">
        <f t="shared" si="47"/>
        <v>50</v>
      </c>
      <c r="I78" s="62" t="str">
        <f t="shared" si="47"/>
        <v>50</v>
      </c>
      <c r="J78" s="62" t="str">
        <f t="shared" si="47"/>
        <v>50</v>
      </c>
      <c r="K78" s="62" t="str">
        <f t="shared" si="47"/>
        <v>50</v>
      </c>
      <c r="L78" s="62" t="str">
        <f t="shared" si="47"/>
        <v>50</v>
      </c>
      <c r="M78" s="62" t="str">
        <f t="shared" si="47"/>
        <v>50</v>
      </c>
      <c r="N78" s="62" t="str">
        <f t="shared" si="47"/>
        <v>50</v>
      </c>
      <c r="O78" s="62" t="str">
        <f t="shared" si="47"/>
        <v>50</v>
      </c>
      <c r="P78" s="62" t="str">
        <f t="shared" si="47"/>
        <v>50</v>
      </c>
      <c r="Q78" s="62" t="str">
        <f t="shared" si="47"/>
        <v>50</v>
      </c>
      <c r="R78" s="62" t="str">
        <f t="shared" si="47"/>
        <v>50</v>
      </c>
      <c r="S78" s="62" t="str">
        <f t="shared" si="47"/>
        <v>50</v>
      </c>
      <c r="T78" s="62" t="str">
        <f t="shared" si="47"/>
        <v>50</v>
      </c>
      <c r="U78" s="62" t="str">
        <f t="shared" si="47"/>
        <v>50</v>
      </c>
      <c r="V78" s="62" t="str">
        <f t="shared" si="47"/>
        <v>50</v>
      </c>
      <c r="W78" s="62" t="str">
        <f t="shared" si="47"/>
        <v>50</v>
      </c>
      <c r="X78" s="62" t="str">
        <f t="shared" si="47"/>
        <v>50</v>
      </c>
      <c r="Y78" s="62" t="str">
        <f t="shared" si="47"/>
        <v>50</v>
      </c>
      <c r="Z78" s="62" t="str">
        <f t="shared" si="47"/>
        <v>50</v>
      </c>
      <c r="AA78" s="62" t="str">
        <f t="shared" si="47"/>
        <v>50</v>
      </c>
      <c r="AB78" s="62" t="str">
        <f t="shared" si="47"/>
        <v>50</v>
      </c>
      <c r="AC78" s="62" t="str">
        <f t="shared" si="47"/>
        <v>50</v>
      </c>
      <c r="AD78" s="62" t="str">
        <f t="shared" si="47"/>
        <v>50</v>
      </c>
      <c r="AE78" s="62" t="str">
        <f t="shared" si="47"/>
        <v>50</v>
      </c>
      <c r="AF78" s="62" t="str">
        <f t="shared" si="47"/>
        <v>50</v>
      </c>
      <c r="AG78" s="62" t="str">
        <f t="shared" si="47"/>
        <v>50</v>
      </c>
      <c r="AH78" s="62" t="str">
        <f t="shared" si="47"/>
        <v>50</v>
      </c>
      <c r="AI78" s="62" t="str">
        <f t="shared" si="47"/>
        <v>50</v>
      </c>
      <c r="AJ78" s="62" t="str">
        <f t="shared" si="47"/>
        <v>50</v>
      </c>
      <c r="AK78" s="62" t="str">
        <f t="shared" si="47"/>
        <v>50</v>
      </c>
      <c r="AL78" s="62" t="str">
        <f t="shared" si="47"/>
        <v>50</v>
      </c>
      <c r="AM78" s="62" t="str">
        <f t="shared" si="47"/>
        <v>50</v>
      </c>
      <c r="AN78" s="62" t="str">
        <f t="shared" si="47"/>
        <v>50</v>
      </c>
      <c r="AO78" s="62" t="str">
        <f t="shared" si="47"/>
        <v>50</v>
      </c>
      <c r="AP78" s="62" t="str">
        <f t="shared" si="47"/>
        <v>50</v>
      </c>
      <c r="AQ78" s="62" t="str">
        <f t="shared" si="47"/>
        <v>50</v>
      </c>
      <c r="AR78" s="62" t="str">
        <f t="shared" si="47"/>
        <v>50</v>
      </c>
      <c r="AS78" s="62" t="str">
        <f t="shared" si="47"/>
        <v>50</v>
      </c>
      <c r="AT78" s="62" t="str">
        <f t="shared" si="47"/>
        <v>50</v>
      </c>
      <c r="AU78" s="62" t="str">
        <f t="shared" si="47"/>
        <v>50</v>
      </c>
      <c r="AV78" s="62" t="str">
        <f t="shared" si="47"/>
        <v>50</v>
      </c>
      <c r="AW78" s="62" t="str">
        <f t="shared" si="47"/>
        <v>50</v>
      </c>
      <c r="AX78" s="62" t="str">
        <f t="shared" si="47"/>
        <v>50</v>
      </c>
      <c r="AY78" s="62" t="str">
        <f t="shared" si="47"/>
        <v>50</v>
      </c>
      <c r="AZ78" s="4"/>
      <c r="BA78" s="62" t="str">
        <f t="shared" si="48"/>
        <v>600</v>
      </c>
      <c r="BB78" s="62" t="str">
        <f t="shared" si="49"/>
        <v>600</v>
      </c>
      <c r="BC78" s="62" t="str">
        <f t="shared" si="50"/>
        <v>600</v>
      </c>
      <c r="BD78" s="62" t="str">
        <f t="shared" si="51"/>
        <v>600</v>
      </c>
      <c r="BE78" s="4"/>
    </row>
    <row r="79" ht="12.0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</row>
    <row r="80" ht="12.0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</row>
    <row r="81" ht="12.0" customHeight="1">
      <c r="A81" s="4"/>
      <c r="B81" s="24" t="s">
        <v>99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</row>
    <row r="82" ht="12.0" customHeight="1">
      <c r="A82" s="4"/>
      <c r="B82" s="59" t="s">
        <v>100</v>
      </c>
      <c r="C82" s="49" t="s">
        <v>37</v>
      </c>
      <c r="D82" s="51">
        <v>5000.0</v>
      </c>
      <c r="E82" s="51">
        <v>0.0</v>
      </c>
      <c r="F82" s="51">
        <v>0.0</v>
      </c>
      <c r="G82" s="51">
        <v>0.0</v>
      </c>
      <c r="H82" s="51">
        <v>0.0</v>
      </c>
      <c r="I82" s="51">
        <v>0.0</v>
      </c>
      <c r="J82" s="51">
        <v>0.0</v>
      </c>
      <c r="K82" s="51">
        <v>0.0</v>
      </c>
      <c r="L82" s="51">
        <v>0.0</v>
      </c>
      <c r="M82" s="51">
        <v>0.0</v>
      </c>
      <c r="N82" s="51">
        <v>0.0</v>
      </c>
      <c r="O82" s="51">
        <v>0.0</v>
      </c>
      <c r="P82" s="51">
        <v>0.0</v>
      </c>
      <c r="Q82" s="51">
        <v>0.0</v>
      </c>
      <c r="R82" s="51">
        <v>0.0</v>
      </c>
      <c r="S82" s="51">
        <v>0.0</v>
      </c>
      <c r="T82" s="51">
        <v>0.0</v>
      </c>
      <c r="U82" s="51">
        <v>0.0</v>
      </c>
      <c r="V82" s="51">
        <v>0.0</v>
      </c>
      <c r="W82" s="51">
        <v>0.0</v>
      </c>
      <c r="X82" s="51">
        <v>0.0</v>
      </c>
      <c r="Y82" s="51">
        <v>0.0</v>
      </c>
      <c r="Z82" s="51">
        <v>0.0</v>
      </c>
      <c r="AA82" s="51">
        <v>0.0</v>
      </c>
      <c r="AB82" s="51">
        <v>0.0</v>
      </c>
      <c r="AC82" s="51">
        <v>0.0</v>
      </c>
      <c r="AD82" s="51">
        <v>0.0</v>
      </c>
      <c r="AE82" s="51">
        <v>0.0</v>
      </c>
      <c r="AF82" s="51">
        <v>0.0</v>
      </c>
      <c r="AG82" s="51">
        <v>0.0</v>
      </c>
      <c r="AH82" s="51">
        <v>0.0</v>
      </c>
      <c r="AI82" s="51">
        <v>0.0</v>
      </c>
      <c r="AJ82" s="51">
        <v>0.0</v>
      </c>
      <c r="AK82" s="51">
        <v>0.0</v>
      </c>
      <c r="AL82" s="51">
        <v>0.0</v>
      </c>
      <c r="AM82" s="51">
        <v>0.0</v>
      </c>
      <c r="AN82" s="51">
        <v>0.0</v>
      </c>
      <c r="AO82" s="51">
        <v>0.0</v>
      </c>
      <c r="AP82" s="51">
        <v>0.0</v>
      </c>
      <c r="AQ82" s="51">
        <v>0.0</v>
      </c>
      <c r="AR82" s="51">
        <v>0.0</v>
      </c>
      <c r="AS82" s="51">
        <v>0.0</v>
      </c>
      <c r="AT82" s="51">
        <v>0.0</v>
      </c>
      <c r="AU82" s="51">
        <v>0.0</v>
      </c>
      <c r="AV82" s="51">
        <v>0.0</v>
      </c>
      <c r="AW82" s="51">
        <v>0.0</v>
      </c>
      <c r="AX82" s="51">
        <v>0.0</v>
      </c>
      <c r="AY82" s="51">
        <v>0.0</v>
      </c>
      <c r="AZ82" s="4"/>
      <c r="BA82" s="52" t="str">
        <f t="shared" ref="BA82:BA87" si="52">SUM(D82:O82)</f>
        <v>5,000</v>
      </c>
      <c r="BB82" s="52" t="str">
        <f t="shared" ref="BB82:BB87" si="53">SUM(P82:AA82)</f>
        <v>0</v>
      </c>
      <c r="BC82" s="52" t="str">
        <f t="shared" ref="BC82:BC87" si="54">SUM(AB82:AM82)</f>
        <v>0</v>
      </c>
      <c r="BD82" s="52" t="str">
        <f t="shared" ref="BD82:BD87" si="55">SUM(AN82:AY82)</f>
        <v>0</v>
      </c>
      <c r="BE82" s="4"/>
    </row>
    <row r="83" ht="12.0" customHeight="1">
      <c r="A83" s="4"/>
      <c r="B83" s="59" t="s">
        <v>101</v>
      </c>
      <c r="C83" s="49" t="s">
        <v>37</v>
      </c>
      <c r="D83" s="51">
        <v>3000.0</v>
      </c>
      <c r="E83" s="51">
        <v>3000.0</v>
      </c>
      <c r="F83" s="51">
        <v>0.0</v>
      </c>
      <c r="G83" s="51">
        <v>0.0</v>
      </c>
      <c r="H83" s="51">
        <v>0.0</v>
      </c>
      <c r="I83" s="51">
        <v>0.0</v>
      </c>
      <c r="J83" s="51">
        <v>0.0</v>
      </c>
      <c r="K83" s="51">
        <v>0.0</v>
      </c>
      <c r="L83" s="51">
        <v>0.0</v>
      </c>
      <c r="M83" s="51">
        <v>0.0</v>
      </c>
      <c r="N83" s="51">
        <v>0.0</v>
      </c>
      <c r="O83" s="51">
        <v>0.0</v>
      </c>
      <c r="P83" s="51">
        <v>0.0</v>
      </c>
      <c r="Q83" s="51">
        <v>0.0</v>
      </c>
      <c r="R83" s="51">
        <v>0.0</v>
      </c>
      <c r="S83" s="51">
        <v>0.0</v>
      </c>
      <c r="T83" s="51">
        <v>0.0</v>
      </c>
      <c r="U83" s="51">
        <v>0.0</v>
      </c>
      <c r="V83" s="51">
        <v>0.0</v>
      </c>
      <c r="W83" s="51">
        <v>0.0</v>
      </c>
      <c r="X83" s="51">
        <v>0.0</v>
      </c>
      <c r="Y83" s="51">
        <v>0.0</v>
      </c>
      <c r="Z83" s="51">
        <v>0.0</v>
      </c>
      <c r="AA83" s="51">
        <v>0.0</v>
      </c>
      <c r="AB83" s="51">
        <v>0.0</v>
      </c>
      <c r="AC83" s="51">
        <v>0.0</v>
      </c>
      <c r="AD83" s="51">
        <v>0.0</v>
      </c>
      <c r="AE83" s="51">
        <v>0.0</v>
      </c>
      <c r="AF83" s="51">
        <v>0.0</v>
      </c>
      <c r="AG83" s="51">
        <v>0.0</v>
      </c>
      <c r="AH83" s="51">
        <v>0.0</v>
      </c>
      <c r="AI83" s="51">
        <v>0.0</v>
      </c>
      <c r="AJ83" s="51">
        <v>0.0</v>
      </c>
      <c r="AK83" s="51">
        <v>0.0</v>
      </c>
      <c r="AL83" s="51">
        <v>0.0</v>
      </c>
      <c r="AM83" s="51">
        <v>0.0</v>
      </c>
      <c r="AN83" s="51">
        <v>0.0</v>
      </c>
      <c r="AO83" s="51">
        <v>0.0</v>
      </c>
      <c r="AP83" s="51">
        <v>0.0</v>
      </c>
      <c r="AQ83" s="51">
        <v>0.0</v>
      </c>
      <c r="AR83" s="51">
        <v>0.0</v>
      </c>
      <c r="AS83" s="51">
        <v>0.0</v>
      </c>
      <c r="AT83" s="51">
        <v>0.0</v>
      </c>
      <c r="AU83" s="51">
        <v>0.0</v>
      </c>
      <c r="AV83" s="51">
        <v>0.0</v>
      </c>
      <c r="AW83" s="51">
        <v>0.0</v>
      </c>
      <c r="AX83" s="51">
        <v>0.0</v>
      </c>
      <c r="AY83" s="51">
        <v>0.0</v>
      </c>
      <c r="AZ83" s="4"/>
      <c r="BA83" s="52" t="str">
        <f t="shared" si="52"/>
        <v>6,000</v>
      </c>
      <c r="BB83" s="52" t="str">
        <f t="shared" si="53"/>
        <v>0</v>
      </c>
      <c r="BC83" s="52" t="str">
        <f t="shared" si="54"/>
        <v>0</v>
      </c>
      <c r="BD83" s="52" t="str">
        <f t="shared" si="55"/>
        <v>0</v>
      </c>
      <c r="BE83" s="4"/>
    </row>
    <row r="84" ht="12.0" customHeight="1">
      <c r="A84" s="4"/>
      <c r="B84" s="59" t="s">
        <v>102</v>
      </c>
      <c r="C84" s="49" t="s">
        <v>37</v>
      </c>
      <c r="D84" s="51">
        <v>2000.0</v>
      </c>
      <c r="E84" s="51">
        <v>0.0</v>
      </c>
      <c r="F84" s="51">
        <v>0.0</v>
      </c>
      <c r="G84" s="51">
        <v>3000.0</v>
      </c>
      <c r="H84" s="51">
        <v>0.0</v>
      </c>
      <c r="I84" s="51">
        <v>0.0</v>
      </c>
      <c r="J84" s="51">
        <v>0.0</v>
      </c>
      <c r="K84" s="51">
        <v>0.0</v>
      </c>
      <c r="L84" s="51">
        <v>0.0</v>
      </c>
      <c r="M84" s="51">
        <v>0.0</v>
      </c>
      <c r="N84" s="51">
        <v>0.0</v>
      </c>
      <c r="O84" s="51">
        <v>0.0</v>
      </c>
      <c r="P84" s="51">
        <v>0.0</v>
      </c>
      <c r="Q84" s="51">
        <v>0.0</v>
      </c>
      <c r="R84" s="51">
        <v>0.0</v>
      </c>
      <c r="S84" s="51">
        <v>0.0</v>
      </c>
      <c r="T84" s="51">
        <v>0.0</v>
      </c>
      <c r="U84" s="51">
        <v>0.0</v>
      </c>
      <c r="V84" s="51">
        <v>0.0</v>
      </c>
      <c r="W84" s="51">
        <v>0.0</v>
      </c>
      <c r="X84" s="51">
        <v>0.0</v>
      </c>
      <c r="Y84" s="51">
        <v>0.0</v>
      </c>
      <c r="Z84" s="51">
        <v>0.0</v>
      </c>
      <c r="AA84" s="51">
        <v>0.0</v>
      </c>
      <c r="AB84" s="51">
        <v>0.0</v>
      </c>
      <c r="AC84" s="51">
        <v>0.0</v>
      </c>
      <c r="AD84" s="51">
        <v>0.0</v>
      </c>
      <c r="AE84" s="51">
        <v>0.0</v>
      </c>
      <c r="AF84" s="51">
        <v>0.0</v>
      </c>
      <c r="AG84" s="51">
        <v>0.0</v>
      </c>
      <c r="AH84" s="51">
        <v>0.0</v>
      </c>
      <c r="AI84" s="51">
        <v>0.0</v>
      </c>
      <c r="AJ84" s="51">
        <v>0.0</v>
      </c>
      <c r="AK84" s="51">
        <v>0.0</v>
      </c>
      <c r="AL84" s="51">
        <v>0.0</v>
      </c>
      <c r="AM84" s="51">
        <v>0.0</v>
      </c>
      <c r="AN84" s="51">
        <v>0.0</v>
      </c>
      <c r="AO84" s="51">
        <v>0.0</v>
      </c>
      <c r="AP84" s="51">
        <v>0.0</v>
      </c>
      <c r="AQ84" s="51">
        <v>0.0</v>
      </c>
      <c r="AR84" s="51">
        <v>0.0</v>
      </c>
      <c r="AS84" s="51">
        <v>0.0</v>
      </c>
      <c r="AT84" s="51">
        <v>0.0</v>
      </c>
      <c r="AU84" s="51">
        <v>0.0</v>
      </c>
      <c r="AV84" s="51">
        <v>0.0</v>
      </c>
      <c r="AW84" s="51">
        <v>0.0</v>
      </c>
      <c r="AX84" s="51">
        <v>0.0</v>
      </c>
      <c r="AY84" s="51">
        <v>0.0</v>
      </c>
      <c r="AZ84" s="4"/>
      <c r="BA84" s="52" t="str">
        <f t="shared" si="52"/>
        <v>5,000</v>
      </c>
      <c r="BB84" s="52" t="str">
        <f t="shared" si="53"/>
        <v>0</v>
      </c>
      <c r="BC84" s="52" t="str">
        <f t="shared" si="54"/>
        <v>0</v>
      </c>
      <c r="BD84" s="52" t="str">
        <f t="shared" si="55"/>
        <v>0</v>
      </c>
      <c r="BE84" s="4"/>
    </row>
    <row r="85" ht="12.0" customHeight="1">
      <c r="A85" s="4"/>
      <c r="B85" s="59" t="s">
        <v>103</v>
      </c>
      <c r="C85" s="49" t="s">
        <v>37</v>
      </c>
      <c r="D85" s="51">
        <v>5000.0</v>
      </c>
      <c r="E85" s="51">
        <v>0.0</v>
      </c>
      <c r="F85" s="51">
        <v>0.0</v>
      </c>
      <c r="G85" s="51">
        <v>0.0</v>
      </c>
      <c r="H85" s="51">
        <v>0.0</v>
      </c>
      <c r="I85" s="51">
        <v>1000.0</v>
      </c>
      <c r="J85" s="51">
        <v>0.0</v>
      </c>
      <c r="K85" s="51">
        <v>0.0</v>
      </c>
      <c r="L85" s="51">
        <v>0.0</v>
      </c>
      <c r="M85" s="51">
        <v>0.0</v>
      </c>
      <c r="N85" s="51">
        <v>0.0</v>
      </c>
      <c r="O85" s="51">
        <v>0.0</v>
      </c>
      <c r="P85" s="51">
        <v>0.0</v>
      </c>
      <c r="Q85" s="51">
        <v>0.0</v>
      </c>
      <c r="R85" s="51">
        <v>0.0</v>
      </c>
      <c r="S85" s="51">
        <v>0.0</v>
      </c>
      <c r="T85" s="51">
        <v>0.0</v>
      </c>
      <c r="U85" s="51">
        <v>0.0</v>
      </c>
      <c r="V85" s="51">
        <v>0.0</v>
      </c>
      <c r="W85" s="51">
        <v>0.0</v>
      </c>
      <c r="X85" s="51">
        <v>0.0</v>
      </c>
      <c r="Y85" s="51">
        <v>0.0</v>
      </c>
      <c r="Z85" s="51">
        <v>0.0</v>
      </c>
      <c r="AA85" s="51">
        <v>0.0</v>
      </c>
      <c r="AB85" s="51">
        <v>0.0</v>
      </c>
      <c r="AC85" s="51">
        <v>0.0</v>
      </c>
      <c r="AD85" s="51">
        <v>0.0</v>
      </c>
      <c r="AE85" s="51">
        <v>0.0</v>
      </c>
      <c r="AF85" s="51">
        <v>0.0</v>
      </c>
      <c r="AG85" s="51">
        <v>0.0</v>
      </c>
      <c r="AH85" s="51">
        <v>0.0</v>
      </c>
      <c r="AI85" s="51">
        <v>0.0</v>
      </c>
      <c r="AJ85" s="51">
        <v>0.0</v>
      </c>
      <c r="AK85" s="51">
        <v>0.0</v>
      </c>
      <c r="AL85" s="51">
        <v>0.0</v>
      </c>
      <c r="AM85" s="51">
        <v>0.0</v>
      </c>
      <c r="AN85" s="51">
        <v>0.0</v>
      </c>
      <c r="AO85" s="51">
        <v>0.0</v>
      </c>
      <c r="AP85" s="51">
        <v>0.0</v>
      </c>
      <c r="AQ85" s="51">
        <v>0.0</v>
      </c>
      <c r="AR85" s="51">
        <v>0.0</v>
      </c>
      <c r="AS85" s="51">
        <v>0.0</v>
      </c>
      <c r="AT85" s="51">
        <v>0.0</v>
      </c>
      <c r="AU85" s="51">
        <v>0.0</v>
      </c>
      <c r="AV85" s="51">
        <v>0.0</v>
      </c>
      <c r="AW85" s="51">
        <v>0.0</v>
      </c>
      <c r="AX85" s="51">
        <v>0.0</v>
      </c>
      <c r="AY85" s="51">
        <v>0.0</v>
      </c>
      <c r="AZ85" s="4"/>
      <c r="BA85" s="52" t="str">
        <f t="shared" si="52"/>
        <v>6,000</v>
      </c>
      <c r="BB85" s="52" t="str">
        <f t="shared" si="53"/>
        <v>0</v>
      </c>
      <c r="BC85" s="52" t="str">
        <f t="shared" si="54"/>
        <v>0</v>
      </c>
      <c r="BD85" s="52" t="str">
        <f t="shared" si="55"/>
        <v>0</v>
      </c>
      <c r="BE85" s="4"/>
    </row>
    <row r="86" ht="12.0" customHeight="1">
      <c r="A86" s="4"/>
      <c r="B86" s="65" t="s">
        <v>105</v>
      </c>
      <c r="C86" s="43" t="s">
        <v>37</v>
      </c>
      <c r="D86" s="60">
        <v>0.0</v>
      </c>
      <c r="E86" s="60">
        <v>0.0</v>
      </c>
      <c r="F86" s="60">
        <v>0.0</v>
      </c>
      <c r="G86" s="60">
        <v>0.0</v>
      </c>
      <c r="H86" s="60">
        <v>0.0</v>
      </c>
      <c r="I86" s="60">
        <v>0.0</v>
      </c>
      <c r="J86" s="60">
        <v>0.0</v>
      </c>
      <c r="K86" s="60">
        <v>0.0</v>
      </c>
      <c r="L86" s="60">
        <v>0.0</v>
      </c>
      <c r="M86" s="60">
        <v>0.0</v>
      </c>
      <c r="N86" s="60">
        <v>0.0</v>
      </c>
      <c r="O86" s="60">
        <v>0.0</v>
      </c>
      <c r="P86" s="60">
        <v>0.0</v>
      </c>
      <c r="Q86" s="60">
        <v>0.0</v>
      </c>
      <c r="R86" s="60">
        <v>0.0</v>
      </c>
      <c r="S86" s="60">
        <v>0.0</v>
      </c>
      <c r="T86" s="60">
        <v>0.0</v>
      </c>
      <c r="U86" s="60">
        <v>0.0</v>
      </c>
      <c r="V86" s="60">
        <v>0.0</v>
      </c>
      <c r="W86" s="60">
        <v>0.0</v>
      </c>
      <c r="X86" s="60">
        <v>0.0</v>
      </c>
      <c r="Y86" s="60">
        <v>0.0</v>
      </c>
      <c r="Z86" s="60">
        <v>0.0</v>
      </c>
      <c r="AA86" s="60">
        <v>0.0</v>
      </c>
      <c r="AB86" s="60">
        <v>0.0</v>
      </c>
      <c r="AC86" s="60">
        <v>0.0</v>
      </c>
      <c r="AD86" s="60">
        <v>0.0</v>
      </c>
      <c r="AE86" s="60">
        <v>0.0</v>
      </c>
      <c r="AF86" s="60">
        <v>0.0</v>
      </c>
      <c r="AG86" s="60">
        <v>0.0</v>
      </c>
      <c r="AH86" s="60">
        <v>0.0</v>
      </c>
      <c r="AI86" s="60">
        <v>0.0</v>
      </c>
      <c r="AJ86" s="60">
        <v>0.0</v>
      </c>
      <c r="AK86" s="60">
        <v>0.0</v>
      </c>
      <c r="AL86" s="60">
        <v>0.0</v>
      </c>
      <c r="AM86" s="60">
        <v>0.0</v>
      </c>
      <c r="AN86" s="60">
        <v>0.0</v>
      </c>
      <c r="AO86" s="60">
        <v>0.0</v>
      </c>
      <c r="AP86" s="60">
        <v>0.0</v>
      </c>
      <c r="AQ86" s="60">
        <v>0.0</v>
      </c>
      <c r="AR86" s="60">
        <v>0.0</v>
      </c>
      <c r="AS86" s="60">
        <v>0.0</v>
      </c>
      <c r="AT86" s="60">
        <v>0.0</v>
      </c>
      <c r="AU86" s="60">
        <v>0.0</v>
      </c>
      <c r="AV86" s="60">
        <v>0.0</v>
      </c>
      <c r="AW86" s="60">
        <v>0.0</v>
      </c>
      <c r="AX86" s="60">
        <v>0.0</v>
      </c>
      <c r="AY86" s="60">
        <v>0.0</v>
      </c>
      <c r="AZ86" s="4"/>
      <c r="BA86" s="61" t="str">
        <f t="shared" si="52"/>
        <v>0</v>
      </c>
      <c r="BB86" s="61" t="str">
        <f t="shared" si="53"/>
        <v>0</v>
      </c>
      <c r="BC86" s="61" t="str">
        <f t="shared" si="54"/>
        <v>0</v>
      </c>
      <c r="BD86" s="61" t="str">
        <f t="shared" si="55"/>
        <v>0</v>
      </c>
      <c r="BE86" s="4"/>
    </row>
    <row r="87" ht="12.0" customHeight="1">
      <c r="A87" s="4"/>
      <c r="B87" s="47" t="s">
        <v>39</v>
      </c>
      <c r="C87" s="48" t="s">
        <v>37</v>
      </c>
      <c r="D87" s="62" t="str">
        <f t="shared" ref="D87:AY87" si="56">SUM(D82:D86)</f>
        <v>15,000</v>
      </c>
      <c r="E87" s="62" t="str">
        <f t="shared" si="56"/>
        <v>3,000</v>
      </c>
      <c r="F87" s="62" t="str">
        <f t="shared" si="56"/>
        <v>0</v>
      </c>
      <c r="G87" s="62" t="str">
        <f t="shared" si="56"/>
        <v>3,000</v>
      </c>
      <c r="H87" s="62" t="str">
        <f t="shared" si="56"/>
        <v>0</v>
      </c>
      <c r="I87" s="62" t="str">
        <f t="shared" si="56"/>
        <v>1,000</v>
      </c>
      <c r="J87" s="62" t="str">
        <f t="shared" si="56"/>
        <v>0</v>
      </c>
      <c r="K87" s="62" t="str">
        <f t="shared" si="56"/>
        <v>0</v>
      </c>
      <c r="L87" s="62" t="str">
        <f t="shared" si="56"/>
        <v>0</v>
      </c>
      <c r="M87" s="62" t="str">
        <f t="shared" si="56"/>
        <v>0</v>
      </c>
      <c r="N87" s="62" t="str">
        <f t="shared" si="56"/>
        <v>0</v>
      </c>
      <c r="O87" s="62" t="str">
        <f t="shared" si="56"/>
        <v>0</v>
      </c>
      <c r="P87" s="62" t="str">
        <f t="shared" si="56"/>
        <v>0</v>
      </c>
      <c r="Q87" s="62" t="str">
        <f t="shared" si="56"/>
        <v>0</v>
      </c>
      <c r="R87" s="62" t="str">
        <f t="shared" si="56"/>
        <v>0</v>
      </c>
      <c r="S87" s="62" t="str">
        <f t="shared" si="56"/>
        <v>0</v>
      </c>
      <c r="T87" s="62" t="str">
        <f t="shared" si="56"/>
        <v>0</v>
      </c>
      <c r="U87" s="62" t="str">
        <f t="shared" si="56"/>
        <v>0</v>
      </c>
      <c r="V87" s="62" t="str">
        <f t="shared" si="56"/>
        <v>0</v>
      </c>
      <c r="W87" s="62" t="str">
        <f t="shared" si="56"/>
        <v>0</v>
      </c>
      <c r="X87" s="62" t="str">
        <f t="shared" si="56"/>
        <v>0</v>
      </c>
      <c r="Y87" s="62" t="str">
        <f t="shared" si="56"/>
        <v>0</v>
      </c>
      <c r="Z87" s="62" t="str">
        <f t="shared" si="56"/>
        <v>0</v>
      </c>
      <c r="AA87" s="62" t="str">
        <f t="shared" si="56"/>
        <v>0</v>
      </c>
      <c r="AB87" s="62" t="str">
        <f t="shared" si="56"/>
        <v>0</v>
      </c>
      <c r="AC87" s="62" t="str">
        <f t="shared" si="56"/>
        <v>0</v>
      </c>
      <c r="AD87" s="62" t="str">
        <f t="shared" si="56"/>
        <v>0</v>
      </c>
      <c r="AE87" s="62" t="str">
        <f t="shared" si="56"/>
        <v>0</v>
      </c>
      <c r="AF87" s="62" t="str">
        <f t="shared" si="56"/>
        <v>0</v>
      </c>
      <c r="AG87" s="62" t="str">
        <f t="shared" si="56"/>
        <v>0</v>
      </c>
      <c r="AH87" s="62" t="str">
        <f t="shared" si="56"/>
        <v>0</v>
      </c>
      <c r="AI87" s="62" t="str">
        <f t="shared" si="56"/>
        <v>0</v>
      </c>
      <c r="AJ87" s="62" t="str">
        <f t="shared" si="56"/>
        <v>0</v>
      </c>
      <c r="AK87" s="62" t="str">
        <f t="shared" si="56"/>
        <v>0</v>
      </c>
      <c r="AL87" s="62" t="str">
        <f t="shared" si="56"/>
        <v>0</v>
      </c>
      <c r="AM87" s="62" t="str">
        <f t="shared" si="56"/>
        <v>0</v>
      </c>
      <c r="AN87" s="62" t="str">
        <f t="shared" si="56"/>
        <v>0</v>
      </c>
      <c r="AO87" s="62" t="str">
        <f t="shared" si="56"/>
        <v>0</v>
      </c>
      <c r="AP87" s="62" t="str">
        <f t="shared" si="56"/>
        <v>0</v>
      </c>
      <c r="AQ87" s="62" t="str">
        <f t="shared" si="56"/>
        <v>0</v>
      </c>
      <c r="AR87" s="62" t="str">
        <f t="shared" si="56"/>
        <v>0</v>
      </c>
      <c r="AS87" s="62" t="str">
        <f t="shared" si="56"/>
        <v>0</v>
      </c>
      <c r="AT87" s="62" t="str">
        <f t="shared" si="56"/>
        <v>0</v>
      </c>
      <c r="AU87" s="62" t="str">
        <f t="shared" si="56"/>
        <v>0</v>
      </c>
      <c r="AV87" s="62" t="str">
        <f t="shared" si="56"/>
        <v>0</v>
      </c>
      <c r="AW87" s="62" t="str">
        <f t="shared" si="56"/>
        <v>0</v>
      </c>
      <c r="AX87" s="62" t="str">
        <f t="shared" si="56"/>
        <v>0</v>
      </c>
      <c r="AY87" s="62" t="str">
        <f t="shared" si="56"/>
        <v>0</v>
      </c>
      <c r="AZ87" s="4"/>
      <c r="BA87" s="62" t="str">
        <f t="shared" si="52"/>
        <v>22,000</v>
      </c>
      <c r="BB87" s="62" t="str">
        <f t="shared" si="53"/>
        <v>0</v>
      </c>
      <c r="BC87" s="62" t="str">
        <f t="shared" si="54"/>
        <v>0</v>
      </c>
      <c r="BD87" s="62" t="str">
        <f t="shared" si="55"/>
        <v>0</v>
      </c>
      <c r="BE87" s="4"/>
    </row>
    <row r="88" ht="12.0" customHeight="1">
      <c r="A88" s="4"/>
      <c r="B88" s="4"/>
      <c r="C88" s="4"/>
      <c r="D88" s="7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</row>
    <row r="89" ht="12.0" customHeight="1">
      <c r="A89" s="4"/>
      <c r="B89" s="24" t="s">
        <v>107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</row>
    <row r="90" ht="12.0" customHeight="1">
      <c r="A90" s="4"/>
      <c r="B90" s="65" t="s">
        <v>107</v>
      </c>
      <c r="C90" s="43" t="s">
        <v>37</v>
      </c>
      <c r="D90" s="60">
        <v>3000.0</v>
      </c>
      <c r="E90" s="60">
        <v>3000.0</v>
      </c>
      <c r="F90" s="60">
        <v>3000.0</v>
      </c>
      <c r="G90" s="60">
        <v>3000.0</v>
      </c>
      <c r="H90" s="60">
        <v>3000.0</v>
      </c>
      <c r="I90" s="60">
        <v>3000.0</v>
      </c>
      <c r="J90" s="60">
        <v>3000.0</v>
      </c>
      <c r="K90" s="60">
        <v>3000.0</v>
      </c>
      <c r="L90" s="60">
        <v>3000.0</v>
      </c>
      <c r="M90" s="60">
        <v>3000.0</v>
      </c>
      <c r="N90" s="60">
        <v>3000.0</v>
      </c>
      <c r="O90" s="60">
        <v>3000.0</v>
      </c>
      <c r="P90" s="60">
        <v>3000.0</v>
      </c>
      <c r="Q90" s="60">
        <v>3000.0</v>
      </c>
      <c r="R90" s="60">
        <v>3000.0</v>
      </c>
      <c r="S90" s="60">
        <v>3000.0</v>
      </c>
      <c r="T90" s="60">
        <v>3000.0</v>
      </c>
      <c r="U90" s="60">
        <v>3000.0</v>
      </c>
      <c r="V90" s="60">
        <v>3000.0</v>
      </c>
      <c r="W90" s="60">
        <v>3000.0</v>
      </c>
      <c r="X90" s="60">
        <v>3000.0</v>
      </c>
      <c r="Y90" s="60">
        <v>3000.0</v>
      </c>
      <c r="Z90" s="60">
        <v>3000.0</v>
      </c>
      <c r="AA90" s="60">
        <v>3000.0</v>
      </c>
      <c r="AB90" s="60">
        <v>3000.0</v>
      </c>
      <c r="AC90" s="60">
        <v>3000.0</v>
      </c>
      <c r="AD90" s="60">
        <v>3000.0</v>
      </c>
      <c r="AE90" s="60">
        <v>3000.0</v>
      </c>
      <c r="AF90" s="60">
        <v>3000.0</v>
      </c>
      <c r="AG90" s="60">
        <v>3000.0</v>
      </c>
      <c r="AH90" s="60">
        <v>3000.0</v>
      </c>
      <c r="AI90" s="60">
        <v>3000.0</v>
      </c>
      <c r="AJ90" s="60">
        <v>3000.0</v>
      </c>
      <c r="AK90" s="60">
        <v>3000.0</v>
      </c>
      <c r="AL90" s="60">
        <v>3000.0</v>
      </c>
      <c r="AM90" s="60">
        <v>3000.0</v>
      </c>
      <c r="AN90" s="60">
        <v>3000.0</v>
      </c>
      <c r="AO90" s="60">
        <v>3000.0</v>
      </c>
      <c r="AP90" s="60">
        <v>3000.0</v>
      </c>
      <c r="AQ90" s="60">
        <v>3000.0</v>
      </c>
      <c r="AR90" s="60">
        <v>3000.0</v>
      </c>
      <c r="AS90" s="60">
        <v>3000.0</v>
      </c>
      <c r="AT90" s="60">
        <v>3000.0</v>
      </c>
      <c r="AU90" s="60">
        <v>3000.0</v>
      </c>
      <c r="AV90" s="60">
        <v>3000.0</v>
      </c>
      <c r="AW90" s="60">
        <v>3000.0</v>
      </c>
      <c r="AX90" s="60">
        <v>3000.0</v>
      </c>
      <c r="AY90" s="60">
        <v>3000.0</v>
      </c>
      <c r="AZ90" s="4"/>
      <c r="BA90" s="61" t="str">
        <f t="shared" ref="BA90:BA91" si="58">SUM(D90:O90)</f>
        <v>36,000</v>
      </c>
      <c r="BB90" s="61" t="str">
        <f t="shared" ref="BB90:BB91" si="59">SUM(P90:AA90)</f>
        <v>36,000</v>
      </c>
      <c r="BC90" s="61" t="str">
        <f t="shared" ref="BC90:BC91" si="60">SUM(AB90:AM90)</f>
        <v>36,000</v>
      </c>
      <c r="BD90" s="61" t="str">
        <f t="shared" ref="BD90:BD91" si="61">SUM(AN90:AY90)</f>
        <v>36,000</v>
      </c>
      <c r="BE90" s="4"/>
    </row>
    <row r="91" ht="12.0" customHeight="1">
      <c r="A91" s="4"/>
      <c r="B91" s="47" t="s">
        <v>39</v>
      </c>
      <c r="C91" s="48" t="s">
        <v>37</v>
      </c>
      <c r="D91" s="62" t="str">
        <f t="shared" ref="D91:AY91" si="57">SUM(D90)</f>
        <v>3,000</v>
      </c>
      <c r="E91" s="62" t="str">
        <f t="shared" si="57"/>
        <v>3,000</v>
      </c>
      <c r="F91" s="62" t="str">
        <f t="shared" si="57"/>
        <v>3,000</v>
      </c>
      <c r="G91" s="62" t="str">
        <f t="shared" si="57"/>
        <v>3,000</v>
      </c>
      <c r="H91" s="62" t="str">
        <f t="shared" si="57"/>
        <v>3,000</v>
      </c>
      <c r="I91" s="62" t="str">
        <f t="shared" si="57"/>
        <v>3,000</v>
      </c>
      <c r="J91" s="62" t="str">
        <f t="shared" si="57"/>
        <v>3,000</v>
      </c>
      <c r="K91" s="62" t="str">
        <f t="shared" si="57"/>
        <v>3,000</v>
      </c>
      <c r="L91" s="62" t="str">
        <f t="shared" si="57"/>
        <v>3,000</v>
      </c>
      <c r="M91" s="62" t="str">
        <f t="shared" si="57"/>
        <v>3,000</v>
      </c>
      <c r="N91" s="62" t="str">
        <f t="shared" si="57"/>
        <v>3,000</v>
      </c>
      <c r="O91" s="62" t="str">
        <f t="shared" si="57"/>
        <v>3,000</v>
      </c>
      <c r="P91" s="62" t="str">
        <f t="shared" si="57"/>
        <v>3,000</v>
      </c>
      <c r="Q91" s="62" t="str">
        <f t="shared" si="57"/>
        <v>3,000</v>
      </c>
      <c r="R91" s="62" t="str">
        <f t="shared" si="57"/>
        <v>3,000</v>
      </c>
      <c r="S91" s="62" t="str">
        <f t="shared" si="57"/>
        <v>3,000</v>
      </c>
      <c r="T91" s="62" t="str">
        <f t="shared" si="57"/>
        <v>3,000</v>
      </c>
      <c r="U91" s="62" t="str">
        <f t="shared" si="57"/>
        <v>3,000</v>
      </c>
      <c r="V91" s="62" t="str">
        <f t="shared" si="57"/>
        <v>3,000</v>
      </c>
      <c r="W91" s="62" t="str">
        <f t="shared" si="57"/>
        <v>3,000</v>
      </c>
      <c r="X91" s="62" t="str">
        <f t="shared" si="57"/>
        <v>3,000</v>
      </c>
      <c r="Y91" s="62" t="str">
        <f t="shared" si="57"/>
        <v>3,000</v>
      </c>
      <c r="Z91" s="62" t="str">
        <f t="shared" si="57"/>
        <v>3,000</v>
      </c>
      <c r="AA91" s="62" t="str">
        <f t="shared" si="57"/>
        <v>3,000</v>
      </c>
      <c r="AB91" s="62" t="str">
        <f t="shared" si="57"/>
        <v>3,000</v>
      </c>
      <c r="AC91" s="62" t="str">
        <f t="shared" si="57"/>
        <v>3,000</v>
      </c>
      <c r="AD91" s="62" t="str">
        <f t="shared" si="57"/>
        <v>3,000</v>
      </c>
      <c r="AE91" s="62" t="str">
        <f t="shared" si="57"/>
        <v>3,000</v>
      </c>
      <c r="AF91" s="62" t="str">
        <f t="shared" si="57"/>
        <v>3,000</v>
      </c>
      <c r="AG91" s="62" t="str">
        <f t="shared" si="57"/>
        <v>3,000</v>
      </c>
      <c r="AH91" s="62" t="str">
        <f t="shared" si="57"/>
        <v>3,000</v>
      </c>
      <c r="AI91" s="62" t="str">
        <f t="shared" si="57"/>
        <v>3,000</v>
      </c>
      <c r="AJ91" s="62" t="str">
        <f t="shared" si="57"/>
        <v>3,000</v>
      </c>
      <c r="AK91" s="62" t="str">
        <f t="shared" si="57"/>
        <v>3,000</v>
      </c>
      <c r="AL91" s="62" t="str">
        <f t="shared" si="57"/>
        <v>3,000</v>
      </c>
      <c r="AM91" s="62" t="str">
        <f t="shared" si="57"/>
        <v>3,000</v>
      </c>
      <c r="AN91" s="62" t="str">
        <f t="shared" si="57"/>
        <v>3,000</v>
      </c>
      <c r="AO91" s="62" t="str">
        <f t="shared" si="57"/>
        <v>3,000</v>
      </c>
      <c r="AP91" s="62" t="str">
        <f t="shared" si="57"/>
        <v>3,000</v>
      </c>
      <c r="AQ91" s="62" t="str">
        <f t="shared" si="57"/>
        <v>3,000</v>
      </c>
      <c r="AR91" s="62" t="str">
        <f t="shared" si="57"/>
        <v>3,000</v>
      </c>
      <c r="AS91" s="62" t="str">
        <f t="shared" si="57"/>
        <v>3,000</v>
      </c>
      <c r="AT91" s="62" t="str">
        <f t="shared" si="57"/>
        <v>3,000</v>
      </c>
      <c r="AU91" s="62" t="str">
        <f t="shared" si="57"/>
        <v>3,000</v>
      </c>
      <c r="AV91" s="62" t="str">
        <f t="shared" si="57"/>
        <v>3,000</v>
      </c>
      <c r="AW91" s="62" t="str">
        <f t="shared" si="57"/>
        <v>3,000</v>
      </c>
      <c r="AX91" s="62" t="str">
        <f t="shared" si="57"/>
        <v>3,000</v>
      </c>
      <c r="AY91" s="62" t="str">
        <f t="shared" si="57"/>
        <v>3,000</v>
      </c>
      <c r="AZ91" s="4"/>
      <c r="BA91" s="62" t="str">
        <f t="shared" si="58"/>
        <v>36,000</v>
      </c>
      <c r="BB91" s="62" t="str">
        <f t="shared" si="59"/>
        <v>36,000</v>
      </c>
      <c r="BC91" s="62" t="str">
        <f t="shared" si="60"/>
        <v>36,000</v>
      </c>
      <c r="BD91" s="62" t="str">
        <f t="shared" si="61"/>
        <v>36,000</v>
      </c>
      <c r="BE91" s="4"/>
    </row>
    <row r="92" ht="12.0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</row>
    <row r="93" ht="12.0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</row>
    <row r="94" ht="12.0" customHeight="1">
      <c r="A94" s="4"/>
      <c r="B94" s="24" t="s">
        <v>109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</row>
    <row r="95" ht="12.0" customHeight="1">
      <c r="A95" s="4"/>
      <c r="B95" s="65" t="s">
        <v>109</v>
      </c>
      <c r="C95" s="43" t="s">
        <v>37</v>
      </c>
      <c r="D95" s="60">
        <v>200.0</v>
      </c>
      <c r="E95" s="60">
        <v>200.0</v>
      </c>
      <c r="F95" s="60">
        <v>200.0</v>
      </c>
      <c r="G95" s="60">
        <v>200.0</v>
      </c>
      <c r="H95" s="60">
        <v>200.0</v>
      </c>
      <c r="I95" s="60">
        <v>200.0</v>
      </c>
      <c r="J95" s="60">
        <v>200.0</v>
      </c>
      <c r="K95" s="60">
        <v>200.0</v>
      </c>
      <c r="L95" s="60">
        <v>200.0</v>
      </c>
      <c r="M95" s="60">
        <v>200.0</v>
      </c>
      <c r="N95" s="60">
        <v>200.0</v>
      </c>
      <c r="O95" s="60">
        <v>200.0</v>
      </c>
      <c r="P95" s="60">
        <v>200.0</v>
      </c>
      <c r="Q95" s="60">
        <v>200.0</v>
      </c>
      <c r="R95" s="60">
        <v>200.0</v>
      </c>
      <c r="S95" s="60">
        <v>200.0</v>
      </c>
      <c r="T95" s="60">
        <v>200.0</v>
      </c>
      <c r="U95" s="60">
        <v>200.0</v>
      </c>
      <c r="V95" s="60">
        <v>200.0</v>
      </c>
      <c r="W95" s="60">
        <v>200.0</v>
      </c>
      <c r="X95" s="60">
        <v>200.0</v>
      </c>
      <c r="Y95" s="60">
        <v>200.0</v>
      </c>
      <c r="Z95" s="60">
        <v>200.0</v>
      </c>
      <c r="AA95" s="60">
        <v>200.0</v>
      </c>
      <c r="AB95" s="60">
        <v>200.0</v>
      </c>
      <c r="AC95" s="60">
        <v>200.0</v>
      </c>
      <c r="AD95" s="60">
        <v>200.0</v>
      </c>
      <c r="AE95" s="60">
        <v>200.0</v>
      </c>
      <c r="AF95" s="60">
        <v>200.0</v>
      </c>
      <c r="AG95" s="60">
        <v>200.0</v>
      </c>
      <c r="AH95" s="60">
        <v>200.0</v>
      </c>
      <c r="AI95" s="60">
        <v>200.0</v>
      </c>
      <c r="AJ95" s="60">
        <v>200.0</v>
      </c>
      <c r="AK95" s="60">
        <v>200.0</v>
      </c>
      <c r="AL95" s="60">
        <v>200.0</v>
      </c>
      <c r="AM95" s="60">
        <v>200.0</v>
      </c>
      <c r="AN95" s="60">
        <v>200.0</v>
      </c>
      <c r="AO95" s="60">
        <v>200.0</v>
      </c>
      <c r="AP95" s="60">
        <v>200.0</v>
      </c>
      <c r="AQ95" s="60">
        <v>200.0</v>
      </c>
      <c r="AR95" s="60">
        <v>200.0</v>
      </c>
      <c r="AS95" s="60">
        <v>200.0</v>
      </c>
      <c r="AT95" s="60">
        <v>200.0</v>
      </c>
      <c r="AU95" s="60">
        <v>200.0</v>
      </c>
      <c r="AV95" s="60">
        <v>200.0</v>
      </c>
      <c r="AW95" s="60">
        <v>200.0</v>
      </c>
      <c r="AX95" s="60">
        <v>200.0</v>
      </c>
      <c r="AY95" s="60">
        <v>200.0</v>
      </c>
      <c r="AZ95" s="4"/>
      <c r="BA95" s="61" t="str">
        <f t="shared" ref="BA95:BA96" si="63">SUM(D95:O95)</f>
        <v>2,400</v>
      </c>
      <c r="BB95" s="61" t="str">
        <f t="shared" ref="BB95:BB96" si="64">SUM(P95:AA95)</f>
        <v>2,400</v>
      </c>
      <c r="BC95" s="61" t="str">
        <f t="shared" ref="BC95:BC96" si="65">SUM(AB95:AM95)</f>
        <v>2,400</v>
      </c>
      <c r="BD95" s="61" t="str">
        <f t="shared" ref="BD95:BD96" si="66">SUM(AN95:AY95)</f>
        <v>2,400</v>
      </c>
      <c r="BE95" s="4"/>
    </row>
    <row r="96" ht="12.0" customHeight="1">
      <c r="A96" s="4"/>
      <c r="B96" s="47" t="s">
        <v>39</v>
      </c>
      <c r="C96" s="48" t="s">
        <v>37</v>
      </c>
      <c r="D96" s="62" t="str">
        <f t="shared" ref="D96:AY96" si="62">SUM(D95)</f>
        <v>200</v>
      </c>
      <c r="E96" s="62" t="str">
        <f t="shared" si="62"/>
        <v>200</v>
      </c>
      <c r="F96" s="62" t="str">
        <f t="shared" si="62"/>
        <v>200</v>
      </c>
      <c r="G96" s="62" t="str">
        <f t="shared" si="62"/>
        <v>200</v>
      </c>
      <c r="H96" s="62" t="str">
        <f t="shared" si="62"/>
        <v>200</v>
      </c>
      <c r="I96" s="62" t="str">
        <f t="shared" si="62"/>
        <v>200</v>
      </c>
      <c r="J96" s="62" t="str">
        <f t="shared" si="62"/>
        <v>200</v>
      </c>
      <c r="K96" s="62" t="str">
        <f t="shared" si="62"/>
        <v>200</v>
      </c>
      <c r="L96" s="62" t="str">
        <f t="shared" si="62"/>
        <v>200</v>
      </c>
      <c r="M96" s="62" t="str">
        <f t="shared" si="62"/>
        <v>200</v>
      </c>
      <c r="N96" s="62" t="str">
        <f t="shared" si="62"/>
        <v>200</v>
      </c>
      <c r="O96" s="62" t="str">
        <f t="shared" si="62"/>
        <v>200</v>
      </c>
      <c r="P96" s="62" t="str">
        <f t="shared" si="62"/>
        <v>200</v>
      </c>
      <c r="Q96" s="62" t="str">
        <f t="shared" si="62"/>
        <v>200</v>
      </c>
      <c r="R96" s="62" t="str">
        <f t="shared" si="62"/>
        <v>200</v>
      </c>
      <c r="S96" s="62" t="str">
        <f t="shared" si="62"/>
        <v>200</v>
      </c>
      <c r="T96" s="62" t="str">
        <f t="shared" si="62"/>
        <v>200</v>
      </c>
      <c r="U96" s="62" t="str">
        <f t="shared" si="62"/>
        <v>200</v>
      </c>
      <c r="V96" s="62" t="str">
        <f t="shared" si="62"/>
        <v>200</v>
      </c>
      <c r="W96" s="62" t="str">
        <f t="shared" si="62"/>
        <v>200</v>
      </c>
      <c r="X96" s="62" t="str">
        <f t="shared" si="62"/>
        <v>200</v>
      </c>
      <c r="Y96" s="62" t="str">
        <f t="shared" si="62"/>
        <v>200</v>
      </c>
      <c r="Z96" s="62" t="str">
        <f t="shared" si="62"/>
        <v>200</v>
      </c>
      <c r="AA96" s="62" t="str">
        <f t="shared" si="62"/>
        <v>200</v>
      </c>
      <c r="AB96" s="62" t="str">
        <f t="shared" si="62"/>
        <v>200</v>
      </c>
      <c r="AC96" s="62" t="str">
        <f t="shared" si="62"/>
        <v>200</v>
      </c>
      <c r="AD96" s="62" t="str">
        <f t="shared" si="62"/>
        <v>200</v>
      </c>
      <c r="AE96" s="62" t="str">
        <f t="shared" si="62"/>
        <v>200</v>
      </c>
      <c r="AF96" s="62" t="str">
        <f t="shared" si="62"/>
        <v>200</v>
      </c>
      <c r="AG96" s="62" t="str">
        <f t="shared" si="62"/>
        <v>200</v>
      </c>
      <c r="AH96" s="62" t="str">
        <f t="shared" si="62"/>
        <v>200</v>
      </c>
      <c r="AI96" s="62" t="str">
        <f t="shared" si="62"/>
        <v>200</v>
      </c>
      <c r="AJ96" s="62" t="str">
        <f t="shared" si="62"/>
        <v>200</v>
      </c>
      <c r="AK96" s="62" t="str">
        <f t="shared" si="62"/>
        <v>200</v>
      </c>
      <c r="AL96" s="62" t="str">
        <f t="shared" si="62"/>
        <v>200</v>
      </c>
      <c r="AM96" s="62" t="str">
        <f t="shared" si="62"/>
        <v>200</v>
      </c>
      <c r="AN96" s="62" t="str">
        <f t="shared" si="62"/>
        <v>200</v>
      </c>
      <c r="AO96" s="62" t="str">
        <f t="shared" si="62"/>
        <v>200</v>
      </c>
      <c r="AP96" s="62" t="str">
        <f t="shared" si="62"/>
        <v>200</v>
      </c>
      <c r="AQ96" s="62" t="str">
        <f t="shared" si="62"/>
        <v>200</v>
      </c>
      <c r="AR96" s="62" t="str">
        <f t="shared" si="62"/>
        <v>200</v>
      </c>
      <c r="AS96" s="62" t="str">
        <f t="shared" si="62"/>
        <v>200</v>
      </c>
      <c r="AT96" s="62" t="str">
        <f t="shared" si="62"/>
        <v>200</v>
      </c>
      <c r="AU96" s="62" t="str">
        <f t="shared" si="62"/>
        <v>200</v>
      </c>
      <c r="AV96" s="62" t="str">
        <f t="shared" si="62"/>
        <v>200</v>
      </c>
      <c r="AW96" s="62" t="str">
        <f t="shared" si="62"/>
        <v>200</v>
      </c>
      <c r="AX96" s="62" t="str">
        <f t="shared" si="62"/>
        <v>200</v>
      </c>
      <c r="AY96" s="62" t="str">
        <f t="shared" si="62"/>
        <v>200</v>
      </c>
      <c r="AZ96" s="4"/>
      <c r="BA96" s="62" t="str">
        <f t="shared" si="63"/>
        <v>2,400</v>
      </c>
      <c r="BB96" s="62" t="str">
        <f t="shared" si="64"/>
        <v>2,400</v>
      </c>
      <c r="BC96" s="62" t="str">
        <f t="shared" si="65"/>
        <v>2,400</v>
      </c>
      <c r="BD96" s="62" t="str">
        <f t="shared" si="66"/>
        <v>2,400</v>
      </c>
      <c r="BE96" s="4"/>
    </row>
    <row r="97" ht="12.0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</row>
    <row r="98" ht="12.0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</row>
    <row r="99" ht="12.0" customHeight="1">
      <c r="A99" s="4"/>
      <c r="B99" s="24" t="s">
        <v>111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</row>
    <row r="100" ht="12.0" customHeight="1">
      <c r="A100" s="4"/>
      <c r="B100" s="65" t="s">
        <v>111</v>
      </c>
      <c r="C100" s="43" t="s">
        <v>37</v>
      </c>
      <c r="D100" s="60">
        <v>399.0</v>
      </c>
      <c r="E100" s="60">
        <v>399.0</v>
      </c>
      <c r="F100" s="60">
        <v>399.0</v>
      </c>
      <c r="G100" s="60">
        <v>399.0</v>
      </c>
      <c r="H100" s="60">
        <v>399.0</v>
      </c>
      <c r="I100" s="60">
        <v>399.0</v>
      </c>
      <c r="J100" s="60">
        <v>399.0</v>
      </c>
      <c r="K100" s="60">
        <v>399.0</v>
      </c>
      <c r="L100" s="60">
        <v>399.0</v>
      </c>
      <c r="M100" s="60">
        <v>399.0</v>
      </c>
      <c r="N100" s="60">
        <v>399.0</v>
      </c>
      <c r="O100" s="60">
        <v>399.0</v>
      </c>
      <c r="P100" s="60">
        <v>399.0</v>
      </c>
      <c r="Q100" s="60">
        <v>399.0</v>
      </c>
      <c r="R100" s="60">
        <v>399.0</v>
      </c>
      <c r="S100" s="60">
        <v>399.0</v>
      </c>
      <c r="T100" s="60">
        <v>399.0</v>
      </c>
      <c r="U100" s="60">
        <v>399.0</v>
      </c>
      <c r="V100" s="60">
        <v>399.0</v>
      </c>
      <c r="W100" s="60">
        <v>399.0</v>
      </c>
      <c r="X100" s="60">
        <v>399.0</v>
      </c>
      <c r="Y100" s="60">
        <v>399.0</v>
      </c>
      <c r="Z100" s="60">
        <v>399.0</v>
      </c>
      <c r="AA100" s="60">
        <v>399.0</v>
      </c>
      <c r="AB100" s="60">
        <v>399.0</v>
      </c>
      <c r="AC100" s="60">
        <v>399.0</v>
      </c>
      <c r="AD100" s="60">
        <v>399.0</v>
      </c>
      <c r="AE100" s="60">
        <v>399.0</v>
      </c>
      <c r="AF100" s="60">
        <v>399.0</v>
      </c>
      <c r="AG100" s="60">
        <v>399.0</v>
      </c>
      <c r="AH100" s="60">
        <v>399.0</v>
      </c>
      <c r="AI100" s="60">
        <v>399.0</v>
      </c>
      <c r="AJ100" s="60">
        <v>399.0</v>
      </c>
      <c r="AK100" s="60">
        <v>399.0</v>
      </c>
      <c r="AL100" s="60">
        <v>399.0</v>
      </c>
      <c r="AM100" s="60">
        <v>399.0</v>
      </c>
      <c r="AN100" s="60">
        <v>399.0</v>
      </c>
      <c r="AO100" s="60">
        <v>399.0</v>
      </c>
      <c r="AP100" s="60">
        <v>399.0</v>
      </c>
      <c r="AQ100" s="60">
        <v>399.0</v>
      </c>
      <c r="AR100" s="60">
        <v>399.0</v>
      </c>
      <c r="AS100" s="60">
        <v>399.0</v>
      </c>
      <c r="AT100" s="60">
        <v>399.0</v>
      </c>
      <c r="AU100" s="60">
        <v>399.0</v>
      </c>
      <c r="AV100" s="60">
        <v>399.0</v>
      </c>
      <c r="AW100" s="60">
        <v>399.0</v>
      </c>
      <c r="AX100" s="60">
        <v>399.0</v>
      </c>
      <c r="AY100" s="60">
        <v>399.0</v>
      </c>
      <c r="AZ100" s="4"/>
      <c r="BA100" s="61" t="str">
        <f t="shared" ref="BA100:BA101" si="68">SUM(D100:O100)</f>
        <v>4,788</v>
      </c>
      <c r="BB100" s="61" t="str">
        <f t="shared" ref="BB100:BB101" si="69">SUM(P100:AA100)</f>
        <v>4,788</v>
      </c>
      <c r="BC100" s="61" t="str">
        <f t="shared" ref="BC100:BC101" si="70">SUM(AB100:AM100)</f>
        <v>4,788</v>
      </c>
      <c r="BD100" s="61" t="str">
        <f t="shared" ref="BD100:BD101" si="71">SUM(AN100:AY100)</f>
        <v>4,788</v>
      </c>
      <c r="BE100" s="4"/>
    </row>
    <row r="101" ht="12.0" customHeight="1">
      <c r="A101" s="4"/>
      <c r="B101" s="47" t="s">
        <v>39</v>
      </c>
      <c r="C101" s="48" t="s">
        <v>37</v>
      </c>
      <c r="D101" s="62" t="str">
        <f t="shared" ref="D101:AY101" si="67">SUM(D100)</f>
        <v>399</v>
      </c>
      <c r="E101" s="62" t="str">
        <f t="shared" si="67"/>
        <v>399</v>
      </c>
      <c r="F101" s="62" t="str">
        <f t="shared" si="67"/>
        <v>399</v>
      </c>
      <c r="G101" s="62" t="str">
        <f t="shared" si="67"/>
        <v>399</v>
      </c>
      <c r="H101" s="62" t="str">
        <f t="shared" si="67"/>
        <v>399</v>
      </c>
      <c r="I101" s="62" t="str">
        <f t="shared" si="67"/>
        <v>399</v>
      </c>
      <c r="J101" s="62" t="str">
        <f t="shared" si="67"/>
        <v>399</v>
      </c>
      <c r="K101" s="62" t="str">
        <f t="shared" si="67"/>
        <v>399</v>
      </c>
      <c r="L101" s="62" t="str">
        <f t="shared" si="67"/>
        <v>399</v>
      </c>
      <c r="M101" s="62" t="str">
        <f t="shared" si="67"/>
        <v>399</v>
      </c>
      <c r="N101" s="62" t="str">
        <f t="shared" si="67"/>
        <v>399</v>
      </c>
      <c r="O101" s="62" t="str">
        <f t="shared" si="67"/>
        <v>399</v>
      </c>
      <c r="P101" s="62" t="str">
        <f t="shared" si="67"/>
        <v>399</v>
      </c>
      <c r="Q101" s="62" t="str">
        <f t="shared" si="67"/>
        <v>399</v>
      </c>
      <c r="R101" s="62" t="str">
        <f t="shared" si="67"/>
        <v>399</v>
      </c>
      <c r="S101" s="62" t="str">
        <f t="shared" si="67"/>
        <v>399</v>
      </c>
      <c r="T101" s="62" t="str">
        <f t="shared" si="67"/>
        <v>399</v>
      </c>
      <c r="U101" s="62" t="str">
        <f t="shared" si="67"/>
        <v>399</v>
      </c>
      <c r="V101" s="62" t="str">
        <f t="shared" si="67"/>
        <v>399</v>
      </c>
      <c r="W101" s="62" t="str">
        <f t="shared" si="67"/>
        <v>399</v>
      </c>
      <c r="X101" s="62" t="str">
        <f t="shared" si="67"/>
        <v>399</v>
      </c>
      <c r="Y101" s="62" t="str">
        <f t="shared" si="67"/>
        <v>399</v>
      </c>
      <c r="Z101" s="62" t="str">
        <f t="shared" si="67"/>
        <v>399</v>
      </c>
      <c r="AA101" s="62" t="str">
        <f t="shared" si="67"/>
        <v>399</v>
      </c>
      <c r="AB101" s="62" t="str">
        <f t="shared" si="67"/>
        <v>399</v>
      </c>
      <c r="AC101" s="62" t="str">
        <f t="shared" si="67"/>
        <v>399</v>
      </c>
      <c r="AD101" s="62" t="str">
        <f t="shared" si="67"/>
        <v>399</v>
      </c>
      <c r="AE101" s="62" t="str">
        <f t="shared" si="67"/>
        <v>399</v>
      </c>
      <c r="AF101" s="62" t="str">
        <f t="shared" si="67"/>
        <v>399</v>
      </c>
      <c r="AG101" s="62" t="str">
        <f t="shared" si="67"/>
        <v>399</v>
      </c>
      <c r="AH101" s="62" t="str">
        <f t="shared" si="67"/>
        <v>399</v>
      </c>
      <c r="AI101" s="62" t="str">
        <f t="shared" si="67"/>
        <v>399</v>
      </c>
      <c r="AJ101" s="62" t="str">
        <f t="shared" si="67"/>
        <v>399</v>
      </c>
      <c r="AK101" s="62" t="str">
        <f t="shared" si="67"/>
        <v>399</v>
      </c>
      <c r="AL101" s="62" t="str">
        <f t="shared" si="67"/>
        <v>399</v>
      </c>
      <c r="AM101" s="62" t="str">
        <f t="shared" si="67"/>
        <v>399</v>
      </c>
      <c r="AN101" s="62" t="str">
        <f t="shared" si="67"/>
        <v>399</v>
      </c>
      <c r="AO101" s="62" t="str">
        <f t="shared" si="67"/>
        <v>399</v>
      </c>
      <c r="AP101" s="62" t="str">
        <f t="shared" si="67"/>
        <v>399</v>
      </c>
      <c r="AQ101" s="62" t="str">
        <f t="shared" si="67"/>
        <v>399</v>
      </c>
      <c r="AR101" s="62" t="str">
        <f t="shared" si="67"/>
        <v>399</v>
      </c>
      <c r="AS101" s="62" t="str">
        <f t="shared" si="67"/>
        <v>399</v>
      </c>
      <c r="AT101" s="62" t="str">
        <f t="shared" si="67"/>
        <v>399</v>
      </c>
      <c r="AU101" s="62" t="str">
        <f t="shared" si="67"/>
        <v>399</v>
      </c>
      <c r="AV101" s="62" t="str">
        <f t="shared" si="67"/>
        <v>399</v>
      </c>
      <c r="AW101" s="62" t="str">
        <f t="shared" si="67"/>
        <v>399</v>
      </c>
      <c r="AX101" s="62" t="str">
        <f t="shared" si="67"/>
        <v>399</v>
      </c>
      <c r="AY101" s="62" t="str">
        <f t="shared" si="67"/>
        <v>399</v>
      </c>
      <c r="AZ101" s="4"/>
      <c r="BA101" s="62" t="str">
        <f t="shared" si="68"/>
        <v>4,788</v>
      </c>
      <c r="BB101" s="62" t="str">
        <f t="shared" si="69"/>
        <v>4,788</v>
      </c>
      <c r="BC101" s="62" t="str">
        <f t="shared" si="70"/>
        <v>4,788</v>
      </c>
      <c r="BD101" s="62" t="str">
        <f t="shared" si="71"/>
        <v>4,788</v>
      </c>
      <c r="BE101" s="4"/>
    </row>
    <row r="102" ht="12.0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</row>
    <row r="103" ht="12.0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</row>
    <row r="104" ht="12.0" customHeight="1">
      <c r="A104" s="4"/>
      <c r="B104" s="72" t="s">
        <v>39</v>
      </c>
      <c r="C104" s="73" t="s">
        <v>37</v>
      </c>
      <c r="D104" s="74" t="str">
        <f t="shared" ref="D104:AY104" si="72">SUM(D17,D24,D33,D40,D47,D54,D59,D68,D73,D78,D87,D91,D96,D101)</f>
        <v>71,748</v>
      </c>
      <c r="E104" s="74" t="str">
        <f t="shared" si="72"/>
        <v>59,748</v>
      </c>
      <c r="F104" s="74" t="str">
        <f t="shared" si="72"/>
        <v>56,748</v>
      </c>
      <c r="G104" s="74" t="str">
        <f t="shared" si="72"/>
        <v>59,748</v>
      </c>
      <c r="H104" s="74" t="str">
        <f t="shared" si="72"/>
        <v>56,748</v>
      </c>
      <c r="I104" s="74" t="str">
        <f t="shared" si="72"/>
        <v>57,748</v>
      </c>
      <c r="J104" s="74" t="str">
        <f t="shared" si="72"/>
        <v>56,748</v>
      </c>
      <c r="K104" s="74" t="str">
        <f t="shared" si="72"/>
        <v>56,748</v>
      </c>
      <c r="L104" s="74" t="str">
        <f t="shared" si="72"/>
        <v>56,748</v>
      </c>
      <c r="M104" s="74" t="str">
        <f t="shared" si="72"/>
        <v>56,748</v>
      </c>
      <c r="N104" s="74" t="str">
        <f t="shared" si="72"/>
        <v>56,748</v>
      </c>
      <c r="O104" s="74" t="str">
        <f t="shared" si="72"/>
        <v>56,748</v>
      </c>
      <c r="P104" s="74" t="str">
        <f t="shared" si="72"/>
        <v>56,748</v>
      </c>
      <c r="Q104" s="74" t="str">
        <f t="shared" si="72"/>
        <v>56,748</v>
      </c>
      <c r="R104" s="74" t="str">
        <f t="shared" si="72"/>
        <v>56,748</v>
      </c>
      <c r="S104" s="74" t="str">
        <f t="shared" si="72"/>
        <v>56,748</v>
      </c>
      <c r="T104" s="74" t="str">
        <f t="shared" si="72"/>
        <v>56,748</v>
      </c>
      <c r="U104" s="74" t="str">
        <f t="shared" si="72"/>
        <v>56,748</v>
      </c>
      <c r="V104" s="74" t="str">
        <f t="shared" si="72"/>
        <v>56,748</v>
      </c>
      <c r="W104" s="74" t="str">
        <f t="shared" si="72"/>
        <v>56,748</v>
      </c>
      <c r="X104" s="74" t="str">
        <f t="shared" si="72"/>
        <v>56,748</v>
      </c>
      <c r="Y104" s="74" t="str">
        <f t="shared" si="72"/>
        <v>56,748</v>
      </c>
      <c r="Z104" s="74" t="str">
        <f t="shared" si="72"/>
        <v>56,748</v>
      </c>
      <c r="AA104" s="74" t="str">
        <f t="shared" si="72"/>
        <v>56,748</v>
      </c>
      <c r="AB104" s="74" t="str">
        <f t="shared" si="72"/>
        <v>56,748</v>
      </c>
      <c r="AC104" s="74" t="str">
        <f t="shared" si="72"/>
        <v>56,748</v>
      </c>
      <c r="AD104" s="74" t="str">
        <f t="shared" si="72"/>
        <v>56,748</v>
      </c>
      <c r="AE104" s="74" t="str">
        <f t="shared" si="72"/>
        <v>56,748</v>
      </c>
      <c r="AF104" s="74" t="str">
        <f t="shared" si="72"/>
        <v>56,748</v>
      </c>
      <c r="AG104" s="74" t="str">
        <f t="shared" si="72"/>
        <v>56,748</v>
      </c>
      <c r="AH104" s="74" t="str">
        <f t="shared" si="72"/>
        <v>56,748</v>
      </c>
      <c r="AI104" s="74" t="str">
        <f t="shared" si="72"/>
        <v>56,748</v>
      </c>
      <c r="AJ104" s="74" t="str">
        <f t="shared" si="72"/>
        <v>56,748</v>
      </c>
      <c r="AK104" s="74" t="str">
        <f t="shared" si="72"/>
        <v>56,748</v>
      </c>
      <c r="AL104" s="74" t="str">
        <f t="shared" si="72"/>
        <v>56,748</v>
      </c>
      <c r="AM104" s="74" t="str">
        <f t="shared" si="72"/>
        <v>56,748</v>
      </c>
      <c r="AN104" s="74" t="str">
        <f t="shared" si="72"/>
        <v>56,748</v>
      </c>
      <c r="AO104" s="74" t="str">
        <f t="shared" si="72"/>
        <v>56,748</v>
      </c>
      <c r="AP104" s="74" t="str">
        <f t="shared" si="72"/>
        <v>56,748</v>
      </c>
      <c r="AQ104" s="74" t="str">
        <f t="shared" si="72"/>
        <v>56,748</v>
      </c>
      <c r="AR104" s="74" t="str">
        <f t="shared" si="72"/>
        <v>56,748</v>
      </c>
      <c r="AS104" s="74" t="str">
        <f t="shared" si="72"/>
        <v>56,748</v>
      </c>
      <c r="AT104" s="74" t="str">
        <f t="shared" si="72"/>
        <v>56,748</v>
      </c>
      <c r="AU104" s="74" t="str">
        <f t="shared" si="72"/>
        <v>56,748</v>
      </c>
      <c r="AV104" s="74" t="str">
        <f t="shared" si="72"/>
        <v>56,748</v>
      </c>
      <c r="AW104" s="74" t="str">
        <f t="shared" si="72"/>
        <v>56,748</v>
      </c>
      <c r="AX104" s="74" t="str">
        <f t="shared" si="72"/>
        <v>56,748</v>
      </c>
      <c r="AY104" s="74" t="str">
        <f t="shared" si="72"/>
        <v>56,748</v>
      </c>
      <c r="AZ104" s="4"/>
      <c r="BA104" s="74" t="str">
        <f>SUM(D104:O104)</f>
        <v>702,976</v>
      </c>
      <c r="BB104" s="74" t="str">
        <f>SUM(P104:AA104)</f>
        <v>680,976</v>
      </c>
      <c r="BC104" s="74" t="str">
        <f>SUM(AB104:AM104)</f>
        <v>680,976</v>
      </c>
      <c r="BD104" s="74" t="str">
        <f>SUM(AN104:AY104)</f>
        <v>680,976</v>
      </c>
      <c r="BE104" s="4"/>
    </row>
    <row r="105" ht="12.0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53"/>
      <c r="BB105" s="53"/>
      <c r="BC105" s="53"/>
      <c r="BD105" s="53"/>
      <c r="BE105" s="4"/>
    </row>
    <row r="106" ht="12.0" customHeight="1">
      <c r="A106" s="4"/>
      <c r="B106" s="7" t="s">
        <v>15</v>
      </c>
      <c r="C106" s="4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4"/>
      <c r="BA106" s="16"/>
      <c r="BB106" s="16"/>
      <c r="BC106" s="16"/>
      <c r="BD106" s="16"/>
      <c r="BE106" s="4"/>
    </row>
    <row r="107" ht="12.0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</row>
    <row r="108" ht="12.0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16"/>
    </row>
    <row r="109" ht="12.0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52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3.0" ySplit="4.0" topLeftCell="D5" activePane="bottomRight" state="frozen"/>
      <selection activeCell="D1" sqref="D1" pane="topRight"/>
      <selection activeCell="A5" sqref="A5" pane="bottomLeft"/>
      <selection activeCell="D5" sqref="D5" pane="bottomRight"/>
    </sheetView>
  </sheetViews>
  <sheetFormatPr customHeight="1" defaultColWidth="14.43" defaultRowHeight="12.75"/>
  <cols>
    <col customWidth="1" min="1" max="1" width="2.71"/>
    <col customWidth="1" min="2" max="2" width="60.86"/>
    <col customWidth="1" min="3" max="3" width="18.43"/>
    <col customWidth="1" min="4" max="4" width="16.86"/>
    <col customWidth="1" min="5" max="6" width="17.29"/>
    <col customWidth="1" min="8" max="14" width="14.71"/>
    <col customWidth="1" min="15" max="15" width="16.29"/>
    <col customWidth="1" min="16" max="16" width="15.86"/>
    <col customWidth="1" min="17" max="26" width="16.29"/>
    <col customWidth="1" min="27" max="27" width="16.43"/>
    <col customWidth="1" min="28" max="29" width="16.29"/>
    <col customWidth="1" min="30" max="30" width="16.43"/>
    <col customWidth="1" min="31" max="31" width="16.29"/>
    <col customWidth="1" min="32" max="40" width="16.43"/>
    <col customWidth="1" min="41" max="41" width="16.29"/>
    <col customWidth="1" min="42" max="51" width="16.43"/>
    <col customWidth="1" min="52" max="52" width="10.29"/>
    <col customWidth="1" min="53" max="53" width="15.14"/>
    <col customWidth="1" min="54" max="54" width="15.86"/>
    <col customWidth="1" min="55" max="56" width="16.29"/>
    <col customWidth="1" min="57" max="57" width="10.29"/>
  </cols>
  <sheetData>
    <row r="1" ht="16.5" customHeight="1">
      <c r="B1" s="1" t="s">
        <v>26</v>
      </c>
      <c r="C1" s="3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>
      <c r="B2" s="3" t="s">
        <v>3</v>
      </c>
      <c r="C2" s="36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4"/>
      <c r="BA2" s="20"/>
      <c r="BB2" s="20"/>
      <c r="BC2" s="20"/>
      <c r="BD2" s="20"/>
      <c r="BE2" s="4"/>
    </row>
    <row r="3">
      <c r="A3" s="4"/>
      <c r="B3" s="4"/>
      <c r="C3" s="37"/>
      <c r="D3" s="22">
        <v>1.0</v>
      </c>
      <c r="E3" s="23"/>
      <c r="F3" s="23"/>
      <c r="G3" s="26" t="str">
        <f>D3+1</f>
        <v>q2</v>
      </c>
      <c r="H3" s="23"/>
      <c r="I3" s="23"/>
      <c r="J3" s="26" t="str">
        <f>G3+1</f>
        <v>q3</v>
      </c>
      <c r="K3" s="23"/>
      <c r="L3" s="23"/>
      <c r="M3" s="26" t="str">
        <f>J3+1</f>
        <v>q4</v>
      </c>
      <c r="N3" s="23"/>
      <c r="O3" s="23"/>
      <c r="P3" s="26" t="str">
        <f>M3+1</f>
        <v>q5</v>
      </c>
      <c r="Q3" s="23"/>
      <c r="R3" s="23"/>
      <c r="S3" s="26" t="str">
        <f>P3+1</f>
        <v>q6</v>
      </c>
      <c r="T3" s="23"/>
      <c r="U3" s="23"/>
      <c r="V3" s="26" t="str">
        <f>S3+1</f>
        <v>q7</v>
      </c>
      <c r="W3" s="23"/>
      <c r="X3" s="23"/>
      <c r="Y3" s="26" t="str">
        <f>V3+1</f>
        <v>q8</v>
      </c>
      <c r="Z3" s="23"/>
      <c r="AA3" s="23"/>
      <c r="AB3" s="26" t="str">
        <f>Y3+1</f>
        <v>q9</v>
      </c>
      <c r="AC3" s="23"/>
      <c r="AD3" s="23"/>
      <c r="AE3" s="26" t="str">
        <f>AB3+1</f>
        <v>q10</v>
      </c>
      <c r="AF3" s="23"/>
      <c r="AG3" s="23"/>
      <c r="AH3" s="26" t="str">
        <f>AE3+1</f>
        <v>q11</v>
      </c>
      <c r="AI3" s="23"/>
      <c r="AJ3" s="23"/>
      <c r="AK3" s="26" t="str">
        <f>AH3+1</f>
        <v>q12</v>
      </c>
      <c r="AL3" s="23"/>
      <c r="AM3" s="23"/>
      <c r="AN3" s="26" t="str">
        <f>AK3+1</f>
        <v>q13</v>
      </c>
      <c r="AO3" s="23"/>
      <c r="AP3" s="23"/>
      <c r="AQ3" s="26" t="str">
        <f>AN3+1</f>
        <v>q14</v>
      </c>
      <c r="AR3" s="23"/>
      <c r="AS3" s="23"/>
      <c r="AT3" s="26" t="str">
        <f>AQ3+1</f>
        <v>q15</v>
      </c>
      <c r="AU3" s="23"/>
      <c r="AV3" s="23"/>
      <c r="AW3" s="26" t="str">
        <f>AT3+1</f>
        <v>q16</v>
      </c>
      <c r="AX3" s="26"/>
      <c r="AY3" s="26"/>
      <c r="AZ3" s="30"/>
      <c r="BA3" s="31">
        <v>1.0</v>
      </c>
      <c r="BB3" s="32" t="str">
        <f t="shared" ref="BB3:BD3" si="1">BA3+1</f>
        <v>fy2</v>
      </c>
      <c r="BC3" s="32" t="str">
        <f t="shared" si="1"/>
        <v>fy3</v>
      </c>
      <c r="BD3" s="32" t="str">
        <f t="shared" si="1"/>
        <v>fy4</v>
      </c>
      <c r="BE3" s="30"/>
    </row>
    <row r="4">
      <c r="A4" s="4"/>
      <c r="B4" s="4"/>
      <c r="C4" s="33" t="s">
        <v>35</v>
      </c>
      <c r="D4" s="35" t="str">
        <f>Funding!D4</f>
        <v>Jan-15 </v>
      </c>
      <c r="E4" s="35" t="str">
        <f>Funding!E4</f>
        <v>Feb-15 </v>
      </c>
      <c r="F4" s="35" t="str">
        <f>Funding!F4</f>
        <v>Mar-15 </v>
      </c>
      <c r="G4" s="35" t="str">
        <f>Funding!G4</f>
        <v>Apr-15 </v>
      </c>
      <c r="H4" s="35" t="str">
        <f>Funding!H4</f>
        <v>May-15 </v>
      </c>
      <c r="I4" s="35" t="str">
        <f>Funding!I4</f>
        <v>Jun-15 </v>
      </c>
      <c r="J4" s="35" t="str">
        <f>Funding!J4</f>
        <v>Jul-15 </v>
      </c>
      <c r="K4" s="35" t="str">
        <f>Funding!K4</f>
        <v>Aug-15 </v>
      </c>
      <c r="L4" s="35" t="str">
        <f>Funding!L4</f>
        <v>Sep-15 </v>
      </c>
      <c r="M4" s="35" t="str">
        <f>Funding!M4</f>
        <v>Oct-15 </v>
      </c>
      <c r="N4" s="35" t="str">
        <f>Funding!N4</f>
        <v>Nov-15 </v>
      </c>
      <c r="O4" s="35" t="str">
        <f>Funding!O4</f>
        <v>Dec-15 </v>
      </c>
      <c r="P4" s="35" t="str">
        <f>Funding!P4</f>
        <v>Jan-16 </v>
      </c>
      <c r="Q4" s="35" t="str">
        <f>Funding!Q4</f>
        <v>Feb-16 </v>
      </c>
      <c r="R4" s="35" t="str">
        <f>Funding!R4</f>
        <v>Mar-16 </v>
      </c>
      <c r="S4" s="35" t="str">
        <f>Funding!S4</f>
        <v>Apr-16 </v>
      </c>
      <c r="T4" s="35" t="str">
        <f>Funding!T4</f>
        <v>May-16 </v>
      </c>
      <c r="U4" s="35" t="str">
        <f>Funding!U4</f>
        <v>Jun-16 </v>
      </c>
      <c r="V4" s="35" t="str">
        <f>Funding!V4</f>
        <v>Jul-16 </v>
      </c>
      <c r="W4" s="35" t="str">
        <f>Funding!W4</f>
        <v>Aug-16 </v>
      </c>
      <c r="X4" s="35" t="str">
        <f>Funding!X4</f>
        <v>Sep-16 </v>
      </c>
      <c r="Y4" s="35" t="str">
        <f>Funding!Y4</f>
        <v>Oct-16 </v>
      </c>
      <c r="Z4" s="35" t="str">
        <f>Funding!Z4</f>
        <v>Nov-16 </v>
      </c>
      <c r="AA4" s="35" t="str">
        <f>Funding!AA4</f>
        <v>Dec-16 </v>
      </c>
      <c r="AB4" s="35" t="str">
        <f>Funding!AB4</f>
        <v>Jan-17 </v>
      </c>
      <c r="AC4" s="35" t="str">
        <f>Funding!AC4</f>
        <v>Feb-17 </v>
      </c>
      <c r="AD4" s="35" t="str">
        <f>Funding!AD4</f>
        <v>Mar-17 </v>
      </c>
      <c r="AE4" s="35" t="str">
        <f>Funding!AE4</f>
        <v>Apr-17 </v>
      </c>
      <c r="AF4" s="35" t="str">
        <f>Funding!AF4</f>
        <v>May-17 </v>
      </c>
      <c r="AG4" s="35" t="str">
        <f>Funding!AG4</f>
        <v>Jun-17 </v>
      </c>
      <c r="AH4" s="35" t="str">
        <f>Funding!AH4</f>
        <v>Jul-17 </v>
      </c>
      <c r="AI4" s="35" t="str">
        <f>Funding!AI4</f>
        <v>Aug-17 </v>
      </c>
      <c r="AJ4" s="35" t="str">
        <f>Funding!AJ4</f>
        <v>Sep-17 </v>
      </c>
      <c r="AK4" s="35" t="str">
        <f>Funding!AK4</f>
        <v>Oct-17 </v>
      </c>
      <c r="AL4" s="35" t="str">
        <f>Funding!AL4</f>
        <v>Nov-17 </v>
      </c>
      <c r="AM4" s="35" t="str">
        <f>Funding!AM4</f>
        <v>Dec-17 </v>
      </c>
      <c r="AN4" s="35" t="str">
        <f>Funding!AN4</f>
        <v>Jan-18 </v>
      </c>
      <c r="AO4" s="35" t="str">
        <f>Funding!AO4</f>
        <v>Feb-18 </v>
      </c>
      <c r="AP4" s="35" t="str">
        <f>Funding!AP4</f>
        <v>Mar-18 </v>
      </c>
      <c r="AQ4" s="35" t="str">
        <f>Funding!AQ4</f>
        <v>Apr-18 </v>
      </c>
      <c r="AR4" s="35" t="str">
        <f>Funding!AR4</f>
        <v>May-18 </v>
      </c>
      <c r="AS4" s="35" t="str">
        <f>Funding!AS4</f>
        <v>Jun-18 </v>
      </c>
      <c r="AT4" s="35" t="str">
        <f>Funding!AT4</f>
        <v>Jul-18 </v>
      </c>
      <c r="AU4" s="35" t="str">
        <f>Funding!AU4</f>
        <v>Aug-18 </v>
      </c>
      <c r="AV4" s="35" t="str">
        <f>Funding!AV4</f>
        <v>Sep-18 </v>
      </c>
      <c r="AW4" s="35" t="str">
        <f>Funding!AW4</f>
        <v>Oct-18 </v>
      </c>
      <c r="AX4" s="35" t="str">
        <f>Funding!AX4</f>
        <v>Nov-18 </v>
      </c>
      <c r="AY4" s="35" t="str">
        <f>Funding!AY4</f>
        <v>Dec-18 </v>
      </c>
      <c r="AZ4" s="30"/>
      <c r="BA4" s="38"/>
      <c r="BB4" s="38"/>
      <c r="BC4" s="38"/>
      <c r="BD4" s="38"/>
      <c r="BE4" s="4"/>
    </row>
    <row r="5" ht="12.0" customHeight="1">
      <c r="A5" s="4"/>
      <c r="B5" s="4"/>
      <c r="C5" s="54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4"/>
      <c r="BA5" s="4"/>
      <c r="BB5" s="4"/>
      <c r="BC5" s="4"/>
      <c r="BD5" s="4"/>
      <c r="BE5" s="4"/>
    </row>
    <row r="6" ht="15.0" customHeight="1">
      <c r="A6" s="4"/>
      <c r="B6" s="55" t="s">
        <v>44</v>
      </c>
      <c r="C6" s="56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4"/>
      <c r="BA6" s="57"/>
      <c r="BB6" s="57"/>
      <c r="BC6" s="57"/>
      <c r="BD6" s="57"/>
      <c r="BE6" s="4"/>
    </row>
    <row r="7" ht="12.0" customHeight="1">
      <c r="A7" s="4"/>
      <c r="B7" s="13"/>
      <c r="C7" s="5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13"/>
      <c r="BB7" s="13"/>
      <c r="BC7" s="13"/>
      <c r="BD7" s="13"/>
      <c r="BE7" s="4"/>
    </row>
    <row r="8" ht="12.0" customHeight="1">
      <c r="A8" s="4"/>
      <c r="B8" s="24" t="s">
        <v>48</v>
      </c>
      <c r="C8" s="3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</row>
    <row r="9" ht="12.0" customHeight="1">
      <c r="A9" s="4"/>
      <c r="B9" s="59" t="s">
        <v>50</v>
      </c>
      <c r="C9" s="49" t="s">
        <v>37</v>
      </c>
      <c r="D9" s="28" t="str">
        <f>Budget!D44</f>
        <v>1,000</v>
      </c>
      <c r="E9" s="28" t="str">
        <f>Budget!E44</f>
        <v>1,000</v>
      </c>
      <c r="F9" s="28" t="str">
        <f>Budget!F44</f>
        <v>1,000</v>
      </c>
      <c r="G9" s="28" t="str">
        <f>Budget!G44</f>
        <v>1,000</v>
      </c>
      <c r="H9" s="28" t="str">
        <f>Budget!H44</f>
        <v>1,000</v>
      </c>
      <c r="I9" s="28" t="str">
        <f>Budget!I44</f>
        <v>1,000</v>
      </c>
      <c r="J9" s="28" t="str">
        <f>Budget!J44</f>
        <v>1,000</v>
      </c>
      <c r="K9" s="28" t="str">
        <f>Budget!K44</f>
        <v>1,000</v>
      </c>
      <c r="L9" s="28" t="str">
        <f>Budget!L44</f>
        <v>1,000</v>
      </c>
      <c r="M9" s="28" t="str">
        <f>Budget!M44</f>
        <v>1,000</v>
      </c>
      <c r="N9" s="28" t="str">
        <f>Budget!N44</f>
        <v>1,000</v>
      </c>
      <c r="O9" s="28" t="str">
        <f>Budget!O44</f>
        <v>1,000</v>
      </c>
      <c r="P9" s="28" t="str">
        <f>Budget!P44</f>
        <v>1,000</v>
      </c>
      <c r="Q9" s="28" t="str">
        <f>Budget!Q44</f>
        <v>1,000</v>
      </c>
      <c r="R9" s="28" t="str">
        <f>Budget!R44</f>
        <v>1,000</v>
      </c>
      <c r="S9" s="28" t="str">
        <f>Budget!S44</f>
        <v>1,000</v>
      </c>
      <c r="T9" s="28" t="str">
        <f>Budget!T44</f>
        <v>1,000</v>
      </c>
      <c r="U9" s="28" t="str">
        <f>Budget!U44</f>
        <v>1,000</v>
      </c>
      <c r="V9" s="28" t="str">
        <f>Budget!V44</f>
        <v>1,000</v>
      </c>
      <c r="W9" s="28" t="str">
        <f>Budget!W44</f>
        <v>1,000</v>
      </c>
      <c r="X9" s="28" t="str">
        <f>Budget!X44</f>
        <v>1,000</v>
      </c>
      <c r="Y9" s="28" t="str">
        <f>Budget!Y44</f>
        <v>1,000</v>
      </c>
      <c r="Z9" s="28" t="str">
        <f>Budget!Z44</f>
        <v>1,000</v>
      </c>
      <c r="AA9" s="28" t="str">
        <f>Budget!AA44</f>
        <v>1,000</v>
      </c>
      <c r="AB9" s="28" t="str">
        <f>Budget!AB44</f>
        <v>1,000</v>
      </c>
      <c r="AC9" s="28" t="str">
        <f>Budget!AC44</f>
        <v>1,000</v>
      </c>
      <c r="AD9" s="28" t="str">
        <f>Budget!AD44</f>
        <v>1,000</v>
      </c>
      <c r="AE9" s="28" t="str">
        <f>Budget!AE44</f>
        <v>1,000</v>
      </c>
      <c r="AF9" s="28" t="str">
        <f>Budget!AF44</f>
        <v>1,000</v>
      </c>
      <c r="AG9" s="28" t="str">
        <f>Budget!AG44</f>
        <v>1,000</v>
      </c>
      <c r="AH9" s="28" t="str">
        <f>Budget!AH44</f>
        <v>1,000</v>
      </c>
      <c r="AI9" s="28" t="str">
        <f>Budget!AI44</f>
        <v>1,000</v>
      </c>
      <c r="AJ9" s="28" t="str">
        <f>Budget!AJ44</f>
        <v>1,000</v>
      </c>
      <c r="AK9" s="28" t="str">
        <f>Budget!AK44</f>
        <v>1,000</v>
      </c>
      <c r="AL9" s="28" t="str">
        <f>Budget!AL44</f>
        <v>1,000</v>
      </c>
      <c r="AM9" s="28" t="str">
        <f>Budget!AM44</f>
        <v>1,000</v>
      </c>
      <c r="AN9" s="28" t="str">
        <f>Budget!AN44</f>
        <v>1,000</v>
      </c>
      <c r="AO9" s="28" t="str">
        <f>Budget!AO44</f>
        <v>1,000</v>
      </c>
      <c r="AP9" s="28" t="str">
        <f>Budget!AP44</f>
        <v>1,000</v>
      </c>
      <c r="AQ9" s="28" t="str">
        <f>Budget!AQ44</f>
        <v>1,000</v>
      </c>
      <c r="AR9" s="28" t="str">
        <f>Budget!AR44</f>
        <v>1,000</v>
      </c>
      <c r="AS9" s="28" t="str">
        <f>Budget!AS44</f>
        <v>1,000</v>
      </c>
      <c r="AT9" s="28" t="str">
        <f>Budget!AT44</f>
        <v>1,000</v>
      </c>
      <c r="AU9" s="28" t="str">
        <f>Budget!AU44</f>
        <v>1,000</v>
      </c>
      <c r="AV9" s="28" t="str">
        <f>Budget!AV44</f>
        <v>1,000</v>
      </c>
      <c r="AW9" s="28" t="str">
        <f>Budget!AW44</f>
        <v>1,000</v>
      </c>
      <c r="AX9" s="28" t="str">
        <f>Budget!AX44</f>
        <v>1,000</v>
      </c>
      <c r="AY9" s="28" t="str">
        <f>Budget!AY44</f>
        <v>1,000</v>
      </c>
      <c r="AZ9" s="4"/>
      <c r="BA9" s="52" t="str">
        <f>SUM(D9:O9)</f>
        <v>12,000</v>
      </c>
      <c r="BB9" s="52" t="str">
        <f>SUM(P9:AA9)</f>
        <v>12,000</v>
      </c>
      <c r="BC9" s="52" t="str">
        <f>SUM(AB9:AM9)</f>
        <v>12,000</v>
      </c>
      <c r="BD9" s="52" t="str">
        <f>SUM(AN9:AY9)</f>
        <v>12,000</v>
      </c>
      <c r="BE9" s="16"/>
    </row>
    <row r="10" ht="12.0" customHeight="1">
      <c r="A10" s="4"/>
      <c r="B10" s="59" t="s">
        <v>56</v>
      </c>
      <c r="C10" s="49" t="s">
        <v>37</v>
      </c>
      <c r="D10" s="63">
        <v>3.0</v>
      </c>
      <c r="E10" s="64" t="str">
        <f t="shared" ref="E10:AY10" si="2">D10</f>
        <v>3.00</v>
      </c>
      <c r="F10" s="64" t="str">
        <f t="shared" si="2"/>
        <v>3.00</v>
      </c>
      <c r="G10" s="64" t="str">
        <f t="shared" si="2"/>
        <v>3.00</v>
      </c>
      <c r="H10" s="64" t="str">
        <f t="shared" si="2"/>
        <v>3.00</v>
      </c>
      <c r="I10" s="64" t="str">
        <f t="shared" si="2"/>
        <v>3.00</v>
      </c>
      <c r="J10" s="64" t="str">
        <f t="shared" si="2"/>
        <v>3.00</v>
      </c>
      <c r="K10" s="64" t="str">
        <f t="shared" si="2"/>
        <v>3.00</v>
      </c>
      <c r="L10" s="64" t="str">
        <f t="shared" si="2"/>
        <v>3.00</v>
      </c>
      <c r="M10" s="64" t="str">
        <f t="shared" si="2"/>
        <v>3.00</v>
      </c>
      <c r="N10" s="64" t="str">
        <f t="shared" si="2"/>
        <v>3.00</v>
      </c>
      <c r="O10" s="64" t="str">
        <f t="shared" si="2"/>
        <v>3.00</v>
      </c>
      <c r="P10" s="64" t="str">
        <f t="shared" si="2"/>
        <v>3.00</v>
      </c>
      <c r="Q10" s="64" t="str">
        <f t="shared" si="2"/>
        <v>3.00</v>
      </c>
      <c r="R10" s="64" t="str">
        <f t="shared" si="2"/>
        <v>3.00</v>
      </c>
      <c r="S10" s="64" t="str">
        <f t="shared" si="2"/>
        <v>3.00</v>
      </c>
      <c r="T10" s="64" t="str">
        <f t="shared" si="2"/>
        <v>3.00</v>
      </c>
      <c r="U10" s="64" t="str">
        <f t="shared" si="2"/>
        <v>3.00</v>
      </c>
      <c r="V10" s="64" t="str">
        <f t="shared" si="2"/>
        <v>3.00</v>
      </c>
      <c r="W10" s="64" t="str">
        <f t="shared" si="2"/>
        <v>3.00</v>
      </c>
      <c r="X10" s="64" t="str">
        <f t="shared" si="2"/>
        <v>3.00</v>
      </c>
      <c r="Y10" s="64" t="str">
        <f t="shared" si="2"/>
        <v>3.00</v>
      </c>
      <c r="Z10" s="64" t="str">
        <f t="shared" si="2"/>
        <v>3.00</v>
      </c>
      <c r="AA10" s="64" t="str">
        <f t="shared" si="2"/>
        <v>3.00</v>
      </c>
      <c r="AB10" s="64" t="str">
        <f t="shared" si="2"/>
        <v>3.00</v>
      </c>
      <c r="AC10" s="64" t="str">
        <f t="shared" si="2"/>
        <v>3.00</v>
      </c>
      <c r="AD10" s="64" t="str">
        <f t="shared" si="2"/>
        <v>3.00</v>
      </c>
      <c r="AE10" s="64" t="str">
        <f t="shared" si="2"/>
        <v>3.00</v>
      </c>
      <c r="AF10" s="64" t="str">
        <f t="shared" si="2"/>
        <v>3.00</v>
      </c>
      <c r="AG10" s="64" t="str">
        <f t="shared" si="2"/>
        <v>3.00</v>
      </c>
      <c r="AH10" s="64" t="str">
        <f t="shared" si="2"/>
        <v>3.00</v>
      </c>
      <c r="AI10" s="64" t="str">
        <f t="shared" si="2"/>
        <v>3.00</v>
      </c>
      <c r="AJ10" s="64" t="str">
        <f t="shared" si="2"/>
        <v>3.00</v>
      </c>
      <c r="AK10" s="64" t="str">
        <f t="shared" si="2"/>
        <v>3.00</v>
      </c>
      <c r="AL10" s="64" t="str">
        <f t="shared" si="2"/>
        <v>3.00</v>
      </c>
      <c r="AM10" s="64" t="str">
        <f t="shared" si="2"/>
        <v>3.00</v>
      </c>
      <c r="AN10" s="64" t="str">
        <f t="shared" si="2"/>
        <v>3.00</v>
      </c>
      <c r="AO10" s="64" t="str">
        <f t="shared" si="2"/>
        <v>3.00</v>
      </c>
      <c r="AP10" s="64" t="str">
        <f t="shared" si="2"/>
        <v>3.00</v>
      </c>
      <c r="AQ10" s="64" t="str">
        <f t="shared" si="2"/>
        <v>3.00</v>
      </c>
      <c r="AR10" s="64" t="str">
        <f t="shared" si="2"/>
        <v>3.00</v>
      </c>
      <c r="AS10" s="64" t="str">
        <f t="shared" si="2"/>
        <v>3.00</v>
      </c>
      <c r="AT10" s="64" t="str">
        <f t="shared" si="2"/>
        <v>3.00</v>
      </c>
      <c r="AU10" s="64" t="str">
        <f t="shared" si="2"/>
        <v>3.00</v>
      </c>
      <c r="AV10" s="64" t="str">
        <f t="shared" si="2"/>
        <v>3.00</v>
      </c>
      <c r="AW10" s="64" t="str">
        <f t="shared" si="2"/>
        <v>3.00</v>
      </c>
      <c r="AX10" s="64" t="str">
        <f t="shared" si="2"/>
        <v>3.00</v>
      </c>
      <c r="AY10" s="64" t="str">
        <f t="shared" si="2"/>
        <v>3.00</v>
      </c>
      <c r="AZ10" s="4"/>
      <c r="BA10" s="53"/>
      <c r="BB10" s="53"/>
      <c r="BC10" s="53"/>
      <c r="BD10" s="53"/>
      <c r="BE10" s="16"/>
    </row>
    <row r="11" ht="12.0" customHeight="1">
      <c r="A11" s="4"/>
      <c r="B11" s="65" t="s">
        <v>59</v>
      </c>
      <c r="C11" s="43" t="s">
        <v>60</v>
      </c>
      <c r="D11" s="66">
        <v>0.03</v>
      </c>
      <c r="E11" s="67" t="str">
        <f t="shared" ref="E11:AY11" si="3">D11</f>
        <v>3.0%</v>
      </c>
      <c r="F11" s="67" t="str">
        <f t="shared" si="3"/>
        <v>3.0%</v>
      </c>
      <c r="G11" s="67" t="str">
        <f t="shared" si="3"/>
        <v>3.0%</v>
      </c>
      <c r="H11" s="67" t="str">
        <f t="shared" si="3"/>
        <v>3.0%</v>
      </c>
      <c r="I11" s="67" t="str">
        <f t="shared" si="3"/>
        <v>3.0%</v>
      </c>
      <c r="J11" s="67" t="str">
        <f t="shared" si="3"/>
        <v>3.0%</v>
      </c>
      <c r="K11" s="67" t="str">
        <f t="shared" si="3"/>
        <v>3.0%</v>
      </c>
      <c r="L11" s="67" t="str">
        <f t="shared" si="3"/>
        <v>3.0%</v>
      </c>
      <c r="M11" s="67" t="str">
        <f t="shared" si="3"/>
        <v>3.0%</v>
      </c>
      <c r="N11" s="67" t="str">
        <f t="shared" si="3"/>
        <v>3.0%</v>
      </c>
      <c r="O11" s="67" t="str">
        <f t="shared" si="3"/>
        <v>3.0%</v>
      </c>
      <c r="P11" s="67" t="str">
        <f t="shared" si="3"/>
        <v>3.0%</v>
      </c>
      <c r="Q11" s="67" t="str">
        <f t="shared" si="3"/>
        <v>3.0%</v>
      </c>
      <c r="R11" s="67" t="str">
        <f t="shared" si="3"/>
        <v>3.0%</v>
      </c>
      <c r="S11" s="67" t="str">
        <f t="shared" si="3"/>
        <v>3.0%</v>
      </c>
      <c r="T11" s="67" t="str">
        <f t="shared" si="3"/>
        <v>3.0%</v>
      </c>
      <c r="U11" s="67" t="str">
        <f t="shared" si="3"/>
        <v>3.0%</v>
      </c>
      <c r="V11" s="67" t="str">
        <f t="shared" si="3"/>
        <v>3.0%</v>
      </c>
      <c r="W11" s="67" t="str">
        <f t="shared" si="3"/>
        <v>3.0%</v>
      </c>
      <c r="X11" s="67" t="str">
        <f t="shared" si="3"/>
        <v>3.0%</v>
      </c>
      <c r="Y11" s="67" t="str">
        <f t="shared" si="3"/>
        <v>3.0%</v>
      </c>
      <c r="Z11" s="67" t="str">
        <f t="shared" si="3"/>
        <v>3.0%</v>
      </c>
      <c r="AA11" s="67" t="str">
        <f t="shared" si="3"/>
        <v>3.0%</v>
      </c>
      <c r="AB11" s="67" t="str">
        <f t="shared" si="3"/>
        <v>3.0%</v>
      </c>
      <c r="AC11" s="67" t="str">
        <f t="shared" si="3"/>
        <v>3.0%</v>
      </c>
      <c r="AD11" s="67" t="str">
        <f t="shared" si="3"/>
        <v>3.0%</v>
      </c>
      <c r="AE11" s="67" t="str">
        <f t="shared" si="3"/>
        <v>3.0%</v>
      </c>
      <c r="AF11" s="67" t="str">
        <f t="shared" si="3"/>
        <v>3.0%</v>
      </c>
      <c r="AG11" s="67" t="str">
        <f t="shared" si="3"/>
        <v>3.0%</v>
      </c>
      <c r="AH11" s="67" t="str">
        <f t="shared" si="3"/>
        <v>3.0%</v>
      </c>
      <c r="AI11" s="67" t="str">
        <f t="shared" si="3"/>
        <v>3.0%</v>
      </c>
      <c r="AJ11" s="67" t="str">
        <f t="shared" si="3"/>
        <v>3.0%</v>
      </c>
      <c r="AK11" s="67" t="str">
        <f t="shared" si="3"/>
        <v>3.0%</v>
      </c>
      <c r="AL11" s="67" t="str">
        <f t="shared" si="3"/>
        <v>3.0%</v>
      </c>
      <c r="AM11" s="67" t="str">
        <f t="shared" si="3"/>
        <v>3.0%</v>
      </c>
      <c r="AN11" s="67" t="str">
        <f t="shared" si="3"/>
        <v>3.0%</v>
      </c>
      <c r="AO11" s="67" t="str">
        <f t="shared" si="3"/>
        <v>3.0%</v>
      </c>
      <c r="AP11" s="67" t="str">
        <f t="shared" si="3"/>
        <v>3.0%</v>
      </c>
      <c r="AQ11" s="67" t="str">
        <f t="shared" si="3"/>
        <v>3.0%</v>
      </c>
      <c r="AR11" s="67" t="str">
        <f t="shared" si="3"/>
        <v>3.0%</v>
      </c>
      <c r="AS11" s="67" t="str">
        <f t="shared" si="3"/>
        <v>3.0%</v>
      </c>
      <c r="AT11" s="67" t="str">
        <f t="shared" si="3"/>
        <v>3.0%</v>
      </c>
      <c r="AU11" s="67" t="str">
        <f t="shared" si="3"/>
        <v>3.0%</v>
      </c>
      <c r="AV11" s="67" t="str">
        <f t="shared" si="3"/>
        <v>3.0%</v>
      </c>
      <c r="AW11" s="67" t="str">
        <f t="shared" si="3"/>
        <v>3.0%</v>
      </c>
      <c r="AX11" s="67" t="str">
        <f t="shared" si="3"/>
        <v>3.0%</v>
      </c>
      <c r="AY11" s="67" t="str">
        <f t="shared" si="3"/>
        <v>3.0%</v>
      </c>
      <c r="AZ11" s="4"/>
      <c r="BA11" s="4"/>
      <c r="BB11" s="4"/>
      <c r="BC11" s="4"/>
      <c r="BD11" s="4"/>
      <c r="BE11" s="4"/>
    </row>
    <row r="12" ht="12.0" customHeight="1">
      <c r="A12" s="4"/>
      <c r="B12" s="47" t="s">
        <v>67</v>
      </c>
      <c r="C12" s="48" t="s">
        <v>68</v>
      </c>
      <c r="D12" s="62" t="str">
        <f t="shared" ref="D12:AY12" si="4">ROUNDUP((D9/D10)*1000*D11,0)</f>
        <v>10,000</v>
      </c>
      <c r="E12" s="62" t="str">
        <f t="shared" si="4"/>
        <v>10,000</v>
      </c>
      <c r="F12" s="62" t="str">
        <f t="shared" si="4"/>
        <v>10,000</v>
      </c>
      <c r="G12" s="62" t="str">
        <f t="shared" si="4"/>
        <v>10,000</v>
      </c>
      <c r="H12" s="62" t="str">
        <f t="shared" si="4"/>
        <v>10,000</v>
      </c>
      <c r="I12" s="62" t="str">
        <f t="shared" si="4"/>
        <v>10,000</v>
      </c>
      <c r="J12" s="62" t="str">
        <f t="shared" si="4"/>
        <v>10,000</v>
      </c>
      <c r="K12" s="62" t="str">
        <f t="shared" si="4"/>
        <v>10,000</v>
      </c>
      <c r="L12" s="62" t="str">
        <f t="shared" si="4"/>
        <v>10,000</v>
      </c>
      <c r="M12" s="62" t="str">
        <f t="shared" si="4"/>
        <v>10,000</v>
      </c>
      <c r="N12" s="62" t="str">
        <f t="shared" si="4"/>
        <v>10,000</v>
      </c>
      <c r="O12" s="62" t="str">
        <f t="shared" si="4"/>
        <v>10,000</v>
      </c>
      <c r="P12" s="62" t="str">
        <f t="shared" si="4"/>
        <v>10,000</v>
      </c>
      <c r="Q12" s="62" t="str">
        <f t="shared" si="4"/>
        <v>10,000</v>
      </c>
      <c r="R12" s="62" t="str">
        <f t="shared" si="4"/>
        <v>10,000</v>
      </c>
      <c r="S12" s="62" t="str">
        <f t="shared" si="4"/>
        <v>10,000</v>
      </c>
      <c r="T12" s="62" t="str">
        <f t="shared" si="4"/>
        <v>10,000</v>
      </c>
      <c r="U12" s="62" t="str">
        <f t="shared" si="4"/>
        <v>10,000</v>
      </c>
      <c r="V12" s="62" t="str">
        <f t="shared" si="4"/>
        <v>10,000</v>
      </c>
      <c r="W12" s="62" t="str">
        <f t="shared" si="4"/>
        <v>10,000</v>
      </c>
      <c r="X12" s="62" t="str">
        <f t="shared" si="4"/>
        <v>10,000</v>
      </c>
      <c r="Y12" s="62" t="str">
        <f t="shared" si="4"/>
        <v>10,000</v>
      </c>
      <c r="Z12" s="62" t="str">
        <f t="shared" si="4"/>
        <v>10,000</v>
      </c>
      <c r="AA12" s="62" t="str">
        <f t="shared" si="4"/>
        <v>10,000</v>
      </c>
      <c r="AB12" s="62" t="str">
        <f t="shared" si="4"/>
        <v>10,000</v>
      </c>
      <c r="AC12" s="62" t="str">
        <f t="shared" si="4"/>
        <v>10,000</v>
      </c>
      <c r="AD12" s="62" t="str">
        <f t="shared" si="4"/>
        <v>10,000</v>
      </c>
      <c r="AE12" s="62" t="str">
        <f t="shared" si="4"/>
        <v>10,000</v>
      </c>
      <c r="AF12" s="62" t="str">
        <f t="shared" si="4"/>
        <v>10,000</v>
      </c>
      <c r="AG12" s="62" t="str">
        <f t="shared" si="4"/>
        <v>10,000</v>
      </c>
      <c r="AH12" s="62" t="str">
        <f t="shared" si="4"/>
        <v>10,000</v>
      </c>
      <c r="AI12" s="62" t="str">
        <f t="shared" si="4"/>
        <v>10,000</v>
      </c>
      <c r="AJ12" s="62" t="str">
        <f t="shared" si="4"/>
        <v>10,000</v>
      </c>
      <c r="AK12" s="62" t="str">
        <f t="shared" si="4"/>
        <v>10,000</v>
      </c>
      <c r="AL12" s="62" t="str">
        <f t="shared" si="4"/>
        <v>10,000</v>
      </c>
      <c r="AM12" s="62" t="str">
        <f t="shared" si="4"/>
        <v>10,000</v>
      </c>
      <c r="AN12" s="62" t="str">
        <f t="shared" si="4"/>
        <v>10,000</v>
      </c>
      <c r="AO12" s="62" t="str">
        <f t="shared" si="4"/>
        <v>10,000</v>
      </c>
      <c r="AP12" s="62" t="str">
        <f t="shared" si="4"/>
        <v>10,000</v>
      </c>
      <c r="AQ12" s="62" t="str">
        <f t="shared" si="4"/>
        <v>10,000</v>
      </c>
      <c r="AR12" s="62" t="str">
        <f t="shared" si="4"/>
        <v>10,000</v>
      </c>
      <c r="AS12" s="62" t="str">
        <f t="shared" si="4"/>
        <v>10,000</v>
      </c>
      <c r="AT12" s="62" t="str">
        <f t="shared" si="4"/>
        <v>10,000</v>
      </c>
      <c r="AU12" s="62" t="str">
        <f t="shared" si="4"/>
        <v>10,000</v>
      </c>
      <c r="AV12" s="62" t="str">
        <f t="shared" si="4"/>
        <v>10,000</v>
      </c>
      <c r="AW12" s="62" t="str">
        <f t="shared" si="4"/>
        <v>10,000</v>
      </c>
      <c r="AX12" s="62" t="str">
        <f t="shared" si="4"/>
        <v>10,000</v>
      </c>
      <c r="AY12" s="62" t="str">
        <f t="shared" si="4"/>
        <v>10,000</v>
      </c>
      <c r="AZ12" s="4"/>
      <c r="BA12" s="69" t="str">
        <f>SUM(D12:O12)</f>
        <v>120,000</v>
      </c>
      <c r="BB12" s="69" t="str">
        <f>SUM(P12:AA12)</f>
        <v>120,000</v>
      </c>
      <c r="BC12" s="69" t="str">
        <f>SUM(AB12:AM12)</f>
        <v>120,000</v>
      </c>
      <c r="BD12" s="69" t="str">
        <f>SUM(AN12:AY12)</f>
        <v>120,000</v>
      </c>
      <c r="BE12" s="4"/>
    </row>
    <row r="13" ht="12.0" customHeight="1">
      <c r="A13" s="4"/>
      <c r="B13" s="4"/>
      <c r="C13" s="3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</row>
    <row r="14" ht="12.0" customHeight="1">
      <c r="A14" s="4"/>
      <c r="B14" s="24" t="s">
        <v>73</v>
      </c>
      <c r="C14" s="3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</row>
    <row r="15" ht="12.0" customHeight="1">
      <c r="A15" s="4"/>
      <c r="B15" s="59" t="s">
        <v>50</v>
      </c>
      <c r="C15" s="49" t="s">
        <v>37</v>
      </c>
      <c r="D15" s="28" t="str">
        <f>Budget!D45</f>
        <v>2,000</v>
      </c>
      <c r="E15" s="28" t="str">
        <f>Budget!E45</f>
        <v>2,000</v>
      </c>
      <c r="F15" s="28" t="str">
        <f>Budget!F45</f>
        <v>2,000</v>
      </c>
      <c r="G15" s="28" t="str">
        <f>Budget!G45</f>
        <v>2,000</v>
      </c>
      <c r="H15" s="28" t="str">
        <f>Budget!H45</f>
        <v>2,000</v>
      </c>
      <c r="I15" s="28" t="str">
        <f>Budget!I45</f>
        <v>2,000</v>
      </c>
      <c r="J15" s="28" t="str">
        <f>Budget!J45</f>
        <v>2,000</v>
      </c>
      <c r="K15" s="28" t="str">
        <f>Budget!K45</f>
        <v>2,000</v>
      </c>
      <c r="L15" s="28" t="str">
        <f>Budget!L45</f>
        <v>2,000</v>
      </c>
      <c r="M15" s="28" t="str">
        <f>Budget!M45</f>
        <v>2,000</v>
      </c>
      <c r="N15" s="28" t="str">
        <f>Budget!N45</f>
        <v>2,000</v>
      </c>
      <c r="O15" s="28" t="str">
        <f>Budget!O45</f>
        <v>2,000</v>
      </c>
      <c r="P15" s="28" t="str">
        <f>Budget!P45</f>
        <v>2,000</v>
      </c>
      <c r="Q15" s="28" t="str">
        <f>Budget!Q45</f>
        <v>2,000</v>
      </c>
      <c r="R15" s="28" t="str">
        <f>Budget!R45</f>
        <v>2,000</v>
      </c>
      <c r="S15" s="28" t="str">
        <f>Budget!S45</f>
        <v>2,000</v>
      </c>
      <c r="T15" s="28" t="str">
        <f>Budget!T45</f>
        <v>2,000</v>
      </c>
      <c r="U15" s="28" t="str">
        <f>Budget!U45</f>
        <v>2,000</v>
      </c>
      <c r="V15" s="28" t="str">
        <f>Budget!V45</f>
        <v>2,000</v>
      </c>
      <c r="W15" s="28" t="str">
        <f>Budget!W45</f>
        <v>2,000</v>
      </c>
      <c r="X15" s="28" t="str">
        <f>Budget!X45</f>
        <v>2,000</v>
      </c>
      <c r="Y15" s="28" t="str">
        <f>Budget!Y45</f>
        <v>2,000</v>
      </c>
      <c r="Z15" s="28" t="str">
        <f>Budget!Z45</f>
        <v>2,000</v>
      </c>
      <c r="AA15" s="28" t="str">
        <f>Budget!AA45</f>
        <v>2,000</v>
      </c>
      <c r="AB15" s="28" t="str">
        <f>Budget!AB45</f>
        <v>2,000</v>
      </c>
      <c r="AC15" s="28" t="str">
        <f>Budget!AC45</f>
        <v>2,000</v>
      </c>
      <c r="AD15" s="28" t="str">
        <f>Budget!AD45</f>
        <v>2,000</v>
      </c>
      <c r="AE15" s="28" t="str">
        <f>Budget!AE45</f>
        <v>2,000</v>
      </c>
      <c r="AF15" s="28" t="str">
        <f>Budget!AF45</f>
        <v>2,000</v>
      </c>
      <c r="AG15" s="28" t="str">
        <f>Budget!AG45</f>
        <v>2,000</v>
      </c>
      <c r="AH15" s="28" t="str">
        <f>Budget!AH45</f>
        <v>2,000</v>
      </c>
      <c r="AI15" s="28" t="str">
        <f>Budget!AI45</f>
        <v>2,000</v>
      </c>
      <c r="AJ15" s="28" t="str">
        <f>Budget!AJ45</f>
        <v>2,000</v>
      </c>
      <c r="AK15" s="28" t="str">
        <f>Budget!AK45</f>
        <v>2,000</v>
      </c>
      <c r="AL15" s="28" t="str">
        <f>Budget!AL45</f>
        <v>2,000</v>
      </c>
      <c r="AM15" s="28" t="str">
        <f>Budget!AM45</f>
        <v>2,000</v>
      </c>
      <c r="AN15" s="28" t="str">
        <f>Budget!AN45</f>
        <v>2,000</v>
      </c>
      <c r="AO15" s="28" t="str">
        <f>Budget!AO45</f>
        <v>2,000</v>
      </c>
      <c r="AP15" s="28" t="str">
        <f>Budget!AP45</f>
        <v>2,000</v>
      </c>
      <c r="AQ15" s="28" t="str">
        <f>Budget!AQ45</f>
        <v>2,000</v>
      </c>
      <c r="AR15" s="28" t="str">
        <f>Budget!AR45</f>
        <v>2,000</v>
      </c>
      <c r="AS15" s="28" t="str">
        <f>Budget!AS45</f>
        <v>2,000</v>
      </c>
      <c r="AT15" s="28" t="str">
        <f>Budget!AT45</f>
        <v>2,000</v>
      </c>
      <c r="AU15" s="28" t="str">
        <f>Budget!AU45</f>
        <v>2,000</v>
      </c>
      <c r="AV15" s="28" t="str">
        <f>Budget!AV45</f>
        <v>2,000</v>
      </c>
      <c r="AW15" s="28" t="str">
        <f>Budget!AW45</f>
        <v>2,000</v>
      </c>
      <c r="AX15" s="28" t="str">
        <f>Budget!AX45</f>
        <v>2,000</v>
      </c>
      <c r="AY15" s="28" t="str">
        <f>Budget!AY45</f>
        <v>2,000</v>
      </c>
      <c r="AZ15" s="4"/>
      <c r="BA15" s="52" t="str">
        <f>SUM(D15:O15)</f>
        <v>24,000</v>
      </c>
      <c r="BB15" s="52" t="str">
        <f>SUM(P15:AA15)</f>
        <v>24,000</v>
      </c>
      <c r="BC15" s="52" t="str">
        <f>SUM(AB15:AM15)</f>
        <v>24,000</v>
      </c>
      <c r="BD15" s="52" t="str">
        <f>SUM(AN15:AY15)</f>
        <v>24,000</v>
      </c>
      <c r="BE15" s="4"/>
    </row>
    <row r="16" ht="12.0" customHeight="1">
      <c r="A16" s="4"/>
      <c r="B16" s="59" t="s">
        <v>56</v>
      </c>
      <c r="C16" s="49" t="s">
        <v>37</v>
      </c>
      <c r="D16" s="63">
        <v>3.0</v>
      </c>
      <c r="E16" s="64" t="str">
        <f t="shared" ref="E16:AY16" si="5">D16</f>
        <v>3.00</v>
      </c>
      <c r="F16" s="64" t="str">
        <f t="shared" si="5"/>
        <v>3.00</v>
      </c>
      <c r="G16" s="64" t="str">
        <f t="shared" si="5"/>
        <v>3.00</v>
      </c>
      <c r="H16" s="64" t="str">
        <f t="shared" si="5"/>
        <v>3.00</v>
      </c>
      <c r="I16" s="64" t="str">
        <f t="shared" si="5"/>
        <v>3.00</v>
      </c>
      <c r="J16" s="64" t="str">
        <f t="shared" si="5"/>
        <v>3.00</v>
      </c>
      <c r="K16" s="64" t="str">
        <f t="shared" si="5"/>
        <v>3.00</v>
      </c>
      <c r="L16" s="64" t="str">
        <f t="shared" si="5"/>
        <v>3.00</v>
      </c>
      <c r="M16" s="64" t="str">
        <f t="shared" si="5"/>
        <v>3.00</v>
      </c>
      <c r="N16" s="64" t="str">
        <f t="shared" si="5"/>
        <v>3.00</v>
      </c>
      <c r="O16" s="64" t="str">
        <f t="shared" si="5"/>
        <v>3.00</v>
      </c>
      <c r="P16" s="64" t="str">
        <f t="shared" si="5"/>
        <v>3.00</v>
      </c>
      <c r="Q16" s="64" t="str">
        <f t="shared" si="5"/>
        <v>3.00</v>
      </c>
      <c r="R16" s="64" t="str">
        <f t="shared" si="5"/>
        <v>3.00</v>
      </c>
      <c r="S16" s="64" t="str">
        <f t="shared" si="5"/>
        <v>3.00</v>
      </c>
      <c r="T16" s="64" t="str">
        <f t="shared" si="5"/>
        <v>3.00</v>
      </c>
      <c r="U16" s="64" t="str">
        <f t="shared" si="5"/>
        <v>3.00</v>
      </c>
      <c r="V16" s="64" t="str">
        <f t="shared" si="5"/>
        <v>3.00</v>
      </c>
      <c r="W16" s="64" t="str">
        <f t="shared" si="5"/>
        <v>3.00</v>
      </c>
      <c r="X16" s="64" t="str">
        <f t="shared" si="5"/>
        <v>3.00</v>
      </c>
      <c r="Y16" s="64" t="str">
        <f t="shared" si="5"/>
        <v>3.00</v>
      </c>
      <c r="Z16" s="64" t="str">
        <f t="shared" si="5"/>
        <v>3.00</v>
      </c>
      <c r="AA16" s="64" t="str">
        <f t="shared" si="5"/>
        <v>3.00</v>
      </c>
      <c r="AB16" s="64" t="str">
        <f t="shared" si="5"/>
        <v>3.00</v>
      </c>
      <c r="AC16" s="64" t="str">
        <f t="shared" si="5"/>
        <v>3.00</v>
      </c>
      <c r="AD16" s="64" t="str">
        <f t="shared" si="5"/>
        <v>3.00</v>
      </c>
      <c r="AE16" s="64" t="str">
        <f t="shared" si="5"/>
        <v>3.00</v>
      </c>
      <c r="AF16" s="64" t="str">
        <f t="shared" si="5"/>
        <v>3.00</v>
      </c>
      <c r="AG16" s="64" t="str">
        <f t="shared" si="5"/>
        <v>3.00</v>
      </c>
      <c r="AH16" s="64" t="str">
        <f t="shared" si="5"/>
        <v>3.00</v>
      </c>
      <c r="AI16" s="64" t="str">
        <f t="shared" si="5"/>
        <v>3.00</v>
      </c>
      <c r="AJ16" s="64" t="str">
        <f t="shared" si="5"/>
        <v>3.00</v>
      </c>
      <c r="AK16" s="64" t="str">
        <f t="shared" si="5"/>
        <v>3.00</v>
      </c>
      <c r="AL16" s="64" t="str">
        <f t="shared" si="5"/>
        <v>3.00</v>
      </c>
      <c r="AM16" s="64" t="str">
        <f t="shared" si="5"/>
        <v>3.00</v>
      </c>
      <c r="AN16" s="64" t="str">
        <f t="shared" si="5"/>
        <v>3.00</v>
      </c>
      <c r="AO16" s="64" t="str">
        <f t="shared" si="5"/>
        <v>3.00</v>
      </c>
      <c r="AP16" s="64" t="str">
        <f t="shared" si="5"/>
        <v>3.00</v>
      </c>
      <c r="AQ16" s="64" t="str">
        <f t="shared" si="5"/>
        <v>3.00</v>
      </c>
      <c r="AR16" s="64" t="str">
        <f t="shared" si="5"/>
        <v>3.00</v>
      </c>
      <c r="AS16" s="64" t="str">
        <f t="shared" si="5"/>
        <v>3.00</v>
      </c>
      <c r="AT16" s="64" t="str">
        <f t="shared" si="5"/>
        <v>3.00</v>
      </c>
      <c r="AU16" s="64" t="str">
        <f t="shared" si="5"/>
        <v>3.00</v>
      </c>
      <c r="AV16" s="64" t="str">
        <f t="shared" si="5"/>
        <v>3.00</v>
      </c>
      <c r="AW16" s="64" t="str">
        <f t="shared" si="5"/>
        <v>3.00</v>
      </c>
      <c r="AX16" s="64" t="str">
        <f t="shared" si="5"/>
        <v>3.00</v>
      </c>
      <c r="AY16" s="64" t="str">
        <f t="shared" si="5"/>
        <v>3.00</v>
      </c>
      <c r="AZ16" s="4"/>
      <c r="BA16" s="53"/>
      <c r="BB16" s="53"/>
      <c r="BC16" s="53"/>
      <c r="BD16" s="53"/>
      <c r="BE16" s="4"/>
    </row>
    <row r="17" ht="12.0" customHeight="1">
      <c r="A17" s="4"/>
      <c r="B17" s="65" t="s">
        <v>59</v>
      </c>
      <c r="C17" s="43" t="s">
        <v>60</v>
      </c>
      <c r="D17" s="66">
        <v>0.03</v>
      </c>
      <c r="E17" s="67" t="str">
        <f t="shared" ref="E17:AY17" si="6">D17</f>
        <v>3.0%</v>
      </c>
      <c r="F17" s="67" t="str">
        <f t="shared" si="6"/>
        <v>3.0%</v>
      </c>
      <c r="G17" s="67" t="str">
        <f t="shared" si="6"/>
        <v>3.0%</v>
      </c>
      <c r="H17" s="67" t="str">
        <f t="shared" si="6"/>
        <v>3.0%</v>
      </c>
      <c r="I17" s="67" t="str">
        <f t="shared" si="6"/>
        <v>3.0%</v>
      </c>
      <c r="J17" s="67" t="str">
        <f t="shared" si="6"/>
        <v>3.0%</v>
      </c>
      <c r="K17" s="67" t="str">
        <f t="shared" si="6"/>
        <v>3.0%</v>
      </c>
      <c r="L17" s="67" t="str">
        <f t="shared" si="6"/>
        <v>3.0%</v>
      </c>
      <c r="M17" s="67" t="str">
        <f t="shared" si="6"/>
        <v>3.0%</v>
      </c>
      <c r="N17" s="67" t="str">
        <f t="shared" si="6"/>
        <v>3.0%</v>
      </c>
      <c r="O17" s="67" t="str">
        <f t="shared" si="6"/>
        <v>3.0%</v>
      </c>
      <c r="P17" s="67" t="str">
        <f t="shared" si="6"/>
        <v>3.0%</v>
      </c>
      <c r="Q17" s="67" t="str">
        <f t="shared" si="6"/>
        <v>3.0%</v>
      </c>
      <c r="R17" s="67" t="str">
        <f t="shared" si="6"/>
        <v>3.0%</v>
      </c>
      <c r="S17" s="67" t="str">
        <f t="shared" si="6"/>
        <v>3.0%</v>
      </c>
      <c r="T17" s="67" t="str">
        <f t="shared" si="6"/>
        <v>3.0%</v>
      </c>
      <c r="U17" s="67" t="str">
        <f t="shared" si="6"/>
        <v>3.0%</v>
      </c>
      <c r="V17" s="67" t="str">
        <f t="shared" si="6"/>
        <v>3.0%</v>
      </c>
      <c r="W17" s="67" t="str">
        <f t="shared" si="6"/>
        <v>3.0%</v>
      </c>
      <c r="X17" s="67" t="str">
        <f t="shared" si="6"/>
        <v>3.0%</v>
      </c>
      <c r="Y17" s="67" t="str">
        <f t="shared" si="6"/>
        <v>3.0%</v>
      </c>
      <c r="Z17" s="67" t="str">
        <f t="shared" si="6"/>
        <v>3.0%</v>
      </c>
      <c r="AA17" s="67" t="str">
        <f t="shared" si="6"/>
        <v>3.0%</v>
      </c>
      <c r="AB17" s="67" t="str">
        <f t="shared" si="6"/>
        <v>3.0%</v>
      </c>
      <c r="AC17" s="67" t="str">
        <f t="shared" si="6"/>
        <v>3.0%</v>
      </c>
      <c r="AD17" s="67" t="str">
        <f t="shared" si="6"/>
        <v>3.0%</v>
      </c>
      <c r="AE17" s="67" t="str">
        <f t="shared" si="6"/>
        <v>3.0%</v>
      </c>
      <c r="AF17" s="67" t="str">
        <f t="shared" si="6"/>
        <v>3.0%</v>
      </c>
      <c r="AG17" s="67" t="str">
        <f t="shared" si="6"/>
        <v>3.0%</v>
      </c>
      <c r="AH17" s="67" t="str">
        <f t="shared" si="6"/>
        <v>3.0%</v>
      </c>
      <c r="AI17" s="67" t="str">
        <f t="shared" si="6"/>
        <v>3.0%</v>
      </c>
      <c r="AJ17" s="67" t="str">
        <f t="shared" si="6"/>
        <v>3.0%</v>
      </c>
      <c r="AK17" s="67" t="str">
        <f t="shared" si="6"/>
        <v>3.0%</v>
      </c>
      <c r="AL17" s="67" t="str">
        <f t="shared" si="6"/>
        <v>3.0%</v>
      </c>
      <c r="AM17" s="67" t="str">
        <f t="shared" si="6"/>
        <v>3.0%</v>
      </c>
      <c r="AN17" s="67" t="str">
        <f t="shared" si="6"/>
        <v>3.0%</v>
      </c>
      <c r="AO17" s="67" t="str">
        <f t="shared" si="6"/>
        <v>3.0%</v>
      </c>
      <c r="AP17" s="67" t="str">
        <f t="shared" si="6"/>
        <v>3.0%</v>
      </c>
      <c r="AQ17" s="67" t="str">
        <f t="shared" si="6"/>
        <v>3.0%</v>
      </c>
      <c r="AR17" s="67" t="str">
        <f t="shared" si="6"/>
        <v>3.0%</v>
      </c>
      <c r="AS17" s="67" t="str">
        <f t="shared" si="6"/>
        <v>3.0%</v>
      </c>
      <c r="AT17" s="67" t="str">
        <f t="shared" si="6"/>
        <v>3.0%</v>
      </c>
      <c r="AU17" s="67" t="str">
        <f t="shared" si="6"/>
        <v>3.0%</v>
      </c>
      <c r="AV17" s="67" t="str">
        <f t="shared" si="6"/>
        <v>3.0%</v>
      </c>
      <c r="AW17" s="67" t="str">
        <f t="shared" si="6"/>
        <v>3.0%</v>
      </c>
      <c r="AX17" s="67" t="str">
        <f t="shared" si="6"/>
        <v>3.0%</v>
      </c>
      <c r="AY17" s="67" t="str">
        <f t="shared" si="6"/>
        <v>3.0%</v>
      </c>
      <c r="AZ17" s="4"/>
      <c r="BA17" s="4"/>
      <c r="BB17" s="4"/>
      <c r="BC17" s="4"/>
      <c r="BD17" s="4"/>
      <c r="BE17" s="4"/>
    </row>
    <row r="18" ht="12.0" customHeight="1">
      <c r="A18" s="4"/>
      <c r="B18" s="47" t="s">
        <v>67</v>
      </c>
      <c r="C18" s="48" t="s">
        <v>68</v>
      </c>
      <c r="D18" s="62" t="str">
        <f t="shared" ref="D18:AY18" si="7">ROUNDUP((D15/D16)*1000*D17,0)</f>
        <v>20,000</v>
      </c>
      <c r="E18" s="62" t="str">
        <f t="shared" si="7"/>
        <v>20,000</v>
      </c>
      <c r="F18" s="62" t="str">
        <f t="shared" si="7"/>
        <v>20,000</v>
      </c>
      <c r="G18" s="62" t="str">
        <f t="shared" si="7"/>
        <v>20,000</v>
      </c>
      <c r="H18" s="62" t="str">
        <f t="shared" si="7"/>
        <v>20,000</v>
      </c>
      <c r="I18" s="62" t="str">
        <f t="shared" si="7"/>
        <v>20,000</v>
      </c>
      <c r="J18" s="62" t="str">
        <f t="shared" si="7"/>
        <v>20,000</v>
      </c>
      <c r="K18" s="62" t="str">
        <f t="shared" si="7"/>
        <v>20,000</v>
      </c>
      <c r="L18" s="62" t="str">
        <f t="shared" si="7"/>
        <v>20,000</v>
      </c>
      <c r="M18" s="62" t="str">
        <f t="shared" si="7"/>
        <v>20,000</v>
      </c>
      <c r="N18" s="62" t="str">
        <f t="shared" si="7"/>
        <v>20,000</v>
      </c>
      <c r="O18" s="62" t="str">
        <f t="shared" si="7"/>
        <v>20,000</v>
      </c>
      <c r="P18" s="62" t="str">
        <f t="shared" si="7"/>
        <v>20,000</v>
      </c>
      <c r="Q18" s="62" t="str">
        <f t="shared" si="7"/>
        <v>20,000</v>
      </c>
      <c r="R18" s="62" t="str">
        <f t="shared" si="7"/>
        <v>20,000</v>
      </c>
      <c r="S18" s="62" t="str">
        <f t="shared" si="7"/>
        <v>20,000</v>
      </c>
      <c r="T18" s="62" t="str">
        <f t="shared" si="7"/>
        <v>20,000</v>
      </c>
      <c r="U18" s="62" t="str">
        <f t="shared" si="7"/>
        <v>20,000</v>
      </c>
      <c r="V18" s="62" t="str">
        <f t="shared" si="7"/>
        <v>20,000</v>
      </c>
      <c r="W18" s="62" t="str">
        <f t="shared" si="7"/>
        <v>20,000</v>
      </c>
      <c r="X18" s="62" t="str">
        <f t="shared" si="7"/>
        <v>20,000</v>
      </c>
      <c r="Y18" s="62" t="str">
        <f t="shared" si="7"/>
        <v>20,000</v>
      </c>
      <c r="Z18" s="62" t="str">
        <f t="shared" si="7"/>
        <v>20,000</v>
      </c>
      <c r="AA18" s="62" t="str">
        <f t="shared" si="7"/>
        <v>20,000</v>
      </c>
      <c r="AB18" s="62" t="str">
        <f t="shared" si="7"/>
        <v>20,000</v>
      </c>
      <c r="AC18" s="62" t="str">
        <f t="shared" si="7"/>
        <v>20,000</v>
      </c>
      <c r="AD18" s="62" t="str">
        <f t="shared" si="7"/>
        <v>20,000</v>
      </c>
      <c r="AE18" s="62" t="str">
        <f t="shared" si="7"/>
        <v>20,000</v>
      </c>
      <c r="AF18" s="62" t="str">
        <f t="shared" si="7"/>
        <v>20,000</v>
      </c>
      <c r="AG18" s="62" t="str">
        <f t="shared" si="7"/>
        <v>20,000</v>
      </c>
      <c r="AH18" s="62" t="str">
        <f t="shared" si="7"/>
        <v>20,000</v>
      </c>
      <c r="AI18" s="62" t="str">
        <f t="shared" si="7"/>
        <v>20,000</v>
      </c>
      <c r="AJ18" s="62" t="str">
        <f t="shared" si="7"/>
        <v>20,000</v>
      </c>
      <c r="AK18" s="62" t="str">
        <f t="shared" si="7"/>
        <v>20,000</v>
      </c>
      <c r="AL18" s="62" t="str">
        <f t="shared" si="7"/>
        <v>20,000</v>
      </c>
      <c r="AM18" s="62" t="str">
        <f t="shared" si="7"/>
        <v>20,000</v>
      </c>
      <c r="AN18" s="62" t="str">
        <f t="shared" si="7"/>
        <v>20,000</v>
      </c>
      <c r="AO18" s="62" t="str">
        <f t="shared" si="7"/>
        <v>20,000</v>
      </c>
      <c r="AP18" s="62" t="str">
        <f t="shared" si="7"/>
        <v>20,000</v>
      </c>
      <c r="AQ18" s="62" t="str">
        <f t="shared" si="7"/>
        <v>20,000</v>
      </c>
      <c r="AR18" s="62" t="str">
        <f t="shared" si="7"/>
        <v>20,000</v>
      </c>
      <c r="AS18" s="62" t="str">
        <f t="shared" si="7"/>
        <v>20,000</v>
      </c>
      <c r="AT18" s="62" t="str">
        <f t="shared" si="7"/>
        <v>20,000</v>
      </c>
      <c r="AU18" s="62" t="str">
        <f t="shared" si="7"/>
        <v>20,000</v>
      </c>
      <c r="AV18" s="62" t="str">
        <f t="shared" si="7"/>
        <v>20,000</v>
      </c>
      <c r="AW18" s="62" t="str">
        <f t="shared" si="7"/>
        <v>20,000</v>
      </c>
      <c r="AX18" s="62" t="str">
        <f t="shared" si="7"/>
        <v>20,000</v>
      </c>
      <c r="AY18" s="62" t="str">
        <f t="shared" si="7"/>
        <v>20,000</v>
      </c>
      <c r="AZ18" s="4"/>
      <c r="BA18" s="69" t="str">
        <f>SUM(D18:O18)</f>
        <v>240,000</v>
      </c>
      <c r="BB18" s="69" t="str">
        <f>SUM(P18:AA18)</f>
        <v>240,000</v>
      </c>
      <c r="BC18" s="69" t="str">
        <f>SUM(AB18:AM18)</f>
        <v>240,000</v>
      </c>
      <c r="BD18" s="69" t="str">
        <f>SUM(AN18:AY18)</f>
        <v>240,000</v>
      </c>
      <c r="BE18" s="4"/>
    </row>
    <row r="19" ht="12.0" customHeight="1">
      <c r="A19" s="4"/>
      <c r="B19" s="4"/>
      <c r="C19" s="3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</row>
    <row r="20" ht="12.0" customHeight="1">
      <c r="A20" s="4"/>
      <c r="B20" s="24" t="s">
        <v>73</v>
      </c>
      <c r="C20" s="3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</row>
    <row r="21" ht="12.0" customHeight="1">
      <c r="A21" s="4"/>
      <c r="B21" s="59" t="s">
        <v>50</v>
      </c>
      <c r="C21" s="49" t="s">
        <v>37</v>
      </c>
      <c r="D21" s="28" t="str">
        <f>Budget!D46</f>
        <v>3,000</v>
      </c>
      <c r="E21" s="28" t="str">
        <f>Budget!E46</f>
        <v>3,000</v>
      </c>
      <c r="F21" s="28" t="str">
        <f>Budget!F46</f>
        <v>3,000</v>
      </c>
      <c r="G21" s="28" t="str">
        <f>Budget!G46</f>
        <v>3,000</v>
      </c>
      <c r="H21" s="28" t="str">
        <f>Budget!H46</f>
        <v>3,000</v>
      </c>
      <c r="I21" s="28" t="str">
        <f>Budget!I46</f>
        <v>3,000</v>
      </c>
      <c r="J21" s="28" t="str">
        <f>Budget!J46</f>
        <v>3,000</v>
      </c>
      <c r="K21" s="28" t="str">
        <f>Budget!K46</f>
        <v>3,000</v>
      </c>
      <c r="L21" s="28" t="str">
        <f>Budget!L46</f>
        <v>3,000</v>
      </c>
      <c r="M21" s="28" t="str">
        <f>Budget!M46</f>
        <v>3,000</v>
      </c>
      <c r="N21" s="28" t="str">
        <f>Budget!N46</f>
        <v>3,000</v>
      </c>
      <c r="O21" s="28" t="str">
        <f>Budget!O46</f>
        <v>3,000</v>
      </c>
      <c r="P21" s="28" t="str">
        <f>Budget!P46</f>
        <v>3,000</v>
      </c>
      <c r="Q21" s="28" t="str">
        <f>Budget!Q46</f>
        <v>3,000</v>
      </c>
      <c r="R21" s="28" t="str">
        <f>Budget!R46</f>
        <v>3,000</v>
      </c>
      <c r="S21" s="28" t="str">
        <f>Budget!S46</f>
        <v>3,000</v>
      </c>
      <c r="T21" s="28" t="str">
        <f>Budget!T46</f>
        <v>3,000</v>
      </c>
      <c r="U21" s="28" t="str">
        <f>Budget!U46</f>
        <v>3,000</v>
      </c>
      <c r="V21" s="28" t="str">
        <f>Budget!V46</f>
        <v>3,000</v>
      </c>
      <c r="W21" s="28" t="str">
        <f>Budget!W46</f>
        <v>3,000</v>
      </c>
      <c r="X21" s="28" t="str">
        <f>Budget!X46</f>
        <v>3,000</v>
      </c>
      <c r="Y21" s="28" t="str">
        <f>Budget!Y46</f>
        <v>3,000</v>
      </c>
      <c r="Z21" s="28" t="str">
        <f>Budget!Z46</f>
        <v>3,000</v>
      </c>
      <c r="AA21" s="28" t="str">
        <f>Budget!AA46</f>
        <v>3,000</v>
      </c>
      <c r="AB21" s="28" t="str">
        <f>Budget!AB46</f>
        <v>3,000</v>
      </c>
      <c r="AC21" s="28" t="str">
        <f>Budget!AC46</f>
        <v>3,000</v>
      </c>
      <c r="AD21" s="28" t="str">
        <f>Budget!AD46</f>
        <v>3,000</v>
      </c>
      <c r="AE21" s="28" t="str">
        <f>Budget!AE46</f>
        <v>3,000</v>
      </c>
      <c r="AF21" s="28" t="str">
        <f>Budget!AF46</f>
        <v>3,000</v>
      </c>
      <c r="AG21" s="28" t="str">
        <f>Budget!AG46</f>
        <v>3,000</v>
      </c>
      <c r="AH21" s="28" t="str">
        <f>Budget!AH46</f>
        <v>3,000</v>
      </c>
      <c r="AI21" s="28" t="str">
        <f>Budget!AI46</f>
        <v>3,000</v>
      </c>
      <c r="AJ21" s="28" t="str">
        <f>Budget!AJ46</f>
        <v>3,000</v>
      </c>
      <c r="AK21" s="28" t="str">
        <f>Budget!AK46</f>
        <v>3,000</v>
      </c>
      <c r="AL21" s="28" t="str">
        <f>Budget!AL46</f>
        <v>3,000</v>
      </c>
      <c r="AM21" s="28" t="str">
        <f>Budget!AM46</f>
        <v>3,000</v>
      </c>
      <c r="AN21" s="28" t="str">
        <f>Budget!AN46</f>
        <v>3,000</v>
      </c>
      <c r="AO21" s="28" t="str">
        <f>Budget!AO46</f>
        <v>3,000</v>
      </c>
      <c r="AP21" s="28" t="str">
        <f>Budget!AP46</f>
        <v>3,000</v>
      </c>
      <c r="AQ21" s="28" t="str">
        <f>Budget!AQ46</f>
        <v>3,000</v>
      </c>
      <c r="AR21" s="28" t="str">
        <f>Budget!AR46</f>
        <v>3,000</v>
      </c>
      <c r="AS21" s="28" t="str">
        <f>Budget!AS46</f>
        <v>3,000</v>
      </c>
      <c r="AT21" s="28" t="str">
        <f>Budget!AT46</f>
        <v>3,000</v>
      </c>
      <c r="AU21" s="28" t="str">
        <f>Budget!AU46</f>
        <v>3,000</v>
      </c>
      <c r="AV21" s="28" t="str">
        <f>Budget!AV46</f>
        <v>3,000</v>
      </c>
      <c r="AW21" s="28" t="str">
        <f>Budget!AW46</f>
        <v>3,000</v>
      </c>
      <c r="AX21" s="28" t="str">
        <f>Budget!AX46</f>
        <v>3,000</v>
      </c>
      <c r="AY21" s="28" t="str">
        <f>Budget!AY46</f>
        <v>3,000</v>
      </c>
      <c r="AZ21" s="4"/>
      <c r="BA21" s="52" t="str">
        <f>SUM(D21:O21)</f>
        <v>36,000</v>
      </c>
      <c r="BB21" s="52" t="str">
        <f>SUM(P21:AA21)</f>
        <v>36,000</v>
      </c>
      <c r="BC21" s="52" t="str">
        <f>SUM(AB21:AM21)</f>
        <v>36,000</v>
      </c>
      <c r="BD21" s="52" t="str">
        <f>SUM(AN21:AY21)</f>
        <v>36,000</v>
      </c>
      <c r="BE21" s="4"/>
    </row>
    <row r="22" ht="12.0" customHeight="1">
      <c r="A22" s="4"/>
      <c r="B22" s="59" t="s">
        <v>56</v>
      </c>
      <c r="C22" s="49" t="s">
        <v>37</v>
      </c>
      <c r="D22" s="63">
        <v>3.0</v>
      </c>
      <c r="E22" s="64" t="str">
        <f t="shared" ref="E22:AY22" si="8">D22</f>
        <v>3.00</v>
      </c>
      <c r="F22" s="64" t="str">
        <f t="shared" si="8"/>
        <v>3.00</v>
      </c>
      <c r="G22" s="64" t="str">
        <f t="shared" si="8"/>
        <v>3.00</v>
      </c>
      <c r="H22" s="64" t="str">
        <f t="shared" si="8"/>
        <v>3.00</v>
      </c>
      <c r="I22" s="64" t="str">
        <f t="shared" si="8"/>
        <v>3.00</v>
      </c>
      <c r="J22" s="64" t="str">
        <f t="shared" si="8"/>
        <v>3.00</v>
      </c>
      <c r="K22" s="64" t="str">
        <f t="shared" si="8"/>
        <v>3.00</v>
      </c>
      <c r="L22" s="64" t="str">
        <f t="shared" si="8"/>
        <v>3.00</v>
      </c>
      <c r="M22" s="64" t="str">
        <f t="shared" si="8"/>
        <v>3.00</v>
      </c>
      <c r="N22" s="64" t="str">
        <f t="shared" si="8"/>
        <v>3.00</v>
      </c>
      <c r="O22" s="64" t="str">
        <f t="shared" si="8"/>
        <v>3.00</v>
      </c>
      <c r="P22" s="64" t="str">
        <f t="shared" si="8"/>
        <v>3.00</v>
      </c>
      <c r="Q22" s="64" t="str">
        <f t="shared" si="8"/>
        <v>3.00</v>
      </c>
      <c r="R22" s="64" t="str">
        <f t="shared" si="8"/>
        <v>3.00</v>
      </c>
      <c r="S22" s="64" t="str">
        <f t="shared" si="8"/>
        <v>3.00</v>
      </c>
      <c r="T22" s="64" t="str">
        <f t="shared" si="8"/>
        <v>3.00</v>
      </c>
      <c r="U22" s="64" t="str">
        <f t="shared" si="8"/>
        <v>3.00</v>
      </c>
      <c r="V22" s="64" t="str">
        <f t="shared" si="8"/>
        <v>3.00</v>
      </c>
      <c r="W22" s="64" t="str">
        <f t="shared" si="8"/>
        <v>3.00</v>
      </c>
      <c r="X22" s="64" t="str">
        <f t="shared" si="8"/>
        <v>3.00</v>
      </c>
      <c r="Y22" s="64" t="str">
        <f t="shared" si="8"/>
        <v>3.00</v>
      </c>
      <c r="Z22" s="64" t="str">
        <f t="shared" si="8"/>
        <v>3.00</v>
      </c>
      <c r="AA22" s="64" t="str">
        <f t="shared" si="8"/>
        <v>3.00</v>
      </c>
      <c r="AB22" s="64" t="str">
        <f t="shared" si="8"/>
        <v>3.00</v>
      </c>
      <c r="AC22" s="64" t="str">
        <f t="shared" si="8"/>
        <v>3.00</v>
      </c>
      <c r="AD22" s="64" t="str">
        <f t="shared" si="8"/>
        <v>3.00</v>
      </c>
      <c r="AE22" s="64" t="str">
        <f t="shared" si="8"/>
        <v>3.00</v>
      </c>
      <c r="AF22" s="64" t="str">
        <f t="shared" si="8"/>
        <v>3.00</v>
      </c>
      <c r="AG22" s="64" t="str">
        <f t="shared" si="8"/>
        <v>3.00</v>
      </c>
      <c r="AH22" s="64" t="str">
        <f t="shared" si="8"/>
        <v>3.00</v>
      </c>
      <c r="AI22" s="64" t="str">
        <f t="shared" si="8"/>
        <v>3.00</v>
      </c>
      <c r="AJ22" s="64" t="str">
        <f t="shared" si="8"/>
        <v>3.00</v>
      </c>
      <c r="AK22" s="64" t="str">
        <f t="shared" si="8"/>
        <v>3.00</v>
      </c>
      <c r="AL22" s="64" t="str">
        <f t="shared" si="8"/>
        <v>3.00</v>
      </c>
      <c r="AM22" s="64" t="str">
        <f t="shared" si="8"/>
        <v>3.00</v>
      </c>
      <c r="AN22" s="64" t="str">
        <f t="shared" si="8"/>
        <v>3.00</v>
      </c>
      <c r="AO22" s="64" t="str">
        <f t="shared" si="8"/>
        <v>3.00</v>
      </c>
      <c r="AP22" s="64" t="str">
        <f t="shared" si="8"/>
        <v>3.00</v>
      </c>
      <c r="AQ22" s="64" t="str">
        <f t="shared" si="8"/>
        <v>3.00</v>
      </c>
      <c r="AR22" s="64" t="str">
        <f t="shared" si="8"/>
        <v>3.00</v>
      </c>
      <c r="AS22" s="64" t="str">
        <f t="shared" si="8"/>
        <v>3.00</v>
      </c>
      <c r="AT22" s="64" t="str">
        <f t="shared" si="8"/>
        <v>3.00</v>
      </c>
      <c r="AU22" s="64" t="str">
        <f t="shared" si="8"/>
        <v>3.00</v>
      </c>
      <c r="AV22" s="64" t="str">
        <f t="shared" si="8"/>
        <v>3.00</v>
      </c>
      <c r="AW22" s="64" t="str">
        <f t="shared" si="8"/>
        <v>3.00</v>
      </c>
      <c r="AX22" s="64" t="str">
        <f t="shared" si="8"/>
        <v>3.00</v>
      </c>
      <c r="AY22" s="64" t="str">
        <f t="shared" si="8"/>
        <v>3.00</v>
      </c>
      <c r="AZ22" s="4"/>
      <c r="BA22" s="53"/>
      <c r="BB22" s="53"/>
      <c r="BC22" s="53"/>
      <c r="BD22" s="53"/>
      <c r="BE22" s="4"/>
    </row>
    <row r="23" ht="12.0" customHeight="1">
      <c r="A23" s="4"/>
      <c r="B23" s="65" t="s">
        <v>59</v>
      </c>
      <c r="C23" s="43" t="s">
        <v>60</v>
      </c>
      <c r="D23" s="66">
        <v>0.03</v>
      </c>
      <c r="E23" s="67" t="str">
        <f t="shared" ref="E23:AY23" si="9">D23</f>
        <v>3.0%</v>
      </c>
      <c r="F23" s="67" t="str">
        <f t="shared" si="9"/>
        <v>3.0%</v>
      </c>
      <c r="G23" s="67" t="str">
        <f t="shared" si="9"/>
        <v>3.0%</v>
      </c>
      <c r="H23" s="67" t="str">
        <f t="shared" si="9"/>
        <v>3.0%</v>
      </c>
      <c r="I23" s="67" t="str">
        <f t="shared" si="9"/>
        <v>3.0%</v>
      </c>
      <c r="J23" s="67" t="str">
        <f t="shared" si="9"/>
        <v>3.0%</v>
      </c>
      <c r="K23" s="67" t="str">
        <f t="shared" si="9"/>
        <v>3.0%</v>
      </c>
      <c r="L23" s="67" t="str">
        <f t="shared" si="9"/>
        <v>3.0%</v>
      </c>
      <c r="M23" s="67" t="str">
        <f t="shared" si="9"/>
        <v>3.0%</v>
      </c>
      <c r="N23" s="67" t="str">
        <f t="shared" si="9"/>
        <v>3.0%</v>
      </c>
      <c r="O23" s="67" t="str">
        <f t="shared" si="9"/>
        <v>3.0%</v>
      </c>
      <c r="P23" s="67" t="str">
        <f t="shared" si="9"/>
        <v>3.0%</v>
      </c>
      <c r="Q23" s="67" t="str">
        <f t="shared" si="9"/>
        <v>3.0%</v>
      </c>
      <c r="R23" s="67" t="str">
        <f t="shared" si="9"/>
        <v>3.0%</v>
      </c>
      <c r="S23" s="67" t="str">
        <f t="shared" si="9"/>
        <v>3.0%</v>
      </c>
      <c r="T23" s="67" t="str">
        <f t="shared" si="9"/>
        <v>3.0%</v>
      </c>
      <c r="U23" s="67" t="str">
        <f t="shared" si="9"/>
        <v>3.0%</v>
      </c>
      <c r="V23" s="67" t="str">
        <f t="shared" si="9"/>
        <v>3.0%</v>
      </c>
      <c r="W23" s="67" t="str">
        <f t="shared" si="9"/>
        <v>3.0%</v>
      </c>
      <c r="X23" s="67" t="str">
        <f t="shared" si="9"/>
        <v>3.0%</v>
      </c>
      <c r="Y23" s="67" t="str">
        <f t="shared" si="9"/>
        <v>3.0%</v>
      </c>
      <c r="Z23" s="67" t="str">
        <f t="shared" si="9"/>
        <v>3.0%</v>
      </c>
      <c r="AA23" s="67" t="str">
        <f t="shared" si="9"/>
        <v>3.0%</v>
      </c>
      <c r="AB23" s="67" t="str">
        <f t="shared" si="9"/>
        <v>3.0%</v>
      </c>
      <c r="AC23" s="67" t="str">
        <f t="shared" si="9"/>
        <v>3.0%</v>
      </c>
      <c r="AD23" s="67" t="str">
        <f t="shared" si="9"/>
        <v>3.0%</v>
      </c>
      <c r="AE23" s="67" t="str">
        <f t="shared" si="9"/>
        <v>3.0%</v>
      </c>
      <c r="AF23" s="67" t="str">
        <f t="shared" si="9"/>
        <v>3.0%</v>
      </c>
      <c r="AG23" s="67" t="str">
        <f t="shared" si="9"/>
        <v>3.0%</v>
      </c>
      <c r="AH23" s="67" t="str">
        <f t="shared" si="9"/>
        <v>3.0%</v>
      </c>
      <c r="AI23" s="67" t="str">
        <f t="shared" si="9"/>
        <v>3.0%</v>
      </c>
      <c r="AJ23" s="67" t="str">
        <f t="shared" si="9"/>
        <v>3.0%</v>
      </c>
      <c r="AK23" s="67" t="str">
        <f t="shared" si="9"/>
        <v>3.0%</v>
      </c>
      <c r="AL23" s="67" t="str">
        <f t="shared" si="9"/>
        <v>3.0%</v>
      </c>
      <c r="AM23" s="67" t="str">
        <f t="shared" si="9"/>
        <v>3.0%</v>
      </c>
      <c r="AN23" s="67" t="str">
        <f t="shared" si="9"/>
        <v>3.0%</v>
      </c>
      <c r="AO23" s="67" t="str">
        <f t="shared" si="9"/>
        <v>3.0%</v>
      </c>
      <c r="AP23" s="67" t="str">
        <f t="shared" si="9"/>
        <v>3.0%</v>
      </c>
      <c r="AQ23" s="67" t="str">
        <f t="shared" si="9"/>
        <v>3.0%</v>
      </c>
      <c r="AR23" s="67" t="str">
        <f t="shared" si="9"/>
        <v>3.0%</v>
      </c>
      <c r="AS23" s="67" t="str">
        <f t="shared" si="9"/>
        <v>3.0%</v>
      </c>
      <c r="AT23" s="67" t="str">
        <f t="shared" si="9"/>
        <v>3.0%</v>
      </c>
      <c r="AU23" s="67" t="str">
        <f t="shared" si="9"/>
        <v>3.0%</v>
      </c>
      <c r="AV23" s="67" t="str">
        <f t="shared" si="9"/>
        <v>3.0%</v>
      </c>
      <c r="AW23" s="67" t="str">
        <f t="shared" si="9"/>
        <v>3.0%</v>
      </c>
      <c r="AX23" s="67" t="str">
        <f t="shared" si="9"/>
        <v>3.0%</v>
      </c>
      <c r="AY23" s="67" t="str">
        <f t="shared" si="9"/>
        <v>3.0%</v>
      </c>
      <c r="AZ23" s="4"/>
      <c r="BA23" s="4"/>
      <c r="BB23" s="4"/>
      <c r="BC23" s="4"/>
      <c r="BD23" s="4"/>
      <c r="BE23" s="4"/>
    </row>
    <row r="24" ht="12.0" customHeight="1">
      <c r="A24" s="4"/>
      <c r="B24" s="47" t="s">
        <v>67</v>
      </c>
      <c r="C24" s="48" t="s">
        <v>68</v>
      </c>
      <c r="D24" s="62" t="str">
        <f t="shared" ref="D24:AY24" si="10">ROUNDUP((D21/D22)*1000*D23,0)</f>
        <v>30,000</v>
      </c>
      <c r="E24" s="62" t="str">
        <f t="shared" si="10"/>
        <v>30,000</v>
      </c>
      <c r="F24" s="62" t="str">
        <f t="shared" si="10"/>
        <v>30,000</v>
      </c>
      <c r="G24" s="62" t="str">
        <f t="shared" si="10"/>
        <v>30,000</v>
      </c>
      <c r="H24" s="62" t="str">
        <f t="shared" si="10"/>
        <v>30,000</v>
      </c>
      <c r="I24" s="62" t="str">
        <f t="shared" si="10"/>
        <v>30,000</v>
      </c>
      <c r="J24" s="62" t="str">
        <f t="shared" si="10"/>
        <v>30,000</v>
      </c>
      <c r="K24" s="62" t="str">
        <f t="shared" si="10"/>
        <v>30,000</v>
      </c>
      <c r="L24" s="62" t="str">
        <f t="shared" si="10"/>
        <v>30,000</v>
      </c>
      <c r="M24" s="62" t="str">
        <f t="shared" si="10"/>
        <v>30,000</v>
      </c>
      <c r="N24" s="62" t="str">
        <f t="shared" si="10"/>
        <v>30,000</v>
      </c>
      <c r="O24" s="62" t="str">
        <f t="shared" si="10"/>
        <v>30,000</v>
      </c>
      <c r="P24" s="62" t="str">
        <f t="shared" si="10"/>
        <v>30,000</v>
      </c>
      <c r="Q24" s="62" t="str">
        <f t="shared" si="10"/>
        <v>30,000</v>
      </c>
      <c r="R24" s="62" t="str">
        <f t="shared" si="10"/>
        <v>30,000</v>
      </c>
      <c r="S24" s="62" t="str">
        <f t="shared" si="10"/>
        <v>30,000</v>
      </c>
      <c r="T24" s="62" t="str">
        <f t="shared" si="10"/>
        <v>30,000</v>
      </c>
      <c r="U24" s="62" t="str">
        <f t="shared" si="10"/>
        <v>30,000</v>
      </c>
      <c r="V24" s="62" t="str">
        <f t="shared" si="10"/>
        <v>30,000</v>
      </c>
      <c r="W24" s="62" t="str">
        <f t="shared" si="10"/>
        <v>30,000</v>
      </c>
      <c r="X24" s="62" t="str">
        <f t="shared" si="10"/>
        <v>30,000</v>
      </c>
      <c r="Y24" s="62" t="str">
        <f t="shared" si="10"/>
        <v>30,000</v>
      </c>
      <c r="Z24" s="62" t="str">
        <f t="shared" si="10"/>
        <v>30,000</v>
      </c>
      <c r="AA24" s="62" t="str">
        <f t="shared" si="10"/>
        <v>30,000</v>
      </c>
      <c r="AB24" s="62" t="str">
        <f t="shared" si="10"/>
        <v>30,000</v>
      </c>
      <c r="AC24" s="62" t="str">
        <f t="shared" si="10"/>
        <v>30,000</v>
      </c>
      <c r="AD24" s="62" t="str">
        <f t="shared" si="10"/>
        <v>30,000</v>
      </c>
      <c r="AE24" s="62" t="str">
        <f t="shared" si="10"/>
        <v>30,000</v>
      </c>
      <c r="AF24" s="62" t="str">
        <f t="shared" si="10"/>
        <v>30,000</v>
      </c>
      <c r="AG24" s="62" t="str">
        <f t="shared" si="10"/>
        <v>30,000</v>
      </c>
      <c r="AH24" s="62" t="str">
        <f t="shared" si="10"/>
        <v>30,000</v>
      </c>
      <c r="AI24" s="62" t="str">
        <f t="shared" si="10"/>
        <v>30,000</v>
      </c>
      <c r="AJ24" s="62" t="str">
        <f t="shared" si="10"/>
        <v>30,000</v>
      </c>
      <c r="AK24" s="62" t="str">
        <f t="shared" si="10"/>
        <v>30,000</v>
      </c>
      <c r="AL24" s="62" t="str">
        <f t="shared" si="10"/>
        <v>30,000</v>
      </c>
      <c r="AM24" s="62" t="str">
        <f t="shared" si="10"/>
        <v>30,000</v>
      </c>
      <c r="AN24" s="62" t="str">
        <f t="shared" si="10"/>
        <v>30,000</v>
      </c>
      <c r="AO24" s="62" t="str">
        <f t="shared" si="10"/>
        <v>30,000</v>
      </c>
      <c r="AP24" s="62" t="str">
        <f t="shared" si="10"/>
        <v>30,000</v>
      </c>
      <c r="AQ24" s="62" t="str">
        <f t="shared" si="10"/>
        <v>30,000</v>
      </c>
      <c r="AR24" s="62" t="str">
        <f t="shared" si="10"/>
        <v>30,000</v>
      </c>
      <c r="AS24" s="62" t="str">
        <f t="shared" si="10"/>
        <v>30,000</v>
      </c>
      <c r="AT24" s="62" t="str">
        <f t="shared" si="10"/>
        <v>30,000</v>
      </c>
      <c r="AU24" s="62" t="str">
        <f t="shared" si="10"/>
        <v>30,000</v>
      </c>
      <c r="AV24" s="62" t="str">
        <f t="shared" si="10"/>
        <v>30,000</v>
      </c>
      <c r="AW24" s="62" t="str">
        <f t="shared" si="10"/>
        <v>30,000</v>
      </c>
      <c r="AX24" s="62" t="str">
        <f t="shared" si="10"/>
        <v>30,000</v>
      </c>
      <c r="AY24" s="62" t="str">
        <f t="shared" si="10"/>
        <v>30,000</v>
      </c>
      <c r="AZ24" s="4"/>
      <c r="BA24" s="69" t="str">
        <f>SUM(D24:O24)</f>
        <v>360,000</v>
      </c>
      <c r="BB24" s="69" t="str">
        <f>SUM(P24:AA24)</f>
        <v>360,000</v>
      </c>
      <c r="BC24" s="69" t="str">
        <f>SUM(AB24:AM24)</f>
        <v>360,000</v>
      </c>
      <c r="BD24" s="69" t="str">
        <f>SUM(AN24:AY24)</f>
        <v>360,000</v>
      </c>
      <c r="BE24" s="4"/>
    </row>
    <row r="25" ht="12.0" customHeight="1">
      <c r="A25" s="4"/>
      <c r="B25" s="4"/>
      <c r="C25" s="3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</row>
    <row r="26" ht="12.0" customHeight="1">
      <c r="A26" s="4"/>
      <c r="B26" s="72" t="s">
        <v>98</v>
      </c>
      <c r="C26" s="73" t="s">
        <v>68</v>
      </c>
      <c r="D26" s="74" t="str">
        <f t="shared" ref="D26:AY26" si="11">D12+D18+D24</f>
        <v>60,000</v>
      </c>
      <c r="E26" s="74" t="str">
        <f t="shared" si="11"/>
        <v>60,000</v>
      </c>
      <c r="F26" s="74" t="str">
        <f t="shared" si="11"/>
        <v>60,000</v>
      </c>
      <c r="G26" s="74" t="str">
        <f t="shared" si="11"/>
        <v>60,000</v>
      </c>
      <c r="H26" s="74" t="str">
        <f t="shared" si="11"/>
        <v>60,000</v>
      </c>
      <c r="I26" s="74" t="str">
        <f t="shared" si="11"/>
        <v>60,000</v>
      </c>
      <c r="J26" s="74" t="str">
        <f t="shared" si="11"/>
        <v>60,000</v>
      </c>
      <c r="K26" s="74" t="str">
        <f t="shared" si="11"/>
        <v>60,000</v>
      </c>
      <c r="L26" s="74" t="str">
        <f t="shared" si="11"/>
        <v>60,000</v>
      </c>
      <c r="M26" s="74" t="str">
        <f t="shared" si="11"/>
        <v>60,000</v>
      </c>
      <c r="N26" s="74" t="str">
        <f t="shared" si="11"/>
        <v>60,000</v>
      </c>
      <c r="O26" s="74" t="str">
        <f t="shared" si="11"/>
        <v>60,000</v>
      </c>
      <c r="P26" s="74" t="str">
        <f t="shared" si="11"/>
        <v>60,000</v>
      </c>
      <c r="Q26" s="74" t="str">
        <f t="shared" si="11"/>
        <v>60,000</v>
      </c>
      <c r="R26" s="74" t="str">
        <f t="shared" si="11"/>
        <v>60,000</v>
      </c>
      <c r="S26" s="74" t="str">
        <f t="shared" si="11"/>
        <v>60,000</v>
      </c>
      <c r="T26" s="74" t="str">
        <f t="shared" si="11"/>
        <v>60,000</v>
      </c>
      <c r="U26" s="74" t="str">
        <f t="shared" si="11"/>
        <v>60,000</v>
      </c>
      <c r="V26" s="74" t="str">
        <f t="shared" si="11"/>
        <v>60,000</v>
      </c>
      <c r="W26" s="74" t="str">
        <f t="shared" si="11"/>
        <v>60,000</v>
      </c>
      <c r="X26" s="74" t="str">
        <f t="shared" si="11"/>
        <v>60,000</v>
      </c>
      <c r="Y26" s="74" t="str">
        <f t="shared" si="11"/>
        <v>60,000</v>
      </c>
      <c r="Z26" s="74" t="str">
        <f t="shared" si="11"/>
        <v>60,000</v>
      </c>
      <c r="AA26" s="74" t="str">
        <f t="shared" si="11"/>
        <v>60,000</v>
      </c>
      <c r="AB26" s="74" t="str">
        <f t="shared" si="11"/>
        <v>60,000</v>
      </c>
      <c r="AC26" s="74" t="str">
        <f t="shared" si="11"/>
        <v>60,000</v>
      </c>
      <c r="AD26" s="74" t="str">
        <f t="shared" si="11"/>
        <v>60,000</v>
      </c>
      <c r="AE26" s="74" t="str">
        <f t="shared" si="11"/>
        <v>60,000</v>
      </c>
      <c r="AF26" s="74" t="str">
        <f t="shared" si="11"/>
        <v>60,000</v>
      </c>
      <c r="AG26" s="74" t="str">
        <f t="shared" si="11"/>
        <v>60,000</v>
      </c>
      <c r="AH26" s="74" t="str">
        <f t="shared" si="11"/>
        <v>60,000</v>
      </c>
      <c r="AI26" s="74" t="str">
        <f t="shared" si="11"/>
        <v>60,000</v>
      </c>
      <c r="AJ26" s="74" t="str">
        <f t="shared" si="11"/>
        <v>60,000</v>
      </c>
      <c r="AK26" s="74" t="str">
        <f t="shared" si="11"/>
        <v>60,000</v>
      </c>
      <c r="AL26" s="74" t="str">
        <f t="shared" si="11"/>
        <v>60,000</v>
      </c>
      <c r="AM26" s="74" t="str">
        <f t="shared" si="11"/>
        <v>60,000</v>
      </c>
      <c r="AN26" s="74" t="str">
        <f t="shared" si="11"/>
        <v>60,000</v>
      </c>
      <c r="AO26" s="74" t="str">
        <f t="shared" si="11"/>
        <v>60,000</v>
      </c>
      <c r="AP26" s="74" t="str">
        <f t="shared" si="11"/>
        <v>60,000</v>
      </c>
      <c r="AQ26" s="74" t="str">
        <f t="shared" si="11"/>
        <v>60,000</v>
      </c>
      <c r="AR26" s="74" t="str">
        <f t="shared" si="11"/>
        <v>60,000</v>
      </c>
      <c r="AS26" s="74" t="str">
        <f t="shared" si="11"/>
        <v>60,000</v>
      </c>
      <c r="AT26" s="74" t="str">
        <f t="shared" si="11"/>
        <v>60,000</v>
      </c>
      <c r="AU26" s="74" t="str">
        <f t="shared" si="11"/>
        <v>60,000</v>
      </c>
      <c r="AV26" s="74" t="str">
        <f t="shared" si="11"/>
        <v>60,000</v>
      </c>
      <c r="AW26" s="74" t="str">
        <f t="shared" si="11"/>
        <v>60,000</v>
      </c>
      <c r="AX26" s="74" t="str">
        <f t="shared" si="11"/>
        <v>60,000</v>
      </c>
      <c r="AY26" s="74" t="str">
        <f t="shared" si="11"/>
        <v>60,000</v>
      </c>
      <c r="AZ26" s="4"/>
      <c r="BA26" s="74" t="str">
        <f>SUM(D26:O26)</f>
        <v>720,000</v>
      </c>
      <c r="BB26" s="74" t="str">
        <f>SUM(P26:AA26)</f>
        <v>720,000</v>
      </c>
      <c r="BC26" s="74" t="str">
        <f>SUM(AB26:AM26)</f>
        <v>720,000</v>
      </c>
      <c r="BD26" s="74" t="str">
        <f>SUM(AN26:AY26)</f>
        <v>720,000</v>
      </c>
      <c r="BE26" s="4"/>
    </row>
    <row r="27" ht="12.0" customHeight="1">
      <c r="A27" s="4"/>
      <c r="B27" s="4"/>
      <c r="C27" s="3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</row>
    <row r="28" ht="12.0" customHeight="1">
      <c r="A28" s="4"/>
      <c r="B28" s="7" t="s">
        <v>104</v>
      </c>
      <c r="C28" s="49" t="s">
        <v>68</v>
      </c>
      <c r="D28" s="51">
        <v>10000.0</v>
      </c>
      <c r="E28" s="52" t="str">
        <f t="shared" ref="E28:AY28" si="12">ROUNDUP(D28*(1+E29),0)</f>
        <v>10,100</v>
      </c>
      <c r="F28" s="52" t="str">
        <f t="shared" si="12"/>
        <v>10,201</v>
      </c>
      <c r="G28" s="52" t="str">
        <f t="shared" si="12"/>
        <v>10,304</v>
      </c>
      <c r="H28" s="52" t="str">
        <f t="shared" si="12"/>
        <v>10,408</v>
      </c>
      <c r="I28" s="52" t="str">
        <f t="shared" si="12"/>
        <v>10,513</v>
      </c>
      <c r="J28" s="52" t="str">
        <f t="shared" si="12"/>
        <v>10,619</v>
      </c>
      <c r="K28" s="52" t="str">
        <f t="shared" si="12"/>
        <v>10,726</v>
      </c>
      <c r="L28" s="52" t="str">
        <f t="shared" si="12"/>
        <v>10,834</v>
      </c>
      <c r="M28" s="52" t="str">
        <f t="shared" si="12"/>
        <v>10,943</v>
      </c>
      <c r="N28" s="52" t="str">
        <f t="shared" si="12"/>
        <v>11,053</v>
      </c>
      <c r="O28" s="52" t="str">
        <f t="shared" si="12"/>
        <v>11,164</v>
      </c>
      <c r="P28" s="52" t="str">
        <f t="shared" si="12"/>
        <v>11,276</v>
      </c>
      <c r="Q28" s="52" t="str">
        <f t="shared" si="12"/>
        <v>11,389</v>
      </c>
      <c r="R28" s="52" t="str">
        <f t="shared" si="12"/>
        <v>11,503</v>
      </c>
      <c r="S28" s="52" t="str">
        <f t="shared" si="12"/>
        <v>11,619</v>
      </c>
      <c r="T28" s="52" t="str">
        <f t="shared" si="12"/>
        <v>11,736</v>
      </c>
      <c r="U28" s="52" t="str">
        <f t="shared" si="12"/>
        <v>11,854</v>
      </c>
      <c r="V28" s="52" t="str">
        <f t="shared" si="12"/>
        <v>11,973</v>
      </c>
      <c r="W28" s="52" t="str">
        <f t="shared" si="12"/>
        <v>12,093</v>
      </c>
      <c r="X28" s="52" t="str">
        <f t="shared" si="12"/>
        <v>12,214</v>
      </c>
      <c r="Y28" s="52" t="str">
        <f t="shared" si="12"/>
        <v>12,337</v>
      </c>
      <c r="Z28" s="52" t="str">
        <f t="shared" si="12"/>
        <v>12,461</v>
      </c>
      <c r="AA28" s="52" t="str">
        <f t="shared" si="12"/>
        <v>12,586</v>
      </c>
      <c r="AB28" s="52" t="str">
        <f t="shared" si="12"/>
        <v>12,712</v>
      </c>
      <c r="AC28" s="52" t="str">
        <f t="shared" si="12"/>
        <v>12,840</v>
      </c>
      <c r="AD28" s="52" t="str">
        <f t="shared" si="12"/>
        <v>12,969</v>
      </c>
      <c r="AE28" s="52" t="str">
        <f t="shared" si="12"/>
        <v>13,099</v>
      </c>
      <c r="AF28" s="52" t="str">
        <f t="shared" si="12"/>
        <v>13,230</v>
      </c>
      <c r="AG28" s="52" t="str">
        <f t="shared" si="12"/>
        <v>13,363</v>
      </c>
      <c r="AH28" s="52" t="str">
        <f t="shared" si="12"/>
        <v>13,497</v>
      </c>
      <c r="AI28" s="52" t="str">
        <f t="shared" si="12"/>
        <v>13,632</v>
      </c>
      <c r="AJ28" s="52" t="str">
        <f t="shared" si="12"/>
        <v>13,769</v>
      </c>
      <c r="AK28" s="52" t="str">
        <f t="shared" si="12"/>
        <v>13,907</v>
      </c>
      <c r="AL28" s="52" t="str">
        <f t="shared" si="12"/>
        <v>14,047</v>
      </c>
      <c r="AM28" s="52" t="str">
        <f t="shared" si="12"/>
        <v>14,188</v>
      </c>
      <c r="AN28" s="52" t="str">
        <f t="shared" si="12"/>
        <v>14,330</v>
      </c>
      <c r="AO28" s="52" t="str">
        <f t="shared" si="12"/>
        <v>14,474</v>
      </c>
      <c r="AP28" s="52" t="str">
        <f t="shared" si="12"/>
        <v>14,619</v>
      </c>
      <c r="AQ28" s="52" t="str">
        <f t="shared" si="12"/>
        <v>14,766</v>
      </c>
      <c r="AR28" s="52" t="str">
        <f t="shared" si="12"/>
        <v>14,914</v>
      </c>
      <c r="AS28" s="52" t="str">
        <f t="shared" si="12"/>
        <v>15,064</v>
      </c>
      <c r="AT28" s="52" t="str">
        <f t="shared" si="12"/>
        <v>15,215</v>
      </c>
      <c r="AU28" s="52" t="str">
        <f t="shared" si="12"/>
        <v>15,368</v>
      </c>
      <c r="AV28" s="52" t="str">
        <f t="shared" si="12"/>
        <v>15,522</v>
      </c>
      <c r="AW28" s="52" t="str">
        <f t="shared" si="12"/>
        <v>15,678</v>
      </c>
      <c r="AX28" s="52" t="str">
        <f t="shared" si="12"/>
        <v>15,835</v>
      </c>
      <c r="AY28" s="52" t="str">
        <f t="shared" si="12"/>
        <v>15,994</v>
      </c>
      <c r="AZ28" s="4"/>
      <c r="BA28" s="52" t="str">
        <f>SUM(D28:O28)</f>
        <v>126,865</v>
      </c>
      <c r="BB28" s="52" t="str">
        <f>SUM(P28:AA28)</f>
        <v>143,041</v>
      </c>
      <c r="BC28" s="52" t="str">
        <f>SUM(AB28:AM28)</f>
        <v>161,253</v>
      </c>
      <c r="BD28" s="52" t="str">
        <f>SUM(AN28:AY28)</f>
        <v>181,779</v>
      </c>
      <c r="BE28" s="4"/>
    </row>
    <row r="29" ht="12.0" customHeight="1">
      <c r="A29" s="4"/>
      <c r="B29" s="70" t="s">
        <v>108</v>
      </c>
      <c r="C29" s="76" t="s">
        <v>60</v>
      </c>
      <c r="D29" s="77">
        <v>0.01</v>
      </c>
      <c r="E29" s="71" t="str">
        <f t="shared" ref="E29:AY29" si="13">D29</f>
        <v>1.0%</v>
      </c>
      <c r="F29" s="71" t="str">
        <f t="shared" si="13"/>
        <v>1.0%</v>
      </c>
      <c r="G29" s="71" t="str">
        <f t="shared" si="13"/>
        <v>1.0%</v>
      </c>
      <c r="H29" s="71" t="str">
        <f t="shared" si="13"/>
        <v>1.0%</v>
      </c>
      <c r="I29" s="71" t="str">
        <f t="shared" si="13"/>
        <v>1.0%</v>
      </c>
      <c r="J29" s="71" t="str">
        <f t="shared" si="13"/>
        <v>1.0%</v>
      </c>
      <c r="K29" s="71" t="str">
        <f t="shared" si="13"/>
        <v>1.0%</v>
      </c>
      <c r="L29" s="71" t="str">
        <f t="shared" si="13"/>
        <v>1.0%</v>
      </c>
      <c r="M29" s="71" t="str">
        <f t="shared" si="13"/>
        <v>1.0%</v>
      </c>
      <c r="N29" s="71" t="str">
        <f t="shared" si="13"/>
        <v>1.0%</v>
      </c>
      <c r="O29" s="71" t="str">
        <f t="shared" si="13"/>
        <v>1.0%</v>
      </c>
      <c r="P29" s="71" t="str">
        <f t="shared" si="13"/>
        <v>1.0%</v>
      </c>
      <c r="Q29" s="71" t="str">
        <f t="shared" si="13"/>
        <v>1.0%</v>
      </c>
      <c r="R29" s="71" t="str">
        <f t="shared" si="13"/>
        <v>1.0%</v>
      </c>
      <c r="S29" s="71" t="str">
        <f t="shared" si="13"/>
        <v>1.0%</v>
      </c>
      <c r="T29" s="71" t="str">
        <f t="shared" si="13"/>
        <v>1.0%</v>
      </c>
      <c r="U29" s="71" t="str">
        <f t="shared" si="13"/>
        <v>1.0%</v>
      </c>
      <c r="V29" s="71" t="str">
        <f t="shared" si="13"/>
        <v>1.0%</v>
      </c>
      <c r="W29" s="71" t="str">
        <f t="shared" si="13"/>
        <v>1.0%</v>
      </c>
      <c r="X29" s="71" t="str">
        <f t="shared" si="13"/>
        <v>1.0%</v>
      </c>
      <c r="Y29" s="71" t="str">
        <f t="shared" si="13"/>
        <v>1.0%</v>
      </c>
      <c r="Z29" s="71" t="str">
        <f t="shared" si="13"/>
        <v>1.0%</v>
      </c>
      <c r="AA29" s="71" t="str">
        <f t="shared" si="13"/>
        <v>1.0%</v>
      </c>
      <c r="AB29" s="71" t="str">
        <f t="shared" si="13"/>
        <v>1.0%</v>
      </c>
      <c r="AC29" s="71" t="str">
        <f t="shared" si="13"/>
        <v>1.0%</v>
      </c>
      <c r="AD29" s="71" t="str">
        <f t="shared" si="13"/>
        <v>1.0%</v>
      </c>
      <c r="AE29" s="71" t="str">
        <f t="shared" si="13"/>
        <v>1.0%</v>
      </c>
      <c r="AF29" s="71" t="str">
        <f t="shared" si="13"/>
        <v>1.0%</v>
      </c>
      <c r="AG29" s="71" t="str">
        <f t="shared" si="13"/>
        <v>1.0%</v>
      </c>
      <c r="AH29" s="71" t="str">
        <f t="shared" si="13"/>
        <v>1.0%</v>
      </c>
      <c r="AI29" s="71" t="str">
        <f t="shared" si="13"/>
        <v>1.0%</v>
      </c>
      <c r="AJ29" s="71" t="str">
        <f t="shared" si="13"/>
        <v>1.0%</v>
      </c>
      <c r="AK29" s="71" t="str">
        <f t="shared" si="13"/>
        <v>1.0%</v>
      </c>
      <c r="AL29" s="71" t="str">
        <f t="shared" si="13"/>
        <v>1.0%</v>
      </c>
      <c r="AM29" s="71" t="str">
        <f t="shared" si="13"/>
        <v>1.0%</v>
      </c>
      <c r="AN29" s="71" t="str">
        <f t="shared" si="13"/>
        <v>1.0%</v>
      </c>
      <c r="AO29" s="71" t="str">
        <f t="shared" si="13"/>
        <v>1.0%</v>
      </c>
      <c r="AP29" s="71" t="str">
        <f t="shared" si="13"/>
        <v>1.0%</v>
      </c>
      <c r="AQ29" s="71" t="str">
        <f t="shared" si="13"/>
        <v>1.0%</v>
      </c>
      <c r="AR29" s="71" t="str">
        <f t="shared" si="13"/>
        <v>1.0%</v>
      </c>
      <c r="AS29" s="71" t="str">
        <f t="shared" si="13"/>
        <v>1.0%</v>
      </c>
      <c r="AT29" s="71" t="str">
        <f t="shared" si="13"/>
        <v>1.0%</v>
      </c>
      <c r="AU29" s="71" t="str">
        <f t="shared" si="13"/>
        <v>1.0%</v>
      </c>
      <c r="AV29" s="71" t="str">
        <f t="shared" si="13"/>
        <v>1.0%</v>
      </c>
      <c r="AW29" s="71" t="str">
        <f t="shared" si="13"/>
        <v>1.0%</v>
      </c>
      <c r="AX29" s="71" t="str">
        <f t="shared" si="13"/>
        <v>1.0%</v>
      </c>
      <c r="AY29" s="71" t="str">
        <f t="shared" si="13"/>
        <v>1.0%</v>
      </c>
      <c r="AZ29" s="4"/>
      <c r="BA29" s="4"/>
      <c r="BB29" s="71"/>
      <c r="BC29" s="71"/>
      <c r="BD29" s="71"/>
      <c r="BE29" s="4"/>
    </row>
    <row r="30" ht="12.0" customHeight="1">
      <c r="A30" s="4"/>
      <c r="B30" s="4"/>
      <c r="C30" s="36"/>
      <c r="D30" s="4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4"/>
      <c r="BA30" s="4"/>
      <c r="BB30" s="4"/>
      <c r="BC30" s="4"/>
      <c r="BD30" s="4"/>
      <c r="BE30" s="4"/>
    </row>
    <row r="31" ht="12.0" customHeight="1">
      <c r="A31" s="4"/>
      <c r="B31" s="7" t="s">
        <v>110</v>
      </c>
      <c r="C31" s="49" t="s">
        <v>68</v>
      </c>
      <c r="D31" s="51">
        <v>100.0</v>
      </c>
      <c r="E31" s="52" t="str">
        <f t="shared" ref="E31:AY31" si="14">ROUNDUP(D31*(1+E32),0)</f>
        <v>101</v>
      </c>
      <c r="F31" s="52" t="str">
        <f t="shared" si="14"/>
        <v>103</v>
      </c>
      <c r="G31" s="52" t="str">
        <f t="shared" si="14"/>
        <v>105</v>
      </c>
      <c r="H31" s="52" t="str">
        <f t="shared" si="14"/>
        <v>107</v>
      </c>
      <c r="I31" s="52" t="str">
        <f t="shared" si="14"/>
        <v>109</v>
      </c>
      <c r="J31" s="52" t="str">
        <f t="shared" si="14"/>
        <v>111</v>
      </c>
      <c r="K31" s="52" t="str">
        <f t="shared" si="14"/>
        <v>113</v>
      </c>
      <c r="L31" s="52" t="str">
        <f t="shared" si="14"/>
        <v>115</v>
      </c>
      <c r="M31" s="52" t="str">
        <f t="shared" si="14"/>
        <v>117</v>
      </c>
      <c r="N31" s="52" t="str">
        <f t="shared" si="14"/>
        <v>119</v>
      </c>
      <c r="O31" s="52" t="str">
        <f t="shared" si="14"/>
        <v>121</v>
      </c>
      <c r="P31" s="52" t="str">
        <f t="shared" si="14"/>
        <v>123</v>
      </c>
      <c r="Q31" s="52" t="str">
        <f t="shared" si="14"/>
        <v>125</v>
      </c>
      <c r="R31" s="52" t="str">
        <f t="shared" si="14"/>
        <v>127</v>
      </c>
      <c r="S31" s="52" t="str">
        <f t="shared" si="14"/>
        <v>129</v>
      </c>
      <c r="T31" s="52" t="str">
        <f t="shared" si="14"/>
        <v>131</v>
      </c>
      <c r="U31" s="52" t="str">
        <f t="shared" si="14"/>
        <v>133</v>
      </c>
      <c r="V31" s="52" t="str">
        <f t="shared" si="14"/>
        <v>135</v>
      </c>
      <c r="W31" s="52" t="str">
        <f t="shared" si="14"/>
        <v>137</v>
      </c>
      <c r="X31" s="52" t="str">
        <f t="shared" si="14"/>
        <v>139</v>
      </c>
      <c r="Y31" s="52" t="str">
        <f t="shared" si="14"/>
        <v>141</v>
      </c>
      <c r="Z31" s="52" t="str">
        <f t="shared" si="14"/>
        <v>143</v>
      </c>
      <c r="AA31" s="52" t="str">
        <f t="shared" si="14"/>
        <v>145</v>
      </c>
      <c r="AB31" s="52" t="str">
        <f t="shared" si="14"/>
        <v>147</v>
      </c>
      <c r="AC31" s="52" t="str">
        <f t="shared" si="14"/>
        <v>149</v>
      </c>
      <c r="AD31" s="52" t="str">
        <f t="shared" si="14"/>
        <v>151</v>
      </c>
      <c r="AE31" s="52" t="str">
        <f t="shared" si="14"/>
        <v>153</v>
      </c>
      <c r="AF31" s="52" t="str">
        <f t="shared" si="14"/>
        <v>155</v>
      </c>
      <c r="AG31" s="52" t="str">
        <f t="shared" si="14"/>
        <v>157</v>
      </c>
      <c r="AH31" s="52" t="str">
        <f t="shared" si="14"/>
        <v>159</v>
      </c>
      <c r="AI31" s="52" t="str">
        <f t="shared" si="14"/>
        <v>161</v>
      </c>
      <c r="AJ31" s="52" t="str">
        <f t="shared" si="14"/>
        <v>163</v>
      </c>
      <c r="AK31" s="52" t="str">
        <f t="shared" si="14"/>
        <v>165</v>
      </c>
      <c r="AL31" s="52" t="str">
        <f t="shared" si="14"/>
        <v>167</v>
      </c>
      <c r="AM31" s="52" t="str">
        <f t="shared" si="14"/>
        <v>169</v>
      </c>
      <c r="AN31" s="52" t="str">
        <f t="shared" si="14"/>
        <v>171</v>
      </c>
      <c r="AO31" s="52" t="str">
        <f t="shared" si="14"/>
        <v>173</v>
      </c>
      <c r="AP31" s="52" t="str">
        <f t="shared" si="14"/>
        <v>175</v>
      </c>
      <c r="AQ31" s="52" t="str">
        <f t="shared" si="14"/>
        <v>177</v>
      </c>
      <c r="AR31" s="52" t="str">
        <f t="shared" si="14"/>
        <v>179</v>
      </c>
      <c r="AS31" s="52" t="str">
        <f t="shared" si="14"/>
        <v>181</v>
      </c>
      <c r="AT31" s="52" t="str">
        <f t="shared" si="14"/>
        <v>183</v>
      </c>
      <c r="AU31" s="52" t="str">
        <f t="shared" si="14"/>
        <v>185</v>
      </c>
      <c r="AV31" s="52" t="str">
        <f t="shared" si="14"/>
        <v>187</v>
      </c>
      <c r="AW31" s="52" t="str">
        <f t="shared" si="14"/>
        <v>189</v>
      </c>
      <c r="AX31" s="52" t="str">
        <f t="shared" si="14"/>
        <v>191</v>
      </c>
      <c r="AY31" s="52" t="str">
        <f t="shared" si="14"/>
        <v>193</v>
      </c>
      <c r="AZ31" s="4"/>
      <c r="BA31" s="52" t="str">
        <f>SUM(D31:O31)</f>
        <v>1,321</v>
      </c>
      <c r="BB31" s="52" t="str">
        <f>SUM(P31:AA31)</f>
        <v>1,608</v>
      </c>
      <c r="BC31" s="52" t="str">
        <f>SUM(AB31:AM31)</f>
        <v>1,896</v>
      </c>
      <c r="BD31" s="52" t="str">
        <f>SUM(AN31:AY31)</f>
        <v>2,184</v>
      </c>
      <c r="BE31" s="4"/>
    </row>
    <row r="32" ht="12.0" customHeight="1">
      <c r="A32" s="4"/>
      <c r="B32" s="70" t="s">
        <v>108</v>
      </c>
      <c r="C32" s="76" t="s">
        <v>60</v>
      </c>
      <c r="D32" s="77">
        <v>0.01</v>
      </c>
      <c r="E32" s="71" t="str">
        <f t="shared" ref="E32:AY32" si="15">D32</f>
        <v>1.0%</v>
      </c>
      <c r="F32" s="71" t="str">
        <f t="shared" si="15"/>
        <v>1.0%</v>
      </c>
      <c r="G32" s="71" t="str">
        <f t="shared" si="15"/>
        <v>1.0%</v>
      </c>
      <c r="H32" s="71" t="str">
        <f t="shared" si="15"/>
        <v>1.0%</v>
      </c>
      <c r="I32" s="71" t="str">
        <f t="shared" si="15"/>
        <v>1.0%</v>
      </c>
      <c r="J32" s="71" t="str">
        <f t="shared" si="15"/>
        <v>1.0%</v>
      </c>
      <c r="K32" s="71" t="str">
        <f t="shared" si="15"/>
        <v>1.0%</v>
      </c>
      <c r="L32" s="71" t="str">
        <f t="shared" si="15"/>
        <v>1.0%</v>
      </c>
      <c r="M32" s="71" t="str">
        <f t="shared" si="15"/>
        <v>1.0%</v>
      </c>
      <c r="N32" s="71" t="str">
        <f t="shared" si="15"/>
        <v>1.0%</v>
      </c>
      <c r="O32" s="71" t="str">
        <f t="shared" si="15"/>
        <v>1.0%</v>
      </c>
      <c r="P32" s="71" t="str">
        <f t="shared" si="15"/>
        <v>1.0%</v>
      </c>
      <c r="Q32" s="71" t="str">
        <f t="shared" si="15"/>
        <v>1.0%</v>
      </c>
      <c r="R32" s="71" t="str">
        <f t="shared" si="15"/>
        <v>1.0%</v>
      </c>
      <c r="S32" s="71" t="str">
        <f t="shared" si="15"/>
        <v>1.0%</v>
      </c>
      <c r="T32" s="71" t="str">
        <f t="shared" si="15"/>
        <v>1.0%</v>
      </c>
      <c r="U32" s="71" t="str">
        <f t="shared" si="15"/>
        <v>1.0%</v>
      </c>
      <c r="V32" s="71" t="str">
        <f t="shared" si="15"/>
        <v>1.0%</v>
      </c>
      <c r="W32" s="71" t="str">
        <f t="shared" si="15"/>
        <v>1.0%</v>
      </c>
      <c r="X32" s="71" t="str">
        <f t="shared" si="15"/>
        <v>1.0%</v>
      </c>
      <c r="Y32" s="71" t="str">
        <f t="shared" si="15"/>
        <v>1.0%</v>
      </c>
      <c r="Z32" s="71" t="str">
        <f t="shared" si="15"/>
        <v>1.0%</v>
      </c>
      <c r="AA32" s="71" t="str">
        <f t="shared" si="15"/>
        <v>1.0%</v>
      </c>
      <c r="AB32" s="71" t="str">
        <f t="shared" si="15"/>
        <v>1.0%</v>
      </c>
      <c r="AC32" s="71" t="str">
        <f t="shared" si="15"/>
        <v>1.0%</v>
      </c>
      <c r="AD32" s="71" t="str">
        <f t="shared" si="15"/>
        <v>1.0%</v>
      </c>
      <c r="AE32" s="71" t="str">
        <f t="shared" si="15"/>
        <v>1.0%</v>
      </c>
      <c r="AF32" s="71" t="str">
        <f t="shared" si="15"/>
        <v>1.0%</v>
      </c>
      <c r="AG32" s="71" t="str">
        <f t="shared" si="15"/>
        <v>1.0%</v>
      </c>
      <c r="AH32" s="71" t="str">
        <f t="shared" si="15"/>
        <v>1.0%</v>
      </c>
      <c r="AI32" s="71" t="str">
        <f t="shared" si="15"/>
        <v>1.0%</v>
      </c>
      <c r="AJ32" s="71" t="str">
        <f t="shared" si="15"/>
        <v>1.0%</v>
      </c>
      <c r="AK32" s="71" t="str">
        <f t="shared" si="15"/>
        <v>1.0%</v>
      </c>
      <c r="AL32" s="71" t="str">
        <f t="shared" si="15"/>
        <v>1.0%</v>
      </c>
      <c r="AM32" s="71" t="str">
        <f t="shared" si="15"/>
        <v>1.0%</v>
      </c>
      <c r="AN32" s="71" t="str">
        <f t="shared" si="15"/>
        <v>1.0%</v>
      </c>
      <c r="AO32" s="71" t="str">
        <f t="shared" si="15"/>
        <v>1.0%</v>
      </c>
      <c r="AP32" s="71" t="str">
        <f t="shared" si="15"/>
        <v>1.0%</v>
      </c>
      <c r="AQ32" s="71" t="str">
        <f t="shared" si="15"/>
        <v>1.0%</v>
      </c>
      <c r="AR32" s="71" t="str">
        <f t="shared" si="15"/>
        <v>1.0%</v>
      </c>
      <c r="AS32" s="71" t="str">
        <f t="shared" si="15"/>
        <v>1.0%</v>
      </c>
      <c r="AT32" s="71" t="str">
        <f t="shared" si="15"/>
        <v>1.0%</v>
      </c>
      <c r="AU32" s="71" t="str">
        <f t="shared" si="15"/>
        <v>1.0%</v>
      </c>
      <c r="AV32" s="71" t="str">
        <f t="shared" si="15"/>
        <v>1.0%</v>
      </c>
      <c r="AW32" s="71" t="str">
        <f t="shared" si="15"/>
        <v>1.0%</v>
      </c>
      <c r="AX32" s="71" t="str">
        <f t="shared" si="15"/>
        <v>1.0%</v>
      </c>
      <c r="AY32" s="71" t="str">
        <f t="shared" si="15"/>
        <v>1.0%</v>
      </c>
      <c r="AZ32" s="4"/>
      <c r="BA32" s="4"/>
      <c r="BB32" s="71"/>
      <c r="BC32" s="71"/>
      <c r="BD32" s="71"/>
      <c r="BE32" s="4"/>
    </row>
    <row r="33" ht="12.0" customHeight="1">
      <c r="A33" s="4"/>
      <c r="B33" s="4"/>
      <c r="C33" s="36"/>
      <c r="D33" s="4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4"/>
      <c r="BA33" s="4"/>
      <c r="BB33" s="4"/>
      <c r="BC33" s="4"/>
      <c r="BD33" s="4"/>
      <c r="BE33" s="4"/>
    </row>
    <row r="34" ht="12.0" customHeight="1">
      <c r="A34" s="4"/>
      <c r="B34" s="7" t="s">
        <v>112</v>
      </c>
      <c r="C34" s="49" t="s">
        <v>68</v>
      </c>
      <c r="D34" s="51">
        <v>2000.0</v>
      </c>
      <c r="E34" s="52" t="str">
        <f t="shared" ref="E34:AY34" si="16">ROUNDUP(D34*(1+E35),0)</f>
        <v>2,020</v>
      </c>
      <c r="F34" s="52" t="str">
        <f t="shared" si="16"/>
        <v>2,041</v>
      </c>
      <c r="G34" s="52" t="str">
        <f t="shared" si="16"/>
        <v>2,062</v>
      </c>
      <c r="H34" s="52" t="str">
        <f t="shared" si="16"/>
        <v>2,083</v>
      </c>
      <c r="I34" s="52" t="str">
        <f t="shared" si="16"/>
        <v>2,104</v>
      </c>
      <c r="J34" s="52" t="str">
        <f t="shared" si="16"/>
        <v>2,126</v>
      </c>
      <c r="K34" s="52" t="str">
        <f t="shared" si="16"/>
        <v>2,148</v>
      </c>
      <c r="L34" s="52" t="str">
        <f t="shared" si="16"/>
        <v>2,170</v>
      </c>
      <c r="M34" s="52" t="str">
        <f t="shared" si="16"/>
        <v>2,192</v>
      </c>
      <c r="N34" s="52" t="str">
        <f t="shared" si="16"/>
        <v>2,214</v>
      </c>
      <c r="O34" s="52" t="str">
        <f t="shared" si="16"/>
        <v>2,237</v>
      </c>
      <c r="P34" s="52" t="str">
        <f t="shared" si="16"/>
        <v>2,260</v>
      </c>
      <c r="Q34" s="52" t="str">
        <f t="shared" si="16"/>
        <v>2,283</v>
      </c>
      <c r="R34" s="52" t="str">
        <f t="shared" si="16"/>
        <v>2,306</v>
      </c>
      <c r="S34" s="52" t="str">
        <f t="shared" si="16"/>
        <v>2,330</v>
      </c>
      <c r="T34" s="52" t="str">
        <f t="shared" si="16"/>
        <v>2,354</v>
      </c>
      <c r="U34" s="52" t="str">
        <f t="shared" si="16"/>
        <v>2,378</v>
      </c>
      <c r="V34" s="52" t="str">
        <f t="shared" si="16"/>
        <v>2,402</v>
      </c>
      <c r="W34" s="52" t="str">
        <f t="shared" si="16"/>
        <v>2,427</v>
      </c>
      <c r="X34" s="52" t="str">
        <f t="shared" si="16"/>
        <v>2,452</v>
      </c>
      <c r="Y34" s="52" t="str">
        <f t="shared" si="16"/>
        <v>2,477</v>
      </c>
      <c r="Z34" s="52" t="str">
        <f t="shared" si="16"/>
        <v>2,502</v>
      </c>
      <c r="AA34" s="52" t="str">
        <f t="shared" si="16"/>
        <v>2,528</v>
      </c>
      <c r="AB34" s="52" t="str">
        <f t="shared" si="16"/>
        <v>2,554</v>
      </c>
      <c r="AC34" s="52" t="str">
        <f t="shared" si="16"/>
        <v>2,580</v>
      </c>
      <c r="AD34" s="52" t="str">
        <f t="shared" si="16"/>
        <v>2,606</v>
      </c>
      <c r="AE34" s="52" t="str">
        <f t="shared" si="16"/>
        <v>2,633</v>
      </c>
      <c r="AF34" s="52" t="str">
        <f t="shared" si="16"/>
        <v>2,660</v>
      </c>
      <c r="AG34" s="52" t="str">
        <f t="shared" si="16"/>
        <v>2,687</v>
      </c>
      <c r="AH34" s="52" t="str">
        <f t="shared" si="16"/>
        <v>2,714</v>
      </c>
      <c r="AI34" s="52" t="str">
        <f t="shared" si="16"/>
        <v>2,742</v>
      </c>
      <c r="AJ34" s="52" t="str">
        <f t="shared" si="16"/>
        <v>2,770</v>
      </c>
      <c r="AK34" s="52" t="str">
        <f t="shared" si="16"/>
        <v>2,798</v>
      </c>
      <c r="AL34" s="52" t="str">
        <f t="shared" si="16"/>
        <v>2,826</v>
      </c>
      <c r="AM34" s="52" t="str">
        <f t="shared" si="16"/>
        <v>2,855</v>
      </c>
      <c r="AN34" s="52" t="str">
        <f t="shared" si="16"/>
        <v>2,884</v>
      </c>
      <c r="AO34" s="52" t="str">
        <f t="shared" si="16"/>
        <v>2,913</v>
      </c>
      <c r="AP34" s="52" t="str">
        <f t="shared" si="16"/>
        <v>2,943</v>
      </c>
      <c r="AQ34" s="52" t="str">
        <f t="shared" si="16"/>
        <v>2,973</v>
      </c>
      <c r="AR34" s="52" t="str">
        <f t="shared" si="16"/>
        <v>3,003</v>
      </c>
      <c r="AS34" s="52" t="str">
        <f t="shared" si="16"/>
        <v>3,034</v>
      </c>
      <c r="AT34" s="52" t="str">
        <f t="shared" si="16"/>
        <v>3,065</v>
      </c>
      <c r="AU34" s="52" t="str">
        <f t="shared" si="16"/>
        <v>3,096</v>
      </c>
      <c r="AV34" s="52" t="str">
        <f t="shared" si="16"/>
        <v>3,127</v>
      </c>
      <c r="AW34" s="52" t="str">
        <f t="shared" si="16"/>
        <v>3,159</v>
      </c>
      <c r="AX34" s="52" t="str">
        <f t="shared" si="16"/>
        <v>3,191</v>
      </c>
      <c r="AY34" s="52" t="str">
        <f t="shared" si="16"/>
        <v>3,223</v>
      </c>
      <c r="AZ34" s="4"/>
      <c r="BA34" s="52" t="str">
        <f>SUM(D34:O34)</f>
        <v>25,397</v>
      </c>
      <c r="BB34" s="52" t="str">
        <f>SUM(P34:AA34)</f>
        <v>28,699</v>
      </c>
      <c r="BC34" s="52" t="str">
        <f>SUM(AB34:AM34)</f>
        <v>32,425</v>
      </c>
      <c r="BD34" s="52" t="str">
        <f>SUM(AN34:AY34)</f>
        <v>36,611</v>
      </c>
      <c r="BE34" s="4"/>
    </row>
    <row r="35" ht="12.0" customHeight="1">
      <c r="A35" s="4"/>
      <c r="B35" s="70" t="s">
        <v>108</v>
      </c>
      <c r="C35" s="76" t="s">
        <v>60</v>
      </c>
      <c r="D35" s="77">
        <v>0.01</v>
      </c>
      <c r="E35" s="71" t="str">
        <f t="shared" ref="E35:AY35" si="17">D35</f>
        <v>1.0%</v>
      </c>
      <c r="F35" s="71" t="str">
        <f t="shared" si="17"/>
        <v>1.0%</v>
      </c>
      <c r="G35" s="71" t="str">
        <f t="shared" si="17"/>
        <v>1.0%</v>
      </c>
      <c r="H35" s="71" t="str">
        <f t="shared" si="17"/>
        <v>1.0%</v>
      </c>
      <c r="I35" s="71" t="str">
        <f t="shared" si="17"/>
        <v>1.0%</v>
      </c>
      <c r="J35" s="71" t="str">
        <f t="shared" si="17"/>
        <v>1.0%</v>
      </c>
      <c r="K35" s="71" t="str">
        <f t="shared" si="17"/>
        <v>1.0%</v>
      </c>
      <c r="L35" s="71" t="str">
        <f t="shared" si="17"/>
        <v>1.0%</v>
      </c>
      <c r="M35" s="71" t="str">
        <f t="shared" si="17"/>
        <v>1.0%</v>
      </c>
      <c r="N35" s="71" t="str">
        <f t="shared" si="17"/>
        <v>1.0%</v>
      </c>
      <c r="O35" s="71" t="str">
        <f t="shared" si="17"/>
        <v>1.0%</v>
      </c>
      <c r="P35" s="71" t="str">
        <f t="shared" si="17"/>
        <v>1.0%</v>
      </c>
      <c r="Q35" s="71" t="str">
        <f t="shared" si="17"/>
        <v>1.0%</v>
      </c>
      <c r="R35" s="71" t="str">
        <f t="shared" si="17"/>
        <v>1.0%</v>
      </c>
      <c r="S35" s="71" t="str">
        <f t="shared" si="17"/>
        <v>1.0%</v>
      </c>
      <c r="T35" s="71" t="str">
        <f t="shared" si="17"/>
        <v>1.0%</v>
      </c>
      <c r="U35" s="71" t="str">
        <f t="shared" si="17"/>
        <v>1.0%</v>
      </c>
      <c r="V35" s="71" t="str">
        <f t="shared" si="17"/>
        <v>1.0%</v>
      </c>
      <c r="W35" s="71" t="str">
        <f t="shared" si="17"/>
        <v>1.0%</v>
      </c>
      <c r="X35" s="71" t="str">
        <f t="shared" si="17"/>
        <v>1.0%</v>
      </c>
      <c r="Y35" s="71" t="str">
        <f t="shared" si="17"/>
        <v>1.0%</v>
      </c>
      <c r="Z35" s="71" t="str">
        <f t="shared" si="17"/>
        <v>1.0%</v>
      </c>
      <c r="AA35" s="71" t="str">
        <f t="shared" si="17"/>
        <v>1.0%</v>
      </c>
      <c r="AB35" s="71" t="str">
        <f t="shared" si="17"/>
        <v>1.0%</v>
      </c>
      <c r="AC35" s="71" t="str">
        <f t="shared" si="17"/>
        <v>1.0%</v>
      </c>
      <c r="AD35" s="71" t="str">
        <f t="shared" si="17"/>
        <v>1.0%</v>
      </c>
      <c r="AE35" s="71" t="str">
        <f t="shared" si="17"/>
        <v>1.0%</v>
      </c>
      <c r="AF35" s="71" t="str">
        <f t="shared" si="17"/>
        <v>1.0%</v>
      </c>
      <c r="AG35" s="71" t="str">
        <f t="shared" si="17"/>
        <v>1.0%</v>
      </c>
      <c r="AH35" s="71" t="str">
        <f t="shared" si="17"/>
        <v>1.0%</v>
      </c>
      <c r="AI35" s="71" t="str">
        <f t="shared" si="17"/>
        <v>1.0%</v>
      </c>
      <c r="AJ35" s="71" t="str">
        <f t="shared" si="17"/>
        <v>1.0%</v>
      </c>
      <c r="AK35" s="71" t="str">
        <f t="shared" si="17"/>
        <v>1.0%</v>
      </c>
      <c r="AL35" s="71" t="str">
        <f t="shared" si="17"/>
        <v>1.0%</v>
      </c>
      <c r="AM35" s="71" t="str">
        <f t="shared" si="17"/>
        <v>1.0%</v>
      </c>
      <c r="AN35" s="71" t="str">
        <f t="shared" si="17"/>
        <v>1.0%</v>
      </c>
      <c r="AO35" s="71" t="str">
        <f t="shared" si="17"/>
        <v>1.0%</v>
      </c>
      <c r="AP35" s="71" t="str">
        <f t="shared" si="17"/>
        <v>1.0%</v>
      </c>
      <c r="AQ35" s="71" t="str">
        <f t="shared" si="17"/>
        <v>1.0%</v>
      </c>
      <c r="AR35" s="71" t="str">
        <f t="shared" si="17"/>
        <v>1.0%</v>
      </c>
      <c r="AS35" s="71" t="str">
        <f t="shared" si="17"/>
        <v>1.0%</v>
      </c>
      <c r="AT35" s="71" t="str">
        <f t="shared" si="17"/>
        <v>1.0%</v>
      </c>
      <c r="AU35" s="71" t="str">
        <f t="shared" si="17"/>
        <v>1.0%</v>
      </c>
      <c r="AV35" s="71" t="str">
        <f t="shared" si="17"/>
        <v>1.0%</v>
      </c>
      <c r="AW35" s="71" t="str">
        <f t="shared" si="17"/>
        <v>1.0%</v>
      </c>
      <c r="AX35" s="71" t="str">
        <f t="shared" si="17"/>
        <v>1.0%</v>
      </c>
      <c r="AY35" s="71" t="str">
        <f t="shared" si="17"/>
        <v>1.0%</v>
      </c>
      <c r="AZ35" s="4"/>
      <c r="BA35" s="4"/>
      <c r="BB35" s="71"/>
      <c r="BC35" s="71"/>
      <c r="BD35" s="71"/>
      <c r="BE35" s="4"/>
    </row>
    <row r="36" ht="12.0" customHeight="1">
      <c r="A36" s="4"/>
      <c r="B36" s="4"/>
      <c r="C36" s="3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</row>
    <row r="37" ht="12.0" customHeight="1">
      <c r="A37" s="4"/>
      <c r="B37" s="72" t="s">
        <v>114</v>
      </c>
      <c r="C37" s="73" t="s">
        <v>68</v>
      </c>
      <c r="D37" s="74" t="str">
        <f t="shared" ref="D37:AY37" si="18">D28+D31+D34</f>
        <v>12,100</v>
      </c>
      <c r="E37" s="74" t="str">
        <f t="shared" si="18"/>
        <v>12,221</v>
      </c>
      <c r="F37" s="74" t="str">
        <f t="shared" si="18"/>
        <v>12,345</v>
      </c>
      <c r="G37" s="74" t="str">
        <f t="shared" si="18"/>
        <v>12,471</v>
      </c>
      <c r="H37" s="74" t="str">
        <f t="shared" si="18"/>
        <v>12,598</v>
      </c>
      <c r="I37" s="74" t="str">
        <f t="shared" si="18"/>
        <v>12,726</v>
      </c>
      <c r="J37" s="74" t="str">
        <f t="shared" si="18"/>
        <v>12,856</v>
      </c>
      <c r="K37" s="74" t="str">
        <f t="shared" si="18"/>
        <v>12,987</v>
      </c>
      <c r="L37" s="74" t="str">
        <f t="shared" si="18"/>
        <v>13,119</v>
      </c>
      <c r="M37" s="74" t="str">
        <f t="shared" si="18"/>
        <v>13,252</v>
      </c>
      <c r="N37" s="74" t="str">
        <f t="shared" si="18"/>
        <v>13,386</v>
      </c>
      <c r="O37" s="74" t="str">
        <f t="shared" si="18"/>
        <v>13,522</v>
      </c>
      <c r="P37" s="74" t="str">
        <f t="shared" si="18"/>
        <v>13,659</v>
      </c>
      <c r="Q37" s="74" t="str">
        <f t="shared" si="18"/>
        <v>13,797</v>
      </c>
      <c r="R37" s="74" t="str">
        <f t="shared" si="18"/>
        <v>13,936</v>
      </c>
      <c r="S37" s="74" t="str">
        <f t="shared" si="18"/>
        <v>14,078</v>
      </c>
      <c r="T37" s="74" t="str">
        <f t="shared" si="18"/>
        <v>14,221</v>
      </c>
      <c r="U37" s="74" t="str">
        <f t="shared" si="18"/>
        <v>14,365</v>
      </c>
      <c r="V37" s="74" t="str">
        <f t="shared" si="18"/>
        <v>14,510</v>
      </c>
      <c r="W37" s="74" t="str">
        <f t="shared" si="18"/>
        <v>14,657</v>
      </c>
      <c r="X37" s="74" t="str">
        <f t="shared" si="18"/>
        <v>14,805</v>
      </c>
      <c r="Y37" s="74" t="str">
        <f t="shared" si="18"/>
        <v>14,955</v>
      </c>
      <c r="Z37" s="74" t="str">
        <f t="shared" si="18"/>
        <v>15,106</v>
      </c>
      <c r="AA37" s="74" t="str">
        <f t="shared" si="18"/>
        <v>15,259</v>
      </c>
      <c r="AB37" s="74" t="str">
        <f t="shared" si="18"/>
        <v>15,413</v>
      </c>
      <c r="AC37" s="74" t="str">
        <f t="shared" si="18"/>
        <v>15,569</v>
      </c>
      <c r="AD37" s="74" t="str">
        <f t="shared" si="18"/>
        <v>15,726</v>
      </c>
      <c r="AE37" s="74" t="str">
        <f t="shared" si="18"/>
        <v>15,885</v>
      </c>
      <c r="AF37" s="74" t="str">
        <f t="shared" si="18"/>
        <v>16,045</v>
      </c>
      <c r="AG37" s="74" t="str">
        <f t="shared" si="18"/>
        <v>16,207</v>
      </c>
      <c r="AH37" s="74" t="str">
        <f t="shared" si="18"/>
        <v>16,370</v>
      </c>
      <c r="AI37" s="74" t="str">
        <f t="shared" si="18"/>
        <v>16,535</v>
      </c>
      <c r="AJ37" s="74" t="str">
        <f t="shared" si="18"/>
        <v>16,702</v>
      </c>
      <c r="AK37" s="74" t="str">
        <f t="shared" si="18"/>
        <v>16,870</v>
      </c>
      <c r="AL37" s="74" t="str">
        <f t="shared" si="18"/>
        <v>17,040</v>
      </c>
      <c r="AM37" s="74" t="str">
        <f t="shared" si="18"/>
        <v>17,212</v>
      </c>
      <c r="AN37" s="74" t="str">
        <f t="shared" si="18"/>
        <v>17,385</v>
      </c>
      <c r="AO37" s="74" t="str">
        <f t="shared" si="18"/>
        <v>17,560</v>
      </c>
      <c r="AP37" s="74" t="str">
        <f t="shared" si="18"/>
        <v>17,737</v>
      </c>
      <c r="AQ37" s="74" t="str">
        <f t="shared" si="18"/>
        <v>17,916</v>
      </c>
      <c r="AR37" s="74" t="str">
        <f t="shared" si="18"/>
        <v>18,096</v>
      </c>
      <c r="AS37" s="74" t="str">
        <f t="shared" si="18"/>
        <v>18,279</v>
      </c>
      <c r="AT37" s="74" t="str">
        <f t="shared" si="18"/>
        <v>18,463</v>
      </c>
      <c r="AU37" s="74" t="str">
        <f t="shared" si="18"/>
        <v>18,649</v>
      </c>
      <c r="AV37" s="74" t="str">
        <f t="shared" si="18"/>
        <v>18,836</v>
      </c>
      <c r="AW37" s="74" t="str">
        <f t="shared" si="18"/>
        <v>19,026</v>
      </c>
      <c r="AX37" s="74" t="str">
        <f t="shared" si="18"/>
        <v>19,217</v>
      </c>
      <c r="AY37" s="74" t="str">
        <f t="shared" si="18"/>
        <v>19,410</v>
      </c>
      <c r="AZ37" s="4"/>
      <c r="BA37" s="74" t="str">
        <f>SUM(D37:O37)</f>
        <v>153,583</v>
      </c>
      <c r="BB37" s="74" t="str">
        <f>SUM(P37:AA37)</f>
        <v>173,348</v>
      </c>
      <c r="BC37" s="74" t="str">
        <f>SUM(AB37:AM37)</f>
        <v>195,574</v>
      </c>
      <c r="BD37" s="74" t="str">
        <f>SUM(AN37:AY37)</f>
        <v>220,574</v>
      </c>
      <c r="BE37" s="4"/>
    </row>
    <row r="38" ht="12.0" customHeight="1">
      <c r="A38" s="4"/>
      <c r="B38" s="4"/>
      <c r="C38" s="36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</row>
    <row r="39" ht="12.0" customHeight="1">
      <c r="A39" s="4"/>
      <c r="B39" s="4"/>
      <c r="C39" s="3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</row>
    <row r="40" ht="12.0" customHeight="1">
      <c r="A40" s="4"/>
      <c r="B40" s="72" t="s">
        <v>115</v>
      </c>
      <c r="C40" s="73" t="s">
        <v>68</v>
      </c>
      <c r="D40" s="74" t="str">
        <f t="shared" ref="D40:AY40" si="19">D26+D37</f>
        <v>72,100</v>
      </c>
      <c r="E40" s="74" t="str">
        <f t="shared" si="19"/>
        <v>72,221</v>
      </c>
      <c r="F40" s="74" t="str">
        <f t="shared" si="19"/>
        <v>72,345</v>
      </c>
      <c r="G40" s="74" t="str">
        <f t="shared" si="19"/>
        <v>72,471</v>
      </c>
      <c r="H40" s="74" t="str">
        <f t="shared" si="19"/>
        <v>72,598</v>
      </c>
      <c r="I40" s="74" t="str">
        <f t="shared" si="19"/>
        <v>72,726</v>
      </c>
      <c r="J40" s="74" t="str">
        <f t="shared" si="19"/>
        <v>72,856</v>
      </c>
      <c r="K40" s="74" t="str">
        <f t="shared" si="19"/>
        <v>72,987</v>
      </c>
      <c r="L40" s="74" t="str">
        <f t="shared" si="19"/>
        <v>73,119</v>
      </c>
      <c r="M40" s="74" t="str">
        <f t="shared" si="19"/>
        <v>73,252</v>
      </c>
      <c r="N40" s="74" t="str">
        <f t="shared" si="19"/>
        <v>73,386</v>
      </c>
      <c r="O40" s="74" t="str">
        <f t="shared" si="19"/>
        <v>73,522</v>
      </c>
      <c r="P40" s="74" t="str">
        <f t="shared" si="19"/>
        <v>73,659</v>
      </c>
      <c r="Q40" s="74" t="str">
        <f t="shared" si="19"/>
        <v>73,797</v>
      </c>
      <c r="R40" s="74" t="str">
        <f t="shared" si="19"/>
        <v>73,936</v>
      </c>
      <c r="S40" s="74" t="str">
        <f t="shared" si="19"/>
        <v>74,078</v>
      </c>
      <c r="T40" s="74" t="str">
        <f t="shared" si="19"/>
        <v>74,221</v>
      </c>
      <c r="U40" s="74" t="str">
        <f t="shared" si="19"/>
        <v>74,365</v>
      </c>
      <c r="V40" s="74" t="str">
        <f t="shared" si="19"/>
        <v>74,510</v>
      </c>
      <c r="W40" s="74" t="str">
        <f t="shared" si="19"/>
        <v>74,657</v>
      </c>
      <c r="X40" s="74" t="str">
        <f t="shared" si="19"/>
        <v>74,805</v>
      </c>
      <c r="Y40" s="74" t="str">
        <f t="shared" si="19"/>
        <v>74,955</v>
      </c>
      <c r="Z40" s="74" t="str">
        <f t="shared" si="19"/>
        <v>75,106</v>
      </c>
      <c r="AA40" s="74" t="str">
        <f t="shared" si="19"/>
        <v>75,259</v>
      </c>
      <c r="AB40" s="74" t="str">
        <f t="shared" si="19"/>
        <v>75,413</v>
      </c>
      <c r="AC40" s="74" t="str">
        <f t="shared" si="19"/>
        <v>75,569</v>
      </c>
      <c r="AD40" s="74" t="str">
        <f t="shared" si="19"/>
        <v>75,726</v>
      </c>
      <c r="AE40" s="74" t="str">
        <f t="shared" si="19"/>
        <v>75,885</v>
      </c>
      <c r="AF40" s="74" t="str">
        <f t="shared" si="19"/>
        <v>76,045</v>
      </c>
      <c r="AG40" s="74" t="str">
        <f t="shared" si="19"/>
        <v>76,207</v>
      </c>
      <c r="AH40" s="74" t="str">
        <f t="shared" si="19"/>
        <v>76,370</v>
      </c>
      <c r="AI40" s="74" t="str">
        <f t="shared" si="19"/>
        <v>76,535</v>
      </c>
      <c r="AJ40" s="74" t="str">
        <f t="shared" si="19"/>
        <v>76,702</v>
      </c>
      <c r="AK40" s="74" t="str">
        <f t="shared" si="19"/>
        <v>76,870</v>
      </c>
      <c r="AL40" s="74" t="str">
        <f t="shared" si="19"/>
        <v>77,040</v>
      </c>
      <c r="AM40" s="74" t="str">
        <f t="shared" si="19"/>
        <v>77,212</v>
      </c>
      <c r="AN40" s="74" t="str">
        <f t="shared" si="19"/>
        <v>77,385</v>
      </c>
      <c r="AO40" s="74" t="str">
        <f t="shared" si="19"/>
        <v>77,560</v>
      </c>
      <c r="AP40" s="74" t="str">
        <f t="shared" si="19"/>
        <v>77,737</v>
      </c>
      <c r="AQ40" s="74" t="str">
        <f t="shared" si="19"/>
        <v>77,916</v>
      </c>
      <c r="AR40" s="74" t="str">
        <f t="shared" si="19"/>
        <v>78,096</v>
      </c>
      <c r="AS40" s="74" t="str">
        <f t="shared" si="19"/>
        <v>78,279</v>
      </c>
      <c r="AT40" s="74" t="str">
        <f t="shared" si="19"/>
        <v>78,463</v>
      </c>
      <c r="AU40" s="74" t="str">
        <f t="shared" si="19"/>
        <v>78,649</v>
      </c>
      <c r="AV40" s="74" t="str">
        <f t="shared" si="19"/>
        <v>78,836</v>
      </c>
      <c r="AW40" s="74" t="str">
        <f t="shared" si="19"/>
        <v>79,026</v>
      </c>
      <c r="AX40" s="74" t="str">
        <f t="shared" si="19"/>
        <v>79,217</v>
      </c>
      <c r="AY40" s="74" t="str">
        <f t="shared" si="19"/>
        <v>79,410</v>
      </c>
      <c r="AZ40" s="4"/>
      <c r="BA40" s="74" t="str">
        <f>SUM(D40:O40)</f>
        <v>873,583</v>
      </c>
      <c r="BB40" s="74" t="str">
        <f>SUM(P40:AA40)</f>
        <v>893,348</v>
      </c>
      <c r="BC40" s="74" t="str">
        <f>SUM(AB40:AM40)</f>
        <v>915,574</v>
      </c>
      <c r="BD40" s="74" t="str">
        <f>SUM(AN40:AY40)</f>
        <v>940,574</v>
      </c>
      <c r="BE40" s="4"/>
    </row>
    <row r="41" ht="12.0" customHeight="1">
      <c r="A41" s="4"/>
      <c r="B41" s="4"/>
      <c r="C41" s="3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</row>
    <row r="42" ht="12.0" customHeight="1">
      <c r="A42" s="4"/>
      <c r="B42" s="24" t="s">
        <v>116</v>
      </c>
      <c r="C42" s="78" t="s">
        <v>68</v>
      </c>
      <c r="D42" s="69" t="str">
        <f t="shared" ref="D42:AY42" si="20">ROUNDUP(D40*D78,0)</f>
        <v>721</v>
      </c>
      <c r="E42" s="69" t="str">
        <f t="shared" si="20"/>
        <v>723</v>
      </c>
      <c r="F42" s="69" t="str">
        <f t="shared" si="20"/>
        <v>724</v>
      </c>
      <c r="G42" s="69" t="str">
        <f t="shared" si="20"/>
        <v>725</v>
      </c>
      <c r="H42" s="69" t="str">
        <f t="shared" si="20"/>
        <v>726</v>
      </c>
      <c r="I42" s="69" t="str">
        <f t="shared" si="20"/>
        <v>728</v>
      </c>
      <c r="J42" s="69" t="str">
        <f t="shared" si="20"/>
        <v>729</v>
      </c>
      <c r="K42" s="69" t="str">
        <f t="shared" si="20"/>
        <v>730</v>
      </c>
      <c r="L42" s="69" t="str">
        <f t="shared" si="20"/>
        <v>732</v>
      </c>
      <c r="M42" s="69" t="str">
        <f t="shared" si="20"/>
        <v>733</v>
      </c>
      <c r="N42" s="69" t="str">
        <f t="shared" si="20"/>
        <v>734</v>
      </c>
      <c r="O42" s="69" t="str">
        <f t="shared" si="20"/>
        <v>736</v>
      </c>
      <c r="P42" s="69" t="str">
        <f t="shared" si="20"/>
        <v>737</v>
      </c>
      <c r="Q42" s="69" t="str">
        <f t="shared" si="20"/>
        <v>738</v>
      </c>
      <c r="R42" s="69" t="str">
        <f t="shared" si="20"/>
        <v>740</v>
      </c>
      <c r="S42" s="69" t="str">
        <f t="shared" si="20"/>
        <v>741</v>
      </c>
      <c r="T42" s="69" t="str">
        <f t="shared" si="20"/>
        <v>743</v>
      </c>
      <c r="U42" s="69" t="str">
        <f t="shared" si="20"/>
        <v>744</v>
      </c>
      <c r="V42" s="69" t="str">
        <f t="shared" si="20"/>
        <v>746</v>
      </c>
      <c r="W42" s="69" t="str">
        <f t="shared" si="20"/>
        <v>747</v>
      </c>
      <c r="X42" s="69" t="str">
        <f t="shared" si="20"/>
        <v>749</v>
      </c>
      <c r="Y42" s="69" t="str">
        <f t="shared" si="20"/>
        <v>750</v>
      </c>
      <c r="Z42" s="69" t="str">
        <f t="shared" si="20"/>
        <v>752</v>
      </c>
      <c r="AA42" s="69" t="str">
        <f t="shared" si="20"/>
        <v>753</v>
      </c>
      <c r="AB42" s="69" t="str">
        <f t="shared" si="20"/>
        <v>755</v>
      </c>
      <c r="AC42" s="69" t="str">
        <f t="shared" si="20"/>
        <v>756</v>
      </c>
      <c r="AD42" s="69" t="str">
        <f t="shared" si="20"/>
        <v>758</v>
      </c>
      <c r="AE42" s="69" t="str">
        <f t="shared" si="20"/>
        <v>759</v>
      </c>
      <c r="AF42" s="69" t="str">
        <f t="shared" si="20"/>
        <v>761</v>
      </c>
      <c r="AG42" s="69" t="str">
        <f t="shared" si="20"/>
        <v>763</v>
      </c>
      <c r="AH42" s="69" t="str">
        <f t="shared" si="20"/>
        <v>764</v>
      </c>
      <c r="AI42" s="69" t="str">
        <f t="shared" si="20"/>
        <v>766</v>
      </c>
      <c r="AJ42" s="69" t="str">
        <f t="shared" si="20"/>
        <v>768</v>
      </c>
      <c r="AK42" s="69" t="str">
        <f t="shared" si="20"/>
        <v>769</v>
      </c>
      <c r="AL42" s="69" t="str">
        <f t="shared" si="20"/>
        <v>771</v>
      </c>
      <c r="AM42" s="69" t="str">
        <f t="shared" si="20"/>
        <v>773</v>
      </c>
      <c r="AN42" s="69" t="str">
        <f t="shared" si="20"/>
        <v>774</v>
      </c>
      <c r="AO42" s="69" t="str">
        <f t="shared" si="20"/>
        <v>776</v>
      </c>
      <c r="AP42" s="69" t="str">
        <f t="shared" si="20"/>
        <v>778</v>
      </c>
      <c r="AQ42" s="69" t="str">
        <f t="shared" si="20"/>
        <v>780</v>
      </c>
      <c r="AR42" s="69" t="str">
        <f t="shared" si="20"/>
        <v>781</v>
      </c>
      <c r="AS42" s="69" t="str">
        <f t="shared" si="20"/>
        <v>783</v>
      </c>
      <c r="AT42" s="69" t="str">
        <f t="shared" si="20"/>
        <v>785</v>
      </c>
      <c r="AU42" s="69" t="str">
        <f t="shared" si="20"/>
        <v>787</v>
      </c>
      <c r="AV42" s="69" t="str">
        <f t="shared" si="20"/>
        <v>789</v>
      </c>
      <c r="AW42" s="69" t="str">
        <f t="shared" si="20"/>
        <v>791</v>
      </c>
      <c r="AX42" s="69" t="str">
        <f t="shared" si="20"/>
        <v>793</v>
      </c>
      <c r="AY42" s="69" t="str">
        <f t="shared" si="20"/>
        <v>795</v>
      </c>
      <c r="AZ42" s="53"/>
      <c r="BA42" s="79" t="str">
        <f>SUM(D42:O42)</f>
        <v>8741</v>
      </c>
      <c r="BB42" s="79" t="str">
        <f>SUM(P42:AA42)</f>
        <v>8940</v>
      </c>
      <c r="BC42" s="79" t="str">
        <f>SUM(AB42:AM42)</f>
        <v>9163</v>
      </c>
      <c r="BD42" s="79" t="str">
        <f>SUM(AN42:AY42)</f>
        <v>9412</v>
      </c>
      <c r="BE42" s="4"/>
    </row>
    <row r="43" ht="12.0" customHeight="1">
      <c r="A43" s="4"/>
      <c r="B43" s="4"/>
      <c r="C43" s="3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</row>
    <row r="44" ht="12.0" customHeight="1">
      <c r="A44" s="4"/>
      <c r="B44" s="4"/>
      <c r="C44" s="3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</row>
    <row r="45" ht="15.0" customHeight="1">
      <c r="A45" s="4"/>
      <c r="B45" s="55" t="s">
        <v>118</v>
      </c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4"/>
      <c r="BA45" s="57"/>
      <c r="BB45" s="57"/>
      <c r="BC45" s="57"/>
      <c r="BD45" s="57"/>
      <c r="BE45" s="4"/>
    </row>
    <row r="46" ht="12.0" customHeight="1">
      <c r="A46" s="4"/>
      <c r="B46" s="13"/>
      <c r="C46" s="58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4"/>
      <c r="BA46" s="13"/>
      <c r="BB46" s="13"/>
      <c r="BC46" s="13"/>
      <c r="BD46" s="13"/>
      <c r="BE46" s="4"/>
    </row>
    <row r="47" ht="12.0" customHeight="1">
      <c r="A47" s="4"/>
      <c r="B47" s="24" t="s">
        <v>119</v>
      </c>
      <c r="C47" s="78" t="s">
        <v>120</v>
      </c>
      <c r="D47" s="81">
        <v>0.0</v>
      </c>
      <c r="E47" s="69" t="str">
        <f t="shared" ref="E47:AY47" si="21">D51</f>
        <v>649</v>
      </c>
      <c r="F47" s="69" t="str">
        <f t="shared" si="21"/>
        <v>1,202</v>
      </c>
      <c r="G47" s="69" t="str">
        <f t="shared" si="21"/>
        <v>1,672</v>
      </c>
      <c r="H47" s="69" t="str">
        <f t="shared" si="21"/>
        <v>2,073</v>
      </c>
      <c r="I47" s="69" t="str">
        <f t="shared" si="21"/>
        <v>2,415</v>
      </c>
      <c r="J47" s="69" t="str">
        <f t="shared" si="21"/>
        <v>2,708</v>
      </c>
      <c r="K47" s="69" t="str">
        <f t="shared" si="21"/>
        <v>2,958</v>
      </c>
      <c r="L47" s="69" t="str">
        <f t="shared" si="21"/>
        <v>3,171</v>
      </c>
      <c r="M47" s="69" t="str">
        <f t="shared" si="21"/>
        <v>3,353</v>
      </c>
      <c r="N47" s="69" t="str">
        <f t="shared" si="21"/>
        <v>3,509</v>
      </c>
      <c r="O47" s="69" t="str">
        <f t="shared" si="21"/>
        <v>3,643</v>
      </c>
      <c r="P47" s="69" t="str">
        <f t="shared" si="21"/>
        <v>3,758</v>
      </c>
      <c r="Q47" s="69" t="str">
        <f t="shared" si="21"/>
        <v>3,858</v>
      </c>
      <c r="R47" s="69" t="str">
        <f t="shared" si="21"/>
        <v>3,944</v>
      </c>
      <c r="S47" s="69" t="str">
        <f t="shared" si="21"/>
        <v>4,017</v>
      </c>
      <c r="T47" s="69" t="str">
        <f t="shared" si="21"/>
        <v>4,081</v>
      </c>
      <c r="U47" s="69" t="str">
        <f t="shared" si="21"/>
        <v>4,136</v>
      </c>
      <c r="V47" s="69" t="str">
        <f t="shared" si="21"/>
        <v>4,185</v>
      </c>
      <c r="W47" s="69" t="str">
        <f t="shared" si="21"/>
        <v>4,228</v>
      </c>
      <c r="X47" s="69" t="str">
        <f t="shared" si="21"/>
        <v>4,266</v>
      </c>
      <c r="Y47" s="69" t="str">
        <f t="shared" si="21"/>
        <v>4,300</v>
      </c>
      <c r="Z47" s="69" t="str">
        <f t="shared" si="21"/>
        <v>4,330</v>
      </c>
      <c r="AA47" s="69" t="str">
        <f t="shared" si="21"/>
        <v>4,357</v>
      </c>
      <c r="AB47" s="69" t="str">
        <f t="shared" si="21"/>
        <v>4,381</v>
      </c>
      <c r="AC47" s="69" t="str">
        <f t="shared" si="21"/>
        <v>4,402</v>
      </c>
      <c r="AD47" s="69" t="str">
        <f t="shared" si="21"/>
        <v>4,421</v>
      </c>
      <c r="AE47" s="69" t="str">
        <f t="shared" si="21"/>
        <v>4,439</v>
      </c>
      <c r="AF47" s="69" t="str">
        <f t="shared" si="21"/>
        <v>4,457</v>
      </c>
      <c r="AG47" s="69" t="str">
        <f t="shared" si="21"/>
        <v>4,473</v>
      </c>
      <c r="AH47" s="69" t="str">
        <f t="shared" si="21"/>
        <v>4,488</v>
      </c>
      <c r="AI47" s="69" t="str">
        <f t="shared" si="21"/>
        <v>4,502</v>
      </c>
      <c r="AJ47" s="69" t="str">
        <f t="shared" si="21"/>
        <v>4,515</v>
      </c>
      <c r="AK47" s="69" t="str">
        <f t="shared" si="21"/>
        <v>4,529</v>
      </c>
      <c r="AL47" s="69" t="str">
        <f t="shared" si="21"/>
        <v>4,542</v>
      </c>
      <c r="AM47" s="69" t="str">
        <f t="shared" si="21"/>
        <v>4,553</v>
      </c>
      <c r="AN47" s="69" t="str">
        <f t="shared" si="21"/>
        <v>4,565</v>
      </c>
      <c r="AO47" s="69" t="str">
        <f t="shared" si="21"/>
        <v>4,576</v>
      </c>
      <c r="AP47" s="69" t="str">
        <f t="shared" si="21"/>
        <v>4,588</v>
      </c>
      <c r="AQ47" s="69" t="str">
        <f t="shared" si="21"/>
        <v>4,600</v>
      </c>
      <c r="AR47" s="69" t="str">
        <f t="shared" si="21"/>
        <v>4,612</v>
      </c>
      <c r="AS47" s="69" t="str">
        <f t="shared" si="21"/>
        <v>4,622</v>
      </c>
      <c r="AT47" s="69" t="str">
        <f t="shared" si="21"/>
        <v>4,632</v>
      </c>
      <c r="AU47" s="69" t="str">
        <f t="shared" si="21"/>
        <v>4,643</v>
      </c>
      <c r="AV47" s="69" t="str">
        <f t="shared" si="21"/>
        <v>4,654</v>
      </c>
      <c r="AW47" s="69" t="str">
        <f t="shared" si="21"/>
        <v>4,666</v>
      </c>
      <c r="AX47" s="69" t="str">
        <f t="shared" si="21"/>
        <v>4,677</v>
      </c>
      <c r="AY47" s="69" t="str">
        <f t="shared" si="21"/>
        <v>4,689</v>
      </c>
      <c r="AZ47" s="4"/>
      <c r="BA47" s="69" t="str">
        <f>D47</f>
        <v>0</v>
      </c>
      <c r="BB47" s="69" t="str">
        <f>P47</f>
        <v>3,758</v>
      </c>
      <c r="BC47" s="69" t="str">
        <f>AB47</f>
        <v>4,381</v>
      </c>
      <c r="BD47" s="69" t="str">
        <f>AN47</f>
        <v>4,565</v>
      </c>
      <c r="BE47" s="4"/>
    </row>
    <row r="48" ht="12.0" customHeight="1">
      <c r="A48" s="4"/>
      <c r="B48" s="59" t="s">
        <v>121</v>
      </c>
      <c r="C48" s="49" t="s">
        <v>120</v>
      </c>
      <c r="D48" s="52" t="str">
        <f t="shared" ref="D48:AY48" si="22">ROUNDUP(D42*D79,0)</f>
        <v>649</v>
      </c>
      <c r="E48" s="52" t="str">
        <f t="shared" si="22"/>
        <v>651</v>
      </c>
      <c r="F48" s="52" t="str">
        <f t="shared" si="22"/>
        <v>652</v>
      </c>
      <c r="G48" s="52" t="str">
        <f t="shared" si="22"/>
        <v>653</v>
      </c>
      <c r="H48" s="52" t="str">
        <f t="shared" si="22"/>
        <v>654</v>
      </c>
      <c r="I48" s="52" t="str">
        <f t="shared" si="22"/>
        <v>656</v>
      </c>
      <c r="J48" s="52" t="str">
        <f t="shared" si="22"/>
        <v>657</v>
      </c>
      <c r="K48" s="52" t="str">
        <f t="shared" si="22"/>
        <v>657</v>
      </c>
      <c r="L48" s="52" t="str">
        <f t="shared" si="22"/>
        <v>659</v>
      </c>
      <c r="M48" s="52" t="str">
        <f t="shared" si="22"/>
        <v>660</v>
      </c>
      <c r="N48" s="52" t="str">
        <f t="shared" si="22"/>
        <v>661</v>
      </c>
      <c r="O48" s="52" t="str">
        <f t="shared" si="22"/>
        <v>663</v>
      </c>
      <c r="P48" s="52" t="str">
        <f t="shared" si="22"/>
        <v>664</v>
      </c>
      <c r="Q48" s="52" t="str">
        <f t="shared" si="22"/>
        <v>665</v>
      </c>
      <c r="R48" s="52" t="str">
        <f t="shared" si="22"/>
        <v>666</v>
      </c>
      <c r="S48" s="52" t="str">
        <f t="shared" si="22"/>
        <v>667</v>
      </c>
      <c r="T48" s="52" t="str">
        <f t="shared" si="22"/>
        <v>669</v>
      </c>
      <c r="U48" s="52" t="str">
        <f t="shared" si="22"/>
        <v>670</v>
      </c>
      <c r="V48" s="52" t="str">
        <f t="shared" si="22"/>
        <v>672</v>
      </c>
      <c r="W48" s="52" t="str">
        <f t="shared" si="22"/>
        <v>673</v>
      </c>
      <c r="X48" s="52" t="str">
        <f t="shared" si="22"/>
        <v>675</v>
      </c>
      <c r="Y48" s="52" t="str">
        <f t="shared" si="22"/>
        <v>675</v>
      </c>
      <c r="Z48" s="52" t="str">
        <f t="shared" si="22"/>
        <v>677</v>
      </c>
      <c r="AA48" s="52" t="str">
        <f t="shared" si="22"/>
        <v>678</v>
      </c>
      <c r="AB48" s="52" t="str">
        <f t="shared" si="22"/>
        <v>680</v>
      </c>
      <c r="AC48" s="52" t="str">
        <f t="shared" si="22"/>
        <v>681</v>
      </c>
      <c r="AD48" s="52" t="str">
        <f t="shared" si="22"/>
        <v>683</v>
      </c>
      <c r="AE48" s="52" t="str">
        <f t="shared" si="22"/>
        <v>684</v>
      </c>
      <c r="AF48" s="52" t="str">
        <f t="shared" si="22"/>
        <v>685</v>
      </c>
      <c r="AG48" s="52" t="str">
        <f t="shared" si="22"/>
        <v>687</v>
      </c>
      <c r="AH48" s="52" t="str">
        <f t="shared" si="22"/>
        <v>688</v>
      </c>
      <c r="AI48" s="52" t="str">
        <f t="shared" si="22"/>
        <v>690</v>
      </c>
      <c r="AJ48" s="52" t="str">
        <f t="shared" si="22"/>
        <v>692</v>
      </c>
      <c r="AK48" s="52" t="str">
        <f t="shared" si="22"/>
        <v>693</v>
      </c>
      <c r="AL48" s="52" t="str">
        <f t="shared" si="22"/>
        <v>694</v>
      </c>
      <c r="AM48" s="52" t="str">
        <f t="shared" si="22"/>
        <v>696</v>
      </c>
      <c r="AN48" s="52" t="str">
        <f t="shared" si="22"/>
        <v>697</v>
      </c>
      <c r="AO48" s="52" t="str">
        <f t="shared" si="22"/>
        <v>699</v>
      </c>
      <c r="AP48" s="52" t="str">
        <f t="shared" si="22"/>
        <v>701</v>
      </c>
      <c r="AQ48" s="52" t="str">
        <f t="shared" si="22"/>
        <v>702</v>
      </c>
      <c r="AR48" s="52" t="str">
        <f t="shared" si="22"/>
        <v>703</v>
      </c>
      <c r="AS48" s="52" t="str">
        <f t="shared" si="22"/>
        <v>705</v>
      </c>
      <c r="AT48" s="52" t="str">
        <f t="shared" si="22"/>
        <v>707</v>
      </c>
      <c r="AU48" s="52" t="str">
        <f t="shared" si="22"/>
        <v>709</v>
      </c>
      <c r="AV48" s="52" t="str">
        <f t="shared" si="22"/>
        <v>711</v>
      </c>
      <c r="AW48" s="52" t="str">
        <f t="shared" si="22"/>
        <v>712</v>
      </c>
      <c r="AX48" s="52" t="str">
        <f t="shared" si="22"/>
        <v>714</v>
      </c>
      <c r="AY48" s="52" t="str">
        <f t="shared" si="22"/>
        <v>716</v>
      </c>
      <c r="AZ48" s="4"/>
      <c r="BA48" s="52" t="str">
        <f t="shared" ref="BA48:BA50" si="24">SUM(D48:O48)</f>
        <v>7,872</v>
      </c>
      <c r="BB48" s="52" t="str">
        <f t="shared" ref="BB48:BB50" si="25">SUM(P48:AA48)</f>
        <v>8,051</v>
      </c>
      <c r="BC48" s="52" t="str">
        <f t="shared" ref="BC48:BC50" si="26">SUM(AB48:AM48)</f>
        <v>8,253</v>
      </c>
      <c r="BD48" s="52" t="str">
        <f t="shared" ref="BD48:BD50" si="27">SUM(AN48:AY48)</f>
        <v>8,476</v>
      </c>
      <c r="BE48" s="4"/>
    </row>
    <row r="49" ht="12.0" customHeight="1">
      <c r="A49" s="4"/>
      <c r="B49" s="59" t="s">
        <v>122</v>
      </c>
      <c r="C49" s="49" t="s">
        <v>120</v>
      </c>
      <c r="D49" s="52" t="str">
        <f t="shared" ref="D49:AY49" si="23">-ROUNDUP(D82*D47,0)</f>
        <v>0</v>
      </c>
      <c r="E49" s="52" t="str">
        <f t="shared" si="23"/>
        <v>(33)</v>
      </c>
      <c r="F49" s="52" t="str">
        <f t="shared" si="23"/>
        <v>(61)</v>
      </c>
      <c r="G49" s="52" t="str">
        <f t="shared" si="23"/>
        <v>(84)</v>
      </c>
      <c r="H49" s="52" t="str">
        <f t="shared" si="23"/>
        <v>(104)</v>
      </c>
      <c r="I49" s="52" t="str">
        <f t="shared" si="23"/>
        <v>(121)</v>
      </c>
      <c r="J49" s="52" t="str">
        <f t="shared" si="23"/>
        <v>(136)</v>
      </c>
      <c r="K49" s="52" t="str">
        <f t="shared" si="23"/>
        <v>(148)</v>
      </c>
      <c r="L49" s="52" t="str">
        <f t="shared" si="23"/>
        <v>(159)</v>
      </c>
      <c r="M49" s="52" t="str">
        <f t="shared" si="23"/>
        <v>(168)</v>
      </c>
      <c r="N49" s="52" t="str">
        <f t="shared" si="23"/>
        <v>(176)</v>
      </c>
      <c r="O49" s="52" t="str">
        <f t="shared" si="23"/>
        <v>(183)</v>
      </c>
      <c r="P49" s="52" t="str">
        <f t="shared" si="23"/>
        <v>(188)</v>
      </c>
      <c r="Q49" s="52" t="str">
        <f t="shared" si="23"/>
        <v>(193)</v>
      </c>
      <c r="R49" s="52" t="str">
        <f t="shared" si="23"/>
        <v>(198)</v>
      </c>
      <c r="S49" s="52" t="str">
        <f t="shared" si="23"/>
        <v>(201)</v>
      </c>
      <c r="T49" s="52" t="str">
        <f t="shared" si="23"/>
        <v>(205)</v>
      </c>
      <c r="U49" s="52" t="str">
        <f t="shared" si="23"/>
        <v>(207)</v>
      </c>
      <c r="V49" s="52" t="str">
        <f t="shared" si="23"/>
        <v>(210)</v>
      </c>
      <c r="W49" s="52" t="str">
        <f t="shared" si="23"/>
        <v>(212)</v>
      </c>
      <c r="X49" s="52" t="str">
        <f t="shared" si="23"/>
        <v>(214)</v>
      </c>
      <c r="Y49" s="52" t="str">
        <f t="shared" si="23"/>
        <v>(215)</v>
      </c>
      <c r="Z49" s="52" t="str">
        <f t="shared" si="23"/>
        <v>(217)</v>
      </c>
      <c r="AA49" s="52" t="str">
        <f t="shared" si="23"/>
        <v>(218)</v>
      </c>
      <c r="AB49" s="52" t="str">
        <f t="shared" si="23"/>
        <v>(220)</v>
      </c>
      <c r="AC49" s="52" t="str">
        <f t="shared" si="23"/>
        <v>(221)</v>
      </c>
      <c r="AD49" s="52" t="str">
        <f t="shared" si="23"/>
        <v>(222)</v>
      </c>
      <c r="AE49" s="52" t="str">
        <f t="shared" si="23"/>
        <v>(222)</v>
      </c>
      <c r="AF49" s="52" t="str">
        <f t="shared" si="23"/>
        <v>(223)</v>
      </c>
      <c r="AG49" s="52" t="str">
        <f t="shared" si="23"/>
        <v>(224)</v>
      </c>
      <c r="AH49" s="52" t="str">
        <f t="shared" si="23"/>
        <v>(225)</v>
      </c>
      <c r="AI49" s="52" t="str">
        <f t="shared" si="23"/>
        <v>(226)</v>
      </c>
      <c r="AJ49" s="52" t="str">
        <f t="shared" si="23"/>
        <v>(226)</v>
      </c>
      <c r="AK49" s="52" t="str">
        <f t="shared" si="23"/>
        <v>(227)</v>
      </c>
      <c r="AL49" s="52" t="str">
        <f t="shared" si="23"/>
        <v>(228)</v>
      </c>
      <c r="AM49" s="52" t="str">
        <f t="shared" si="23"/>
        <v>(228)</v>
      </c>
      <c r="AN49" s="52" t="str">
        <f t="shared" si="23"/>
        <v>(229)</v>
      </c>
      <c r="AO49" s="52" t="str">
        <f t="shared" si="23"/>
        <v>(229)</v>
      </c>
      <c r="AP49" s="52" t="str">
        <f t="shared" si="23"/>
        <v>(230)</v>
      </c>
      <c r="AQ49" s="52" t="str">
        <f t="shared" si="23"/>
        <v>(230)</v>
      </c>
      <c r="AR49" s="52" t="str">
        <f t="shared" si="23"/>
        <v>(231)</v>
      </c>
      <c r="AS49" s="52" t="str">
        <f t="shared" si="23"/>
        <v>(232)</v>
      </c>
      <c r="AT49" s="52" t="str">
        <f t="shared" si="23"/>
        <v>(232)</v>
      </c>
      <c r="AU49" s="52" t="str">
        <f t="shared" si="23"/>
        <v>(233)</v>
      </c>
      <c r="AV49" s="52" t="str">
        <f t="shared" si="23"/>
        <v>(233)</v>
      </c>
      <c r="AW49" s="52" t="str">
        <f t="shared" si="23"/>
        <v>(234)</v>
      </c>
      <c r="AX49" s="52" t="str">
        <f t="shared" si="23"/>
        <v>(234)</v>
      </c>
      <c r="AY49" s="52" t="str">
        <f t="shared" si="23"/>
        <v>(235)</v>
      </c>
      <c r="AZ49" s="4"/>
      <c r="BA49" s="52" t="str">
        <f t="shared" si="24"/>
        <v>(1,373)</v>
      </c>
      <c r="BB49" s="52" t="str">
        <f t="shared" si="25"/>
        <v>(2,478)</v>
      </c>
      <c r="BC49" s="52" t="str">
        <f t="shared" si="26"/>
        <v>(2,692)</v>
      </c>
      <c r="BD49" s="52" t="str">
        <f t="shared" si="27"/>
        <v>(2,782)</v>
      </c>
      <c r="BE49" s="4"/>
    </row>
    <row r="50" ht="12.0" customHeight="1">
      <c r="A50" s="4"/>
      <c r="B50" s="59" t="s">
        <v>123</v>
      </c>
      <c r="C50" s="49" t="s">
        <v>120</v>
      </c>
      <c r="D50" s="52" t="str">
        <f t="shared" ref="D50:AY50" si="28">-ROUNDUP(D83*D47,0)</f>
        <v>0</v>
      </c>
      <c r="E50" s="52" t="str">
        <f t="shared" si="28"/>
        <v>(65)</v>
      </c>
      <c r="F50" s="52" t="str">
        <f t="shared" si="28"/>
        <v>(121)</v>
      </c>
      <c r="G50" s="52" t="str">
        <f t="shared" si="28"/>
        <v>(168)</v>
      </c>
      <c r="H50" s="52" t="str">
        <f t="shared" si="28"/>
        <v>(208)</v>
      </c>
      <c r="I50" s="52" t="str">
        <f t="shared" si="28"/>
        <v>(242)</v>
      </c>
      <c r="J50" s="52" t="str">
        <f t="shared" si="28"/>
        <v>(271)</v>
      </c>
      <c r="K50" s="52" t="str">
        <f t="shared" si="28"/>
        <v>(296)</v>
      </c>
      <c r="L50" s="52" t="str">
        <f t="shared" si="28"/>
        <v>(318)</v>
      </c>
      <c r="M50" s="52" t="str">
        <f t="shared" si="28"/>
        <v>(336)</v>
      </c>
      <c r="N50" s="52" t="str">
        <f t="shared" si="28"/>
        <v>(351)</v>
      </c>
      <c r="O50" s="52" t="str">
        <f t="shared" si="28"/>
        <v>(365)</v>
      </c>
      <c r="P50" s="52" t="str">
        <f t="shared" si="28"/>
        <v>(376)</v>
      </c>
      <c r="Q50" s="52" t="str">
        <f t="shared" si="28"/>
        <v>(386)</v>
      </c>
      <c r="R50" s="52" t="str">
        <f t="shared" si="28"/>
        <v>(395)</v>
      </c>
      <c r="S50" s="52" t="str">
        <f t="shared" si="28"/>
        <v>(402)</v>
      </c>
      <c r="T50" s="52" t="str">
        <f t="shared" si="28"/>
        <v>(409)</v>
      </c>
      <c r="U50" s="52" t="str">
        <f t="shared" si="28"/>
        <v>(414)</v>
      </c>
      <c r="V50" s="52" t="str">
        <f t="shared" si="28"/>
        <v>(419)</v>
      </c>
      <c r="W50" s="52" t="str">
        <f t="shared" si="28"/>
        <v>(423)</v>
      </c>
      <c r="X50" s="52" t="str">
        <f t="shared" si="28"/>
        <v>(427)</v>
      </c>
      <c r="Y50" s="52" t="str">
        <f t="shared" si="28"/>
        <v>(430)</v>
      </c>
      <c r="Z50" s="52" t="str">
        <f t="shared" si="28"/>
        <v>(433)</v>
      </c>
      <c r="AA50" s="52" t="str">
        <f t="shared" si="28"/>
        <v>(436)</v>
      </c>
      <c r="AB50" s="52" t="str">
        <f t="shared" si="28"/>
        <v>(439)</v>
      </c>
      <c r="AC50" s="52" t="str">
        <f t="shared" si="28"/>
        <v>(441)</v>
      </c>
      <c r="AD50" s="52" t="str">
        <f t="shared" si="28"/>
        <v>(443)</v>
      </c>
      <c r="AE50" s="52" t="str">
        <f t="shared" si="28"/>
        <v>(444)</v>
      </c>
      <c r="AF50" s="52" t="str">
        <f t="shared" si="28"/>
        <v>(446)</v>
      </c>
      <c r="AG50" s="52" t="str">
        <f t="shared" si="28"/>
        <v>(448)</v>
      </c>
      <c r="AH50" s="52" t="str">
        <f t="shared" si="28"/>
        <v>(449)</v>
      </c>
      <c r="AI50" s="52" t="str">
        <f t="shared" si="28"/>
        <v>(451)</v>
      </c>
      <c r="AJ50" s="52" t="str">
        <f t="shared" si="28"/>
        <v>(452)</v>
      </c>
      <c r="AK50" s="52" t="str">
        <f t="shared" si="28"/>
        <v>(453)</v>
      </c>
      <c r="AL50" s="52" t="str">
        <f t="shared" si="28"/>
        <v>(455)</v>
      </c>
      <c r="AM50" s="52" t="str">
        <f t="shared" si="28"/>
        <v>(456)</v>
      </c>
      <c r="AN50" s="52" t="str">
        <f t="shared" si="28"/>
        <v>(457)</v>
      </c>
      <c r="AO50" s="52" t="str">
        <f t="shared" si="28"/>
        <v>(458)</v>
      </c>
      <c r="AP50" s="52" t="str">
        <f t="shared" si="28"/>
        <v>(459)</v>
      </c>
      <c r="AQ50" s="52" t="str">
        <f t="shared" si="28"/>
        <v>(460)</v>
      </c>
      <c r="AR50" s="52" t="str">
        <f t="shared" si="28"/>
        <v>(462)</v>
      </c>
      <c r="AS50" s="52" t="str">
        <f t="shared" si="28"/>
        <v>(463)</v>
      </c>
      <c r="AT50" s="52" t="str">
        <f t="shared" si="28"/>
        <v>(464)</v>
      </c>
      <c r="AU50" s="52" t="str">
        <f t="shared" si="28"/>
        <v>(465)</v>
      </c>
      <c r="AV50" s="52" t="str">
        <f t="shared" si="28"/>
        <v>(466)</v>
      </c>
      <c r="AW50" s="52" t="str">
        <f t="shared" si="28"/>
        <v>(467)</v>
      </c>
      <c r="AX50" s="52" t="str">
        <f t="shared" si="28"/>
        <v>(468)</v>
      </c>
      <c r="AY50" s="52" t="str">
        <f t="shared" si="28"/>
        <v>(469)</v>
      </c>
      <c r="AZ50" s="4"/>
      <c r="BA50" s="52" t="str">
        <f t="shared" si="24"/>
        <v>(2,741)</v>
      </c>
      <c r="BB50" s="52" t="str">
        <f t="shared" si="25"/>
        <v>(4,950)</v>
      </c>
      <c r="BC50" s="52" t="str">
        <f t="shared" si="26"/>
        <v>(5,377)</v>
      </c>
      <c r="BD50" s="52" t="str">
        <f t="shared" si="27"/>
        <v>(5,558)</v>
      </c>
      <c r="BE50" s="4"/>
    </row>
    <row r="51" ht="12.0" customHeight="1">
      <c r="A51" s="4"/>
      <c r="B51" s="24" t="s">
        <v>125</v>
      </c>
      <c r="C51" s="78" t="s">
        <v>120</v>
      </c>
      <c r="D51" s="69" t="str">
        <f t="shared" ref="D51:AY51" si="29">SUM(D47:D50)</f>
        <v>649</v>
      </c>
      <c r="E51" s="69" t="str">
        <f t="shared" si="29"/>
        <v>1,202</v>
      </c>
      <c r="F51" s="69" t="str">
        <f t="shared" si="29"/>
        <v>1,672</v>
      </c>
      <c r="G51" s="69" t="str">
        <f t="shared" si="29"/>
        <v>2,073</v>
      </c>
      <c r="H51" s="69" t="str">
        <f t="shared" si="29"/>
        <v>2,415</v>
      </c>
      <c r="I51" s="69" t="str">
        <f t="shared" si="29"/>
        <v>2,708</v>
      </c>
      <c r="J51" s="69" t="str">
        <f t="shared" si="29"/>
        <v>2,958</v>
      </c>
      <c r="K51" s="69" t="str">
        <f t="shared" si="29"/>
        <v>3,171</v>
      </c>
      <c r="L51" s="69" t="str">
        <f t="shared" si="29"/>
        <v>3,353</v>
      </c>
      <c r="M51" s="69" t="str">
        <f t="shared" si="29"/>
        <v>3,509</v>
      </c>
      <c r="N51" s="69" t="str">
        <f t="shared" si="29"/>
        <v>3,643</v>
      </c>
      <c r="O51" s="69" t="str">
        <f t="shared" si="29"/>
        <v>3,758</v>
      </c>
      <c r="P51" s="69" t="str">
        <f t="shared" si="29"/>
        <v>3,858</v>
      </c>
      <c r="Q51" s="69" t="str">
        <f t="shared" si="29"/>
        <v>3,944</v>
      </c>
      <c r="R51" s="69" t="str">
        <f t="shared" si="29"/>
        <v>4,017</v>
      </c>
      <c r="S51" s="69" t="str">
        <f t="shared" si="29"/>
        <v>4,081</v>
      </c>
      <c r="T51" s="69" t="str">
        <f t="shared" si="29"/>
        <v>4,136</v>
      </c>
      <c r="U51" s="69" t="str">
        <f t="shared" si="29"/>
        <v>4,185</v>
      </c>
      <c r="V51" s="69" t="str">
        <f t="shared" si="29"/>
        <v>4,228</v>
      </c>
      <c r="W51" s="69" t="str">
        <f t="shared" si="29"/>
        <v>4,266</v>
      </c>
      <c r="X51" s="69" t="str">
        <f t="shared" si="29"/>
        <v>4,300</v>
      </c>
      <c r="Y51" s="69" t="str">
        <f t="shared" si="29"/>
        <v>4,330</v>
      </c>
      <c r="Z51" s="69" t="str">
        <f t="shared" si="29"/>
        <v>4,357</v>
      </c>
      <c r="AA51" s="69" t="str">
        <f t="shared" si="29"/>
        <v>4,381</v>
      </c>
      <c r="AB51" s="69" t="str">
        <f t="shared" si="29"/>
        <v>4,402</v>
      </c>
      <c r="AC51" s="69" t="str">
        <f t="shared" si="29"/>
        <v>4,421</v>
      </c>
      <c r="AD51" s="69" t="str">
        <f t="shared" si="29"/>
        <v>4,439</v>
      </c>
      <c r="AE51" s="69" t="str">
        <f t="shared" si="29"/>
        <v>4,457</v>
      </c>
      <c r="AF51" s="69" t="str">
        <f t="shared" si="29"/>
        <v>4,473</v>
      </c>
      <c r="AG51" s="69" t="str">
        <f t="shared" si="29"/>
        <v>4,488</v>
      </c>
      <c r="AH51" s="69" t="str">
        <f t="shared" si="29"/>
        <v>4,502</v>
      </c>
      <c r="AI51" s="69" t="str">
        <f t="shared" si="29"/>
        <v>4,515</v>
      </c>
      <c r="AJ51" s="69" t="str">
        <f t="shared" si="29"/>
        <v>4,529</v>
      </c>
      <c r="AK51" s="69" t="str">
        <f t="shared" si="29"/>
        <v>4,542</v>
      </c>
      <c r="AL51" s="69" t="str">
        <f t="shared" si="29"/>
        <v>4,553</v>
      </c>
      <c r="AM51" s="69" t="str">
        <f t="shared" si="29"/>
        <v>4,565</v>
      </c>
      <c r="AN51" s="69" t="str">
        <f t="shared" si="29"/>
        <v>4,576</v>
      </c>
      <c r="AO51" s="69" t="str">
        <f t="shared" si="29"/>
        <v>4,588</v>
      </c>
      <c r="AP51" s="69" t="str">
        <f t="shared" si="29"/>
        <v>4,600</v>
      </c>
      <c r="AQ51" s="69" t="str">
        <f t="shared" si="29"/>
        <v>4,612</v>
      </c>
      <c r="AR51" s="69" t="str">
        <f t="shared" si="29"/>
        <v>4,622</v>
      </c>
      <c r="AS51" s="69" t="str">
        <f t="shared" si="29"/>
        <v>4,632</v>
      </c>
      <c r="AT51" s="69" t="str">
        <f t="shared" si="29"/>
        <v>4,643</v>
      </c>
      <c r="AU51" s="69" t="str">
        <f t="shared" si="29"/>
        <v>4,654</v>
      </c>
      <c r="AV51" s="69" t="str">
        <f t="shared" si="29"/>
        <v>4,666</v>
      </c>
      <c r="AW51" s="69" t="str">
        <f t="shared" si="29"/>
        <v>4,677</v>
      </c>
      <c r="AX51" s="69" t="str">
        <f t="shared" si="29"/>
        <v>4,689</v>
      </c>
      <c r="AY51" s="69" t="str">
        <f t="shared" si="29"/>
        <v>4,701</v>
      </c>
      <c r="AZ51" s="4"/>
      <c r="BA51" s="69" t="str">
        <f>O51</f>
        <v>3,758</v>
      </c>
      <c r="BB51" s="69" t="str">
        <f>AA51</f>
        <v>4,381</v>
      </c>
      <c r="BC51" s="69" t="str">
        <f>AM51</f>
        <v>4,565</v>
      </c>
      <c r="BD51" s="69" t="str">
        <f>AY51</f>
        <v>4,701</v>
      </c>
      <c r="BE51" s="4"/>
    </row>
    <row r="52" ht="12.0" customHeight="1">
      <c r="A52" s="4"/>
      <c r="B52" s="4"/>
      <c r="C52" s="3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52"/>
      <c r="BB52" s="52"/>
      <c r="BC52" s="52"/>
      <c r="BD52" s="52"/>
      <c r="BE52" s="4"/>
    </row>
    <row r="53" ht="12.0" customHeight="1">
      <c r="A53" s="4"/>
      <c r="B53" s="4"/>
      <c r="C53" s="3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</row>
    <row r="54" ht="15.0" customHeight="1">
      <c r="A54" s="4"/>
      <c r="B54" s="55" t="s">
        <v>126</v>
      </c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4"/>
      <c r="BA54" s="57"/>
      <c r="BB54" s="57"/>
      <c r="BC54" s="57"/>
      <c r="BD54" s="57"/>
      <c r="BE54" s="4"/>
    </row>
    <row r="55" ht="12.0" customHeight="1">
      <c r="A55" s="4"/>
      <c r="B55" s="13"/>
      <c r="C55" s="58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4"/>
      <c r="BA55" s="13"/>
      <c r="BB55" s="13"/>
      <c r="BC55" s="13"/>
      <c r="BD55" s="13"/>
      <c r="BE55" s="4"/>
    </row>
    <row r="56" ht="12.0" customHeight="1">
      <c r="A56" s="4"/>
      <c r="B56" s="24" t="s">
        <v>119</v>
      </c>
      <c r="C56" s="78" t="s">
        <v>120</v>
      </c>
      <c r="D56" s="81">
        <v>0.0</v>
      </c>
      <c r="E56" s="69" t="str">
        <f t="shared" ref="E56:AY56" si="30">D60</f>
        <v>73</v>
      </c>
      <c r="F56" s="69" t="str">
        <f t="shared" si="30"/>
        <v>175</v>
      </c>
      <c r="G56" s="69" t="str">
        <f t="shared" si="30"/>
        <v>300</v>
      </c>
      <c r="H56" s="69" t="str">
        <f t="shared" si="30"/>
        <v>442</v>
      </c>
      <c r="I56" s="69" t="str">
        <f t="shared" si="30"/>
        <v>596</v>
      </c>
      <c r="J56" s="69" t="str">
        <f t="shared" si="30"/>
        <v>760</v>
      </c>
      <c r="K56" s="69" t="str">
        <f t="shared" si="30"/>
        <v>931</v>
      </c>
      <c r="L56" s="69" t="str">
        <f t="shared" si="30"/>
        <v>1,105</v>
      </c>
      <c r="M56" s="69" t="str">
        <f t="shared" si="30"/>
        <v>1,282</v>
      </c>
      <c r="N56" s="69" t="str">
        <f t="shared" si="30"/>
        <v>1,459</v>
      </c>
      <c r="O56" s="69" t="str">
        <f t="shared" si="30"/>
        <v>1,636</v>
      </c>
      <c r="P56" s="69" t="str">
        <f t="shared" si="30"/>
        <v>1,811</v>
      </c>
      <c r="Q56" s="69" t="str">
        <f t="shared" si="30"/>
        <v>1,982</v>
      </c>
      <c r="R56" s="69" t="str">
        <f t="shared" si="30"/>
        <v>2,149</v>
      </c>
      <c r="S56" s="69" t="str">
        <f t="shared" si="30"/>
        <v>2,313</v>
      </c>
      <c r="T56" s="69" t="str">
        <f t="shared" si="30"/>
        <v>2,473</v>
      </c>
      <c r="U56" s="69" t="str">
        <f t="shared" si="30"/>
        <v>2,629</v>
      </c>
      <c r="V56" s="69" t="str">
        <f t="shared" si="30"/>
        <v>2,779</v>
      </c>
      <c r="W56" s="69" t="str">
        <f t="shared" si="30"/>
        <v>2,925</v>
      </c>
      <c r="X56" s="69" t="str">
        <f t="shared" si="30"/>
        <v>3,065</v>
      </c>
      <c r="Y56" s="69" t="str">
        <f t="shared" si="30"/>
        <v>3,200</v>
      </c>
      <c r="Z56" s="69" t="str">
        <f t="shared" si="30"/>
        <v>3,330</v>
      </c>
      <c r="AA56" s="69" t="str">
        <f t="shared" si="30"/>
        <v>3,456</v>
      </c>
      <c r="AB56" s="69" t="str">
        <f t="shared" si="30"/>
        <v>3,577</v>
      </c>
      <c r="AC56" s="69" t="str">
        <f t="shared" si="30"/>
        <v>3,694</v>
      </c>
      <c r="AD56" s="69" t="str">
        <f t="shared" si="30"/>
        <v>3,806</v>
      </c>
      <c r="AE56" s="69" t="str">
        <f t="shared" si="30"/>
        <v>3,913</v>
      </c>
      <c r="AF56" s="69" t="str">
        <f t="shared" si="30"/>
        <v>4,015</v>
      </c>
      <c r="AG56" s="69" t="str">
        <f t="shared" si="30"/>
        <v>4,114</v>
      </c>
      <c r="AH56" s="69" t="str">
        <f t="shared" si="30"/>
        <v>4,209</v>
      </c>
      <c r="AI56" s="69" t="str">
        <f t="shared" si="30"/>
        <v>4,300</v>
      </c>
      <c r="AJ56" s="69" t="str">
        <f t="shared" si="30"/>
        <v>4,388</v>
      </c>
      <c r="AK56" s="69" t="str">
        <f t="shared" si="30"/>
        <v>4,471</v>
      </c>
      <c r="AL56" s="69" t="str">
        <f t="shared" si="30"/>
        <v>4,551</v>
      </c>
      <c r="AM56" s="69" t="str">
        <f t="shared" si="30"/>
        <v>4,629</v>
      </c>
      <c r="AN56" s="69" t="str">
        <f t="shared" si="30"/>
        <v>4,703</v>
      </c>
      <c r="AO56" s="69" t="str">
        <f t="shared" si="30"/>
        <v>4,774</v>
      </c>
      <c r="AP56" s="69" t="str">
        <f t="shared" si="30"/>
        <v>4,842</v>
      </c>
      <c r="AQ56" s="69" t="str">
        <f t="shared" si="30"/>
        <v>4,907</v>
      </c>
      <c r="AR56" s="69" t="str">
        <f t="shared" si="30"/>
        <v>4,969</v>
      </c>
      <c r="AS56" s="69" t="str">
        <f t="shared" si="30"/>
        <v>5,030</v>
      </c>
      <c r="AT56" s="69" t="str">
        <f t="shared" si="30"/>
        <v>5,089</v>
      </c>
      <c r="AU56" s="69" t="str">
        <f t="shared" si="30"/>
        <v>5,145</v>
      </c>
      <c r="AV56" s="69" t="str">
        <f t="shared" si="30"/>
        <v>5,199</v>
      </c>
      <c r="AW56" s="69" t="str">
        <f t="shared" si="30"/>
        <v>5,251</v>
      </c>
      <c r="AX56" s="69" t="str">
        <f t="shared" si="30"/>
        <v>5,302</v>
      </c>
      <c r="AY56" s="69" t="str">
        <f t="shared" si="30"/>
        <v>5,350</v>
      </c>
      <c r="AZ56" s="4"/>
      <c r="BA56" s="69" t="str">
        <f>D56</f>
        <v>0</v>
      </c>
      <c r="BB56" s="69" t="str">
        <f>P56</f>
        <v>1,811</v>
      </c>
      <c r="BC56" s="69" t="str">
        <f>AB56</f>
        <v>3,577</v>
      </c>
      <c r="BD56" s="69" t="str">
        <f>AN56</f>
        <v>4,703</v>
      </c>
      <c r="BE56" s="4"/>
    </row>
    <row r="57" ht="12.0" customHeight="1">
      <c r="A57" s="4"/>
      <c r="B57" s="59" t="s">
        <v>121</v>
      </c>
      <c r="C57" s="49" t="s">
        <v>120</v>
      </c>
      <c r="D57" s="52" t="str">
        <f t="shared" ref="D57:AY57" si="31">ROUNDUP(D42*D80,0)</f>
        <v>73</v>
      </c>
      <c r="E57" s="52" t="str">
        <f t="shared" si="31"/>
        <v>73</v>
      </c>
      <c r="F57" s="52" t="str">
        <f t="shared" si="31"/>
        <v>73</v>
      </c>
      <c r="G57" s="52" t="str">
        <f t="shared" si="31"/>
        <v>73</v>
      </c>
      <c r="H57" s="52" t="str">
        <f t="shared" si="31"/>
        <v>73</v>
      </c>
      <c r="I57" s="52" t="str">
        <f t="shared" si="31"/>
        <v>73</v>
      </c>
      <c r="J57" s="52" t="str">
        <f t="shared" si="31"/>
        <v>73</v>
      </c>
      <c r="K57" s="52" t="str">
        <f t="shared" si="31"/>
        <v>73</v>
      </c>
      <c r="L57" s="52" t="str">
        <f t="shared" si="31"/>
        <v>74</v>
      </c>
      <c r="M57" s="52" t="str">
        <f t="shared" si="31"/>
        <v>74</v>
      </c>
      <c r="N57" s="52" t="str">
        <f t="shared" si="31"/>
        <v>74</v>
      </c>
      <c r="O57" s="52" t="str">
        <f t="shared" si="31"/>
        <v>74</v>
      </c>
      <c r="P57" s="52" t="str">
        <f t="shared" si="31"/>
        <v>74</v>
      </c>
      <c r="Q57" s="52" t="str">
        <f t="shared" si="31"/>
        <v>74</v>
      </c>
      <c r="R57" s="52" t="str">
        <f t="shared" si="31"/>
        <v>74</v>
      </c>
      <c r="S57" s="52" t="str">
        <f t="shared" si="31"/>
        <v>75</v>
      </c>
      <c r="T57" s="52" t="str">
        <f t="shared" si="31"/>
        <v>75</v>
      </c>
      <c r="U57" s="52" t="str">
        <f t="shared" si="31"/>
        <v>75</v>
      </c>
      <c r="V57" s="52" t="str">
        <f t="shared" si="31"/>
        <v>75</v>
      </c>
      <c r="W57" s="52" t="str">
        <f t="shared" si="31"/>
        <v>75</v>
      </c>
      <c r="X57" s="52" t="str">
        <f t="shared" si="31"/>
        <v>75</v>
      </c>
      <c r="Y57" s="52" t="str">
        <f t="shared" si="31"/>
        <v>75</v>
      </c>
      <c r="Z57" s="52" t="str">
        <f t="shared" si="31"/>
        <v>76</v>
      </c>
      <c r="AA57" s="52" t="str">
        <f t="shared" si="31"/>
        <v>76</v>
      </c>
      <c r="AB57" s="52" t="str">
        <f t="shared" si="31"/>
        <v>76</v>
      </c>
      <c r="AC57" s="52" t="str">
        <f t="shared" si="31"/>
        <v>76</v>
      </c>
      <c r="AD57" s="52" t="str">
        <f t="shared" si="31"/>
        <v>76</v>
      </c>
      <c r="AE57" s="52" t="str">
        <f t="shared" si="31"/>
        <v>76</v>
      </c>
      <c r="AF57" s="52" t="str">
        <f t="shared" si="31"/>
        <v>77</v>
      </c>
      <c r="AG57" s="52" t="str">
        <f t="shared" si="31"/>
        <v>77</v>
      </c>
      <c r="AH57" s="52" t="str">
        <f t="shared" si="31"/>
        <v>77</v>
      </c>
      <c r="AI57" s="52" t="str">
        <f t="shared" si="31"/>
        <v>77</v>
      </c>
      <c r="AJ57" s="52" t="str">
        <f t="shared" si="31"/>
        <v>77</v>
      </c>
      <c r="AK57" s="52" t="str">
        <f t="shared" si="31"/>
        <v>77</v>
      </c>
      <c r="AL57" s="52" t="str">
        <f t="shared" si="31"/>
        <v>78</v>
      </c>
      <c r="AM57" s="52" t="str">
        <f t="shared" si="31"/>
        <v>78</v>
      </c>
      <c r="AN57" s="52" t="str">
        <f t="shared" si="31"/>
        <v>78</v>
      </c>
      <c r="AO57" s="52" t="str">
        <f t="shared" si="31"/>
        <v>78</v>
      </c>
      <c r="AP57" s="52" t="str">
        <f t="shared" si="31"/>
        <v>78</v>
      </c>
      <c r="AQ57" s="52" t="str">
        <f t="shared" si="31"/>
        <v>78</v>
      </c>
      <c r="AR57" s="52" t="str">
        <f t="shared" si="31"/>
        <v>79</v>
      </c>
      <c r="AS57" s="52" t="str">
        <f t="shared" si="31"/>
        <v>79</v>
      </c>
      <c r="AT57" s="52" t="str">
        <f t="shared" si="31"/>
        <v>79</v>
      </c>
      <c r="AU57" s="52" t="str">
        <f t="shared" si="31"/>
        <v>79</v>
      </c>
      <c r="AV57" s="52" t="str">
        <f t="shared" si="31"/>
        <v>79</v>
      </c>
      <c r="AW57" s="52" t="str">
        <f t="shared" si="31"/>
        <v>80</v>
      </c>
      <c r="AX57" s="52" t="str">
        <f t="shared" si="31"/>
        <v>80</v>
      </c>
      <c r="AY57" s="52" t="str">
        <f t="shared" si="31"/>
        <v>80</v>
      </c>
      <c r="AZ57" s="4"/>
      <c r="BA57" s="52" t="str">
        <f t="shared" ref="BA57:BA59" si="33">SUM(D57:O57)</f>
        <v>880</v>
      </c>
      <c r="BB57" s="52" t="str">
        <f t="shared" ref="BB57:BB59" si="34">SUM(P57:AA57)</f>
        <v>899</v>
      </c>
      <c r="BC57" s="52" t="str">
        <f t="shared" ref="BC57:BC59" si="35">SUM(AB57:AM57)</f>
        <v>922</v>
      </c>
      <c r="BD57" s="52" t="str">
        <f t="shared" ref="BD57:BD59" si="36">SUM(AN57:AY57)</f>
        <v>947</v>
      </c>
      <c r="BE57" s="4"/>
    </row>
    <row r="58" ht="12.0" customHeight="1">
      <c r="A58" s="4"/>
      <c r="B58" s="59" t="s">
        <v>128</v>
      </c>
      <c r="C58" s="49" t="s">
        <v>120</v>
      </c>
      <c r="D58" s="52" t="str">
        <f t="shared" ref="D58:AY58" si="32">-D49</f>
        <v>0</v>
      </c>
      <c r="E58" s="52" t="str">
        <f t="shared" si="32"/>
        <v>33</v>
      </c>
      <c r="F58" s="52" t="str">
        <f t="shared" si="32"/>
        <v>61</v>
      </c>
      <c r="G58" s="52" t="str">
        <f t="shared" si="32"/>
        <v>84</v>
      </c>
      <c r="H58" s="52" t="str">
        <f t="shared" si="32"/>
        <v>104</v>
      </c>
      <c r="I58" s="52" t="str">
        <f t="shared" si="32"/>
        <v>121</v>
      </c>
      <c r="J58" s="52" t="str">
        <f t="shared" si="32"/>
        <v>136</v>
      </c>
      <c r="K58" s="52" t="str">
        <f t="shared" si="32"/>
        <v>148</v>
      </c>
      <c r="L58" s="52" t="str">
        <f t="shared" si="32"/>
        <v>159</v>
      </c>
      <c r="M58" s="52" t="str">
        <f t="shared" si="32"/>
        <v>168</v>
      </c>
      <c r="N58" s="52" t="str">
        <f t="shared" si="32"/>
        <v>176</v>
      </c>
      <c r="O58" s="52" t="str">
        <f t="shared" si="32"/>
        <v>183</v>
      </c>
      <c r="P58" s="52" t="str">
        <f t="shared" si="32"/>
        <v>188</v>
      </c>
      <c r="Q58" s="52" t="str">
        <f t="shared" si="32"/>
        <v>193</v>
      </c>
      <c r="R58" s="52" t="str">
        <f t="shared" si="32"/>
        <v>198</v>
      </c>
      <c r="S58" s="52" t="str">
        <f t="shared" si="32"/>
        <v>201</v>
      </c>
      <c r="T58" s="52" t="str">
        <f t="shared" si="32"/>
        <v>205</v>
      </c>
      <c r="U58" s="52" t="str">
        <f t="shared" si="32"/>
        <v>207</v>
      </c>
      <c r="V58" s="52" t="str">
        <f t="shared" si="32"/>
        <v>210</v>
      </c>
      <c r="W58" s="52" t="str">
        <f t="shared" si="32"/>
        <v>212</v>
      </c>
      <c r="X58" s="52" t="str">
        <f t="shared" si="32"/>
        <v>214</v>
      </c>
      <c r="Y58" s="52" t="str">
        <f t="shared" si="32"/>
        <v>215</v>
      </c>
      <c r="Z58" s="52" t="str">
        <f t="shared" si="32"/>
        <v>217</v>
      </c>
      <c r="AA58" s="52" t="str">
        <f t="shared" si="32"/>
        <v>218</v>
      </c>
      <c r="AB58" s="52" t="str">
        <f t="shared" si="32"/>
        <v>220</v>
      </c>
      <c r="AC58" s="52" t="str">
        <f t="shared" si="32"/>
        <v>221</v>
      </c>
      <c r="AD58" s="52" t="str">
        <f t="shared" si="32"/>
        <v>222</v>
      </c>
      <c r="AE58" s="52" t="str">
        <f t="shared" si="32"/>
        <v>222</v>
      </c>
      <c r="AF58" s="52" t="str">
        <f t="shared" si="32"/>
        <v>223</v>
      </c>
      <c r="AG58" s="52" t="str">
        <f t="shared" si="32"/>
        <v>224</v>
      </c>
      <c r="AH58" s="52" t="str">
        <f t="shared" si="32"/>
        <v>225</v>
      </c>
      <c r="AI58" s="52" t="str">
        <f t="shared" si="32"/>
        <v>226</v>
      </c>
      <c r="AJ58" s="52" t="str">
        <f t="shared" si="32"/>
        <v>226</v>
      </c>
      <c r="AK58" s="52" t="str">
        <f t="shared" si="32"/>
        <v>227</v>
      </c>
      <c r="AL58" s="52" t="str">
        <f t="shared" si="32"/>
        <v>228</v>
      </c>
      <c r="AM58" s="52" t="str">
        <f t="shared" si="32"/>
        <v>228</v>
      </c>
      <c r="AN58" s="52" t="str">
        <f t="shared" si="32"/>
        <v>229</v>
      </c>
      <c r="AO58" s="52" t="str">
        <f t="shared" si="32"/>
        <v>229</v>
      </c>
      <c r="AP58" s="52" t="str">
        <f t="shared" si="32"/>
        <v>230</v>
      </c>
      <c r="AQ58" s="52" t="str">
        <f t="shared" si="32"/>
        <v>230</v>
      </c>
      <c r="AR58" s="52" t="str">
        <f t="shared" si="32"/>
        <v>231</v>
      </c>
      <c r="AS58" s="52" t="str">
        <f t="shared" si="32"/>
        <v>232</v>
      </c>
      <c r="AT58" s="52" t="str">
        <f t="shared" si="32"/>
        <v>232</v>
      </c>
      <c r="AU58" s="52" t="str">
        <f t="shared" si="32"/>
        <v>233</v>
      </c>
      <c r="AV58" s="52" t="str">
        <f t="shared" si="32"/>
        <v>233</v>
      </c>
      <c r="AW58" s="52" t="str">
        <f t="shared" si="32"/>
        <v>234</v>
      </c>
      <c r="AX58" s="52" t="str">
        <f t="shared" si="32"/>
        <v>234</v>
      </c>
      <c r="AY58" s="52" t="str">
        <f t="shared" si="32"/>
        <v>235</v>
      </c>
      <c r="AZ58" s="4"/>
      <c r="BA58" s="52" t="str">
        <f t="shared" si="33"/>
        <v>1,373</v>
      </c>
      <c r="BB58" s="52" t="str">
        <f t="shared" si="34"/>
        <v>2,478</v>
      </c>
      <c r="BC58" s="52" t="str">
        <f t="shared" si="35"/>
        <v>2,692</v>
      </c>
      <c r="BD58" s="52" t="str">
        <f t="shared" si="36"/>
        <v>2,782</v>
      </c>
      <c r="BE58" s="4"/>
    </row>
    <row r="59" ht="12.0" customHeight="1">
      <c r="A59" s="4"/>
      <c r="B59" s="59" t="s">
        <v>123</v>
      </c>
      <c r="C59" s="49" t="s">
        <v>120</v>
      </c>
      <c r="D59" s="52" t="str">
        <f t="shared" ref="D59:AY59" si="37">-ROUNDUP(D85*D56,0)</f>
        <v>0</v>
      </c>
      <c r="E59" s="52" t="str">
        <f t="shared" si="37"/>
        <v>(4)</v>
      </c>
      <c r="F59" s="52" t="str">
        <f t="shared" si="37"/>
        <v>(9)</v>
      </c>
      <c r="G59" s="52" t="str">
        <f t="shared" si="37"/>
        <v>(15)</v>
      </c>
      <c r="H59" s="52" t="str">
        <f t="shared" si="37"/>
        <v>(23)</v>
      </c>
      <c r="I59" s="52" t="str">
        <f t="shared" si="37"/>
        <v>(30)</v>
      </c>
      <c r="J59" s="52" t="str">
        <f t="shared" si="37"/>
        <v>(38)</v>
      </c>
      <c r="K59" s="52" t="str">
        <f t="shared" si="37"/>
        <v>(47)</v>
      </c>
      <c r="L59" s="52" t="str">
        <f t="shared" si="37"/>
        <v>(56)</v>
      </c>
      <c r="M59" s="52" t="str">
        <f t="shared" si="37"/>
        <v>(65)</v>
      </c>
      <c r="N59" s="52" t="str">
        <f t="shared" si="37"/>
        <v>(73)</v>
      </c>
      <c r="O59" s="52" t="str">
        <f t="shared" si="37"/>
        <v>(82)</v>
      </c>
      <c r="P59" s="52" t="str">
        <f t="shared" si="37"/>
        <v>(91)</v>
      </c>
      <c r="Q59" s="52" t="str">
        <f t="shared" si="37"/>
        <v>(100)</v>
      </c>
      <c r="R59" s="52" t="str">
        <f t="shared" si="37"/>
        <v>(108)</v>
      </c>
      <c r="S59" s="52" t="str">
        <f t="shared" si="37"/>
        <v>(116)</v>
      </c>
      <c r="T59" s="52" t="str">
        <f t="shared" si="37"/>
        <v>(124)</v>
      </c>
      <c r="U59" s="52" t="str">
        <f t="shared" si="37"/>
        <v>(132)</v>
      </c>
      <c r="V59" s="52" t="str">
        <f t="shared" si="37"/>
        <v>(139)</v>
      </c>
      <c r="W59" s="52" t="str">
        <f t="shared" si="37"/>
        <v>(147)</v>
      </c>
      <c r="X59" s="52" t="str">
        <f t="shared" si="37"/>
        <v>(154)</v>
      </c>
      <c r="Y59" s="52" t="str">
        <f t="shared" si="37"/>
        <v>(160)</v>
      </c>
      <c r="Z59" s="52" t="str">
        <f t="shared" si="37"/>
        <v>(167)</v>
      </c>
      <c r="AA59" s="52" t="str">
        <f t="shared" si="37"/>
        <v>(173)</v>
      </c>
      <c r="AB59" s="52" t="str">
        <f t="shared" si="37"/>
        <v>(179)</v>
      </c>
      <c r="AC59" s="52" t="str">
        <f t="shared" si="37"/>
        <v>(185)</v>
      </c>
      <c r="AD59" s="52" t="str">
        <f t="shared" si="37"/>
        <v>(191)</v>
      </c>
      <c r="AE59" s="52" t="str">
        <f t="shared" si="37"/>
        <v>(196)</v>
      </c>
      <c r="AF59" s="52" t="str">
        <f t="shared" si="37"/>
        <v>(201)</v>
      </c>
      <c r="AG59" s="52" t="str">
        <f t="shared" si="37"/>
        <v>(206)</v>
      </c>
      <c r="AH59" s="52" t="str">
        <f t="shared" si="37"/>
        <v>(211)</v>
      </c>
      <c r="AI59" s="52" t="str">
        <f t="shared" si="37"/>
        <v>(215)</v>
      </c>
      <c r="AJ59" s="52" t="str">
        <f t="shared" si="37"/>
        <v>(220)</v>
      </c>
      <c r="AK59" s="52" t="str">
        <f t="shared" si="37"/>
        <v>(224)</v>
      </c>
      <c r="AL59" s="52" t="str">
        <f t="shared" si="37"/>
        <v>(228)</v>
      </c>
      <c r="AM59" s="52" t="str">
        <f t="shared" si="37"/>
        <v>(232)</v>
      </c>
      <c r="AN59" s="52" t="str">
        <f t="shared" si="37"/>
        <v>(236)</v>
      </c>
      <c r="AO59" s="52" t="str">
        <f t="shared" si="37"/>
        <v>(239)</v>
      </c>
      <c r="AP59" s="52" t="str">
        <f t="shared" si="37"/>
        <v>(243)</v>
      </c>
      <c r="AQ59" s="52" t="str">
        <f t="shared" si="37"/>
        <v>(246)</v>
      </c>
      <c r="AR59" s="52" t="str">
        <f t="shared" si="37"/>
        <v>(249)</v>
      </c>
      <c r="AS59" s="52" t="str">
        <f t="shared" si="37"/>
        <v>(252)</v>
      </c>
      <c r="AT59" s="52" t="str">
        <f t="shared" si="37"/>
        <v>(255)</v>
      </c>
      <c r="AU59" s="52" t="str">
        <f t="shared" si="37"/>
        <v>(258)</v>
      </c>
      <c r="AV59" s="52" t="str">
        <f t="shared" si="37"/>
        <v>(260)</v>
      </c>
      <c r="AW59" s="52" t="str">
        <f t="shared" si="37"/>
        <v>(263)</v>
      </c>
      <c r="AX59" s="52" t="str">
        <f t="shared" si="37"/>
        <v>(266)</v>
      </c>
      <c r="AY59" s="52" t="str">
        <f t="shared" si="37"/>
        <v>(268)</v>
      </c>
      <c r="AZ59" s="4"/>
      <c r="BA59" s="52" t="str">
        <f t="shared" si="33"/>
        <v>(442)</v>
      </c>
      <c r="BB59" s="52" t="str">
        <f t="shared" si="34"/>
        <v>(1,611)</v>
      </c>
      <c r="BC59" s="52" t="str">
        <f t="shared" si="35"/>
        <v>(2,488)</v>
      </c>
      <c r="BD59" s="52" t="str">
        <f t="shared" si="36"/>
        <v>(3,035)</v>
      </c>
      <c r="BE59" s="4"/>
    </row>
    <row r="60" ht="12.0" customHeight="1">
      <c r="A60" s="4"/>
      <c r="B60" s="24" t="s">
        <v>125</v>
      </c>
      <c r="C60" s="78" t="s">
        <v>120</v>
      </c>
      <c r="D60" s="69" t="str">
        <f t="shared" ref="D60:AY60" si="38">SUM(D56:D59)</f>
        <v>73</v>
      </c>
      <c r="E60" s="69" t="str">
        <f t="shared" si="38"/>
        <v>175</v>
      </c>
      <c r="F60" s="69" t="str">
        <f t="shared" si="38"/>
        <v>300</v>
      </c>
      <c r="G60" s="69" t="str">
        <f t="shared" si="38"/>
        <v>442</v>
      </c>
      <c r="H60" s="69" t="str">
        <f t="shared" si="38"/>
        <v>596</v>
      </c>
      <c r="I60" s="69" t="str">
        <f t="shared" si="38"/>
        <v>760</v>
      </c>
      <c r="J60" s="69" t="str">
        <f t="shared" si="38"/>
        <v>931</v>
      </c>
      <c r="K60" s="69" t="str">
        <f t="shared" si="38"/>
        <v>1,105</v>
      </c>
      <c r="L60" s="69" t="str">
        <f t="shared" si="38"/>
        <v>1,282</v>
      </c>
      <c r="M60" s="69" t="str">
        <f t="shared" si="38"/>
        <v>1,459</v>
      </c>
      <c r="N60" s="69" t="str">
        <f t="shared" si="38"/>
        <v>1,636</v>
      </c>
      <c r="O60" s="69" t="str">
        <f t="shared" si="38"/>
        <v>1,811</v>
      </c>
      <c r="P60" s="69" t="str">
        <f t="shared" si="38"/>
        <v>1,982</v>
      </c>
      <c r="Q60" s="69" t="str">
        <f t="shared" si="38"/>
        <v>2,149</v>
      </c>
      <c r="R60" s="69" t="str">
        <f t="shared" si="38"/>
        <v>2,313</v>
      </c>
      <c r="S60" s="69" t="str">
        <f t="shared" si="38"/>
        <v>2,473</v>
      </c>
      <c r="T60" s="69" t="str">
        <f t="shared" si="38"/>
        <v>2,629</v>
      </c>
      <c r="U60" s="69" t="str">
        <f t="shared" si="38"/>
        <v>2,779</v>
      </c>
      <c r="V60" s="69" t="str">
        <f t="shared" si="38"/>
        <v>2,925</v>
      </c>
      <c r="W60" s="69" t="str">
        <f t="shared" si="38"/>
        <v>3,065</v>
      </c>
      <c r="X60" s="69" t="str">
        <f t="shared" si="38"/>
        <v>3,200</v>
      </c>
      <c r="Y60" s="69" t="str">
        <f t="shared" si="38"/>
        <v>3,330</v>
      </c>
      <c r="Z60" s="69" t="str">
        <f t="shared" si="38"/>
        <v>3,456</v>
      </c>
      <c r="AA60" s="69" t="str">
        <f t="shared" si="38"/>
        <v>3,577</v>
      </c>
      <c r="AB60" s="69" t="str">
        <f t="shared" si="38"/>
        <v>3,694</v>
      </c>
      <c r="AC60" s="69" t="str">
        <f t="shared" si="38"/>
        <v>3,806</v>
      </c>
      <c r="AD60" s="69" t="str">
        <f t="shared" si="38"/>
        <v>3,913</v>
      </c>
      <c r="AE60" s="69" t="str">
        <f t="shared" si="38"/>
        <v>4,015</v>
      </c>
      <c r="AF60" s="69" t="str">
        <f t="shared" si="38"/>
        <v>4,114</v>
      </c>
      <c r="AG60" s="69" t="str">
        <f t="shared" si="38"/>
        <v>4,209</v>
      </c>
      <c r="AH60" s="69" t="str">
        <f t="shared" si="38"/>
        <v>4,300</v>
      </c>
      <c r="AI60" s="69" t="str">
        <f t="shared" si="38"/>
        <v>4,388</v>
      </c>
      <c r="AJ60" s="69" t="str">
        <f t="shared" si="38"/>
        <v>4,471</v>
      </c>
      <c r="AK60" s="69" t="str">
        <f t="shared" si="38"/>
        <v>4,551</v>
      </c>
      <c r="AL60" s="69" t="str">
        <f t="shared" si="38"/>
        <v>4,629</v>
      </c>
      <c r="AM60" s="69" t="str">
        <f t="shared" si="38"/>
        <v>4,703</v>
      </c>
      <c r="AN60" s="69" t="str">
        <f t="shared" si="38"/>
        <v>4,774</v>
      </c>
      <c r="AO60" s="69" t="str">
        <f t="shared" si="38"/>
        <v>4,842</v>
      </c>
      <c r="AP60" s="69" t="str">
        <f t="shared" si="38"/>
        <v>4,907</v>
      </c>
      <c r="AQ60" s="69" t="str">
        <f t="shared" si="38"/>
        <v>4,969</v>
      </c>
      <c r="AR60" s="69" t="str">
        <f t="shared" si="38"/>
        <v>5,030</v>
      </c>
      <c r="AS60" s="69" t="str">
        <f t="shared" si="38"/>
        <v>5,089</v>
      </c>
      <c r="AT60" s="69" t="str">
        <f t="shared" si="38"/>
        <v>5,145</v>
      </c>
      <c r="AU60" s="69" t="str">
        <f t="shared" si="38"/>
        <v>5,199</v>
      </c>
      <c r="AV60" s="69" t="str">
        <f t="shared" si="38"/>
        <v>5,251</v>
      </c>
      <c r="AW60" s="69" t="str">
        <f t="shared" si="38"/>
        <v>5,302</v>
      </c>
      <c r="AX60" s="69" t="str">
        <f t="shared" si="38"/>
        <v>5,350</v>
      </c>
      <c r="AY60" s="69" t="str">
        <f t="shared" si="38"/>
        <v>5,397</v>
      </c>
      <c r="AZ60" s="4"/>
      <c r="BA60" s="69" t="str">
        <f>O60</f>
        <v>1,811</v>
      </c>
      <c r="BB60" s="69" t="str">
        <f>AA60</f>
        <v>3,577</v>
      </c>
      <c r="BC60" s="69" t="str">
        <f>AM60</f>
        <v>4,703</v>
      </c>
      <c r="BD60" s="69" t="str">
        <f>AY60</f>
        <v>5,397</v>
      </c>
      <c r="BE60" s="4"/>
    </row>
    <row r="61" ht="12.0" customHeight="1">
      <c r="A61" s="4"/>
      <c r="B61" s="4"/>
      <c r="C61" s="3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52"/>
      <c r="BB61" s="52"/>
      <c r="BC61" s="52"/>
      <c r="BD61" s="52"/>
      <c r="BE61" s="4"/>
    </row>
    <row r="62" ht="15.0" customHeight="1">
      <c r="A62" s="4"/>
      <c r="B62" s="55" t="s">
        <v>130</v>
      </c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4"/>
      <c r="BA62" s="57"/>
      <c r="BB62" s="57"/>
      <c r="BC62" s="57"/>
      <c r="BD62" s="57"/>
      <c r="BE62" s="4"/>
    </row>
    <row r="63" ht="12.0" customHeight="1">
      <c r="A63" s="4"/>
      <c r="B63" s="13"/>
      <c r="C63" s="5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4"/>
      <c r="BA63" s="13"/>
      <c r="BB63" s="13"/>
      <c r="BC63" s="13"/>
      <c r="BD63" s="13"/>
      <c r="BE63" s="4"/>
    </row>
    <row r="64" ht="12.0" customHeight="1">
      <c r="A64" s="4"/>
      <c r="B64" s="7" t="s">
        <v>131</v>
      </c>
      <c r="C64" s="49" t="s">
        <v>120</v>
      </c>
      <c r="D64" s="52" t="str">
        <f t="shared" ref="D64:AY64" si="39">AVERAGE(D56,D60)</f>
        <v>37</v>
      </c>
      <c r="E64" s="52" t="str">
        <f t="shared" si="39"/>
        <v>124</v>
      </c>
      <c r="F64" s="52" t="str">
        <f t="shared" si="39"/>
        <v>238</v>
      </c>
      <c r="G64" s="52" t="str">
        <f t="shared" si="39"/>
        <v>371</v>
      </c>
      <c r="H64" s="52" t="str">
        <f t="shared" si="39"/>
        <v>519</v>
      </c>
      <c r="I64" s="52" t="str">
        <f t="shared" si="39"/>
        <v>678</v>
      </c>
      <c r="J64" s="52" t="str">
        <f t="shared" si="39"/>
        <v>846</v>
      </c>
      <c r="K64" s="52" t="str">
        <f t="shared" si="39"/>
        <v>1,018</v>
      </c>
      <c r="L64" s="52" t="str">
        <f t="shared" si="39"/>
        <v>1,194</v>
      </c>
      <c r="M64" s="52" t="str">
        <f t="shared" si="39"/>
        <v>1,371</v>
      </c>
      <c r="N64" s="52" t="str">
        <f t="shared" si="39"/>
        <v>1,548</v>
      </c>
      <c r="O64" s="52" t="str">
        <f t="shared" si="39"/>
        <v>1,724</v>
      </c>
      <c r="P64" s="52" t="str">
        <f t="shared" si="39"/>
        <v>1,897</v>
      </c>
      <c r="Q64" s="52" t="str">
        <f t="shared" si="39"/>
        <v>2,066</v>
      </c>
      <c r="R64" s="52" t="str">
        <f t="shared" si="39"/>
        <v>2,231</v>
      </c>
      <c r="S64" s="52" t="str">
        <f t="shared" si="39"/>
        <v>2,393</v>
      </c>
      <c r="T64" s="52" t="str">
        <f t="shared" si="39"/>
        <v>2,551</v>
      </c>
      <c r="U64" s="52" t="str">
        <f t="shared" si="39"/>
        <v>2,704</v>
      </c>
      <c r="V64" s="52" t="str">
        <f t="shared" si="39"/>
        <v>2,852</v>
      </c>
      <c r="W64" s="52" t="str">
        <f t="shared" si="39"/>
        <v>2,995</v>
      </c>
      <c r="X64" s="52" t="str">
        <f t="shared" si="39"/>
        <v>3,133</v>
      </c>
      <c r="Y64" s="52" t="str">
        <f t="shared" si="39"/>
        <v>3,265</v>
      </c>
      <c r="Z64" s="52" t="str">
        <f t="shared" si="39"/>
        <v>3,393</v>
      </c>
      <c r="AA64" s="52" t="str">
        <f t="shared" si="39"/>
        <v>3,517</v>
      </c>
      <c r="AB64" s="52" t="str">
        <f t="shared" si="39"/>
        <v>3,636</v>
      </c>
      <c r="AC64" s="52" t="str">
        <f t="shared" si="39"/>
        <v>3,750</v>
      </c>
      <c r="AD64" s="52" t="str">
        <f t="shared" si="39"/>
        <v>3,860</v>
      </c>
      <c r="AE64" s="52" t="str">
        <f t="shared" si="39"/>
        <v>3,964</v>
      </c>
      <c r="AF64" s="52" t="str">
        <f t="shared" si="39"/>
        <v>4,065</v>
      </c>
      <c r="AG64" s="52" t="str">
        <f t="shared" si="39"/>
        <v>4,162</v>
      </c>
      <c r="AH64" s="52" t="str">
        <f t="shared" si="39"/>
        <v>4,255</v>
      </c>
      <c r="AI64" s="52" t="str">
        <f t="shared" si="39"/>
        <v>4,344</v>
      </c>
      <c r="AJ64" s="52" t="str">
        <f t="shared" si="39"/>
        <v>4,430</v>
      </c>
      <c r="AK64" s="52" t="str">
        <f t="shared" si="39"/>
        <v>4,511</v>
      </c>
      <c r="AL64" s="52" t="str">
        <f t="shared" si="39"/>
        <v>4,590</v>
      </c>
      <c r="AM64" s="52" t="str">
        <f t="shared" si="39"/>
        <v>4,666</v>
      </c>
      <c r="AN64" s="52" t="str">
        <f t="shared" si="39"/>
        <v>4,739</v>
      </c>
      <c r="AO64" s="52" t="str">
        <f t="shared" si="39"/>
        <v>4,808</v>
      </c>
      <c r="AP64" s="52" t="str">
        <f t="shared" si="39"/>
        <v>4,875</v>
      </c>
      <c r="AQ64" s="52" t="str">
        <f t="shared" si="39"/>
        <v>4,938</v>
      </c>
      <c r="AR64" s="52" t="str">
        <f t="shared" si="39"/>
        <v>5,000</v>
      </c>
      <c r="AS64" s="52" t="str">
        <f t="shared" si="39"/>
        <v>5,060</v>
      </c>
      <c r="AT64" s="52" t="str">
        <f t="shared" si="39"/>
        <v>5,117</v>
      </c>
      <c r="AU64" s="52" t="str">
        <f t="shared" si="39"/>
        <v>5,172</v>
      </c>
      <c r="AV64" s="52" t="str">
        <f t="shared" si="39"/>
        <v>5,225</v>
      </c>
      <c r="AW64" s="52" t="str">
        <f t="shared" si="39"/>
        <v>5,277</v>
      </c>
      <c r="AX64" s="52" t="str">
        <f t="shared" si="39"/>
        <v>5,326</v>
      </c>
      <c r="AY64" s="52" t="str">
        <f t="shared" si="39"/>
        <v>5,374</v>
      </c>
      <c r="AZ64" s="4"/>
      <c r="BA64" s="52" t="str">
        <f>AVERAGE(D64,O64)</f>
        <v>880</v>
      </c>
      <c r="BB64" s="52" t="str">
        <f>AVERAGE(P64,AA64)</f>
        <v>2,707</v>
      </c>
      <c r="BC64" s="52" t="str">
        <f>AVERAGE(AB64,AM64)</f>
        <v>4,151</v>
      </c>
      <c r="BD64" s="52" t="str">
        <f>AVERAGE(AN64,AY64)</f>
        <v>5,056</v>
      </c>
      <c r="BE64" s="4"/>
    </row>
    <row r="65" ht="12.0" customHeight="1">
      <c r="A65" s="4"/>
      <c r="B65" s="4"/>
      <c r="C65" s="3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</row>
    <row r="66" ht="12.0" customHeight="1">
      <c r="A66" s="4"/>
      <c r="B66" s="7" t="s">
        <v>132</v>
      </c>
      <c r="C66" s="49" t="s">
        <v>120</v>
      </c>
      <c r="D66" s="52" t="str">
        <f t="shared" ref="D66:AY66" si="40">ROUNDUP(D$64*D87,0)</f>
        <v>10</v>
      </c>
      <c r="E66" s="52" t="str">
        <f t="shared" si="40"/>
        <v>31</v>
      </c>
      <c r="F66" s="52" t="str">
        <f t="shared" si="40"/>
        <v>60</v>
      </c>
      <c r="G66" s="52" t="str">
        <f t="shared" si="40"/>
        <v>93</v>
      </c>
      <c r="H66" s="52" t="str">
        <f t="shared" si="40"/>
        <v>130</v>
      </c>
      <c r="I66" s="52" t="str">
        <f t="shared" si="40"/>
        <v>170</v>
      </c>
      <c r="J66" s="52" t="str">
        <f t="shared" si="40"/>
        <v>212</v>
      </c>
      <c r="K66" s="52" t="str">
        <f t="shared" si="40"/>
        <v>255</v>
      </c>
      <c r="L66" s="52" t="str">
        <f t="shared" si="40"/>
        <v>299</v>
      </c>
      <c r="M66" s="52" t="str">
        <f t="shared" si="40"/>
        <v>343</v>
      </c>
      <c r="N66" s="52" t="str">
        <f t="shared" si="40"/>
        <v>387</v>
      </c>
      <c r="O66" s="52" t="str">
        <f t="shared" si="40"/>
        <v>431</v>
      </c>
      <c r="P66" s="52" t="str">
        <f t="shared" si="40"/>
        <v>475</v>
      </c>
      <c r="Q66" s="52" t="str">
        <f t="shared" si="40"/>
        <v>517</v>
      </c>
      <c r="R66" s="52" t="str">
        <f t="shared" si="40"/>
        <v>558</v>
      </c>
      <c r="S66" s="52" t="str">
        <f t="shared" si="40"/>
        <v>599</v>
      </c>
      <c r="T66" s="52" t="str">
        <f t="shared" si="40"/>
        <v>638</v>
      </c>
      <c r="U66" s="52" t="str">
        <f t="shared" si="40"/>
        <v>676</v>
      </c>
      <c r="V66" s="52" t="str">
        <f t="shared" si="40"/>
        <v>713</v>
      </c>
      <c r="W66" s="52" t="str">
        <f t="shared" si="40"/>
        <v>749</v>
      </c>
      <c r="X66" s="52" t="str">
        <f t="shared" si="40"/>
        <v>784</v>
      </c>
      <c r="Y66" s="52" t="str">
        <f t="shared" si="40"/>
        <v>817</v>
      </c>
      <c r="Z66" s="52" t="str">
        <f t="shared" si="40"/>
        <v>849</v>
      </c>
      <c r="AA66" s="52" t="str">
        <f t="shared" si="40"/>
        <v>880</v>
      </c>
      <c r="AB66" s="52" t="str">
        <f t="shared" si="40"/>
        <v>909</v>
      </c>
      <c r="AC66" s="52" t="str">
        <f t="shared" si="40"/>
        <v>938</v>
      </c>
      <c r="AD66" s="52" t="str">
        <f t="shared" si="40"/>
        <v>965</v>
      </c>
      <c r="AE66" s="52" t="str">
        <f t="shared" si="40"/>
        <v>991</v>
      </c>
      <c r="AF66" s="52" t="str">
        <f t="shared" si="40"/>
        <v>1,017</v>
      </c>
      <c r="AG66" s="52" t="str">
        <f t="shared" si="40"/>
        <v>1,041</v>
      </c>
      <c r="AH66" s="52" t="str">
        <f t="shared" si="40"/>
        <v>1,064</v>
      </c>
      <c r="AI66" s="52" t="str">
        <f t="shared" si="40"/>
        <v>1,086</v>
      </c>
      <c r="AJ66" s="52" t="str">
        <f t="shared" si="40"/>
        <v>1,108</v>
      </c>
      <c r="AK66" s="52" t="str">
        <f t="shared" si="40"/>
        <v>1,128</v>
      </c>
      <c r="AL66" s="52" t="str">
        <f t="shared" si="40"/>
        <v>1,148</v>
      </c>
      <c r="AM66" s="52" t="str">
        <f t="shared" si="40"/>
        <v>1,167</v>
      </c>
      <c r="AN66" s="52" t="str">
        <f t="shared" si="40"/>
        <v>1,185</v>
      </c>
      <c r="AO66" s="52" t="str">
        <f t="shared" si="40"/>
        <v>1,202</v>
      </c>
      <c r="AP66" s="52" t="str">
        <f t="shared" si="40"/>
        <v>1,219</v>
      </c>
      <c r="AQ66" s="52" t="str">
        <f t="shared" si="40"/>
        <v>1,235</v>
      </c>
      <c r="AR66" s="52" t="str">
        <f t="shared" si="40"/>
        <v>1,250</v>
      </c>
      <c r="AS66" s="52" t="str">
        <f t="shared" si="40"/>
        <v>1,265</v>
      </c>
      <c r="AT66" s="52" t="str">
        <f t="shared" si="40"/>
        <v>1,280</v>
      </c>
      <c r="AU66" s="52" t="str">
        <f t="shared" si="40"/>
        <v>1,293</v>
      </c>
      <c r="AV66" s="52" t="str">
        <f t="shared" si="40"/>
        <v>1,307</v>
      </c>
      <c r="AW66" s="52" t="str">
        <f t="shared" si="40"/>
        <v>1,320</v>
      </c>
      <c r="AX66" s="52" t="str">
        <f t="shared" si="40"/>
        <v>1,332</v>
      </c>
      <c r="AY66" s="52" t="str">
        <f t="shared" si="40"/>
        <v>1,344</v>
      </c>
      <c r="AZ66" s="4"/>
      <c r="BA66" s="52"/>
      <c r="BB66" s="52"/>
      <c r="BC66" s="52"/>
      <c r="BD66" s="52"/>
      <c r="BE66" s="4"/>
    </row>
    <row r="67" ht="12.0" customHeight="1">
      <c r="A67" s="4"/>
      <c r="B67" s="7" t="s">
        <v>134</v>
      </c>
      <c r="C67" s="49" t="s">
        <v>120</v>
      </c>
      <c r="D67" s="52" t="str">
        <f t="shared" ref="D67:AY67" si="41">ROUNDUP(D$64*D88,0)</f>
        <v>19</v>
      </c>
      <c r="E67" s="52" t="str">
        <f t="shared" si="41"/>
        <v>62</v>
      </c>
      <c r="F67" s="52" t="str">
        <f t="shared" si="41"/>
        <v>119</v>
      </c>
      <c r="G67" s="52" t="str">
        <f t="shared" si="41"/>
        <v>186</v>
      </c>
      <c r="H67" s="52" t="str">
        <f t="shared" si="41"/>
        <v>260</v>
      </c>
      <c r="I67" s="52" t="str">
        <f t="shared" si="41"/>
        <v>339</v>
      </c>
      <c r="J67" s="52" t="str">
        <f t="shared" si="41"/>
        <v>423</v>
      </c>
      <c r="K67" s="52" t="str">
        <f t="shared" si="41"/>
        <v>509</v>
      </c>
      <c r="L67" s="52" t="str">
        <f t="shared" si="41"/>
        <v>597</v>
      </c>
      <c r="M67" s="52" t="str">
        <f t="shared" si="41"/>
        <v>686</v>
      </c>
      <c r="N67" s="52" t="str">
        <f t="shared" si="41"/>
        <v>774</v>
      </c>
      <c r="O67" s="52" t="str">
        <f t="shared" si="41"/>
        <v>862</v>
      </c>
      <c r="P67" s="52" t="str">
        <f t="shared" si="41"/>
        <v>949</v>
      </c>
      <c r="Q67" s="52" t="str">
        <f t="shared" si="41"/>
        <v>1,033</v>
      </c>
      <c r="R67" s="52" t="str">
        <f t="shared" si="41"/>
        <v>1,116</v>
      </c>
      <c r="S67" s="52" t="str">
        <f t="shared" si="41"/>
        <v>1,197</v>
      </c>
      <c r="T67" s="52" t="str">
        <f t="shared" si="41"/>
        <v>1,276</v>
      </c>
      <c r="U67" s="52" t="str">
        <f t="shared" si="41"/>
        <v>1,352</v>
      </c>
      <c r="V67" s="52" t="str">
        <f t="shared" si="41"/>
        <v>1,426</v>
      </c>
      <c r="W67" s="52" t="str">
        <f t="shared" si="41"/>
        <v>1,498</v>
      </c>
      <c r="X67" s="52" t="str">
        <f t="shared" si="41"/>
        <v>1,567</v>
      </c>
      <c r="Y67" s="52" t="str">
        <f t="shared" si="41"/>
        <v>1,633</v>
      </c>
      <c r="Z67" s="52" t="str">
        <f t="shared" si="41"/>
        <v>1,697</v>
      </c>
      <c r="AA67" s="52" t="str">
        <f t="shared" si="41"/>
        <v>1,759</v>
      </c>
      <c r="AB67" s="52" t="str">
        <f t="shared" si="41"/>
        <v>1,818</v>
      </c>
      <c r="AC67" s="52" t="str">
        <f t="shared" si="41"/>
        <v>1,875</v>
      </c>
      <c r="AD67" s="52" t="str">
        <f t="shared" si="41"/>
        <v>1,930</v>
      </c>
      <c r="AE67" s="52" t="str">
        <f t="shared" si="41"/>
        <v>1,982</v>
      </c>
      <c r="AF67" s="52" t="str">
        <f t="shared" si="41"/>
        <v>2,033</v>
      </c>
      <c r="AG67" s="52" t="str">
        <f t="shared" si="41"/>
        <v>2,081</v>
      </c>
      <c r="AH67" s="52" t="str">
        <f t="shared" si="41"/>
        <v>2,128</v>
      </c>
      <c r="AI67" s="52" t="str">
        <f t="shared" si="41"/>
        <v>2,172</v>
      </c>
      <c r="AJ67" s="52" t="str">
        <f t="shared" si="41"/>
        <v>2,215</v>
      </c>
      <c r="AK67" s="52" t="str">
        <f t="shared" si="41"/>
        <v>2,256</v>
      </c>
      <c r="AL67" s="52" t="str">
        <f t="shared" si="41"/>
        <v>2,295</v>
      </c>
      <c r="AM67" s="52" t="str">
        <f t="shared" si="41"/>
        <v>2,333</v>
      </c>
      <c r="AN67" s="52" t="str">
        <f t="shared" si="41"/>
        <v>2,370</v>
      </c>
      <c r="AO67" s="52" t="str">
        <f t="shared" si="41"/>
        <v>2,404</v>
      </c>
      <c r="AP67" s="52" t="str">
        <f t="shared" si="41"/>
        <v>2,438</v>
      </c>
      <c r="AQ67" s="52" t="str">
        <f t="shared" si="41"/>
        <v>2,469</v>
      </c>
      <c r="AR67" s="52" t="str">
        <f t="shared" si="41"/>
        <v>2,500</v>
      </c>
      <c r="AS67" s="52" t="str">
        <f t="shared" si="41"/>
        <v>2,530</v>
      </c>
      <c r="AT67" s="52" t="str">
        <f t="shared" si="41"/>
        <v>2,559</v>
      </c>
      <c r="AU67" s="52" t="str">
        <f t="shared" si="41"/>
        <v>2,586</v>
      </c>
      <c r="AV67" s="52" t="str">
        <f t="shared" si="41"/>
        <v>2,613</v>
      </c>
      <c r="AW67" s="52" t="str">
        <f t="shared" si="41"/>
        <v>2,639</v>
      </c>
      <c r="AX67" s="52" t="str">
        <f t="shared" si="41"/>
        <v>2,663</v>
      </c>
      <c r="AY67" s="52" t="str">
        <f t="shared" si="41"/>
        <v>2,687</v>
      </c>
      <c r="AZ67" s="4"/>
      <c r="BA67" s="52"/>
      <c r="BB67" s="52"/>
      <c r="BC67" s="52"/>
      <c r="BD67" s="52"/>
      <c r="BE67" s="4"/>
    </row>
    <row r="68" ht="12.0" customHeight="1">
      <c r="A68" s="4"/>
      <c r="B68" s="7" t="s">
        <v>135</v>
      </c>
      <c r="C68" s="49" t="s">
        <v>120</v>
      </c>
      <c r="D68" s="52" t="str">
        <f t="shared" ref="D68:AY68" si="42">ROUNDUP(D$64*D89,0)</f>
        <v>10</v>
      </c>
      <c r="E68" s="52" t="str">
        <f t="shared" si="42"/>
        <v>31</v>
      </c>
      <c r="F68" s="52" t="str">
        <f t="shared" si="42"/>
        <v>60</v>
      </c>
      <c r="G68" s="52" t="str">
        <f t="shared" si="42"/>
        <v>93</v>
      </c>
      <c r="H68" s="52" t="str">
        <f t="shared" si="42"/>
        <v>130</v>
      </c>
      <c r="I68" s="52" t="str">
        <f t="shared" si="42"/>
        <v>170</v>
      </c>
      <c r="J68" s="52" t="str">
        <f t="shared" si="42"/>
        <v>212</v>
      </c>
      <c r="K68" s="52" t="str">
        <f t="shared" si="42"/>
        <v>255</v>
      </c>
      <c r="L68" s="52" t="str">
        <f t="shared" si="42"/>
        <v>299</v>
      </c>
      <c r="M68" s="52" t="str">
        <f t="shared" si="42"/>
        <v>343</v>
      </c>
      <c r="N68" s="52" t="str">
        <f t="shared" si="42"/>
        <v>387</v>
      </c>
      <c r="O68" s="52" t="str">
        <f t="shared" si="42"/>
        <v>431</v>
      </c>
      <c r="P68" s="52" t="str">
        <f t="shared" si="42"/>
        <v>475</v>
      </c>
      <c r="Q68" s="52" t="str">
        <f t="shared" si="42"/>
        <v>517</v>
      </c>
      <c r="R68" s="52" t="str">
        <f t="shared" si="42"/>
        <v>558</v>
      </c>
      <c r="S68" s="52" t="str">
        <f t="shared" si="42"/>
        <v>599</v>
      </c>
      <c r="T68" s="52" t="str">
        <f t="shared" si="42"/>
        <v>638</v>
      </c>
      <c r="U68" s="52" t="str">
        <f t="shared" si="42"/>
        <v>676</v>
      </c>
      <c r="V68" s="52" t="str">
        <f t="shared" si="42"/>
        <v>713</v>
      </c>
      <c r="W68" s="52" t="str">
        <f t="shared" si="42"/>
        <v>749</v>
      </c>
      <c r="X68" s="52" t="str">
        <f t="shared" si="42"/>
        <v>784</v>
      </c>
      <c r="Y68" s="52" t="str">
        <f t="shared" si="42"/>
        <v>817</v>
      </c>
      <c r="Z68" s="52" t="str">
        <f t="shared" si="42"/>
        <v>849</v>
      </c>
      <c r="AA68" s="52" t="str">
        <f t="shared" si="42"/>
        <v>880</v>
      </c>
      <c r="AB68" s="52" t="str">
        <f t="shared" si="42"/>
        <v>909</v>
      </c>
      <c r="AC68" s="52" t="str">
        <f t="shared" si="42"/>
        <v>938</v>
      </c>
      <c r="AD68" s="52" t="str">
        <f t="shared" si="42"/>
        <v>965</v>
      </c>
      <c r="AE68" s="52" t="str">
        <f t="shared" si="42"/>
        <v>991</v>
      </c>
      <c r="AF68" s="52" t="str">
        <f t="shared" si="42"/>
        <v>1,017</v>
      </c>
      <c r="AG68" s="52" t="str">
        <f t="shared" si="42"/>
        <v>1,041</v>
      </c>
      <c r="AH68" s="52" t="str">
        <f t="shared" si="42"/>
        <v>1,064</v>
      </c>
      <c r="AI68" s="52" t="str">
        <f t="shared" si="42"/>
        <v>1,086</v>
      </c>
      <c r="AJ68" s="52" t="str">
        <f t="shared" si="42"/>
        <v>1,108</v>
      </c>
      <c r="AK68" s="52" t="str">
        <f t="shared" si="42"/>
        <v>1,128</v>
      </c>
      <c r="AL68" s="52" t="str">
        <f t="shared" si="42"/>
        <v>1,148</v>
      </c>
      <c r="AM68" s="52" t="str">
        <f t="shared" si="42"/>
        <v>1,167</v>
      </c>
      <c r="AN68" s="52" t="str">
        <f t="shared" si="42"/>
        <v>1,185</v>
      </c>
      <c r="AO68" s="52" t="str">
        <f t="shared" si="42"/>
        <v>1,202</v>
      </c>
      <c r="AP68" s="52" t="str">
        <f t="shared" si="42"/>
        <v>1,219</v>
      </c>
      <c r="AQ68" s="52" t="str">
        <f t="shared" si="42"/>
        <v>1,235</v>
      </c>
      <c r="AR68" s="52" t="str">
        <f t="shared" si="42"/>
        <v>1,250</v>
      </c>
      <c r="AS68" s="52" t="str">
        <f t="shared" si="42"/>
        <v>1,265</v>
      </c>
      <c r="AT68" s="52" t="str">
        <f t="shared" si="42"/>
        <v>1,280</v>
      </c>
      <c r="AU68" s="52" t="str">
        <f t="shared" si="42"/>
        <v>1,293</v>
      </c>
      <c r="AV68" s="52" t="str">
        <f t="shared" si="42"/>
        <v>1,307</v>
      </c>
      <c r="AW68" s="52" t="str">
        <f t="shared" si="42"/>
        <v>1,320</v>
      </c>
      <c r="AX68" s="52" t="str">
        <f t="shared" si="42"/>
        <v>1,332</v>
      </c>
      <c r="AY68" s="52" t="str">
        <f t="shared" si="42"/>
        <v>1,344</v>
      </c>
      <c r="AZ68" s="4"/>
      <c r="BA68" s="52"/>
      <c r="BB68" s="52"/>
      <c r="BC68" s="52"/>
      <c r="BD68" s="52"/>
      <c r="BE68" s="4"/>
    </row>
    <row r="69" ht="12.0" customHeight="1">
      <c r="A69" s="4"/>
      <c r="B69" s="4"/>
      <c r="C69" s="3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</row>
    <row r="70" ht="12.0" customHeight="1">
      <c r="A70" s="4"/>
      <c r="B70" s="7" t="s">
        <v>137</v>
      </c>
      <c r="C70" s="49" t="s">
        <v>37</v>
      </c>
      <c r="D70" s="52" t="str">
        <f t="shared" ref="D70:AY70" si="43">D66*D92</f>
        <v>5,000</v>
      </c>
      <c r="E70" s="52" t="str">
        <f t="shared" si="43"/>
        <v>15,500</v>
      </c>
      <c r="F70" s="52" t="str">
        <f t="shared" si="43"/>
        <v>30,000</v>
      </c>
      <c r="G70" s="52" t="str">
        <f t="shared" si="43"/>
        <v>46,500</v>
      </c>
      <c r="H70" s="52" t="str">
        <f t="shared" si="43"/>
        <v>65,000</v>
      </c>
      <c r="I70" s="52" t="str">
        <f t="shared" si="43"/>
        <v>85,000</v>
      </c>
      <c r="J70" s="52" t="str">
        <f t="shared" si="43"/>
        <v>106,000</v>
      </c>
      <c r="K70" s="52" t="str">
        <f t="shared" si="43"/>
        <v>127,500</v>
      </c>
      <c r="L70" s="52" t="str">
        <f t="shared" si="43"/>
        <v>149,500</v>
      </c>
      <c r="M70" s="52" t="str">
        <f t="shared" si="43"/>
        <v>171,500</v>
      </c>
      <c r="N70" s="52" t="str">
        <f t="shared" si="43"/>
        <v>193,500</v>
      </c>
      <c r="O70" s="52" t="str">
        <f t="shared" si="43"/>
        <v>215,500</v>
      </c>
      <c r="P70" s="52" t="str">
        <f t="shared" si="43"/>
        <v>237,500</v>
      </c>
      <c r="Q70" s="52" t="str">
        <f t="shared" si="43"/>
        <v>258,500</v>
      </c>
      <c r="R70" s="52" t="str">
        <f t="shared" si="43"/>
        <v>279,000</v>
      </c>
      <c r="S70" s="52" t="str">
        <f t="shared" si="43"/>
        <v>299,500</v>
      </c>
      <c r="T70" s="52" t="str">
        <f t="shared" si="43"/>
        <v>319,000</v>
      </c>
      <c r="U70" s="52" t="str">
        <f t="shared" si="43"/>
        <v>338,000</v>
      </c>
      <c r="V70" s="52" t="str">
        <f t="shared" si="43"/>
        <v>356,500</v>
      </c>
      <c r="W70" s="52" t="str">
        <f t="shared" si="43"/>
        <v>374,500</v>
      </c>
      <c r="X70" s="52" t="str">
        <f t="shared" si="43"/>
        <v>392,000</v>
      </c>
      <c r="Y70" s="52" t="str">
        <f t="shared" si="43"/>
        <v>408,500</v>
      </c>
      <c r="Z70" s="52" t="str">
        <f t="shared" si="43"/>
        <v>424,500</v>
      </c>
      <c r="AA70" s="52" t="str">
        <f t="shared" si="43"/>
        <v>440,000</v>
      </c>
      <c r="AB70" s="52" t="str">
        <f t="shared" si="43"/>
        <v>454,500</v>
      </c>
      <c r="AC70" s="52" t="str">
        <f t="shared" si="43"/>
        <v>469,000</v>
      </c>
      <c r="AD70" s="52" t="str">
        <f t="shared" si="43"/>
        <v>482,500</v>
      </c>
      <c r="AE70" s="52" t="str">
        <f t="shared" si="43"/>
        <v>495,500</v>
      </c>
      <c r="AF70" s="52" t="str">
        <f t="shared" si="43"/>
        <v>508,500</v>
      </c>
      <c r="AG70" s="52" t="str">
        <f t="shared" si="43"/>
        <v>520,500</v>
      </c>
      <c r="AH70" s="52" t="str">
        <f t="shared" si="43"/>
        <v>532,000</v>
      </c>
      <c r="AI70" s="52" t="str">
        <f t="shared" si="43"/>
        <v>543,000</v>
      </c>
      <c r="AJ70" s="52" t="str">
        <f t="shared" si="43"/>
        <v>554,000</v>
      </c>
      <c r="AK70" s="52" t="str">
        <f t="shared" si="43"/>
        <v>564,000</v>
      </c>
      <c r="AL70" s="52" t="str">
        <f t="shared" si="43"/>
        <v>574,000</v>
      </c>
      <c r="AM70" s="52" t="str">
        <f t="shared" si="43"/>
        <v>583,500</v>
      </c>
      <c r="AN70" s="52" t="str">
        <f t="shared" si="43"/>
        <v>592,500</v>
      </c>
      <c r="AO70" s="52" t="str">
        <f t="shared" si="43"/>
        <v>601,000</v>
      </c>
      <c r="AP70" s="52" t="str">
        <f t="shared" si="43"/>
        <v>609,500</v>
      </c>
      <c r="AQ70" s="52" t="str">
        <f t="shared" si="43"/>
        <v>617,500</v>
      </c>
      <c r="AR70" s="52" t="str">
        <f t="shared" si="43"/>
        <v>625,000</v>
      </c>
      <c r="AS70" s="52" t="str">
        <f t="shared" si="43"/>
        <v>632,500</v>
      </c>
      <c r="AT70" s="52" t="str">
        <f t="shared" si="43"/>
        <v>640,000</v>
      </c>
      <c r="AU70" s="52" t="str">
        <f t="shared" si="43"/>
        <v>646,500</v>
      </c>
      <c r="AV70" s="52" t="str">
        <f t="shared" si="43"/>
        <v>653,500</v>
      </c>
      <c r="AW70" s="52" t="str">
        <f t="shared" si="43"/>
        <v>660,000</v>
      </c>
      <c r="AX70" s="52" t="str">
        <f t="shared" si="43"/>
        <v>666,000</v>
      </c>
      <c r="AY70" s="52" t="str">
        <f t="shared" si="43"/>
        <v>672,000</v>
      </c>
      <c r="AZ70" s="4"/>
      <c r="BA70" s="52" t="str">
        <f t="shared" ref="BA70:BA72" si="45">SUM(D70:O70)</f>
        <v>1,210,500</v>
      </c>
      <c r="BB70" s="52" t="str">
        <f t="shared" ref="BB70:BB72" si="46">SUM(P70:AA70)</f>
        <v>4,127,500</v>
      </c>
      <c r="BC70" s="52" t="str">
        <f t="shared" ref="BC70:BC72" si="47">SUM(AB70:AM70)</f>
        <v>6,281,000</v>
      </c>
      <c r="BD70" s="52" t="str">
        <f t="shared" ref="BD70:BD72" si="48">SUM(AN70:AY70)</f>
        <v>7,616,000</v>
      </c>
      <c r="BE70" s="4"/>
    </row>
    <row r="71" ht="12.0" customHeight="1">
      <c r="A71" s="4"/>
      <c r="B71" s="7" t="s">
        <v>138</v>
      </c>
      <c r="C71" s="49" t="s">
        <v>37</v>
      </c>
      <c r="D71" s="52" t="str">
        <f t="shared" ref="D71:AY71" si="44">D67*D93</f>
        <v>19,000</v>
      </c>
      <c r="E71" s="52" t="str">
        <f t="shared" si="44"/>
        <v>62,000</v>
      </c>
      <c r="F71" s="52" t="str">
        <f t="shared" si="44"/>
        <v>119,000</v>
      </c>
      <c r="G71" s="52" t="str">
        <f t="shared" si="44"/>
        <v>186,000</v>
      </c>
      <c r="H71" s="52" t="str">
        <f t="shared" si="44"/>
        <v>260,000</v>
      </c>
      <c r="I71" s="52" t="str">
        <f t="shared" si="44"/>
        <v>339,000</v>
      </c>
      <c r="J71" s="52" t="str">
        <f t="shared" si="44"/>
        <v>423,000</v>
      </c>
      <c r="K71" s="52" t="str">
        <f t="shared" si="44"/>
        <v>509,000</v>
      </c>
      <c r="L71" s="52" t="str">
        <f t="shared" si="44"/>
        <v>597,000</v>
      </c>
      <c r="M71" s="52" t="str">
        <f t="shared" si="44"/>
        <v>686,000</v>
      </c>
      <c r="N71" s="52" t="str">
        <f t="shared" si="44"/>
        <v>774,000</v>
      </c>
      <c r="O71" s="52" t="str">
        <f t="shared" si="44"/>
        <v>862,000</v>
      </c>
      <c r="P71" s="52" t="str">
        <f t="shared" si="44"/>
        <v>949,000</v>
      </c>
      <c r="Q71" s="52" t="str">
        <f t="shared" si="44"/>
        <v>1,033,000</v>
      </c>
      <c r="R71" s="52" t="str">
        <f t="shared" si="44"/>
        <v>1,116,000</v>
      </c>
      <c r="S71" s="52" t="str">
        <f t="shared" si="44"/>
        <v>1,197,000</v>
      </c>
      <c r="T71" s="52" t="str">
        <f t="shared" si="44"/>
        <v>1,276,000</v>
      </c>
      <c r="U71" s="52" t="str">
        <f t="shared" si="44"/>
        <v>1,352,000</v>
      </c>
      <c r="V71" s="52" t="str">
        <f t="shared" si="44"/>
        <v>1,426,000</v>
      </c>
      <c r="W71" s="52" t="str">
        <f t="shared" si="44"/>
        <v>1,498,000</v>
      </c>
      <c r="X71" s="52" t="str">
        <f t="shared" si="44"/>
        <v>1,567,000</v>
      </c>
      <c r="Y71" s="52" t="str">
        <f t="shared" si="44"/>
        <v>1,633,000</v>
      </c>
      <c r="Z71" s="52" t="str">
        <f t="shared" si="44"/>
        <v>1,697,000</v>
      </c>
      <c r="AA71" s="52" t="str">
        <f t="shared" si="44"/>
        <v>1,759,000</v>
      </c>
      <c r="AB71" s="52" t="str">
        <f t="shared" si="44"/>
        <v>1,818,000</v>
      </c>
      <c r="AC71" s="52" t="str">
        <f t="shared" si="44"/>
        <v>1,875,000</v>
      </c>
      <c r="AD71" s="52" t="str">
        <f t="shared" si="44"/>
        <v>1,930,000</v>
      </c>
      <c r="AE71" s="52" t="str">
        <f t="shared" si="44"/>
        <v>1,982,000</v>
      </c>
      <c r="AF71" s="52" t="str">
        <f t="shared" si="44"/>
        <v>2,033,000</v>
      </c>
      <c r="AG71" s="52" t="str">
        <f t="shared" si="44"/>
        <v>2,081,000</v>
      </c>
      <c r="AH71" s="52" t="str">
        <f t="shared" si="44"/>
        <v>2,128,000</v>
      </c>
      <c r="AI71" s="52" t="str">
        <f t="shared" si="44"/>
        <v>2,172,000</v>
      </c>
      <c r="AJ71" s="52" t="str">
        <f t="shared" si="44"/>
        <v>2,215,000</v>
      </c>
      <c r="AK71" s="52" t="str">
        <f t="shared" si="44"/>
        <v>2,256,000</v>
      </c>
      <c r="AL71" s="52" t="str">
        <f t="shared" si="44"/>
        <v>2,295,000</v>
      </c>
      <c r="AM71" s="52" t="str">
        <f t="shared" si="44"/>
        <v>2,333,000</v>
      </c>
      <c r="AN71" s="52" t="str">
        <f t="shared" si="44"/>
        <v>2,370,000</v>
      </c>
      <c r="AO71" s="52" t="str">
        <f t="shared" si="44"/>
        <v>2,404,000</v>
      </c>
      <c r="AP71" s="52" t="str">
        <f t="shared" si="44"/>
        <v>2,438,000</v>
      </c>
      <c r="AQ71" s="52" t="str">
        <f t="shared" si="44"/>
        <v>2,469,000</v>
      </c>
      <c r="AR71" s="52" t="str">
        <f t="shared" si="44"/>
        <v>2,500,000</v>
      </c>
      <c r="AS71" s="52" t="str">
        <f t="shared" si="44"/>
        <v>2,530,000</v>
      </c>
      <c r="AT71" s="52" t="str">
        <f t="shared" si="44"/>
        <v>2,559,000</v>
      </c>
      <c r="AU71" s="52" t="str">
        <f t="shared" si="44"/>
        <v>2,586,000</v>
      </c>
      <c r="AV71" s="52" t="str">
        <f t="shared" si="44"/>
        <v>2,613,000</v>
      </c>
      <c r="AW71" s="52" t="str">
        <f t="shared" si="44"/>
        <v>2,639,000</v>
      </c>
      <c r="AX71" s="52" t="str">
        <f t="shared" si="44"/>
        <v>2,663,000</v>
      </c>
      <c r="AY71" s="52" t="str">
        <f t="shared" si="44"/>
        <v>2,687,000</v>
      </c>
      <c r="AZ71" s="4"/>
      <c r="BA71" s="52" t="str">
        <f t="shared" si="45"/>
        <v>4,836,000</v>
      </c>
      <c r="BB71" s="52" t="str">
        <f t="shared" si="46"/>
        <v>16,503,000</v>
      </c>
      <c r="BC71" s="52" t="str">
        <f t="shared" si="47"/>
        <v>25,118,000</v>
      </c>
      <c r="BD71" s="52" t="str">
        <f t="shared" si="48"/>
        <v>30,458,000</v>
      </c>
      <c r="BE71" s="4"/>
    </row>
    <row r="72" ht="12.0" customHeight="1">
      <c r="A72" s="4"/>
      <c r="B72" s="7" t="s">
        <v>140</v>
      </c>
      <c r="C72" s="49" t="s">
        <v>37</v>
      </c>
      <c r="D72" s="52" t="str">
        <f t="shared" ref="D72:AY72" si="49">D68*D94</f>
        <v>15,000</v>
      </c>
      <c r="E72" s="52" t="str">
        <f t="shared" si="49"/>
        <v>46,500</v>
      </c>
      <c r="F72" s="52" t="str">
        <f t="shared" si="49"/>
        <v>90,000</v>
      </c>
      <c r="G72" s="52" t="str">
        <f t="shared" si="49"/>
        <v>139,500</v>
      </c>
      <c r="H72" s="52" t="str">
        <f t="shared" si="49"/>
        <v>195,000</v>
      </c>
      <c r="I72" s="52" t="str">
        <f t="shared" si="49"/>
        <v>255,000</v>
      </c>
      <c r="J72" s="52" t="str">
        <f t="shared" si="49"/>
        <v>318,000</v>
      </c>
      <c r="K72" s="52" t="str">
        <f t="shared" si="49"/>
        <v>382,500</v>
      </c>
      <c r="L72" s="52" t="str">
        <f t="shared" si="49"/>
        <v>448,500</v>
      </c>
      <c r="M72" s="52" t="str">
        <f t="shared" si="49"/>
        <v>514,500</v>
      </c>
      <c r="N72" s="52" t="str">
        <f t="shared" si="49"/>
        <v>580,500</v>
      </c>
      <c r="O72" s="52" t="str">
        <f t="shared" si="49"/>
        <v>646,500</v>
      </c>
      <c r="P72" s="52" t="str">
        <f t="shared" si="49"/>
        <v>712,500</v>
      </c>
      <c r="Q72" s="52" t="str">
        <f t="shared" si="49"/>
        <v>775,500</v>
      </c>
      <c r="R72" s="52" t="str">
        <f t="shared" si="49"/>
        <v>837,000</v>
      </c>
      <c r="S72" s="52" t="str">
        <f t="shared" si="49"/>
        <v>898,500</v>
      </c>
      <c r="T72" s="52" t="str">
        <f t="shared" si="49"/>
        <v>957,000</v>
      </c>
      <c r="U72" s="52" t="str">
        <f t="shared" si="49"/>
        <v>1,014,000</v>
      </c>
      <c r="V72" s="52" t="str">
        <f t="shared" si="49"/>
        <v>1,069,500</v>
      </c>
      <c r="W72" s="52" t="str">
        <f t="shared" si="49"/>
        <v>1,123,500</v>
      </c>
      <c r="X72" s="52" t="str">
        <f t="shared" si="49"/>
        <v>1,176,000</v>
      </c>
      <c r="Y72" s="52" t="str">
        <f t="shared" si="49"/>
        <v>1,225,500</v>
      </c>
      <c r="Z72" s="52" t="str">
        <f t="shared" si="49"/>
        <v>1,273,500</v>
      </c>
      <c r="AA72" s="52" t="str">
        <f t="shared" si="49"/>
        <v>1,320,000</v>
      </c>
      <c r="AB72" s="52" t="str">
        <f t="shared" si="49"/>
        <v>1,363,500</v>
      </c>
      <c r="AC72" s="52" t="str">
        <f t="shared" si="49"/>
        <v>1,407,000</v>
      </c>
      <c r="AD72" s="52" t="str">
        <f t="shared" si="49"/>
        <v>1,447,500</v>
      </c>
      <c r="AE72" s="52" t="str">
        <f t="shared" si="49"/>
        <v>1,486,500</v>
      </c>
      <c r="AF72" s="52" t="str">
        <f t="shared" si="49"/>
        <v>1,525,500</v>
      </c>
      <c r="AG72" s="52" t="str">
        <f t="shared" si="49"/>
        <v>1,561,500</v>
      </c>
      <c r="AH72" s="52" t="str">
        <f t="shared" si="49"/>
        <v>1,596,000</v>
      </c>
      <c r="AI72" s="52" t="str">
        <f t="shared" si="49"/>
        <v>1,629,000</v>
      </c>
      <c r="AJ72" s="52" t="str">
        <f t="shared" si="49"/>
        <v>1,662,000</v>
      </c>
      <c r="AK72" s="52" t="str">
        <f t="shared" si="49"/>
        <v>1,692,000</v>
      </c>
      <c r="AL72" s="52" t="str">
        <f t="shared" si="49"/>
        <v>1,722,000</v>
      </c>
      <c r="AM72" s="52" t="str">
        <f t="shared" si="49"/>
        <v>1,750,500</v>
      </c>
      <c r="AN72" s="52" t="str">
        <f t="shared" si="49"/>
        <v>1,777,500</v>
      </c>
      <c r="AO72" s="52" t="str">
        <f t="shared" si="49"/>
        <v>1,803,000</v>
      </c>
      <c r="AP72" s="52" t="str">
        <f t="shared" si="49"/>
        <v>1,828,500</v>
      </c>
      <c r="AQ72" s="52" t="str">
        <f t="shared" si="49"/>
        <v>1,852,500</v>
      </c>
      <c r="AR72" s="52" t="str">
        <f t="shared" si="49"/>
        <v>1,875,000</v>
      </c>
      <c r="AS72" s="52" t="str">
        <f t="shared" si="49"/>
        <v>1,897,500</v>
      </c>
      <c r="AT72" s="52" t="str">
        <f t="shared" si="49"/>
        <v>1,920,000</v>
      </c>
      <c r="AU72" s="52" t="str">
        <f t="shared" si="49"/>
        <v>1,939,500</v>
      </c>
      <c r="AV72" s="52" t="str">
        <f t="shared" si="49"/>
        <v>1,960,500</v>
      </c>
      <c r="AW72" s="52" t="str">
        <f t="shared" si="49"/>
        <v>1,980,000</v>
      </c>
      <c r="AX72" s="52" t="str">
        <f t="shared" si="49"/>
        <v>1,998,000</v>
      </c>
      <c r="AY72" s="52" t="str">
        <f t="shared" si="49"/>
        <v>2,016,000</v>
      </c>
      <c r="AZ72" s="4"/>
      <c r="BA72" s="52" t="str">
        <f t="shared" si="45"/>
        <v>3,631,500</v>
      </c>
      <c r="BB72" s="52" t="str">
        <f t="shared" si="46"/>
        <v>12,382,500</v>
      </c>
      <c r="BC72" s="52" t="str">
        <f t="shared" si="47"/>
        <v>18,843,000</v>
      </c>
      <c r="BD72" s="52" t="str">
        <f t="shared" si="48"/>
        <v>22,848,000</v>
      </c>
      <c r="BE72" s="4"/>
    </row>
    <row r="73" ht="12.0" customHeight="1">
      <c r="A73" s="4"/>
      <c r="B73" s="4"/>
      <c r="C73" s="3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</row>
    <row r="74" ht="12.0" customHeight="1">
      <c r="A74" s="4"/>
      <c r="B74" s="72" t="s">
        <v>64</v>
      </c>
      <c r="C74" s="73" t="s">
        <v>37</v>
      </c>
      <c r="D74" s="74" t="str">
        <f t="shared" ref="D74:AY74" si="50">SUM(D70:D72)</f>
        <v>39,000</v>
      </c>
      <c r="E74" s="74" t="str">
        <f t="shared" si="50"/>
        <v>124,000</v>
      </c>
      <c r="F74" s="74" t="str">
        <f t="shared" si="50"/>
        <v>239,000</v>
      </c>
      <c r="G74" s="74" t="str">
        <f t="shared" si="50"/>
        <v>372,000</v>
      </c>
      <c r="H74" s="74" t="str">
        <f t="shared" si="50"/>
        <v>520,000</v>
      </c>
      <c r="I74" s="74" t="str">
        <f t="shared" si="50"/>
        <v>679,000</v>
      </c>
      <c r="J74" s="74" t="str">
        <f t="shared" si="50"/>
        <v>847,000</v>
      </c>
      <c r="K74" s="74" t="str">
        <f t="shared" si="50"/>
        <v>1,019,000</v>
      </c>
      <c r="L74" s="74" t="str">
        <f t="shared" si="50"/>
        <v>1,195,000</v>
      </c>
      <c r="M74" s="74" t="str">
        <f t="shared" si="50"/>
        <v>1,372,000</v>
      </c>
      <c r="N74" s="74" t="str">
        <f t="shared" si="50"/>
        <v>1,548,000</v>
      </c>
      <c r="O74" s="74" t="str">
        <f t="shared" si="50"/>
        <v>1,724,000</v>
      </c>
      <c r="P74" s="74" t="str">
        <f t="shared" si="50"/>
        <v>1,899,000</v>
      </c>
      <c r="Q74" s="74" t="str">
        <f t="shared" si="50"/>
        <v>2,067,000</v>
      </c>
      <c r="R74" s="74" t="str">
        <f t="shared" si="50"/>
        <v>2,232,000</v>
      </c>
      <c r="S74" s="74" t="str">
        <f t="shared" si="50"/>
        <v>2,395,000</v>
      </c>
      <c r="T74" s="74" t="str">
        <f t="shared" si="50"/>
        <v>2,552,000</v>
      </c>
      <c r="U74" s="74" t="str">
        <f t="shared" si="50"/>
        <v>2,704,000</v>
      </c>
      <c r="V74" s="74" t="str">
        <f t="shared" si="50"/>
        <v>2,852,000</v>
      </c>
      <c r="W74" s="74" t="str">
        <f t="shared" si="50"/>
        <v>2,996,000</v>
      </c>
      <c r="X74" s="74" t="str">
        <f t="shared" si="50"/>
        <v>3,135,000</v>
      </c>
      <c r="Y74" s="74" t="str">
        <f t="shared" si="50"/>
        <v>3,267,000</v>
      </c>
      <c r="Z74" s="74" t="str">
        <f t="shared" si="50"/>
        <v>3,395,000</v>
      </c>
      <c r="AA74" s="74" t="str">
        <f t="shared" si="50"/>
        <v>3,519,000</v>
      </c>
      <c r="AB74" s="74" t="str">
        <f t="shared" si="50"/>
        <v>3,636,000</v>
      </c>
      <c r="AC74" s="74" t="str">
        <f t="shared" si="50"/>
        <v>3,751,000</v>
      </c>
      <c r="AD74" s="74" t="str">
        <f t="shared" si="50"/>
        <v>3,860,000</v>
      </c>
      <c r="AE74" s="74" t="str">
        <f t="shared" si="50"/>
        <v>3,964,000</v>
      </c>
      <c r="AF74" s="74" t="str">
        <f t="shared" si="50"/>
        <v>4,067,000</v>
      </c>
      <c r="AG74" s="74" t="str">
        <f t="shared" si="50"/>
        <v>4,163,000</v>
      </c>
      <c r="AH74" s="74" t="str">
        <f t="shared" si="50"/>
        <v>4,256,000</v>
      </c>
      <c r="AI74" s="74" t="str">
        <f t="shared" si="50"/>
        <v>4,344,000</v>
      </c>
      <c r="AJ74" s="74" t="str">
        <f t="shared" si="50"/>
        <v>4,431,000</v>
      </c>
      <c r="AK74" s="74" t="str">
        <f t="shared" si="50"/>
        <v>4,512,000</v>
      </c>
      <c r="AL74" s="74" t="str">
        <f t="shared" si="50"/>
        <v>4,591,000</v>
      </c>
      <c r="AM74" s="74" t="str">
        <f t="shared" si="50"/>
        <v>4,667,000</v>
      </c>
      <c r="AN74" s="74" t="str">
        <f t="shared" si="50"/>
        <v>4,740,000</v>
      </c>
      <c r="AO74" s="74" t="str">
        <f t="shared" si="50"/>
        <v>4,808,000</v>
      </c>
      <c r="AP74" s="74" t="str">
        <f t="shared" si="50"/>
        <v>4,876,000</v>
      </c>
      <c r="AQ74" s="74" t="str">
        <f t="shared" si="50"/>
        <v>4,939,000</v>
      </c>
      <c r="AR74" s="74" t="str">
        <f t="shared" si="50"/>
        <v>5,000,000</v>
      </c>
      <c r="AS74" s="74" t="str">
        <f t="shared" si="50"/>
        <v>5,060,000</v>
      </c>
      <c r="AT74" s="74" t="str">
        <f t="shared" si="50"/>
        <v>5,119,000</v>
      </c>
      <c r="AU74" s="74" t="str">
        <f t="shared" si="50"/>
        <v>5,172,000</v>
      </c>
      <c r="AV74" s="74" t="str">
        <f t="shared" si="50"/>
        <v>5,227,000</v>
      </c>
      <c r="AW74" s="74" t="str">
        <f t="shared" si="50"/>
        <v>5,279,000</v>
      </c>
      <c r="AX74" s="74" t="str">
        <f t="shared" si="50"/>
        <v>5,327,000</v>
      </c>
      <c r="AY74" s="74" t="str">
        <f t="shared" si="50"/>
        <v>5,375,000</v>
      </c>
      <c r="AZ74" s="4"/>
      <c r="BA74" s="74" t="str">
        <f>SUM(D74:O74)</f>
        <v>9,678,000</v>
      </c>
      <c r="BB74" s="74" t="str">
        <f>SUM(P74:AA74)</f>
        <v>33,013,000</v>
      </c>
      <c r="BC74" s="74" t="str">
        <f>SUM(AB74:AM74)</f>
        <v>50,242,000</v>
      </c>
      <c r="BD74" s="74" t="str">
        <f>SUM(AN74:AY74)</f>
        <v>60,922,000</v>
      </c>
      <c r="BE74" s="4"/>
    </row>
    <row r="75" ht="12.0" customHeight="1">
      <c r="A75" s="4"/>
      <c r="B75" s="4"/>
      <c r="C75" s="3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</row>
    <row r="76" ht="15.0" customHeight="1">
      <c r="A76" s="4"/>
      <c r="B76" s="55" t="s">
        <v>141</v>
      </c>
      <c r="C76" s="56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4"/>
      <c r="BA76" s="57"/>
      <c r="BB76" s="57"/>
      <c r="BC76" s="57"/>
      <c r="BD76" s="57"/>
      <c r="BE76" s="4"/>
    </row>
    <row r="77" ht="12.0" customHeight="1">
      <c r="A77" s="4"/>
      <c r="B77" s="13"/>
      <c r="C77" s="58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4"/>
      <c r="BA77" s="13"/>
      <c r="BB77" s="13"/>
      <c r="BC77" s="13"/>
      <c r="BD77" s="13"/>
      <c r="BE77" s="4"/>
    </row>
    <row r="78" ht="12.0" customHeight="1">
      <c r="A78" s="4"/>
      <c r="B78" s="7" t="s">
        <v>142</v>
      </c>
      <c r="C78" s="49" t="s">
        <v>60</v>
      </c>
      <c r="D78" s="83">
        <v>0.01</v>
      </c>
      <c r="E78" s="85" t="str">
        <f t="shared" ref="E78:AY78" si="51">D78</f>
        <v>1.0%</v>
      </c>
      <c r="F78" s="85" t="str">
        <f t="shared" si="51"/>
        <v>1.0%</v>
      </c>
      <c r="G78" s="85" t="str">
        <f t="shared" si="51"/>
        <v>1.0%</v>
      </c>
      <c r="H78" s="85" t="str">
        <f t="shared" si="51"/>
        <v>1.0%</v>
      </c>
      <c r="I78" s="85" t="str">
        <f t="shared" si="51"/>
        <v>1.0%</v>
      </c>
      <c r="J78" s="85" t="str">
        <f t="shared" si="51"/>
        <v>1.0%</v>
      </c>
      <c r="K78" s="85" t="str">
        <f t="shared" si="51"/>
        <v>1.0%</v>
      </c>
      <c r="L78" s="85" t="str">
        <f t="shared" si="51"/>
        <v>1.0%</v>
      </c>
      <c r="M78" s="85" t="str">
        <f t="shared" si="51"/>
        <v>1.0%</v>
      </c>
      <c r="N78" s="85" t="str">
        <f t="shared" si="51"/>
        <v>1.0%</v>
      </c>
      <c r="O78" s="85" t="str">
        <f t="shared" si="51"/>
        <v>1.0%</v>
      </c>
      <c r="P78" s="85" t="str">
        <f t="shared" si="51"/>
        <v>1.0%</v>
      </c>
      <c r="Q78" s="85" t="str">
        <f t="shared" si="51"/>
        <v>1.0%</v>
      </c>
      <c r="R78" s="85" t="str">
        <f t="shared" si="51"/>
        <v>1.0%</v>
      </c>
      <c r="S78" s="85" t="str">
        <f t="shared" si="51"/>
        <v>1.0%</v>
      </c>
      <c r="T78" s="85" t="str">
        <f t="shared" si="51"/>
        <v>1.0%</v>
      </c>
      <c r="U78" s="85" t="str">
        <f t="shared" si="51"/>
        <v>1.0%</v>
      </c>
      <c r="V78" s="85" t="str">
        <f t="shared" si="51"/>
        <v>1.0%</v>
      </c>
      <c r="W78" s="85" t="str">
        <f t="shared" si="51"/>
        <v>1.0%</v>
      </c>
      <c r="X78" s="85" t="str">
        <f t="shared" si="51"/>
        <v>1.0%</v>
      </c>
      <c r="Y78" s="85" t="str">
        <f t="shared" si="51"/>
        <v>1.0%</v>
      </c>
      <c r="Z78" s="85" t="str">
        <f t="shared" si="51"/>
        <v>1.0%</v>
      </c>
      <c r="AA78" s="85" t="str">
        <f t="shared" si="51"/>
        <v>1.0%</v>
      </c>
      <c r="AB78" s="85" t="str">
        <f t="shared" si="51"/>
        <v>1.0%</v>
      </c>
      <c r="AC78" s="85" t="str">
        <f t="shared" si="51"/>
        <v>1.0%</v>
      </c>
      <c r="AD78" s="85" t="str">
        <f t="shared" si="51"/>
        <v>1.0%</v>
      </c>
      <c r="AE78" s="85" t="str">
        <f t="shared" si="51"/>
        <v>1.0%</v>
      </c>
      <c r="AF78" s="85" t="str">
        <f t="shared" si="51"/>
        <v>1.0%</v>
      </c>
      <c r="AG78" s="85" t="str">
        <f t="shared" si="51"/>
        <v>1.0%</v>
      </c>
      <c r="AH78" s="85" t="str">
        <f t="shared" si="51"/>
        <v>1.0%</v>
      </c>
      <c r="AI78" s="85" t="str">
        <f t="shared" si="51"/>
        <v>1.0%</v>
      </c>
      <c r="AJ78" s="85" t="str">
        <f t="shared" si="51"/>
        <v>1.0%</v>
      </c>
      <c r="AK78" s="85" t="str">
        <f t="shared" si="51"/>
        <v>1.0%</v>
      </c>
      <c r="AL78" s="85" t="str">
        <f t="shared" si="51"/>
        <v>1.0%</v>
      </c>
      <c r="AM78" s="85" t="str">
        <f t="shared" si="51"/>
        <v>1.0%</v>
      </c>
      <c r="AN78" s="85" t="str">
        <f t="shared" si="51"/>
        <v>1.0%</v>
      </c>
      <c r="AO78" s="85" t="str">
        <f t="shared" si="51"/>
        <v>1.0%</v>
      </c>
      <c r="AP78" s="85" t="str">
        <f t="shared" si="51"/>
        <v>1.0%</v>
      </c>
      <c r="AQ78" s="85" t="str">
        <f t="shared" si="51"/>
        <v>1.0%</v>
      </c>
      <c r="AR78" s="85" t="str">
        <f t="shared" si="51"/>
        <v>1.0%</v>
      </c>
      <c r="AS78" s="85" t="str">
        <f t="shared" si="51"/>
        <v>1.0%</v>
      </c>
      <c r="AT78" s="85" t="str">
        <f t="shared" si="51"/>
        <v>1.0%</v>
      </c>
      <c r="AU78" s="85" t="str">
        <f t="shared" si="51"/>
        <v>1.0%</v>
      </c>
      <c r="AV78" s="85" t="str">
        <f t="shared" si="51"/>
        <v>1.0%</v>
      </c>
      <c r="AW78" s="85" t="str">
        <f t="shared" si="51"/>
        <v>1.0%</v>
      </c>
      <c r="AX78" s="85" t="str">
        <f t="shared" si="51"/>
        <v>1.0%</v>
      </c>
      <c r="AY78" s="85" t="str">
        <f t="shared" si="51"/>
        <v>1.0%</v>
      </c>
      <c r="AZ78" s="4"/>
      <c r="BA78" s="4"/>
      <c r="BB78" s="4"/>
      <c r="BC78" s="4"/>
      <c r="BD78" s="4"/>
      <c r="BE78" s="4"/>
    </row>
    <row r="79" ht="12.0" customHeight="1">
      <c r="A79" s="4"/>
      <c r="B79" s="39" t="s">
        <v>144</v>
      </c>
      <c r="C79" s="49" t="s">
        <v>60</v>
      </c>
      <c r="D79" s="83">
        <v>0.9</v>
      </c>
      <c r="E79" s="85" t="str">
        <f t="shared" ref="E79:AY79" si="52">D79</f>
        <v>90.0%</v>
      </c>
      <c r="F79" s="85" t="str">
        <f t="shared" si="52"/>
        <v>90.0%</v>
      </c>
      <c r="G79" s="85" t="str">
        <f t="shared" si="52"/>
        <v>90.0%</v>
      </c>
      <c r="H79" s="85" t="str">
        <f t="shared" si="52"/>
        <v>90.0%</v>
      </c>
      <c r="I79" s="85" t="str">
        <f t="shared" si="52"/>
        <v>90.0%</v>
      </c>
      <c r="J79" s="85" t="str">
        <f t="shared" si="52"/>
        <v>90.0%</v>
      </c>
      <c r="K79" s="85" t="str">
        <f t="shared" si="52"/>
        <v>90.0%</v>
      </c>
      <c r="L79" s="85" t="str">
        <f t="shared" si="52"/>
        <v>90.0%</v>
      </c>
      <c r="M79" s="85" t="str">
        <f t="shared" si="52"/>
        <v>90.0%</v>
      </c>
      <c r="N79" s="85" t="str">
        <f t="shared" si="52"/>
        <v>90.0%</v>
      </c>
      <c r="O79" s="85" t="str">
        <f t="shared" si="52"/>
        <v>90.0%</v>
      </c>
      <c r="P79" s="85" t="str">
        <f t="shared" si="52"/>
        <v>90.0%</v>
      </c>
      <c r="Q79" s="85" t="str">
        <f t="shared" si="52"/>
        <v>90.0%</v>
      </c>
      <c r="R79" s="85" t="str">
        <f t="shared" si="52"/>
        <v>90.0%</v>
      </c>
      <c r="S79" s="85" t="str">
        <f t="shared" si="52"/>
        <v>90.0%</v>
      </c>
      <c r="T79" s="85" t="str">
        <f t="shared" si="52"/>
        <v>90.0%</v>
      </c>
      <c r="U79" s="85" t="str">
        <f t="shared" si="52"/>
        <v>90.0%</v>
      </c>
      <c r="V79" s="85" t="str">
        <f t="shared" si="52"/>
        <v>90.0%</v>
      </c>
      <c r="W79" s="85" t="str">
        <f t="shared" si="52"/>
        <v>90.0%</v>
      </c>
      <c r="X79" s="85" t="str">
        <f t="shared" si="52"/>
        <v>90.0%</v>
      </c>
      <c r="Y79" s="85" t="str">
        <f t="shared" si="52"/>
        <v>90.0%</v>
      </c>
      <c r="Z79" s="85" t="str">
        <f t="shared" si="52"/>
        <v>90.0%</v>
      </c>
      <c r="AA79" s="85" t="str">
        <f t="shared" si="52"/>
        <v>90.0%</v>
      </c>
      <c r="AB79" s="85" t="str">
        <f t="shared" si="52"/>
        <v>90.0%</v>
      </c>
      <c r="AC79" s="85" t="str">
        <f t="shared" si="52"/>
        <v>90.0%</v>
      </c>
      <c r="AD79" s="85" t="str">
        <f t="shared" si="52"/>
        <v>90.0%</v>
      </c>
      <c r="AE79" s="85" t="str">
        <f t="shared" si="52"/>
        <v>90.0%</v>
      </c>
      <c r="AF79" s="85" t="str">
        <f t="shared" si="52"/>
        <v>90.0%</v>
      </c>
      <c r="AG79" s="85" t="str">
        <f t="shared" si="52"/>
        <v>90.0%</v>
      </c>
      <c r="AH79" s="85" t="str">
        <f t="shared" si="52"/>
        <v>90.0%</v>
      </c>
      <c r="AI79" s="85" t="str">
        <f t="shared" si="52"/>
        <v>90.0%</v>
      </c>
      <c r="AJ79" s="85" t="str">
        <f t="shared" si="52"/>
        <v>90.0%</v>
      </c>
      <c r="AK79" s="85" t="str">
        <f t="shared" si="52"/>
        <v>90.0%</v>
      </c>
      <c r="AL79" s="85" t="str">
        <f t="shared" si="52"/>
        <v>90.0%</v>
      </c>
      <c r="AM79" s="85" t="str">
        <f t="shared" si="52"/>
        <v>90.0%</v>
      </c>
      <c r="AN79" s="85" t="str">
        <f t="shared" si="52"/>
        <v>90.0%</v>
      </c>
      <c r="AO79" s="85" t="str">
        <f t="shared" si="52"/>
        <v>90.0%</v>
      </c>
      <c r="AP79" s="85" t="str">
        <f t="shared" si="52"/>
        <v>90.0%</v>
      </c>
      <c r="AQ79" s="85" t="str">
        <f t="shared" si="52"/>
        <v>90.0%</v>
      </c>
      <c r="AR79" s="85" t="str">
        <f t="shared" si="52"/>
        <v>90.0%</v>
      </c>
      <c r="AS79" s="85" t="str">
        <f t="shared" si="52"/>
        <v>90.0%</v>
      </c>
      <c r="AT79" s="85" t="str">
        <f t="shared" si="52"/>
        <v>90.0%</v>
      </c>
      <c r="AU79" s="85" t="str">
        <f t="shared" si="52"/>
        <v>90.0%</v>
      </c>
      <c r="AV79" s="85" t="str">
        <f t="shared" si="52"/>
        <v>90.0%</v>
      </c>
      <c r="AW79" s="85" t="str">
        <f t="shared" si="52"/>
        <v>90.0%</v>
      </c>
      <c r="AX79" s="85" t="str">
        <f t="shared" si="52"/>
        <v>90.0%</v>
      </c>
      <c r="AY79" s="85" t="str">
        <f t="shared" si="52"/>
        <v>90.0%</v>
      </c>
      <c r="AZ79" s="4"/>
      <c r="BA79" s="4"/>
      <c r="BB79" s="4"/>
      <c r="BC79" s="4"/>
      <c r="BD79" s="4"/>
      <c r="BE79" s="4"/>
    </row>
    <row r="80" ht="12.0" customHeight="1">
      <c r="A80" s="4"/>
      <c r="B80" s="39" t="s">
        <v>145</v>
      </c>
      <c r="C80" s="49" t="s">
        <v>60</v>
      </c>
      <c r="D80" s="85" t="str">
        <f t="shared" ref="D80:AY80" si="53">1-D79</f>
        <v>10.0%</v>
      </c>
      <c r="E80" s="85" t="str">
        <f t="shared" si="53"/>
        <v>10.0%</v>
      </c>
      <c r="F80" s="85" t="str">
        <f t="shared" si="53"/>
        <v>10.0%</v>
      </c>
      <c r="G80" s="85" t="str">
        <f t="shared" si="53"/>
        <v>10.0%</v>
      </c>
      <c r="H80" s="85" t="str">
        <f t="shared" si="53"/>
        <v>10.0%</v>
      </c>
      <c r="I80" s="85" t="str">
        <f t="shared" si="53"/>
        <v>10.0%</v>
      </c>
      <c r="J80" s="85" t="str">
        <f t="shared" si="53"/>
        <v>10.0%</v>
      </c>
      <c r="K80" s="85" t="str">
        <f t="shared" si="53"/>
        <v>10.0%</v>
      </c>
      <c r="L80" s="85" t="str">
        <f t="shared" si="53"/>
        <v>10.0%</v>
      </c>
      <c r="M80" s="85" t="str">
        <f t="shared" si="53"/>
        <v>10.0%</v>
      </c>
      <c r="N80" s="85" t="str">
        <f t="shared" si="53"/>
        <v>10.0%</v>
      </c>
      <c r="O80" s="85" t="str">
        <f t="shared" si="53"/>
        <v>10.0%</v>
      </c>
      <c r="P80" s="85" t="str">
        <f t="shared" si="53"/>
        <v>10.0%</v>
      </c>
      <c r="Q80" s="85" t="str">
        <f t="shared" si="53"/>
        <v>10.0%</v>
      </c>
      <c r="R80" s="85" t="str">
        <f t="shared" si="53"/>
        <v>10.0%</v>
      </c>
      <c r="S80" s="85" t="str">
        <f t="shared" si="53"/>
        <v>10.0%</v>
      </c>
      <c r="T80" s="85" t="str">
        <f t="shared" si="53"/>
        <v>10.0%</v>
      </c>
      <c r="U80" s="85" t="str">
        <f t="shared" si="53"/>
        <v>10.0%</v>
      </c>
      <c r="V80" s="85" t="str">
        <f t="shared" si="53"/>
        <v>10.0%</v>
      </c>
      <c r="W80" s="85" t="str">
        <f t="shared" si="53"/>
        <v>10.0%</v>
      </c>
      <c r="X80" s="85" t="str">
        <f t="shared" si="53"/>
        <v>10.0%</v>
      </c>
      <c r="Y80" s="85" t="str">
        <f t="shared" si="53"/>
        <v>10.0%</v>
      </c>
      <c r="Z80" s="85" t="str">
        <f t="shared" si="53"/>
        <v>10.0%</v>
      </c>
      <c r="AA80" s="85" t="str">
        <f t="shared" si="53"/>
        <v>10.0%</v>
      </c>
      <c r="AB80" s="85" t="str">
        <f t="shared" si="53"/>
        <v>10.0%</v>
      </c>
      <c r="AC80" s="85" t="str">
        <f t="shared" si="53"/>
        <v>10.0%</v>
      </c>
      <c r="AD80" s="85" t="str">
        <f t="shared" si="53"/>
        <v>10.0%</v>
      </c>
      <c r="AE80" s="85" t="str">
        <f t="shared" si="53"/>
        <v>10.0%</v>
      </c>
      <c r="AF80" s="85" t="str">
        <f t="shared" si="53"/>
        <v>10.0%</v>
      </c>
      <c r="AG80" s="85" t="str">
        <f t="shared" si="53"/>
        <v>10.0%</v>
      </c>
      <c r="AH80" s="85" t="str">
        <f t="shared" si="53"/>
        <v>10.0%</v>
      </c>
      <c r="AI80" s="85" t="str">
        <f t="shared" si="53"/>
        <v>10.0%</v>
      </c>
      <c r="AJ80" s="85" t="str">
        <f t="shared" si="53"/>
        <v>10.0%</v>
      </c>
      <c r="AK80" s="85" t="str">
        <f t="shared" si="53"/>
        <v>10.0%</v>
      </c>
      <c r="AL80" s="85" t="str">
        <f t="shared" si="53"/>
        <v>10.0%</v>
      </c>
      <c r="AM80" s="85" t="str">
        <f t="shared" si="53"/>
        <v>10.0%</v>
      </c>
      <c r="AN80" s="85" t="str">
        <f t="shared" si="53"/>
        <v>10.0%</v>
      </c>
      <c r="AO80" s="85" t="str">
        <f t="shared" si="53"/>
        <v>10.0%</v>
      </c>
      <c r="AP80" s="85" t="str">
        <f t="shared" si="53"/>
        <v>10.0%</v>
      </c>
      <c r="AQ80" s="85" t="str">
        <f t="shared" si="53"/>
        <v>10.0%</v>
      </c>
      <c r="AR80" s="85" t="str">
        <f t="shared" si="53"/>
        <v>10.0%</v>
      </c>
      <c r="AS80" s="85" t="str">
        <f t="shared" si="53"/>
        <v>10.0%</v>
      </c>
      <c r="AT80" s="85" t="str">
        <f t="shared" si="53"/>
        <v>10.0%</v>
      </c>
      <c r="AU80" s="85" t="str">
        <f t="shared" si="53"/>
        <v>10.0%</v>
      </c>
      <c r="AV80" s="85" t="str">
        <f t="shared" si="53"/>
        <v>10.0%</v>
      </c>
      <c r="AW80" s="85" t="str">
        <f t="shared" si="53"/>
        <v>10.0%</v>
      </c>
      <c r="AX80" s="85" t="str">
        <f t="shared" si="53"/>
        <v>10.0%</v>
      </c>
      <c r="AY80" s="85" t="str">
        <f t="shared" si="53"/>
        <v>10.0%</v>
      </c>
      <c r="AZ80" s="4"/>
      <c r="BA80" s="4"/>
      <c r="BB80" s="4"/>
      <c r="BC80" s="4"/>
      <c r="BD80" s="4"/>
      <c r="BE80" s="4"/>
    </row>
    <row r="81" ht="12.0" customHeight="1">
      <c r="A81" s="4"/>
      <c r="B81" s="4"/>
      <c r="C81" s="3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</row>
    <row r="82" ht="12.0" customHeight="1">
      <c r="A82" s="4"/>
      <c r="B82" s="7" t="s">
        <v>147</v>
      </c>
      <c r="C82" s="49" t="s">
        <v>60</v>
      </c>
      <c r="D82" s="83">
        <v>0.05</v>
      </c>
      <c r="E82" s="85" t="str">
        <f t="shared" ref="E82:AY82" si="54">D82</f>
        <v>5.0%</v>
      </c>
      <c r="F82" s="85" t="str">
        <f t="shared" si="54"/>
        <v>5.0%</v>
      </c>
      <c r="G82" s="85" t="str">
        <f t="shared" si="54"/>
        <v>5.0%</v>
      </c>
      <c r="H82" s="85" t="str">
        <f t="shared" si="54"/>
        <v>5.0%</v>
      </c>
      <c r="I82" s="85" t="str">
        <f t="shared" si="54"/>
        <v>5.0%</v>
      </c>
      <c r="J82" s="85" t="str">
        <f t="shared" si="54"/>
        <v>5.0%</v>
      </c>
      <c r="K82" s="85" t="str">
        <f t="shared" si="54"/>
        <v>5.0%</v>
      </c>
      <c r="L82" s="85" t="str">
        <f t="shared" si="54"/>
        <v>5.0%</v>
      </c>
      <c r="M82" s="85" t="str">
        <f t="shared" si="54"/>
        <v>5.0%</v>
      </c>
      <c r="N82" s="85" t="str">
        <f t="shared" si="54"/>
        <v>5.0%</v>
      </c>
      <c r="O82" s="85" t="str">
        <f t="shared" si="54"/>
        <v>5.0%</v>
      </c>
      <c r="P82" s="85" t="str">
        <f t="shared" si="54"/>
        <v>5.0%</v>
      </c>
      <c r="Q82" s="85" t="str">
        <f t="shared" si="54"/>
        <v>5.0%</v>
      </c>
      <c r="R82" s="85" t="str">
        <f t="shared" si="54"/>
        <v>5.0%</v>
      </c>
      <c r="S82" s="85" t="str">
        <f t="shared" si="54"/>
        <v>5.0%</v>
      </c>
      <c r="T82" s="85" t="str">
        <f t="shared" si="54"/>
        <v>5.0%</v>
      </c>
      <c r="U82" s="85" t="str">
        <f t="shared" si="54"/>
        <v>5.0%</v>
      </c>
      <c r="V82" s="85" t="str">
        <f t="shared" si="54"/>
        <v>5.0%</v>
      </c>
      <c r="W82" s="85" t="str">
        <f t="shared" si="54"/>
        <v>5.0%</v>
      </c>
      <c r="X82" s="85" t="str">
        <f t="shared" si="54"/>
        <v>5.0%</v>
      </c>
      <c r="Y82" s="85" t="str">
        <f t="shared" si="54"/>
        <v>5.0%</v>
      </c>
      <c r="Z82" s="85" t="str">
        <f t="shared" si="54"/>
        <v>5.0%</v>
      </c>
      <c r="AA82" s="85" t="str">
        <f t="shared" si="54"/>
        <v>5.0%</v>
      </c>
      <c r="AB82" s="85" t="str">
        <f t="shared" si="54"/>
        <v>5.0%</v>
      </c>
      <c r="AC82" s="85" t="str">
        <f t="shared" si="54"/>
        <v>5.0%</v>
      </c>
      <c r="AD82" s="85" t="str">
        <f t="shared" si="54"/>
        <v>5.0%</v>
      </c>
      <c r="AE82" s="85" t="str">
        <f t="shared" si="54"/>
        <v>5.0%</v>
      </c>
      <c r="AF82" s="85" t="str">
        <f t="shared" si="54"/>
        <v>5.0%</v>
      </c>
      <c r="AG82" s="85" t="str">
        <f t="shared" si="54"/>
        <v>5.0%</v>
      </c>
      <c r="AH82" s="85" t="str">
        <f t="shared" si="54"/>
        <v>5.0%</v>
      </c>
      <c r="AI82" s="85" t="str">
        <f t="shared" si="54"/>
        <v>5.0%</v>
      </c>
      <c r="AJ82" s="85" t="str">
        <f t="shared" si="54"/>
        <v>5.0%</v>
      </c>
      <c r="AK82" s="85" t="str">
        <f t="shared" si="54"/>
        <v>5.0%</v>
      </c>
      <c r="AL82" s="85" t="str">
        <f t="shared" si="54"/>
        <v>5.0%</v>
      </c>
      <c r="AM82" s="85" t="str">
        <f t="shared" si="54"/>
        <v>5.0%</v>
      </c>
      <c r="AN82" s="85" t="str">
        <f t="shared" si="54"/>
        <v>5.0%</v>
      </c>
      <c r="AO82" s="85" t="str">
        <f t="shared" si="54"/>
        <v>5.0%</v>
      </c>
      <c r="AP82" s="85" t="str">
        <f t="shared" si="54"/>
        <v>5.0%</v>
      </c>
      <c r="AQ82" s="85" t="str">
        <f t="shared" si="54"/>
        <v>5.0%</v>
      </c>
      <c r="AR82" s="85" t="str">
        <f t="shared" si="54"/>
        <v>5.0%</v>
      </c>
      <c r="AS82" s="85" t="str">
        <f t="shared" si="54"/>
        <v>5.0%</v>
      </c>
      <c r="AT82" s="85" t="str">
        <f t="shared" si="54"/>
        <v>5.0%</v>
      </c>
      <c r="AU82" s="85" t="str">
        <f t="shared" si="54"/>
        <v>5.0%</v>
      </c>
      <c r="AV82" s="85" t="str">
        <f t="shared" si="54"/>
        <v>5.0%</v>
      </c>
      <c r="AW82" s="85" t="str">
        <f t="shared" si="54"/>
        <v>5.0%</v>
      </c>
      <c r="AX82" s="85" t="str">
        <f t="shared" si="54"/>
        <v>5.0%</v>
      </c>
      <c r="AY82" s="85" t="str">
        <f t="shared" si="54"/>
        <v>5.0%</v>
      </c>
      <c r="AZ82" s="4"/>
      <c r="BA82" s="4"/>
      <c r="BB82" s="4"/>
      <c r="BC82" s="4"/>
      <c r="BD82" s="4"/>
      <c r="BE82" s="4"/>
    </row>
    <row r="83" ht="12.0" customHeight="1">
      <c r="A83" s="4"/>
      <c r="B83" s="7" t="s">
        <v>148</v>
      </c>
      <c r="C83" s="49" t="s">
        <v>60</v>
      </c>
      <c r="D83" s="83">
        <v>0.1</v>
      </c>
      <c r="E83" s="85" t="str">
        <f t="shared" ref="E83:AY83" si="55">D83</f>
        <v>10.0%</v>
      </c>
      <c r="F83" s="85" t="str">
        <f t="shared" si="55"/>
        <v>10.0%</v>
      </c>
      <c r="G83" s="85" t="str">
        <f t="shared" si="55"/>
        <v>10.0%</v>
      </c>
      <c r="H83" s="85" t="str">
        <f t="shared" si="55"/>
        <v>10.0%</v>
      </c>
      <c r="I83" s="85" t="str">
        <f t="shared" si="55"/>
        <v>10.0%</v>
      </c>
      <c r="J83" s="85" t="str">
        <f t="shared" si="55"/>
        <v>10.0%</v>
      </c>
      <c r="K83" s="85" t="str">
        <f t="shared" si="55"/>
        <v>10.0%</v>
      </c>
      <c r="L83" s="85" t="str">
        <f t="shared" si="55"/>
        <v>10.0%</v>
      </c>
      <c r="M83" s="85" t="str">
        <f t="shared" si="55"/>
        <v>10.0%</v>
      </c>
      <c r="N83" s="85" t="str">
        <f t="shared" si="55"/>
        <v>10.0%</v>
      </c>
      <c r="O83" s="85" t="str">
        <f t="shared" si="55"/>
        <v>10.0%</v>
      </c>
      <c r="P83" s="85" t="str">
        <f t="shared" si="55"/>
        <v>10.0%</v>
      </c>
      <c r="Q83" s="85" t="str">
        <f t="shared" si="55"/>
        <v>10.0%</v>
      </c>
      <c r="R83" s="85" t="str">
        <f t="shared" si="55"/>
        <v>10.0%</v>
      </c>
      <c r="S83" s="85" t="str">
        <f t="shared" si="55"/>
        <v>10.0%</v>
      </c>
      <c r="T83" s="85" t="str">
        <f t="shared" si="55"/>
        <v>10.0%</v>
      </c>
      <c r="U83" s="85" t="str">
        <f t="shared" si="55"/>
        <v>10.0%</v>
      </c>
      <c r="V83" s="85" t="str">
        <f t="shared" si="55"/>
        <v>10.0%</v>
      </c>
      <c r="W83" s="85" t="str">
        <f t="shared" si="55"/>
        <v>10.0%</v>
      </c>
      <c r="X83" s="85" t="str">
        <f t="shared" si="55"/>
        <v>10.0%</v>
      </c>
      <c r="Y83" s="85" t="str">
        <f t="shared" si="55"/>
        <v>10.0%</v>
      </c>
      <c r="Z83" s="85" t="str">
        <f t="shared" si="55"/>
        <v>10.0%</v>
      </c>
      <c r="AA83" s="85" t="str">
        <f t="shared" si="55"/>
        <v>10.0%</v>
      </c>
      <c r="AB83" s="85" t="str">
        <f t="shared" si="55"/>
        <v>10.0%</v>
      </c>
      <c r="AC83" s="85" t="str">
        <f t="shared" si="55"/>
        <v>10.0%</v>
      </c>
      <c r="AD83" s="85" t="str">
        <f t="shared" si="55"/>
        <v>10.0%</v>
      </c>
      <c r="AE83" s="85" t="str">
        <f t="shared" si="55"/>
        <v>10.0%</v>
      </c>
      <c r="AF83" s="85" t="str">
        <f t="shared" si="55"/>
        <v>10.0%</v>
      </c>
      <c r="AG83" s="85" t="str">
        <f t="shared" si="55"/>
        <v>10.0%</v>
      </c>
      <c r="AH83" s="85" t="str">
        <f t="shared" si="55"/>
        <v>10.0%</v>
      </c>
      <c r="AI83" s="85" t="str">
        <f t="shared" si="55"/>
        <v>10.0%</v>
      </c>
      <c r="AJ83" s="85" t="str">
        <f t="shared" si="55"/>
        <v>10.0%</v>
      </c>
      <c r="AK83" s="85" t="str">
        <f t="shared" si="55"/>
        <v>10.0%</v>
      </c>
      <c r="AL83" s="85" t="str">
        <f t="shared" si="55"/>
        <v>10.0%</v>
      </c>
      <c r="AM83" s="85" t="str">
        <f t="shared" si="55"/>
        <v>10.0%</v>
      </c>
      <c r="AN83" s="85" t="str">
        <f t="shared" si="55"/>
        <v>10.0%</v>
      </c>
      <c r="AO83" s="85" t="str">
        <f t="shared" si="55"/>
        <v>10.0%</v>
      </c>
      <c r="AP83" s="85" t="str">
        <f t="shared" si="55"/>
        <v>10.0%</v>
      </c>
      <c r="AQ83" s="85" t="str">
        <f t="shared" si="55"/>
        <v>10.0%</v>
      </c>
      <c r="AR83" s="85" t="str">
        <f t="shared" si="55"/>
        <v>10.0%</v>
      </c>
      <c r="AS83" s="85" t="str">
        <f t="shared" si="55"/>
        <v>10.0%</v>
      </c>
      <c r="AT83" s="85" t="str">
        <f t="shared" si="55"/>
        <v>10.0%</v>
      </c>
      <c r="AU83" s="85" t="str">
        <f t="shared" si="55"/>
        <v>10.0%</v>
      </c>
      <c r="AV83" s="85" t="str">
        <f t="shared" si="55"/>
        <v>10.0%</v>
      </c>
      <c r="AW83" s="85" t="str">
        <f t="shared" si="55"/>
        <v>10.0%</v>
      </c>
      <c r="AX83" s="85" t="str">
        <f t="shared" si="55"/>
        <v>10.0%</v>
      </c>
      <c r="AY83" s="85" t="str">
        <f t="shared" si="55"/>
        <v>10.0%</v>
      </c>
      <c r="AZ83" s="4"/>
      <c r="BA83" s="4"/>
      <c r="BB83" s="4"/>
      <c r="BC83" s="4"/>
      <c r="BD83" s="4"/>
      <c r="BE83" s="4"/>
    </row>
    <row r="84" ht="12.0" customHeight="1">
      <c r="A84" s="4"/>
      <c r="B84" s="4"/>
      <c r="C84" s="3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</row>
    <row r="85" ht="12.0" customHeight="1">
      <c r="A85" s="4"/>
      <c r="B85" s="7" t="s">
        <v>150</v>
      </c>
      <c r="C85" s="49" t="s">
        <v>60</v>
      </c>
      <c r="D85" s="83">
        <v>0.05</v>
      </c>
      <c r="E85" s="85" t="str">
        <f t="shared" ref="E85:AY85" si="56">D85</f>
        <v>5.0%</v>
      </c>
      <c r="F85" s="85" t="str">
        <f t="shared" si="56"/>
        <v>5.0%</v>
      </c>
      <c r="G85" s="85" t="str">
        <f t="shared" si="56"/>
        <v>5.0%</v>
      </c>
      <c r="H85" s="85" t="str">
        <f t="shared" si="56"/>
        <v>5.0%</v>
      </c>
      <c r="I85" s="85" t="str">
        <f t="shared" si="56"/>
        <v>5.0%</v>
      </c>
      <c r="J85" s="85" t="str">
        <f t="shared" si="56"/>
        <v>5.0%</v>
      </c>
      <c r="K85" s="85" t="str">
        <f t="shared" si="56"/>
        <v>5.0%</v>
      </c>
      <c r="L85" s="85" t="str">
        <f t="shared" si="56"/>
        <v>5.0%</v>
      </c>
      <c r="M85" s="85" t="str">
        <f t="shared" si="56"/>
        <v>5.0%</v>
      </c>
      <c r="N85" s="85" t="str">
        <f t="shared" si="56"/>
        <v>5.0%</v>
      </c>
      <c r="O85" s="85" t="str">
        <f t="shared" si="56"/>
        <v>5.0%</v>
      </c>
      <c r="P85" s="85" t="str">
        <f t="shared" si="56"/>
        <v>5.0%</v>
      </c>
      <c r="Q85" s="85" t="str">
        <f t="shared" si="56"/>
        <v>5.0%</v>
      </c>
      <c r="R85" s="85" t="str">
        <f t="shared" si="56"/>
        <v>5.0%</v>
      </c>
      <c r="S85" s="85" t="str">
        <f t="shared" si="56"/>
        <v>5.0%</v>
      </c>
      <c r="T85" s="85" t="str">
        <f t="shared" si="56"/>
        <v>5.0%</v>
      </c>
      <c r="U85" s="85" t="str">
        <f t="shared" si="56"/>
        <v>5.0%</v>
      </c>
      <c r="V85" s="85" t="str">
        <f t="shared" si="56"/>
        <v>5.0%</v>
      </c>
      <c r="W85" s="85" t="str">
        <f t="shared" si="56"/>
        <v>5.0%</v>
      </c>
      <c r="X85" s="85" t="str">
        <f t="shared" si="56"/>
        <v>5.0%</v>
      </c>
      <c r="Y85" s="85" t="str">
        <f t="shared" si="56"/>
        <v>5.0%</v>
      </c>
      <c r="Z85" s="85" t="str">
        <f t="shared" si="56"/>
        <v>5.0%</v>
      </c>
      <c r="AA85" s="85" t="str">
        <f t="shared" si="56"/>
        <v>5.0%</v>
      </c>
      <c r="AB85" s="85" t="str">
        <f t="shared" si="56"/>
        <v>5.0%</v>
      </c>
      <c r="AC85" s="85" t="str">
        <f t="shared" si="56"/>
        <v>5.0%</v>
      </c>
      <c r="AD85" s="85" t="str">
        <f t="shared" si="56"/>
        <v>5.0%</v>
      </c>
      <c r="AE85" s="85" t="str">
        <f t="shared" si="56"/>
        <v>5.0%</v>
      </c>
      <c r="AF85" s="85" t="str">
        <f t="shared" si="56"/>
        <v>5.0%</v>
      </c>
      <c r="AG85" s="85" t="str">
        <f t="shared" si="56"/>
        <v>5.0%</v>
      </c>
      <c r="AH85" s="85" t="str">
        <f t="shared" si="56"/>
        <v>5.0%</v>
      </c>
      <c r="AI85" s="85" t="str">
        <f t="shared" si="56"/>
        <v>5.0%</v>
      </c>
      <c r="AJ85" s="85" t="str">
        <f t="shared" si="56"/>
        <v>5.0%</v>
      </c>
      <c r="AK85" s="85" t="str">
        <f t="shared" si="56"/>
        <v>5.0%</v>
      </c>
      <c r="AL85" s="85" t="str">
        <f t="shared" si="56"/>
        <v>5.0%</v>
      </c>
      <c r="AM85" s="85" t="str">
        <f t="shared" si="56"/>
        <v>5.0%</v>
      </c>
      <c r="AN85" s="85" t="str">
        <f t="shared" si="56"/>
        <v>5.0%</v>
      </c>
      <c r="AO85" s="85" t="str">
        <f t="shared" si="56"/>
        <v>5.0%</v>
      </c>
      <c r="AP85" s="85" t="str">
        <f t="shared" si="56"/>
        <v>5.0%</v>
      </c>
      <c r="AQ85" s="85" t="str">
        <f t="shared" si="56"/>
        <v>5.0%</v>
      </c>
      <c r="AR85" s="85" t="str">
        <f t="shared" si="56"/>
        <v>5.0%</v>
      </c>
      <c r="AS85" s="85" t="str">
        <f t="shared" si="56"/>
        <v>5.0%</v>
      </c>
      <c r="AT85" s="85" t="str">
        <f t="shared" si="56"/>
        <v>5.0%</v>
      </c>
      <c r="AU85" s="85" t="str">
        <f t="shared" si="56"/>
        <v>5.0%</v>
      </c>
      <c r="AV85" s="85" t="str">
        <f t="shared" si="56"/>
        <v>5.0%</v>
      </c>
      <c r="AW85" s="85" t="str">
        <f t="shared" si="56"/>
        <v>5.0%</v>
      </c>
      <c r="AX85" s="85" t="str">
        <f t="shared" si="56"/>
        <v>5.0%</v>
      </c>
      <c r="AY85" s="85" t="str">
        <f t="shared" si="56"/>
        <v>5.0%</v>
      </c>
      <c r="AZ85" s="4"/>
      <c r="BA85" s="4"/>
      <c r="BB85" s="4"/>
      <c r="BC85" s="4"/>
      <c r="BD85" s="4"/>
      <c r="BE85" s="4"/>
    </row>
    <row r="86" ht="12.0" customHeight="1">
      <c r="A86" s="4"/>
      <c r="B86" s="4"/>
      <c r="C86" s="3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</row>
    <row r="87" ht="12.0" customHeight="1">
      <c r="A87" s="4"/>
      <c r="B87" s="7" t="s">
        <v>152</v>
      </c>
      <c r="C87" s="49" t="s">
        <v>60</v>
      </c>
      <c r="D87" s="83">
        <v>0.25</v>
      </c>
      <c r="E87" s="75" t="str">
        <f t="shared" ref="E87:AY87" si="57">D87</f>
        <v>25%</v>
      </c>
      <c r="F87" s="75" t="str">
        <f t="shared" si="57"/>
        <v>25%</v>
      </c>
      <c r="G87" s="75" t="str">
        <f t="shared" si="57"/>
        <v>25%</v>
      </c>
      <c r="H87" s="75" t="str">
        <f t="shared" si="57"/>
        <v>25%</v>
      </c>
      <c r="I87" s="75" t="str">
        <f t="shared" si="57"/>
        <v>25%</v>
      </c>
      <c r="J87" s="75" t="str">
        <f t="shared" si="57"/>
        <v>25%</v>
      </c>
      <c r="K87" s="75" t="str">
        <f t="shared" si="57"/>
        <v>25%</v>
      </c>
      <c r="L87" s="75" t="str">
        <f t="shared" si="57"/>
        <v>25%</v>
      </c>
      <c r="M87" s="75" t="str">
        <f t="shared" si="57"/>
        <v>25%</v>
      </c>
      <c r="N87" s="75" t="str">
        <f t="shared" si="57"/>
        <v>25%</v>
      </c>
      <c r="O87" s="75" t="str">
        <f t="shared" si="57"/>
        <v>25%</v>
      </c>
      <c r="P87" s="75" t="str">
        <f t="shared" si="57"/>
        <v>25%</v>
      </c>
      <c r="Q87" s="75" t="str">
        <f t="shared" si="57"/>
        <v>25%</v>
      </c>
      <c r="R87" s="75" t="str">
        <f t="shared" si="57"/>
        <v>25%</v>
      </c>
      <c r="S87" s="75" t="str">
        <f t="shared" si="57"/>
        <v>25%</v>
      </c>
      <c r="T87" s="75" t="str">
        <f t="shared" si="57"/>
        <v>25%</v>
      </c>
      <c r="U87" s="75" t="str">
        <f t="shared" si="57"/>
        <v>25%</v>
      </c>
      <c r="V87" s="75" t="str">
        <f t="shared" si="57"/>
        <v>25%</v>
      </c>
      <c r="W87" s="75" t="str">
        <f t="shared" si="57"/>
        <v>25%</v>
      </c>
      <c r="X87" s="75" t="str">
        <f t="shared" si="57"/>
        <v>25%</v>
      </c>
      <c r="Y87" s="75" t="str">
        <f t="shared" si="57"/>
        <v>25%</v>
      </c>
      <c r="Z87" s="75" t="str">
        <f t="shared" si="57"/>
        <v>25%</v>
      </c>
      <c r="AA87" s="75" t="str">
        <f t="shared" si="57"/>
        <v>25%</v>
      </c>
      <c r="AB87" s="75" t="str">
        <f t="shared" si="57"/>
        <v>25%</v>
      </c>
      <c r="AC87" s="75" t="str">
        <f t="shared" si="57"/>
        <v>25%</v>
      </c>
      <c r="AD87" s="75" t="str">
        <f t="shared" si="57"/>
        <v>25%</v>
      </c>
      <c r="AE87" s="75" t="str">
        <f t="shared" si="57"/>
        <v>25%</v>
      </c>
      <c r="AF87" s="75" t="str">
        <f t="shared" si="57"/>
        <v>25%</v>
      </c>
      <c r="AG87" s="75" t="str">
        <f t="shared" si="57"/>
        <v>25%</v>
      </c>
      <c r="AH87" s="75" t="str">
        <f t="shared" si="57"/>
        <v>25%</v>
      </c>
      <c r="AI87" s="75" t="str">
        <f t="shared" si="57"/>
        <v>25%</v>
      </c>
      <c r="AJ87" s="75" t="str">
        <f t="shared" si="57"/>
        <v>25%</v>
      </c>
      <c r="AK87" s="75" t="str">
        <f t="shared" si="57"/>
        <v>25%</v>
      </c>
      <c r="AL87" s="75" t="str">
        <f t="shared" si="57"/>
        <v>25%</v>
      </c>
      <c r="AM87" s="75" t="str">
        <f t="shared" si="57"/>
        <v>25%</v>
      </c>
      <c r="AN87" s="75" t="str">
        <f t="shared" si="57"/>
        <v>25%</v>
      </c>
      <c r="AO87" s="75" t="str">
        <f t="shared" si="57"/>
        <v>25%</v>
      </c>
      <c r="AP87" s="75" t="str">
        <f t="shared" si="57"/>
        <v>25%</v>
      </c>
      <c r="AQ87" s="75" t="str">
        <f t="shared" si="57"/>
        <v>25%</v>
      </c>
      <c r="AR87" s="75" t="str">
        <f t="shared" si="57"/>
        <v>25%</v>
      </c>
      <c r="AS87" s="75" t="str">
        <f t="shared" si="57"/>
        <v>25%</v>
      </c>
      <c r="AT87" s="75" t="str">
        <f t="shared" si="57"/>
        <v>25%</v>
      </c>
      <c r="AU87" s="75" t="str">
        <f t="shared" si="57"/>
        <v>25%</v>
      </c>
      <c r="AV87" s="75" t="str">
        <f t="shared" si="57"/>
        <v>25%</v>
      </c>
      <c r="AW87" s="75" t="str">
        <f t="shared" si="57"/>
        <v>25%</v>
      </c>
      <c r="AX87" s="75" t="str">
        <f t="shared" si="57"/>
        <v>25%</v>
      </c>
      <c r="AY87" s="75" t="str">
        <f t="shared" si="57"/>
        <v>25%</v>
      </c>
      <c r="AZ87" s="4"/>
      <c r="BA87" s="4"/>
      <c r="BB87" s="4"/>
      <c r="BC87" s="4"/>
      <c r="BD87" s="4"/>
      <c r="BE87" s="4"/>
    </row>
    <row r="88" ht="12.0" customHeight="1">
      <c r="A88" s="4"/>
      <c r="B88" s="7" t="s">
        <v>154</v>
      </c>
      <c r="C88" s="49" t="s">
        <v>60</v>
      </c>
      <c r="D88" s="83">
        <v>0.5</v>
      </c>
      <c r="E88" s="75" t="str">
        <f t="shared" ref="E88:AY88" si="58">D88</f>
        <v>50%</v>
      </c>
      <c r="F88" s="75" t="str">
        <f t="shared" si="58"/>
        <v>50%</v>
      </c>
      <c r="G88" s="75" t="str">
        <f t="shared" si="58"/>
        <v>50%</v>
      </c>
      <c r="H88" s="75" t="str">
        <f t="shared" si="58"/>
        <v>50%</v>
      </c>
      <c r="I88" s="75" t="str">
        <f t="shared" si="58"/>
        <v>50%</v>
      </c>
      <c r="J88" s="75" t="str">
        <f t="shared" si="58"/>
        <v>50%</v>
      </c>
      <c r="K88" s="75" t="str">
        <f t="shared" si="58"/>
        <v>50%</v>
      </c>
      <c r="L88" s="75" t="str">
        <f t="shared" si="58"/>
        <v>50%</v>
      </c>
      <c r="M88" s="75" t="str">
        <f t="shared" si="58"/>
        <v>50%</v>
      </c>
      <c r="N88" s="75" t="str">
        <f t="shared" si="58"/>
        <v>50%</v>
      </c>
      <c r="O88" s="75" t="str">
        <f t="shared" si="58"/>
        <v>50%</v>
      </c>
      <c r="P88" s="75" t="str">
        <f t="shared" si="58"/>
        <v>50%</v>
      </c>
      <c r="Q88" s="75" t="str">
        <f t="shared" si="58"/>
        <v>50%</v>
      </c>
      <c r="R88" s="75" t="str">
        <f t="shared" si="58"/>
        <v>50%</v>
      </c>
      <c r="S88" s="75" t="str">
        <f t="shared" si="58"/>
        <v>50%</v>
      </c>
      <c r="T88" s="75" t="str">
        <f t="shared" si="58"/>
        <v>50%</v>
      </c>
      <c r="U88" s="75" t="str">
        <f t="shared" si="58"/>
        <v>50%</v>
      </c>
      <c r="V88" s="75" t="str">
        <f t="shared" si="58"/>
        <v>50%</v>
      </c>
      <c r="W88" s="75" t="str">
        <f t="shared" si="58"/>
        <v>50%</v>
      </c>
      <c r="X88" s="75" t="str">
        <f t="shared" si="58"/>
        <v>50%</v>
      </c>
      <c r="Y88" s="75" t="str">
        <f t="shared" si="58"/>
        <v>50%</v>
      </c>
      <c r="Z88" s="75" t="str">
        <f t="shared" si="58"/>
        <v>50%</v>
      </c>
      <c r="AA88" s="75" t="str">
        <f t="shared" si="58"/>
        <v>50%</v>
      </c>
      <c r="AB88" s="75" t="str">
        <f t="shared" si="58"/>
        <v>50%</v>
      </c>
      <c r="AC88" s="75" t="str">
        <f t="shared" si="58"/>
        <v>50%</v>
      </c>
      <c r="AD88" s="75" t="str">
        <f t="shared" si="58"/>
        <v>50%</v>
      </c>
      <c r="AE88" s="75" t="str">
        <f t="shared" si="58"/>
        <v>50%</v>
      </c>
      <c r="AF88" s="75" t="str">
        <f t="shared" si="58"/>
        <v>50%</v>
      </c>
      <c r="AG88" s="75" t="str">
        <f t="shared" si="58"/>
        <v>50%</v>
      </c>
      <c r="AH88" s="75" t="str">
        <f t="shared" si="58"/>
        <v>50%</v>
      </c>
      <c r="AI88" s="75" t="str">
        <f t="shared" si="58"/>
        <v>50%</v>
      </c>
      <c r="AJ88" s="75" t="str">
        <f t="shared" si="58"/>
        <v>50%</v>
      </c>
      <c r="AK88" s="75" t="str">
        <f t="shared" si="58"/>
        <v>50%</v>
      </c>
      <c r="AL88" s="75" t="str">
        <f t="shared" si="58"/>
        <v>50%</v>
      </c>
      <c r="AM88" s="75" t="str">
        <f t="shared" si="58"/>
        <v>50%</v>
      </c>
      <c r="AN88" s="75" t="str">
        <f t="shared" si="58"/>
        <v>50%</v>
      </c>
      <c r="AO88" s="75" t="str">
        <f t="shared" si="58"/>
        <v>50%</v>
      </c>
      <c r="AP88" s="75" t="str">
        <f t="shared" si="58"/>
        <v>50%</v>
      </c>
      <c r="AQ88" s="75" t="str">
        <f t="shared" si="58"/>
        <v>50%</v>
      </c>
      <c r="AR88" s="75" t="str">
        <f t="shared" si="58"/>
        <v>50%</v>
      </c>
      <c r="AS88" s="75" t="str">
        <f t="shared" si="58"/>
        <v>50%</v>
      </c>
      <c r="AT88" s="75" t="str">
        <f t="shared" si="58"/>
        <v>50%</v>
      </c>
      <c r="AU88" s="75" t="str">
        <f t="shared" si="58"/>
        <v>50%</v>
      </c>
      <c r="AV88" s="75" t="str">
        <f t="shared" si="58"/>
        <v>50%</v>
      </c>
      <c r="AW88" s="75" t="str">
        <f t="shared" si="58"/>
        <v>50%</v>
      </c>
      <c r="AX88" s="75" t="str">
        <f t="shared" si="58"/>
        <v>50%</v>
      </c>
      <c r="AY88" s="75" t="str">
        <f t="shared" si="58"/>
        <v>50%</v>
      </c>
      <c r="AZ88" s="4"/>
      <c r="BA88" s="4"/>
      <c r="BB88" s="4"/>
      <c r="BC88" s="4"/>
      <c r="BD88" s="4"/>
      <c r="BE88" s="4"/>
    </row>
    <row r="89" ht="12.0" customHeight="1">
      <c r="A89" s="4"/>
      <c r="B89" s="7" t="s">
        <v>156</v>
      </c>
      <c r="C89" s="49" t="s">
        <v>60</v>
      </c>
      <c r="D89" s="85" t="str">
        <f t="shared" ref="D89:AY89" si="59">1-SUM(D87:D88)</f>
        <v>25.0%</v>
      </c>
      <c r="E89" s="85" t="str">
        <f t="shared" si="59"/>
        <v>25.0%</v>
      </c>
      <c r="F89" s="85" t="str">
        <f t="shared" si="59"/>
        <v>25.0%</v>
      </c>
      <c r="G89" s="85" t="str">
        <f t="shared" si="59"/>
        <v>25.0%</v>
      </c>
      <c r="H89" s="85" t="str">
        <f t="shared" si="59"/>
        <v>25.0%</v>
      </c>
      <c r="I89" s="85" t="str">
        <f t="shared" si="59"/>
        <v>25.0%</v>
      </c>
      <c r="J89" s="85" t="str">
        <f t="shared" si="59"/>
        <v>25.0%</v>
      </c>
      <c r="K89" s="85" t="str">
        <f t="shared" si="59"/>
        <v>25.0%</v>
      </c>
      <c r="L89" s="85" t="str">
        <f t="shared" si="59"/>
        <v>25.0%</v>
      </c>
      <c r="M89" s="85" t="str">
        <f t="shared" si="59"/>
        <v>25.0%</v>
      </c>
      <c r="N89" s="85" t="str">
        <f t="shared" si="59"/>
        <v>25.0%</v>
      </c>
      <c r="O89" s="85" t="str">
        <f t="shared" si="59"/>
        <v>25.0%</v>
      </c>
      <c r="P89" s="85" t="str">
        <f t="shared" si="59"/>
        <v>25.0%</v>
      </c>
      <c r="Q89" s="85" t="str">
        <f t="shared" si="59"/>
        <v>25.0%</v>
      </c>
      <c r="R89" s="85" t="str">
        <f t="shared" si="59"/>
        <v>25.0%</v>
      </c>
      <c r="S89" s="85" t="str">
        <f t="shared" si="59"/>
        <v>25.0%</v>
      </c>
      <c r="T89" s="85" t="str">
        <f t="shared" si="59"/>
        <v>25.0%</v>
      </c>
      <c r="U89" s="85" t="str">
        <f t="shared" si="59"/>
        <v>25.0%</v>
      </c>
      <c r="V89" s="85" t="str">
        <f t="shared" si="59"/>
        <v>25.0%</v>
      </c>
      <c r="W89" s="85" t="str">
        <f t="shared" si="59"/>
        <v>25.0%</v>
      </c>
      <c r="X89" s="85" t="str">
        <f t="shared" si="59"/>
        <v>25.0%</v>
      </c>
      <c r="Y89" s="85" t="str">
        <f t="shared" si="59"/>
        <v>25.0%</v>
      </c>
      <c r="Z89" s="85" t="str">
        <f t="shared" si="59"/>
        <v>25.0%</v>
      </c>
      <c r="AA89" s="85" t="str">
        <f t="shared" si="59"/>
        <v>25.0%</v>
      </c>
      <c r="AB89" s="85" t="str">
        <f t="shared" si="59"/>
        <v>25.0%</v>
      </c>
      <c r="AC89" s="85" t="str">
        <f t="shared" si="59"/>
        <v>25.0%</v>
      </c>
      <c r="AD89" s="85" t="str">
        <f t="shared" si="59"/>
        <v>25.0%</v>
      </c>
      <c r="AE89" s="85" t="str">
        <f t="shared" si="59"/>
        <v>25.0%</v>
      </c>
      <c r="AF89" s="85" t="str">
        <f t="shared" si="59"/>
        <v>25.0%</v>
      </c>
      <c r="AG89" s="85" t="str">
        <f t="shared" si="59"/>
        <v>25.0%</v>
      </c>
      <c r="AH89" s="85" t="str">
        <f t="shared" si="59"/>
        <v>25.0%</v>
      </c>
      <c r="AI89" s="85" t="str">
        <f t="shared" si="59"/>
        <v>25.0%</v>
      </c>
      <c r="AJ89" s="85" t="str">
        <f t="shared" si="59"/>
        <v>25.0%</v>
      </c>
      <c r="AK89" s="85" t="str">
        <f t="shared" si="59"/>
        <v>25.0%</v>
      </c>
      <c r="AL89" s="85" t="str">
        <f t="shared" si="59"/>
        <v>25.0%</v>
      </c>
      <c r="AM89" s="85" t="str">
        <f t="shared" si="59"/>
        <v>25.0%</v>
      </c>
      <c r="AN89" s="85" t="str">
        <f t="shared" si="59"/>
        <v>25.0%</v>
      </c>
      <c r="AO89" s="85" t="str">
        <f t="shared" si="59"/>
        <v>25.0%</v>
      </c>
      <c r="AP89" s="85" t="str">
        <f t="shared" si="59"/>
        <v>25.0%</v>
      </c>
      <c r="AQ89" s="85" t="str">
        <f t="shared" si="59"/>
        <v>25.0%</v>
      </c>
      <c r="AR89" s="85" t="str">
        <f t="shared" si="59"/>
        <v>25.0%</v>
      </c>
      <c r="AS89" s="85" t="str">
        <f t="shared" si="59"/>
        <v>25.0%</v>
      </c>
      <c r="AT89" s="85" t="str">
        <f t="shared" si="59"/>
        <v>25.0%</v>
      </c>
      <c r="AU89" s="85" t="str">
        <f t="shared" si="59"/>
        <v>25.0%</v>
      </c>
      <c r="AV89" s="85" t="str">
        <f t="shared" si="59"/>
        <v>25.0%</v>
      </c>
      <c r="AW89" s="85" t="str">
        <f t="shared" si="59"/>
        <v>25.0%</v>
      </c>
      <c r="AX89" s="85" t="str">
        <f t="shared" si="59"/>
        <v>25.0%</v>
      </c>
      <c r="AY89" s="85" t="str">
        <f t="shared" si="59"/>
        <v>25.0%</v>
      </c>
      <c r="AZ89" s="4"/>
      <c r="BA89" s="4"/>
      <c r="BB89" s="4"/>
      <c r="BC89" s="4"/>
      <c r="BD89" s="4"/>
      <c r="BE89" s="4"/>
    </row>
    <row r="90" ht="12.0" customHeight="1">
      <c r="A90" s="4"/>
      <c r="B90" s="3" t="s">
        <v>157</v>
      </c>
      <c r="C90" s="84"/>
      <c r="D90" s="87" t="str">
        <f>SUM(D87:D89)=1</f>
        <v>TRUE</v>
      </c>
      <c r="E90" s="87" t="str">
        <f t="shared" ref="E90:AY90" si="60">D90</f>
        <v>TRUE</v>
      </c>
      <c r="F90" s="87" t="str">
        <f t="shared" si="60"/>
        <v>TRUE</v>
      </c>
      <c r="G90" s="87" t="str">
        <f t="shared" si="60"/>
        <v>TRUE</v>
      </c>
      <c r="H90" s="87" t="str">
        <f t="shared" si="60"/>
        <v>TRUE</v>
      </c>
      <c r="I90" s="87" t="str">
        <f t="shared" si="60"/>
        <v>TRUE</v>
      </c>
      <c r="J90" s="87" t="str">
        <f t="shared" si="60"/>
        <v>TRUE</v>
      </c>
      <c r="K90" s="87" t="str">
        <f t="shared" si="60"/>
        <v>TRUE</v>
      </c>
      <c r="L90" s="87" t="str">
        <f t="shared" si="60"/>
        <v>TRUE</v>
      </c>
      <c r="M90" s="87" t="str">
        <f t="shared" si="60"/>
        <v>TRUE</v>
      </c>
      <c r="N90" s="87" t="str">
        <f t="shared" si="60"/>
        <v>TRUE</v>
      </c>
      <c r="O90" s="87" t="str">
        <f t="shared" si="60"/>
        <v>TRUE</v>
      </c>
      <c r="P90" s="87" t="str">
        <f t="shared" si="60"/>
        <v>TRUE</v>
      </c>
      <c r="Q90" s="87" t="str">
        <f t="shared" si="60"/>
        <v>TRUE</v>
      </c>
      <c r="R90" s="87" t="str">
        <f t="shared" si="60"/>
        <v>TRUE</v>
      </c>
      <c r="S90" s="87" t="str">
        <f t="shared" si="60"/>
        <v>TRUE</v>
      </c>
      <c r="T90" s="87" t="str">
        <f t="shared" si="60"/>
        <v>TRUE</v>
      </c>
      <c r="U90" s="87" t="str">
        <f t="shared" si="60"/>
        <v>TRUE</v>
      </c>
      <c r="V90" s="87" t="str">
        <f t="shared" si="60"/>
        <v>TRUE</v>
      </c>
      <c r="W90" s="87" t="str">
        <f t="shared" si="60"/>
        <v>TRUE</v>
      </c>
      <c r="X90" s="87" t="str">
        <f t="shared" si="60"/>
        <v>TRUE</v>
      </c>
      <c r="Y90" s="87" t="str">
        <f t="shared" si="60"/>
        <v>TRUE</v>
      </c>
      <c r="Z90" s="87" t="str">
        <f t="shared" si="60"/>
        <v>TRUE</v>
      </c>
      <c r="AA90" s="87" t="str">
        <f t="shared" si="60"/>
        <v>TRUE</v>
      </c>
      <c r="AB90" s="87" t="str">
        <f t="shared" si="60"/>
        <v>TRUE</v>
      </c>
      <c r="AC90" s="87" t="str">
        <f t="shared" si="60"/>
        <v>TRUE</v>
      </c>
      <c r="AD90" s="87" t="str">
        <f t="shared" si="60"/>
        <v>TRUE</v>
      </c>
      <c r="AE90" s="87" t="str">
        <f t="shared" si="60"/>
        <v>TRUE</v>
      </c>
      <c r="AF90" s="87" t="str">
        <f t="shared" si="60"/>
        <v>TRUE</v>
      </c>
      <c r="AG90" s="87" t="str">
        <f t="shared" si="60"/>
        <v>TRUE</v>
      </c>
      <c r="AH90" s="87" t="str">
        <f t="shared" si="60"/>
        <v>TRUE</v>
      </c>
      <c r="AI90" s="87" t="str">
        <f t="shared" si="60"/>
        <v>TRUE</v>
      </c>
      <c r="AJ90" s="87" t="str">
        <f t="shared" si="60"/>
        <v>TRUE</v>
      </c>
      <c r="AK90" s="87" t="str">
        <f t="shared" si="60"/>
        <v>TRUE</v>
      </c>
      <c r="AL90" s="87" t="str">
        <f t="shared" si="60"/>
        <v>TRUE</v>
      </c>
      <c r="AM90" s="87" t="str">
        <f t="shared" si="60"/>
        <v>TRUE</v>
      </c>
      <c r="AN90" s="87" t="str">
        <f t="shared" si="60"/>
        <v>TRUE</v>
      </c>
      <c r="AO90" s="87" t="str">
        <f t="shared" si="60"/>
        <v>TRUE</v>
      </c>
      <c r="AP90" s="87" t="str">
        <f t="shared" si="60"/>
        <v>TRUE</v>
      </c>
      <c r="AQ90" s="87" t="str">
        <f t="shared" si="60"/>
        <v>TRUE</v>
      </c>
      <c r="AR90" s="87" t="str">
        <f t="shared" si="60"/>
        <v>TRUE</v>
      </c>
      <c r="AS90" s="87" t="str">
        <f t="shared" si="60"/>
        <v>TRUE</v>
      </c>
      <c r="AT90" s="87" t="str">
        <f t="shared" si="60"/>
        <v>TRUE</v>
      </c>
      <c r="AU90" s="87" t="str">
        <f t="shared" si="60"/>
        <v>TRUE</v>
      </c>
      <c r="AV90" s="87" t="str">
        <f t="shared" si="60"/>
        <v>TRUE</v>
      </c>
      <c r="AW90" s="87" t="str">
        <f t="shared" si="60"/>
        <v>TRUE</v>
      </c>
      <c r="AX90" s="87" t="str">
        <f t="shared" si="60"/>
        <v>TRUE</v>
      </c>
      <c r="AY90" s="87" t="str">
        <f t="shared" si="60"/>
        <v>TRUE</v>
      </c>
      <c r="AZ90" s="4"/>
      <c r="BA90" s="4"/>
      <c r="BB90" s="4"/>
      <c r="BC90" s="4"/>
      <c r="BD90" s="4"/>
      <c r="BE90" s="4"/>
    </row>
    <row r="91" ht="12.0" customHeight="1">
      <c r="A91" s="4"/>
      <c r="B91" s="4"/>
      <c r="C91" s="8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</row>
    <row r="92" ht="12.0" customHeight="1">
      <c r="A92" s="4"/>
      <c r="B92" s="7" t="s">
        <v>159</v>
      </c>
      <c r="C92" s="49" t="s">
        <v>37</v>
      </c>
      <c r="D92" s="51">
        <v>500.0</v>
      </c>
      <c r="E92" s="52" t="str">
        <f t="shared" ref="E92:AY92" si="61">D92</f>
        <v>500</v>
      </c>
      <c r="F92" s="52" t="str">
        <f t="shared" si="61"/>
        <v>500</v>
      </c>
      <c r="G92" s="52" t="str">
        <f t="shared" si="61"/>
        <v>500</v>
      </c>
      <c r="H92" s="52" t="str">
        <f t="shared" si="61"/>
        <v>500</v>
      </c>
      <c r="I92" s="52" t="str">
        <f t="shared" si="61"/>
        <v>500</v>
      </c>
      <c r="J92" s="52" t="str">
        <f t="shared" si="61"/>
        <v>500</v>
      </c>
      <c r="K92" s="52" t="str">
        <f t="shared" si="61"/>
        <v>500</v>
      </c>
      <c r="L92" s="52" t="str">
        <f t="shared" si="61"/>
        <v>500</v>
      </c>
      <c r="M92" s="52" t="str">
        <f t="shared" si="61"/>
        <v>500</v>
      </c>
      <c r="N92" s="52" t="str">
        <f t="shared" si="61"/>
        <v>500</v>
      </c>
      <c r="O92" s="52" t="str">
        <f t="shared" si="61"/>
        <v>500</v>
      </c>
      <c r="P92" s="52" t="str">
        <f t="shared" si="61"/>
        <v>500</v>
      </c>
      <c r="Q92" s="52" t="str">
        <f t="shared" si="61"/>
        <v>500</v>
      </c>
      <c r="R92" s="52" t="str">
        <f t="shared" si="61"/>
        <v>500</v>
      </c>
      <c r="S92" s="52" t="str">
        <f t="shared" si="61"/>
        <v>500</v>
      </c>
      <c r="T92" s="52" t="str">
        <f t="shared" si="61"/>
        <v>500</v>
      </c>
      <c r="U92" s="52" t="str">
        <f t="shared" si="61"/>
        <v>500</v>
      </c>
      <c r="V92" s="52" t="str">
        <f t="shared" si="61"/>
        <v>500</v>
      </c>
      <c r="W92" s="52" t="str">
        <f t="shared" si="61"/>
        <v>500</v>
      </c>
      <c r="X92" s="52" t="str">
        <f t="shared" si="61"/>
        <v>500</v>
      </c>
      <c r="Y92" s="52" t="str">
        <f t="shared" si="61"/>
        <v>500</v>
      </c>
      <c r="Z92" s="52" t="str">
        <f t="shared" si="61"/>
        <v>500</v>
      </c>
      <c r="AA92" s="52" t="str">
        <f t="shared" si="61"/>
        <v>500</v>
      </c>
      <c r="AB92" s="52" t="str">
        <f t="shared" si="61"/>
        <v>500</v>
      </c>
      <c r="AC92" s="52" t="str">
        <f t="shared" si="61"/>
        <v>500</v>
      </c>
      <c r="AD92" s="52" t="str">
        <f t="shared" si="61"/>
        <v>500</v>
      </c>
      <c r="AE92" s="52" t="str">
        <f t="shared" si="61"/>
        <v>500</v>
      </c>
      <c r="AF92" s="52" t="str">
        <f t="shared" si="61"/>
        <v>500</v>
      </c>
      <c r="AG92" s="52" t="str">
        <f t="shared" si="61"/>
        <v>500</v>
      </c>
      <c r="AH92" s="52" t="str">
        <f t="shared" si="61"/>
        <v>500</v>
      </c>
      <c r="AI92" s="52" t="str">
        <f t="shared" si="61"/>
        <v>500</v>
      </c>
      <c r="AJ92" s="52" t="str">
        <f t="shared" si="61"/>
        <v>500</v>
      </c>
      <c r="AK92" s="52" t="str">
        <f t="shared" si="61"/>
        <v>500</v>
      </c>
      <c r="AL92" s="52" t="str">
        <f t="shared" si="61"/>
        <v>500</v>
      </c>
      <c r="AM92" s="52" t="str">
        <f t="shared" si="61"/>
        <v>500</v>
      </c>
      <c r="AN92" s="52" t="str">
        <f t="shared" si="61"/>
        <v>500</v>
      </c>
      <c r="AO92" s="52" t="str">
        <f t="shared" si="61"/>
        <v>500</v>
      </c>
      <c r="AP92" s="52" t="str">
        <f t="shared" si="61"/>
        <v>500</v>
      </c>
      <c r="AQ92" s="52" t="str">
        <f t="shared" si="61"/>
        <v>500</v>
      </c>
      <c r="AR92" s="52" t="str">
        <f t="shared" si="61"/>
        <v>500</v>
      </c>
      <c r="AS92" s="52" t="str">
        <f t="shared" si="61"/>
        <v>500</v>
      </c>
      <c r="AT92" s="52" t="str">
        <f t="shared" si="61"/>
        <v>500</v>
      </c>
      <c r="AU92" s="52" t="str">
        <f t="shared" si="61"/>
        <v>500</v>
      </c>
      <c r="AV92" s="52" t="str">
        <f t="shared" si="61"/>
        <v>500</v>
      </c>
      <c r="AW92" s="52" t="str">
        <f t="shared" si="61"/>
        <v>500</v>
      </c>
      <c r="AX92" s="52" t="str">
        <f t="shared" si="61"/>
        <v>500</v>
      </c>
      <c r="AY92" s="52" t="str">
        <f t="shared" si="61"/>
        <v>500</v>
      </c>
      <c r="AZ92" s="4"/>
      <c r="BA92" s="4"/>
      <c r="BB92" s="4"/>
      <c r="BC92" s="4"/>
      <c r="BD92" s="4"/>
      <c r="BE92" s="4"/>
    </row>
    <row r="93" ht="12.0" customHeight="1">
      <c r="A93" s="4"/>
      <c r="B93" s="7" t="s">
        <v>161</v>
      </c>
      <c r="C93" s="49" t="s">
        <v>37</v>
      </c>
      <c r="D93" s="51">
        <v>1000.0</v>
      </c>
      <c r="E93" s="52" t="str">
        <f t="shared" ref="E93:AY93" si="62">D93</f>
        <v>1,000</v>
      </c>
      <c r="F93" s="52" t="str">
        <f t="shared" si="62"/>
        <v>1,000</v>
      </c>
      <c r="G93" s="52" t="str">
        <f t="shared" si="62"/>
        <v>1,000</v>
      </c>
      <c r="H93" s="52" t="str">
        <f t="shared" si="62"/>
        <v>1,000</v>
      </c>
      <c r="I93" s="52" t="str">
        <f t="shared" si="62"/>
        <v>1,000</v>
      </c>
      <c r="J93" s="52" t="str">
        <f t="shared" si="62"/>
        <v>1,000</v>
      </c>
      <c r="K93" s="52" t="str">
        <f t="shared" si="62"/>
        <v>1,000</v>
      </c>
      <c r="L93" s="52" t="str">
        <f t="shared" si="62"/>
        <v>1,000</v>
      </c>
      <c r="M93" s="52" t="str">
        <f t="shared" si="62"/>
        <v>1,000</v>
      </c>
      <c r="N93" s="52" t="str">
        <f t="shared" si="62"/>
        <v>1,000</v>
      </c>
      <c r="O93" s="52" t="str">
        <f t="shared" si="62"/>
        <v>1,000</v>
      </c>
      <c r="P93" s="52" t="str">
        <f t="shared" si="62"/>
        <v>1,000</v>
      </c>
      <c r="Q93" s="52" t="str">
        <f t="shared" si="62"/>
        <v>1,000</v>
      </c>
      <c r="R93" s="52" t="str">
        <f t="shared" si="62"/>
        <v>1,000</v>
      </c>
      <c r="S93" s="52" t="str">
        <f t="shared" si="62"/>
        <v>1,000</v>
      </c>
      <c r="T93" s="52" t="str">
        <f t="shared" si="62"/>
        <v>1,000</v>
      </c>
      <c r="U93" s="52" t="str">
        <f t="shared" si="62"/>
        <v>1,000</v>
      </c>
      <c r="V93" s="52" t="str">
        <f t="shared" si="62"/>
        <v>1,000</v>
      </c>
      <c r="W93" s="52" t="str">
        <f t="shared" si="62"/>
        <v>1,000</v>
      </c>
      <c r="X93" s="52" t="str">
        <f t="shared" si="62"/>
        <v>1,000</v>
      </c>
      <c r="Y93" s="52" t="str">
        <f t="shared" si="62"/>
        <v>1,000</v>
      </c>
      <c r="Z93" s="52" t="str">
        <f t="shared" si="62"/>
        <v>1,000</v>
      </c>
      <c r="AA93" s="52" t="str">
        <f t="shared" si="62"/>
        <v>1,000</v>
      </c>
      <c r="AB93" s="52" t="str">
        <f t="shared" si="62"/>
        <v>1,000</v>
      </c>
      <c r="AC93" s="52" t="str">
        <f t="shared" si="62"/>
        <v>1,000</v>
      </c>
      <c r="AD93" s="52" t="str">
        <f t="shared" si="62"/>
        <v>1,000</v>
      </c>
      <c r="AE93" s="52" t="str">
        <f t="shared" si="62"/>
        <v>1,000</v>
      </c>
      <c r="AF93" s="52" t="str">
        <f t="shared" si="62"/>
        <v>1,000</v>
      </c>
      <c r="AG93" s="52" t="str">
        <f t="shared" si="62"/>
        <v>1,000</v>
      </c>
      <c r="AH93" s="52" t="str">
        <f t="shared" si="62"/>
        <v>1,000</v>
      </c>
      <c r="AI93" s="52" t="str">
        <f t="shared" si="62"/>
        <v>1,000</v>
      </c>
      <c r="AJ93" s="52" t="str">
        <f t="shared" si="62"/>
        <v>1,000</v>
      </c>
      <c r="AK93" s="52" t="str">
        <f t="shared" si="62"/>
        <v>1,000</v>
      </c>
      <c r="AL93" s="52" t="str">
        <f t="shared" si="62"/>
        <v>1,000</v>
      </c>
      <c r="AM93" s="52" t="str">
        <f t="shared" si="62"/>
        <v>1,000</v>
      </c>
      <c r="AN93" s="52" t="str">
        <f t="shared" si="62"/>
        <v>1,000</v>
      </c>
      <c r="AO93" s="52" t="str">
        <f t="shared" si="62"/>
        <v>1,000</v>
      </c>
      <c r="AP93" s="52" t="str">
        <f t="shared" si="62"/>
        <v>1,000</v>
      </c>
      <c r="AQ93" s="52" t="str">
        <f t="shared" si="62"/>
        <v>1,000</v>
      </c>
      <c r="AR93" s="52" t="str">
        <f t="shared" si="62"/>
        <v>1,000</v>
      </c>
      <c r="AS93" s="52" t="str">
        <f t="shared" si="62"/>
        <v>1,000</v>
      </c>
      <c r="AT93" s="52" t="str">
        <f t="shared" si="62"/>
        <v>1,000</v>
      </c>
      <c r="AU93" s="52" t="str">
        <f t="shared" si="62"/>
        <v>1,000</v>
      </c>
      <c r="AV93" s="52" t="str">
        <f t="shared" si="62"/>
        <v>1,000</v>
      </c>
      <c r="AW93" s="52" t="str">
        <f t="shared" si="62"/>
        <v>1,000</v>
      </c>
      <c r="AX93" s="52" t="str">
        <f t="shared" si="62"/>
        <v>1,000</v>
      </c>
      <c r="AY93" s="52" t="str">
        <f t="shared" si="62"/>
        <v>1,000</v>
      </c>
      <c r="AZ93" s="4"/>
      <c r="BA93" s="4"/>
      <c r="BB93" s="4"/>
      <c r="BC93" s="4"/>
      <c r="BD93" s="4"/>
      <c r="BE93" s="4"/>
    </row>
    <row r="94" ht="12.0" customHeight="1">
      <c r="A94" s="4"/>
      <c r="B94" s="7" t="s">
        <v>162</v>
      </c>
      <c r="C94" s="49" t="s">
        <v>37</v>
      </c>
      <c r="D94" s="51">
        <v>1500.0</v>
      </c>
      <c r="E94" s="52" t="str">
        <f t="shared" ref="E94:AY94" si="63">D94</f>
        <v>1,500</v>
      </c>
      <c r="F94" s="52" t="str">
        <f t="shared" si="63"/>
        <v>1,500</v>
      </c>
      <c r="G94" s="52" t="str">
        <f t="shared" si="63"/>
        <v>1,500</v>
      </c>
      <c r="H94" s="52" t="str">
        <f t="shared" si="63"/>
        <v>1,500</v>
      </c>
      <c r="I94" s="52" t="str">
        <f t="shared" si="63"/>
        <v>1,500</v>
      </c>
      <c r="J94" s="52" t="str">
        <f t="shared" si="63"/>
        <v>1,500</v>
      </c>
      <c r="K94" s="52" t="str">
        <f t="shared" si="63"/>
        <v>1,500</v>
      </c>
      <c r="L94" s="52" t="str">
        <f t="shared" si="63"/>
        <v>1,500</v>
      </c>
      <c r="M94" s="52" t="str">
        <f t="shared" si="63"/>
        <v>1,500</v>
      </c>
      <c r="N94" s="52" t="str">
        <f t="shared" si="63"/>
        <v>1,500</v>
      </c>
      <c r="O94" s="52" t="str">
        <f t="shared" si="63"/>
        <v>1,500</v>
      </c>
      <c r="P94" s="52" t="str">
        <f t="shared" si="63"/>
        <v>1,500</v>
      </c>
      <c r="Q94" s="52" t="str">
        <f t="shared" si="63"/>
        <v>1,500</v>
      </c>
      <c r="R94" s="52" t="str">
        <f t="shared" si="63"/>
        <v>1,500</v>
      </c>
      <c r="S94" s="52" t="str">
        <f t="shared" si="63"/>
        <v>1,500</v>
      </c>
      <c r="T94" s="52" t="str">
        <f t="shared" si="63"/>
        <v>1,500</v>
      </c>
      <c r="U94" s="52" t="str">
        <f t="shared" si="63"/>
        <v>1,500</v>
      </c>
      <c r="V94" s="52" t="str">
        <f t="shared" si="63"/>
        <v>1,500</v>
      </c>
      <c r="W94" s="52" t="str">
        <f t="shared" si="63"/>
        <v>1,500</v>
      </c>
      <c r="X94" s="52" t="str">
        <f t="shared" si="63"/>
        <v>1,500</v>
      </c>
      <c r="Y94" s="52" t="str">
        <f t="shared" si="63"/>
        <v>1,500</v>
      </c>
      <c r="Z94" s="52" t="str">
        <f t="shared" si="63"/>
        <v>1,500</v>
      </c>
      <c r="AA94" s="52" t="str">
        <f t="shared" si="63"/>
        <v>1,500</v>
      </c>
      <c r="AB94" s="52" t="str">
        <f t="shared" si="63"/>
        <v>1,500</v>
      </c>
      <c r="AC94" s="52" t="str">
        <f t="shared" si="63"/>
        <v>1,500</v>
      </c>
      <c r="AD94" s="52" t="str">
        <f t="shared" si="63"/>
        <v>1,500</v>
      </c>
      <c r="AE94" s="52" t="str">
        <f t="shared" si="63"/>
        <v>1,500</v>
      </c>
      <c r="AF94" s="52" t="str">
        <f t="shared" si="63"/>
        <v>1,500</v>
      </c>
      <c r="AG94" s="52" t="str">
        <f t="shared" si="63"/>
        <v>1,500</v>
      </c>
      <c r="AH94" s="52" t="str">
        <f t="shared" si="63"/>
        <v>1,500</v>
      </c>
      <c r="AI94" s="52" t="str">
        <f t="shared" si="63"/>
        <v>1,500</v>
      </c>
      <c r="AJ94" s="52" t="str">
        <f t="shared" si="63"/>
        <v>1,500</v>
      </c>
      <c r="AK94" s="52" t="str">
        <f t="shared" si="63"/>
        <v>1,500</v>
      </c>
      <c r="AL94" s="52" t="str">
        <f t="shared" si="63"/>
        <v>1,500</v>
      </c>
      <c r="AM94" s="52" t="str">
        <f t="shared" si="63"/>
        <v>1,500</v>
      </c>
      <c r="AN94" s="52" t="str">
        <f t="shared" si="63"/>
        <v>1,500</v>
      </c>
      <c r="AO94" s="52" t="str">
        <f t="shared" si="63"/>
        <v>1,500</v>
      </c>
      <c r="AP94" s="52" t="str">
        <f t="shared" si="63"/>
        <v>1,500</v>
      </c>
      <c r="AQ94" s="52" t="str">
        <f t="shared" si="63"/>
        <v>1,500</v>
      </c>
      <c r="AR94" s="52" t="str">
        <f t="shared" si="63"/>
        <v>1,500</v>
      </c>
      <c r="AS94" s="52" t="str">
        <f t="shared" si="63"/>
        <v>1,500</v>
      </c>
      <c r="AT94" s="52" t="str">
        <f t="shared" si="63"/>
        <v>1,500</v>
      </c>
      <c r="AU94" s="52" t="str">
        <f t="shared" si="63"/>
        <v>1,500</v>
      </c>
      <c r="AV94" s="52" t="str">
        <f t="shared" si="63"/>
        <v>1,500</v>
      </c>
      <c r="AW94" s="52" t="str">
        <f t="shared" si="63"/>
        <v>1,500</v>
      </c>
      <c r="AX94" s="52" t="str">
        <f t="shared" si="63"/>
        <v>1,500</v>
      </c>
      <c r="AY94" s="52" t="str">
        <f t="shared" si="63"/>
        <v>1,500</v>
      </c>
      <c r="AZ94" s="4"/>
      <c r="BA94" s="4"/>
      <c r="BB94" s="4"/>
      <c r="BC94" s="4"/>
      <c r="BD94" s="4"/>
      <c r="BE94" s="4"/>
    </row>
    <row r="95" ht="12.0" customHeight="1">
      <c r="A95" s="4"/>
      <c r="B95" s="4"/>
      <c r="C95" s="3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</row>
    <row r="96" ht="12.0" customHeight="1">
      <c r="A96" s="4"/>
      <c r="B96" s="7" t="s">
        <v>15</v>
      </c>
      <c r="C96" s="3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</row>
  </sheetData>
  <conditionalFormatting sqref="D90:AY90">
    <cfRule type="cellIs" dxfId="0" priority="1" operator="equal">
      <formula>"FALSE"</formula>
    </cfRule>
  </conditionalFormatting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2.75"/>
  <cols>
    <col customWidth="1" min="1" max="1" width="2.71"/>
    <col customWidth="1" min="2" max="2" width="43.71"/>
    <col customWidth="1" min="3" max="3" width="17.86"/>
    <col customWidth="1" min="4" max="51" width="17.0"/>
    <col customWidth="1" min="52" max="52" width="10.29"/>
    <col customWidth="1" min="53" max="53" width="16.86"/>
    <col customWidth="1" min="54" max="54" width="15.86"/>
    <col customWidth="1" min="55" max="55" width="16.86"/>
    <col customWidth="1" min="56" max="56" width="17.43"/>
    <col customWidth="1" min="57" max="57" width="19.57"/>
    <col customWidth="1" min="58" max="63" width="10.29"/>
  </cols>
  <sheetData>
    <row r="1" ht="16.5" customHeight="1">
      <c r="B1" s="1" t="s">
        <v>29</v>
      </c>
      <c r="C1" s="3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</row>
    <row r="2">
      <c r="B2" s="3" t="s">
        <v>3</v>
      </c>
      <c r="C2" s="36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4"/>
      <c r="BA2" s="20"/>
      <c r="BB2" s="20"/>
      <c r="BC2" s="20"/>
      <c r="BD2" s="20"/>
      <c r="BE2" s="4"/>
      <c r="BF2" s="4"/>
      <c r="BG2" s="4"/>
      <c r="BH2" s="4"/>
      <c r="BI2" s="4"/>
      <c r="BJ2" s="4"/>
      <c r="BK2" s="4"/>
    </row>
    <row r="3">
      <c r="A3" s="4"/>
      <c r="B3" s="4"/>
      <c r="C3" s="37"/>
      <c r="D3" s="22">
        <v>1.0</v>
      </c>
      <c r="E3" s="23"/>
      <c r="F3" s="23"/>
      <c r="G3" s="26" t="str">
        <f>D3+1</f>
        <v>q2</v>
      </c>
      <c r="H3" s="23"/>
      <c r="I3" s="23"/>
      <c r="J3" s="26" t="str">
        <f>G3+1</f>
        <v>q3</v>
      </c>
      <c r="K3" s="23"/>
      <c r="L3" s="23"/>
      <c r="M3" s="26" t="str">
        <f>J3+1</f>
        <v>q4</v>
      </c>
      <c r="N3" s="23"/>
      <c r="O3" s="23"/>
      <c r="P3" s="26" t="str">
        <f>M3+1</f>
        <v>q5</v>
      </c>
      <c r="Q3" s="23"/>
      <c r="R3" s="23"/>
      <c r="S3" s="26" t="str">
        <f>P3+1</f>
        <v>q6</v>
      </c>
      <c r="T3" s="23"/>
      <c r="U3" s="23"/>
      <c r="V3" s="26" t="str">
        <f>S3+1</f>
        <v>q7</v>
      </c>
      <c r="W3" s="23"/>
      <c r="X3" s="23"/>
      <c r="Y3" s="26" t="str">
        <f>V3+1</f>
        <v>q8</v>
      </c>
      <c r="Z3" s="23"/>
      <c r="AA3" s="23"/>
      <c r="AB3" s="26" t="str">
        <f>Y3+1</f>
        <v>q9</v>
      </c>
      <c r="AC3" s="23"/>
      <c r="AD3" s="23"/>
      <c r="AE3" s="26" t="str">
        <f>AB3+1</f>
        <v>q10</v>
      </c>
      <c r="AF3" s="23"/>
      <c r="AG3" s="23"/>
      <c r="AH3" s="26" t="str">
        <f>AE3+1</f>
        <v>q11</v>
      </c>
      <c r="AI3" s="23"/>
      <c r="AJ3" s="23"/>
      <c r="AK3" s="26" t="str">
        <f>AH3+1</f>
        <v>q12</v>
      </c>
      <c r="AL3" s="23"/>
      <c r="AM3" s="23"/>
      <c r="AN3" s="26" t="str">
        <f>AK3+1</f>
        <v>q13</v>
      </c>
      <c r="AO3" s="23"/>
      <c r="AP3" s="23"/>
      <c r="AQ3" s="26" t="str">
        <f>AN3+1</f>
        <v>q14</v>
      </c>
      <c r="AR3" s="23"/>
      <c r="AS3" s="23"/>
      <c r="AT3" s="26" t="str">
        <f>AQ3+1</f>
        <v>q15</v>
      </c>
      <c r="AU3" s="23"/>
      <c r="AV3" s="23"/>
      <c r="AW3" s="26" t="str">
        <f>AT3+1</f>
        <v>q16</v>
      </c>
      <c r="AX3" s="26"/>
      <c r="AY3" s="26"/>
      <c r="AZ3" s="30"/>
      <c r="BA3" s="31">
        <v>1.0</v>
      </c>
      <c r="BB3" s="32" t="str">
        <f t="shared" ref="BB3:BD3" si="1">BA3+1</f>
        <v>fy2</v>
      </c>
      <c r="BC3" s="32" t="str">
        <f t="shared" si="1"/>
        <v>fy3</v>
      </c>
      <c r="BD3" s="32" t="str">
        <f t="shared" si="1"/>
        <v>fy4</v>
      </c>
      <c r="BE3" s="30"/>
      <c r="BF3" s="4"/>
      <c r="BG3" s="4"/>
      <c r="BH3" s="4"/>
      <c r="BI3" s="4"/>
      <c r="BJ3" s="4"/>
      <c r="BK3" s="4"/>
    </row>
    <row r="4">
      <c r="A4" s="4"/>
      <c r="B4" s="4"/>
      <c r="C4" s="33" t="s">
        <v>35</v>
      </c>
      <c r="D4" s="35" t="str">
        <f>Funding!D4</f>
        <v>Jan-15 </v>
      </c>
      <c r="E4" s="35" t="str">
        <f>Funding!E4</f>
        <v>Feb-15 </v>
      </c>
      <c r="F4" s="35" t="str">
        <f>Funding!F4</f>
        <v>Mar-15 </v>
      </c>
      <c r="G4" s="35" t="str">
        <f>Funding!G4</f>
        <v>Apr-15 </v>
      </c>
      <c r="H4" s="35" t="str">
        <f>Funding!H4</f>
        <v>May-15 </v>
      </c>
      <c r="I4" s="35" t="str">
        <f>Funding!I4</f>
        <v>Jun-15 </v>
      </c>
      <c r="J4" s="35" t="str">
        <f>Funding!J4</f>
        <v>Jul-15 </v>
      </c>
      <c r="K4" s="35" t="str">
        <f>Funding!K4</f>
        <v>Aug-15 </v>
      </c>
      <c r="L4" s="35" t="str">
        <f>Funding!L4</f>
        <v>Sep-15 </v>
      </c>
      <c r="M4" s="35" t="str">
        <f>Funding!M4</f>
        <v>Oct-15 </v>
      </c>
      <c r="N4" s="35" t="str">
        <f>Funding!N4</f>
        <v>Nov-15 </v>
      </c>
      <c r="O4" s="35" t="str">
        <f>Funding!O4</f>
        <v>Dec-15 </v>
      </c>
      <c r="P4" s="35" t="str">
        <f>Funding!P4</f>
        <v>Jan-16 </v>
      </c>
      <c r="Q4" s="35" t="str">
        <f>Funding!Q4</f>
        <v>Feb-16 </v>
      </c>
      <c r="R4" s="35" t="str">
        <f>Funding!R4</f>
        <v>Mar-16 </v>
      </c>
      <c r="S4" s="35" t="str">
        <f>Funding!S4</f>
        <v>Apr-16 </v>
      </c>
      <c r="T4" s="35" t="str">
        <f>Funding!T4</f>
        <v>May-16 </v>
      </c>
      <c r="U4" s="35" t="str">
        <f>Funding!U4</f>
        <v>Jun-16 </v>
      </c>
      <c r="V4" s="35" t="str">
        <f>Funding!V4</f>
        <v>Jul-16 </v>
      </c>
      <c r="W4" s="35" t="str">
        <f>Funding!W4</f>
        <v>Aug-16 </v>
      </c>
      <c r="X4" s="35" t="str">
        <f>Funding!X4</f>
        <v>Sep-16 </v>
      </c>
      <c r="Y4" s="35" t="str">
        <f>Funding!Y4</f>
        <v>Oct-16 </v>
      </c>
      <c r="Z4" s="35" t="str">
        <f>Funding!Z4</f>
        <v>Nov-16 </v>
      </c>
      <c r="AA4" s="35" t="str">
        <f>Funding!AA4</f>
        <v>Dec-16 </v>
      </c>
      <c r="AB4" s="35" t="str">
        <f>Funding!AB4</f>
        <v>Jan-17 </v>
      </c>
      <c r="AC4" s="35" t="str">
        <f>Funding!AC4</f>
        <v>Feb-17 </v>
      </c>
      <c r="AD4" s="35" t="str">
        <f>Funding!AD4</f>
        <v>Mar-17 </v>
      </c>
      <c r="AE4" s="35" t="str">
        <f>Funding!AE4</f>
        <v>Apr-17 </v>
      </c>
      <c r="AF4" s="35" t="str">
        <f>Funding!AF4</f>
        <v>May-17 </v>
      </c>
      <c r="AG4" s="35" t="str">
        <f>Funding!AG4</f>
        <v>Jun-17 </v>
      </c>
      <c r="AH4" s="35" t="str">
        <f>Funding!AH4</f>
        <v>Jul-17 </v>
      </c>
      <c r="AI4" s="35" t="str">
        <f>Funding!AI4</f>
        <v>Aug-17 </v>
      </c>
      <c r="AJ4" s="35" t="str">
        <f>Funding!AJ4</f>
        <v>Sep-17 </v>
      </c>
      <c r="AK4" s="35" t="str">
        <f>Funding!AK4</f>
        <v>Oct-17 </v>
      </c>
      <c r="AL4" s="35" t="str">
        <f>Funding!AL4</f>
        <v>Nov-17 </v>
      </c>
      <c r="AM4" s="35" t="str">
        <f>Funding!AM4</f>
        <v>Dec-17 </v>
      </c>
      <c r="AN4" s="35" t="str">
        <f>Funding!AN4</f>
        <v>Jan-18 </v>
      </c>
      <c r="AO4" s="35" t="str">
        <f>Funding!AO4</f>
        <v>Feb-18 </v>
      </c>
      <c r="AP4" s="35" t="str">
        <f>Funding!AP4</f>
        <v>Mar-18 </v>
      </c>
      <c r="AQ4" s="35" t="str">
        <f>Funding!AQ4</f>
        <v>Apr-18 </v>
      </c>
      <c r="AR4" s="35" t="str">
        <f>Funding!AR4</f>
        <v>May-18 </v>
      </c>
      <c r="AS4" s="35" t="str">
        <f>Funding!AS4</f>
        <v>Jun-18 </v>
      </c>
      <c r="AT4" s="35" t="str">
        <f>Funding!AT4</f>
        <v>Jul-18 </v>
      </c>
      <c r="AU4" s="35" t="str">
        <f>Funding!AU4</f>
        <v>Aug-18 </v>
      </c>
      <c r="AV4" s="35" t="str">
        <f>Funding!AV4</f>
        <v>Sep-18 </v>
      </c>
      <c r="AW4" s="35" t="str">
        <f>Funding!AW4</f>
        <v>Oct-18 </v>
      </c>
      <c r="AX4" s="35" t="str">
        <f>Funding!AX4</f>
        <v>Nov-18 </v>
      </c>
      <c r="AY4" s="35" t="str">
        <f>Funding!AY4</f>
        <v>Dec-18 </v>
      </c>
      <c r="AZ4" s="30"/>
      <c r="BA4" s="38"/>
      <c r="BB4" s="38"/>
      <c r="BC4" s="38"/>
      <c r="BD4" s="38"/>
      <c r="BE4" s="4"/>
      <c r="BF4" s="4"/>
      <c r="BG4" s="4"/>
      <c r="BH4" s="4"/>
      <c r="BI4" s="4"/>
      <c r="BJ4" s="4"/>
      <c r="BK4" s="4"/>
    </row>
    <row r="5" ht="12.0" customHeight="1">
      <c r="A5" s="4"/>
      <c r="B5" s="4"/>
      <c r="C5" s="46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</row>
    <row r="6" ht="15.75" customHeight="1">
      <c r="A6" s="4"/>
      <c r="B6" s="55" t="s">
        <v>63</v>
      </c>
      <c r="C6" s="56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4"/>
      <c r="BA6" s="57"/>
      <c r="BB6" s="57"/>
      <c r="BC6" s="57"/>
      <c r="BD6" s="57"/>
      <c r="BE6" s="4"/>
      <c r="BF6" s="4"/>
      <c r="BG6" s="4"/>
      <c r="BH6" s="4"/>
      <c r="BI6" s="4"/>
      <c r="BJ6" s="4"/>
      <c r="BK6" s="4"/>
    </row>
    <row r="7" ht="12.0" customHeight="1">
      <c r="A7" s="4"/>
      <c r="B7" s="13"/>
      <c r="C7" s="6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13"/>
      <c r="BB7" s="13"/>
      <c r="BC7" s="13"/>
      <c r="BD7" s="13"/>
      <c r="BE7" s="4"/>
      <c r="BF7" s="4"/>
      <c r="BG7" s="4"/>
      <c r="BH7" s="4"/>
      <c r="BI7" s="4"/>
      <c r="BJ7" s="4"/>
      <c r="BK7" s="4"/>
    </row>
    <row r="8" ht="12.0" customHeight="1">
      <c r="A8" s="4"/>
      <c r="B8" s="24" t="s">
        <v>64</v>
      </c>
      <c r="C8" s="49" t="s">
        <v>37</v>
      </c>
      <c r="D8" s="28" t="str">
        <f>'Revenue build'!D74</f>
        <v>39,000</v>
      </c>
      <c r="E8" s="28" t="str">
        <f>'Revenue build'!E74</f>
        <v>124,000</v>
      </c>
      <c r="F8" s="28" t="str">
        <f>'Revenue build'!F74</f>
        <v>239,000</v>
      </c>
      <c r="G8" s="28" t="str">
        <f>'Revenue build'!G74</f>
        <v>372,000</v>
      </c>
      <c r="H8" s="28" t="str">
        <f>'Revenue build'!H74</f>
        <v>520,000</v>
      </c>
      <c r="I8" s="28" t="str">
        <f>'Revenue build'!I74</f>
        <v>679,000</v>
      </c>
      <c r="J8" s="28" t="str">
        <f>'Revenue build'!J74</f>
        <v>847,000</v>
      </c>
      <c r="K8" s="28" t="str">
        <f>'Revenue build'!K74</f>
        <v>1,019,000</v>
      </c>
      <c r="L8" s="28" t="str">
        <f>'Revenue build'!L74</f>
        <v>1,195,000</v>
      </c>
      <c r="M8" s="28" t="str">
        <f>'Revenue build'!M74</f>
        <v>1,372,000</v>
      </c>
      <c r="N8" s="28" t="str">
        <f>'Revenue build'!N74</f>
        <v>1,548,000</v>
      </c>
      <c r="O8" s="28" t="str">
        <f>'Revenue build'!O74</f>
        <v>1,724,000</v>
      </c>
      <c r="P8" s="28" t="str">
        <f>'Revenue build'!P74</f>
        <v>1,899,000</v>
      </c>
      <c r="Q8" s="28" t="str">
        <f>'Revenue build'!Q74</f>
        <v>2,067,000</v>
      </c>
      <c r="R8" s="28" t="str">
        <f>'Revenue build'!R74</f>
        <v>2,232,000</v>
      </c>
      <c r="S8" s="28" t="str">
        <f>'Revenue build'!S74</f>
        <v>2,395,000</v>
      </c>
      <c r="T8" s="28" t="str">
        <f>'Revenue build'!T74</f>
        <v>2,552,000</v>
      </c>
      <c r="U8" s="28" t="str">
        <f>'Revenue build'!U74</f>
        <v>2,704,000</v>
      </c>
      <c r="V8" s="28" t="str">
        <f>'Revenue build'!V74</f>
        <v>2,852,000</v>
      </c>
      <c r="W8" s="28" t="str">
        <f>'Revenue build'!W74</f>
        <v>2,996,000</v>
      </c>
      <c r="X8" s="28" t="str">
        <f>'Revenue build'!X74</f>
        <v>3,135,000</v>
      </c>
      <c r="Y8" s="28" t="str">
        <f>'Revenue build'!Y74</f>
        <v>3,267,000</v>
      </c>
      <c r="Z8" s="28" t="str">
        <f>'Revenue build'!Z74</f>
        <v>3,395,000</v>
      </c>
      <c r="AA8" s="28" t="str">
        <f>'Revenue build'!AA74</f>
        <v>3,519,000</v>
      </c>
      <c r="AB8" s="28" t="str">
        <f>'Revenue build'!AB74</f>
        <v>3,636,000</v>
      </c>
      <c r="AC8" s="28" t="str">
        <f>'Revenue build'!AC74</f>
        <v>3,751,000</v>
      </c>
      <c r="AD8" s="28" t="str">
        <f>'Revenue build'!AD74</f>
        <v>3,860,000</v>
      </c>
      <c r="AE8" s="28" t="str">
        <f>'Revenue build'!AE74</f>
        <v>3,964,000</v>
      </c>
      <c r="AF8" s="28" t="str">
        <f>'Revenue build'!AF74</f>
        <v>4,067,000</v>
      </c>
      <c r="AG8" s="28" t="str">
        <f>'Revenue build'!AG74</f>
        <v>4,163,000</v>
      </c>
      <c r="AH8" s="28" t="str">
        <f>'Revenue build'!AH74</f>
        <v>4,256,000</v>
      </c>
      <c r="AI8" s="28" t="str">
        <f>'Revenue build'!AI74</f>
        <v>4,344,000</v>
      </c>
      <c r="AJ8" s="28" t="str">
        <f>'Revenue build'!AJ74</f>
        <v>4,431,000</v>
      </c>
      <c r="AK8" s="28" t="str">
        <f>'Revenue build'!AK74</f>
        <v>4,512,000</v>
      </c>
      <c r="AL8" s="28" t="str">
        <f>'Revenue build'!AL74</f>
        <v>4,591,000</v>
      </c>
      <c r="AM8" s="28" t="str">
        <f>'Revenue build'!AM74</f>
        <v>4,667,000</v>
      </c>
      <c r="AN8" s="28" t="str">
        <f>'Revenue build'!AN74</f>
        <v>4,740,000</v>
      </c>
      <c r="AO8" s="28" t="str">
        <f>'Revenue build'!AO74</f>
        <v>4,808,000</v>
      </c>
      <c r="AP8" s="28" t="str">
        <f>'Revenue build'!AP74</f>
        <v>4,876,000</v>
      </c>
      <c r="AQ8" s="28" t="str">
        <f>'Revenue build'!AQ74</f>
        <v>4,939,000</v>
      </c>
      <c r="AR8" s="28" t="str">
        <f>'Revenue build'!AR74</f>
        <v>5,000,000</v>
      </c>
      <c r="AS8" s="28" t="str">
        <f>'Revenue build'!AS74</f>
        <v>5,060,000</v>
      </c>
      <c r="AT8" s="28" t="str">
        <f>'Revenue build'!AT74</f>
        <v>5,119,000</v>
      </c>
      <c r="AU8" s="28" t="str">
        <f>'Revenue build'!AU74</f>
        <v>5,172,000</v>
      </c>
      <c r="AV8" s="28" t="str">
        <f>'Revenue build'!AV74</f>
        <v>5,227,000</v>
      </c>
      <c r="AW8" s="28" t="str">
        <f>'Revenue build'!AW74</f>
        <v>5,279,000</v>
      </c>
      <c r="AX8" s="28" t="str">
        <f>'Revenue build'!AX74</f>
        <v>5,327,000</v>
      </c>
      <c r="AY8" s="28" t="str">
        <f>'Revenue build'!AY74</f>
        <v>5,375,000</v>
      </c>
      <c r="AZ8" s="4"/>
      <c r="BA8" s="69" t="str">
        <f>SUM(D8:O8)</f>
        <v>9,678,000</v>
      </c>
      <c r="BB8" s="69" t="str">
        <f>SUM(P8:AA8)</f>
        <v>33,013,000</v>
      </c>
      <c r="BC8" s="69" t="str">
        <f>SUM(AB8:AM8)</f>
        <v>50,242,000</v>
      </c>
      <c r="BD8" s="69" t="str">
        <f>SUM(AN8:AY8)</f>
        <v>60,922,000</v>
      </c>
      <c r="BE8" s="4"/>
      <c r="BF8" s="4"/>
      <c r="BG8" s="4"/>
      <c r="BH8" s="4"/>
      <c r="BI8" s="4"/>
      <c r="BJ8" s="4"/>
      <c r="BK8" s="4"/>
    </row>
    <row r="9" ht="12.0" customHeight="1">
      <c r="A9" s="4"/>
      <c r="B9" s="70" t="s">
        <v>76</v>
      </c>
      <c r="C9" s="49" t="s">
        <v>60</v>
      </c>
      <c r="D9" s="4"/>
      <c r="E9" s="71" t="str">
        <f t="shared" ref="E9:AY9" si="2">E8/D8-1</f>
        <v>217.9%</v>
      </c>
      <c r="F9" s="71" t="str">
        <f t="shared" si="2"/>
        <v>92.7%</v>
      </c>
      <c r="G9" s="71" t="str">
        <f t="shared" si="2"/>
        <v>55.6%</v>
      </c>
      <c r="H9" s="71" t="str">
        <f t="shared" si="2"/>
        <v>39.8%</v>
      </c>
      <c r="I9" s="71" t="str">
        <f t="shared" si="2"/>
        <v>30.6%</v>
      </c>
      <c r="J9" s="71" t="str">
        <f t="shared" si="2"/>
        <v>24.7%</v>
      </c>
      <c r="K9" s="71" t="str">
        <f t="shared" si="2"/>
        <v>20.3%</v>
      </c>
      <c r="L9" s="71" t="str">
        <f t="shared" si="2"/>
        <v>17.3%</v>
      </c>
      <c r="M9" s="71" t="str">
        <f t="shared" si="2"/>
        <v>14.8%</v>
      </c>
      <c r="N9" s="71" t="str">
        <f t="shared" si="2"/>
        <v>12.8%</v>
      </c>
      <c r="O9" s="71" t="str">
        <f t="shared" si="2"/>
        <v>11.4%</v>
      </c>
      <c r="P9" s="71" t="str">
        <f t="shared" si="2"/>
        <v>10.2%</v>
      </c>
      <c r="Q9" s="71" t="str">
        <f t="shared" si="2"/>
        <v>8.8%</v>
      </c>
      <c r="R9" s="71" t="str">
        <f t="shared" si="2"/>
        <v>8.0%</v>
      </c>
      <c r="S9" s="71" t="str">
        <f t="shared" si="2"/>
        <v>7.3%</v>
      </c>
      <c r="T9" s="71" t="str">
        <f t="shared" si="2"/>
        <v>6.6%</v>
      </c>
      <c r="U9" s="71" t="str">
        <f t="shared" si="2"/>
        <v>6.0%</v>
      </c>
      <c r="V9" s="71" t="str">
        <f t="shared" si="2"/>
        <v>5.5%</v>
      </c>
      <c r="W9" s="71" t="str">
        <f t="shared" si="2"/>
        <v>5.0%</v>
      </c>
      <c r="X9" s="71" t="str">
        <f t="shared" si="2"/>
        <v>4.6%</v>
      </c>
      <c r="Y9" s="71" t="str">
        <f t="shared" si="2"/>
        <v>4.2%</v>
      </c>
      <c r="Z9" s="71" t="str">
        <f t="shared" si="2"/>
        <v>3.9%</v>
      </c>
      <c r="AA9" s="71" t="str">
        <f t="shared" si="2"/>
        <v>3.7%</v>
      </c>
      <c r="AB9" s="71" t="str">
        <f t="shared" si="2"/>
        <v>3.3%</v>
      </c>
      <c r="AC9" s="71" t="str">
        <f t="shared" si="2"/>
        <v>3.2%</v>
      </c>
      <c r="AD9" s="71" t="str">
        <f t="shared" si="2"/>
        <v>2.9%</v>
      </c>
      <c r="AE9" s="71" t="str">
        <f t="shared" si="2"/>
        <v>2.7%</v>
      </c>
      <c r="AF9" s="71" t="str">
        <f t="shared" si="2"/>
        <v>2.6%</v>
      </c>
      <c r="AG9" s="71" t="str">
        <f t="shared" si="2"/>
        <v>2.4%</v>
      </c>
      <c r="AH9" s="71" t="str">
        <f t="shared" si="2"/>
        <v>2.2%</v>
      </c>
      <c r="AI9" s="71" t="str">
        <f t="shared" si="2"/>
        <v>2.1%</v>
      </c>
      <c r="AJ9" s="71" t="str">
        <f t="shared" si="2"/>
        <v>2.0%</v>
      </c>
      <c r="AK9" s="71" t="str">
        <f t="shared" si="2"/>
        <v>1.8%</v>
      </c>
      <c r="AL9" s="71" t="str">
        <f t="shared" si="2"/>
        <v>1.8%</v>
      </c>
      <c r="AM9" s="71" t="str">
        <f t="shared" si="2"/>
        <v>1.7%</v>
      </c>
      <c r="AN9" s="71" t="str">
        <f t="shared" si="2"/>
        <v>1.6%</v>
      </c>
      <c r="AO9" s="71" t="str">
        <f t="shared" si="2"/>
        <v>1.4%</v>
      </c>
      <c r="AP9" s="71" t="str">
        <f t="shared" si="2"/>
        <v>1.4%</v>
      </c>
      <c r="AQ9" s="71" t="str">
        <f t="shared" si="2"/>
        <v>1.3%</v>
      </c>
      <c r="AR9" s="71" t="str">
        <f t="shared" si="2"/>
        <v>1.2%</v>
      </c>
      <c r="AS9" s="71" t="str">
        <f t="shared" si="2"/>
        <v>1.2%</v>
      </c>
      <c r="AT9" s="71" t="str">
        <f t="shared" si="2"/>
        <v>1.2%</v>
      </c>
      <c r="AU9" s="71" t="str">
        <f t="shared" si="2"/>
        <v>1.0%</v>
      </c>
      <c r="AV9" s="71" t="str">
        <f t="shared" si="2"/>
        <v>1.1%</v>
      </c>
      <c r="AW9" s="71" t="str">
        <f t="shared" si="2"/>
        <v>1.0%</v>
      </c>
      <c r="AX9" s="71" t="str">
        <f t="shared" si="2"/>
        <v>0.9%</v>
      </c>
      <c r="AY9" s="71" t="str">
        <f t="shared" si="2"/>
        <v>0.9%</v>
      </c>
      <c r="AZ9" s="4"/>
      <c r="BA9" s="4"/>
      <c r="BB9" s="71" t="str">
        <f t="shared" ref="BB9:BD9" si="3">BB8/BA8-1</f>
        <v>241.1%</v>
      </c>
      <c r="BC9" s="71" t="str">
        <f t="shared" si="3"/>
        <v>52.2%</v>
      </c>
      <c r="BD9" s="71" t="str">
        <f t="shared" si="3"/>
        <v>21.3%</v>
      </c>
      <c r="BE9" s="4"/>
      <c r="BF9" s="4"/>
      <c r="BG9" s="4"/>
      <c r="BH9" s="4"/>
      <c r="BI9" s="4"/>
      <c r="BJ9" s="4"/>
      <c r="BK9" s="4"/>
    </row>
    <row r="10" ht="12.0" customHeight="1">
      <c r="A10" s="4"/>
      <c r="B10" s="4"/>
      <c r="C10" s="3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ht="12.0" customHeight="1">
      <c r="A11" s="4"/>
      <c r="B11" s="7" t="s">
        <v>71</v>
      </c>
      <c r="C11" s="49" t="s">
        <v>37</v>
      </c>
      <c r="D11" s="28" t="str">
        <f>Budget!D40</f>
        <v>599</v>
      </c>
      <c r="E11" s="28" t="str">
        <f>Budget!E40</f>
        <v>599</v>
      </c>
      <c r="F11" s="28" t="str">
        <f>Budget!F40</f>
        <v>599</v>
      </c>
      <c r="G11" s="28" t="str">
        <f>Budget!G40</f>
        <v>599</v>
      </c>
      <c r="H11" s="28" t="str">
        <f>Budget!H40</f>
        <v>599</v>
      </c>
      <c r="I11" s="28" t="str">
        <f>Budget!I40</f>
        <v>599</v>
      </c>
      <c r="J11" s="28" t="str">
        <f>Budget!J40</f>
        <v>599</v>
      </c>
      <c r="K11" s="28" t="str">
        <f>Budget!K40</f>
        <v>599</v>
      </c>
      <c r="L11" s="28" t="str">
        <f>Budget!L40</f>
        <v>599</v>
      </c>
      <c r="M11" s="28" t="str">
        <f>Budget!M40</f>
        <v>599</v>
      </c>
      <c r="N11" s="28" t="str">
        <f>Budget!N40</f>
        <v>599</v>
      </c>
      <c r="O11" s="28" t="str">
        <f>Budget!O40</f>
        <v>599</v>
      </c>
      <c r="P11" s="28" t="str">
        <f>Budget!P40</f>
        <v>599</v>
      </c>
      <c r="Q11" s="28" t="str">
        <f>Budget!Q40</f>
        <v>599</v>
      </c>
      <c r="R11" s="28" t="str">
        <f>Budget!R40</f>
        <v>599</v>
      </c>
      <c r="S11" s="28" t="str">
        <f>Budget!S40</f>
        <v>599</v>
      </c>
      <c r="T11" s="28" t="str">
        <f>Budget!T40</f>
        <v>599</v>
      </c>
      <c r="U11" s="28" t="str">
        <f>Budget!U40</f>
        <v>599</v>
      </c>
      <c r="V11" s="28" t="str">
        <f>Budget!V40</f>
        <v>599</v>
      </c>
      <c r="W11" s="28" t="str">
        <f>Budget!W40</f>
        <v>599</v>
      </c>
      <c r="X11" s="28" t="str">
        <f>Budget!X40</f>
        <v>599</v>
      </c>
      <c r="Y11" s="28" t="str">
        <f>Budget!Y40</f>
        <v>599</v>
      </c>
      <c r="Z11" s="28" t="str">
        <f>Budget!Z40</f>
        <v>599</v>
      </c>
      <c r="AA11" s="28" t="str">
        <f>Budget!AA40</f>
        <v>599</v>
      </c>
      <c r="AB11" s="28" t="str">
        <f>Budget!AB40</f>
        <v>599</v>
      </c>
      <c r="AC11" s="28" t="str">
        <f>Budget!AC40</f>
        <v>599</v>
      </c>
      <c r="AD11" s="28" t="str">
        <f>Budget!AD40</f>
        <v>599</v>
      </c>
      <c r="AE11" s="28" t="str">
        <f>Budget!AE40</f>
        <v>599</v>
      </c>
      <c r="AF11" s="28" t="str">
        <f>Budget!AF40</f>
        <v>599</v>
      </c>
      <c r="AG11" s="28" t="str">
        <f>Budget!AG40</f>
        <v>599</v>
      </c>
      <c r="AH11" s="28" t="str">
        <f>Budget!AH40</f>
        <v>599</v>
      </c>
      <c r="AI11" s="28" t="str">
        <f>Budget!AI40</f>
        <v>599</v>
      </c>
      <c r="AJ11" s="28" t="str">
        <f>Budget!AJ40</f>
        <v>599</v>
      </c>
      <c r="AK11" s="28" t="str">
        <f>Budget!AK40</f>
        <v>599</v>
      </c>
      <c r="AL11" s="28" t="str">
        <f>Budget!AL40</f>
        <v>599</v>
      </c>
      <c r="AM11" s="28" t="str">
        <f>Budget!AM40</f>
        <v>599</v>
      </c>
      <c r="AN11" s="28" t="str">
        <f>Budget!AN40</f>
        <v>599</v>
      </c>
      <c r="AO11" s="28" t="str">
        <f>Budget!AO40</f>
        <v>599</v>
      </c>
      <c r="AP11" s="28" t="str">
        <f>Budget!AP40</f>
        <v>599</v>
      </c>
      <c r="AQ11" s="28" t="str">
        <f>Budget!AQ40</f>
        <v>599</v>
      </c>
      <c r="AR11" s="28" t="str">
        <f>Budget!AR40</f>
        <v>599</v>
      </c>
      <c r="AS11" s="28" t="str">
        <f>Budget!AS40</f>
        <v>599</v>
      </c>
      <c r="AT11" s="28" t="str">
        <f>Budget!AT40</f>
        <v>599</v>
      </c>
      <c r="AU11" s="28" t="str">
        <f>Budget!AU40</f>
        <v>599</v>
      </c>
      <c r="AV11" s="28" t="str">
        <f>Budget!AV40</f>
        <v>599</v>
      </c>
      <c r="AW11" s="28" t="str">
        <f>Budget!AW40</f>
        <v>599</v>
      </c>
      <c r="AX11" s="28" t="str">
        <f>Budget!AX40</f>
        <v>599</v>
      </c>
      <c r="AY11" s="28" t="str">
        <f>Budget!AY40</f>
        <v>599</v>
      </c>
      <c r="AZ11" s="4"/>
      <c r="BA11" s="52" t="str">
        <f>SUM(D11:O11)</f>
        <v>7,188</v>
      </c>
      <c r="BB11" s="52" t="str">
        <f>SUM(P11:AA11)</f>
        <v>7,188</v>
      </c>
      <c r="BC11" s="52" t="str">
        <f>SUM(AB11:AM11)</f>
        <v>7,188</v>
      </c>
      <c r="BD11" s="52" t="str">
        <f>SUM(AN11:AY11)</f>
        <v>7,188</v>
      </c>
      <c r="BE11" s="4"/>
      <c r="BF11" s="4"/>
      <c r="BG11" s="4"/>
      <c r="BH11" s="4"/>
      <c r="BI11" s="4"/>
      <c r="BJ11" s="4"/>
      <c r="BK11" s="4"/>
    </row>
    <row r="12" ht="12.0" customHeight="1">
      <c r="A12" s="4"/>
      <c r="B12" s="70" t="s">
        <v>85</v>
      </c>
      <c r="C12" s="49" t="s">
        <v>60</v>
      </c>
      <c r="D12" s="71" t="str">
        <f t="shared" ref="D12:AY12" si="4">D11/D$8</f>
        <v>1.5%</v>
      </c>
      <c r="E12" s="71" t="str">
        <f t="shared" si="4"/>
        <v>0.5%</v>
      </c>
      <c r="F12" s="71" t="str">
        <f t="shared" si="4"/>
        <v>0.3%</v>
      </c>
      <c r="G12" s="71" t="str">
        <f t="shared" si="4"/>
        <v>0.2%</v>
      </c>
      <c r="H12" s="71" t="str">
        <f t="shared" si="4"/>
        <v>0.1%</v>
      </c>
      <c r="I12" s="71" t="str">
        <f t="shared" si="4"/>
        <v>0.1%</v>
      </c>
      <c r="J12" s="71" t="str">
        <f t="shared" si="4"/>
        <v>0.1%</v>
      </c>
      <c r="K12" s="71" t="str">
        <f t="shared" si="4"/>
        <v>0.1%</v>
      </c>
      <c r="L12" s="71" t="str">
        <f t="shared" si="4"/>
        <v>0.1%</v>
      </c>
      <c r="M12" s="71" t="str">
        <f t="shared" si="4"/>
        <v>0.0%</v>
      </c>
      <c r="N12" s="71" t="str">
        <f t="shared" si="4"/>
        <v>0.0%</v>
      </c>
      <c r="O12" s="71" t="str">
        <f t="shared" si="4"/>
        <v>0.0%</v>
      </c>
      <c r="P12" s="71" t="str">
        <f t="shared" si="4"/>
        <v>0.0%</v>
      </c>
      <c r="Q12" s="71" t="str">
        <f t="shared" si="4"/>
        <v>0.0%</v>
      </c>
      <c r="R12" s="71" t="str">
        <f t="shared" si="4"/>
        <v>0.0%</v>
      </c>
      <c r="S12" s="71" t="str">
        <f t="shared" si="4"/>
        <v>0.0%</v>
      </c>
      <c r="T12" s="71" t="str">
        <f t="shared" si="4"/>
        <v>0.0%</v>
      </c>
      <c r="U12" s="71" t="str">
        <f t="shared" si="4"/>
        <v>0.0%</v>
      </c>
      <c r="V12" s="71" t="str">
        <f t="shared" si="4"/>
        <v>0.0%</v>
      </c>
      <c r="W12" s="71" t="str">
        <f t="shared" si="4"/>
        <v>0.0%</v>
      </c>
      <c r="X12" s="71" t="str">
        <f t="shared" si="4"/>
        <v>0.0%</v>
      </c>
      <c r="Y12" s="71" t="str">
        <f t="shared" si="4"/>
        <v>0.0%</v>
      </c>
      <c r="Z12" s="71" t="str">
        <f t="shared" si="4"/>
        <v>0.0%</v>
      </c>
      <c r="AA12" s="71" t="str">
        <f t="shared" si="4"/>
        <v>0.0%</v>
      </c>
      <c r="AB12" s="71" t="str">
        <f t="shared" si="4"/>
        <v>0.0%</v>
      </c>
      <c r="AC12" s="71" t="str">
        <f t="shared" si="4"/>
        <v>0.0%</v>
      </c>
      <c r="AD12" s="71" t="str">
        <f t="shared" si="4"/>
        <v>0.0%</v>
      </c>
      <c r="AE12" s="71" t="str">
        <f t="shared" si="4"/>
        <v>0.0%</v>
      </c>
      <c r="AF12" s="71" t="str">
        <f t="shared" si="4"/>
        <v>0.0%</v>
      </c>
      <c r="AG12" s="71" t="str">
        <f t="shared" si="4"/>
        <v>0.0%</v>
      </c>
      <c r="AH12" s="71" t="str">
        <f t="shared" si="4"/>
        <v>0.0%</v>
      </c>
      <c r="AI12" s="71" t="str">
        <f t="shared" si="4"/>
        <v>0.0%</v>
      </c>
      <c r="AJ12" s="71" t="str">
        <f t="shared" si="4"/>
        <v>0.0%</v>
      </c>
      <c r="AK12" s="71" t="str">
        <f t="shared" si="4"/>
        <v>0.0%</v>
      </c>
      <c r="AL12" s="71" t="str">
        <f t="shared" si="4"/>
        <v>0.0%</v>
      </c>
      <c r="AM12" s="71" t="str">
        <f t="shared" si="4"/>
        <v>0.0%</v>
      </c>
      <c r="AN12" s="71" t="str">
        <f t="shared" si="4"/>
        <v>0.0%</v>
      </c>
      <c r="AO12" s="71" t="str">
        <f t="shared" si="4"/>
        <v>0.0%</v>
      </c>
      <c r="AP12" s="71" t="str">
        <f t="shared" si="4"/>
        <v>0.0%</v>
      </c>
      <c r="AQ12" s="71" t="str">
        <f t="shared" si="4"/>
        <v>0.0%</v>
      </c>
      <c r="AR12" s="71" t="str">
        <f t="shared" si="4"/>
        <v>0.0%</v>
      </c>
      <c r="AS12" s="71" t="str">
        <f t="shared" si="4"/>
        <v>0.0%</v>
      </c>
      <c r="AT12" s="71" t="str">
        <f t="shared" si="4"/>
        <v>0.0%</v>
      </c>
      <c r="AU12" s="71" t="str">
        <f t="shared" si="4"/>
        <v>0.0%</v>
      </c>
      <c r="AV12" s="71" t="str">
        <f t="shared" si="4"/>
        <v>0.0%</v>
      </c>
      <c r="AW12" s="71" t="str">
        <f t="shared" si="4"/>
        <v>0.0%</v>
      </c>
      <c r="AX12" s="71" t="str">
        <f t="shared" si="4"/>
        <v>0.0%</v>
      </c>
      <c r="AY12" s="71" t="str">
        <f t="shared" si="4"/>
        <v>0.0%</v>
      </c>
      <c r="AZ12" s="4"/>
      <c r="BA12" s="71" t="str">
        <f t="shared" ref="BA12:BD12" si="5">BA11/BA$8</f>
        <v>0.1%</v>
      </c>
      <c r="BB12" s="71" t="str">
        <f t="shared" si="5"/>
        <v>0.0%</v>
      </c>
      <c r="BC12" s="71" t="str">
        <f t="shared" si="5"/>
        <v>0.0%</v>
      </c>
      <c r="BD12" s="71" t="str">
        <f t="shared" si="5"/>
        <v>0.0%</v>
      </c>
      <c r="BE12" s="4"/>
      <c r="BF12" s="4"/>
      <c r="BG12" s="4"/>
      <c r="BH12" s="4"/>
      <c r="BI12" s="4"/>
      <c r="BJ12" s="4"/>
      <c r="BK12" s="4"/>
    </row>
    <row r="13" ht="12.0" customHeight="1">
      <c r="A13" s="4"/>
      <c r="B13" s="4"/>
      <c r="C13" s="36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ht="12.0" customHeight="1">
      <c r="A14" s="4"/>
      <c r="B14" s="24" t="s">
        <v>89</v>
      </c>
      <c r="C14" s="49" t="s">
        <v>37</v>
      </c>
      <c r="D14" s="69" t="str">
        <f t="shared" ref="D14:AY14" si="6">D8-D11</f>
        <v>38,401</v>
      </c>
      <c r="E14" s="69" t="str">
        <f t="shared" si="6"/>
        <v>123,401</v>
      </c>
      <c r="F14" s="69" t="str">
        <f t="shared" si="6"/>
        <v>238,401</v>
      </c>
      <c r="G14" s="69" t="str">
        <f t="shared" si="6"/>
        <v>371,401</v>
      </c>
      <c r="H14" s="69" t="str">
        <f t="shared" si="6"/>
        <v>519,401</v>
      </c>
      <c r="I14" s="69" t="str">
        <f t="shared" si="6"/>
        <v>678,401</v>
      </c>
      <c r="J14" s="69" t="str">
        <f t="shared" si="6"/>
        <v>846,401</v>
      </c>
      <c r="K14" s="69" t="str">
        <f t="shared" si="6"/>
        <v>1,018,401</v>
      </c>
      <c r="L14" s="69" t="str">
        <f t="shared" si="6"/>
        <v>1,194,401</v>
      </c>
      <c r="M14" s="69" t="str">
        <f t="shared" si="6"/>
        <v>1,371,401</v>
      </c>
      <c r="N14" s="69" t="str">
        <f t="shared" si="6"/>
        <v>1,547,401</v>
      </c>
      <c r="O14" s="69" t="str">
        <f t="shared" si="6"/>
        <v>1,723,401</v>
      </c>
      <c r="P14" s="69" t="str">
        <f t="shared" si="6"/>
        <v>1,898,401</v>
      </c>
      <c r="Q14" s="69" t="str">
        <f t="shared" si="6"/>
        <v>2,066,401</v>
      </c>
      <c r="R14" s="69" t="str">
        <f t="shared" si="6"/>
        <v>2,231,401</v>
      </c>
      <c r="S14" s="69" t="str">
        <f t="shared" si="6"/>
        <v>2,394,401</v>
      </c>
      <c r="T14" s="69" t="str">
        <f t="shared" si="6"/>
        <v>2,551,401</v>
      </c>
      <c r="U14" s="69" t="str">
        <f t="shared" si="6"/>
        <v>2,703,401</v>
      </c>
      <c r="V14" s="69" t="str">
        <f t="shared" si="6"/>
        <v>2,851,401</v>
      </c>
      <c r="W14" s="69" t="str">
        <f t="shared" si="6"/>
        <v>2,995,401</v>
      </c>
      <c r="X14" s="69" t="str">
        <f t="shared" si="6"/>
        <v>3,134,401</v>
      </c>
      <c r="Y14" s="69" t="str">
        <f t="shared" si="6"/>
        <v>3,266,401</v>
      </c>
      <c r="Z14" s="69" t="str">
        <f t="shared" si="6"/>
        <v>3,394,401</v>
      </c>
      <c r="AA14" s="69" t="str">
        <f t="shared" si="6"/>
        <v>3,518,401</v>
      </c>
      <c r="AB14" s="69" t="str">
        <f t="shared" si="6"/>
        <v>3,635,401</v>
      </c>
      <c r="AC14" s="69" t="str">
        <f t="shared" si="6"/>
        <v>3,750,401</v>
      </c>
      <c r="AD14" s="69" t="str">
        <f t="shared" si="6"/>
        <v>3,859,401</v>
      </c>
      <c r="AE14" s="69" t="str">
        <f t="shared" si="6"/>
        <v>3,963,401</v>
      </c>
      <c r="AF14" s="69" t="str">
        <f t="shared" si="6"/>
        <v>4,066,401</v>
      </c>
      <c r="AG14" s="69" t="str">
        <f t="shared" si="6"/>
        <v>4,162,401</v>
      </c>
      <c r="AH14" s="69" t="str">
        <f t="shared" si="6"/>
        <v>4,255,401</v>
      </c>
      <c r="AI14" s="69" t="str">
        <f t="shared" si="6"/>
        <v>4,343,401</v>
      </c>
      <c r="AJ14" s="69" t="str">
        <f t="shared" si="6"/>
        <v>4,430,401</v>
      </c>
      <c r="AK14" s="69" t="str">
        <f t="shared" si="6"/>
        <v>4,511,401</v>
      </c>
      <c r="AL14" s="69" t="str">
        <f t="shared" si="6"/>
        <v>4,590,401</v>
      </c>
      <c r="AM14" s="69" t="str">
        <f t="shared" si="6"/>
        <v>4,666,401</v>
      </c>
      <c r="AN14" s="69" t="str">
        <f t="shared" si="6"/>
        <v>4,739,401</v>
      </c>
      <c r="AO14" s="69" t="str">
        <f t="shared" si="6"/>
        <v>4,807,401</v>
      </c>
      <c r="AP14" s="69" t="str">
        <f t="shared" si="6"/>
        <v>4,875,401</v>
      </c>
      <c r="AQ14" s="69" t="str">
        <f t="shared" si="6"/>
        <v>4,938,401</v>
      </c>
      <c r="AR14" s="69" t="str">
        <f t="shared" si="6"/>
        <v>4,999,401</v>
      </c>
      <c r="AS14" s="69" t="str">
        <f t="shared" si="6"/>
        <v>5,059,401</v>
      </c>
      <c r="AT14" s="69" t="str">
        <f t="shared" si="6"/>
        <v>5,118,401</v>
      </c>
      <c r="AU14" s="69" t="str">
        <f t="shared" si="6"/>
        <v>5,171,401</v>
      </c>
      <c r="AV14" s="69" t="str">
        <f t="shared" si="6"/>
        <v>5,226,401</v>
      </c>
      <c r="AW14" s="69" t="str">
        <f t="shared" si="6"/>
        <v>5,278,401</v>
      </c>
      <c r="AX14" s="69" t="str">
        <f t="shared" si="6"/>
        <v>5,326,401</v>
      </c>
      <c r="AY14" s="69" t="str">
        <f t="shared" si="6"/>
        <v>5,374,401</v>
      </c>
      <c r="AZ14" s="4"/>
      <c r="BA14" s="69" t="str">
        <f>SUM(D14:O14)</f>
        <v>9,670,812</v>
      </c>
      <c r="BB14" s="69" t="str">
        <f>SUM(P14:AA14)</f>
        <v>33,005,812</v>
      </c>
      <c r="BC14" s="69" t="str">
        <f>SUM(AB14:AM14)</f>
        <v>50,234,812</v>
      </c>
      <c r="BD14" s="69" t="str">
        <f>SUM(AN14:AY14)</f>
        <v>60,914,812</v>
      </c>
      <c r="BE14" s="69"/>
      <c r="BF14" s="4"/>
      <c r="BG14" s="4"/>
      <c r="BH14" s="4"/>
      <c r="BI14" s="4"/>
      <c r="BJ14" s="4"/>
      <c r="BK14" s="4"/>
    </row>
    <row r="15" ht="12.0" customHeight="1">
      <c r="A15" s="4"/>
      <c r="B15" s="70" t="s">
        <v>85</v>
      </c>
      <c r="C15" s="36"/>
      <c r="D15" s="71" t="str">
        <f t="shared" ref="D15:AY15" si="7">D14/D$8</f>
        <v>98.5%</v>
      </c>
      <c r="E15" s="71" t="str">
        <f t="shared" si="7"/>
        <v>99.5%</v>
      </c>
      <c r="F15" s="71" t="str">
        <f t="shared" si="7"/>
        <v>99.7%</v>
      </c>
      <c r="G15" s="71" t="str">
        <f t="shared" si="7"/>
        <v>99.8%</v>
      </c>
      <c r="H15" s="71" t="str">
        <f t="shared" si="7"/>
        <v>99.9%</v>
      </c>
      <c r="I15" s="71" t="str">
        <f t="shared" si="7"/>
        <v>99.9%</v>
      </c>
      <c r="J15" s="71" t="str">
        <f t="shared" si="7"/>
        <v>99.9%</v>
      </c>
      <c r="K15" s="71" t="str">
        <f t="shared" si="7"/>
        <v>99.9%</v>
      </c>
      <c r="L15" s="71" t="str">
        <f t="shared" si="7"/>
        <v>99.9%</v>
      </c>
      <c r="M15" s="71" t="str">
        <f t="shared" si="7"/>
        <v>100.0%</v>
      </c>
      <c r="N15" s="71" t="str">
        <f t="shared" si="7"/>
        <v>100.0%</v>
      </c>
      <c r="O15" s="71" t="str">
        <f t="shared" si="7"/>
        <v>100.0%</v>
      </c>
      <c r="P15" s="71" t="str">
        <f t="shared" si="7"/>
        <v>100.0%</v>
      </c>
      <c r="Q15" s="71" t="str">
        <f t="shared" si="7"/>
        <v>100.0%</v>
      </c>
      <c r="R15" s="71" t="str">
        <f t="shared" si="7"/>
        <v>100.0%</v>
      </c>
      <c r="S15" s="71" t="str">
        <f t="shared" si="7"/>
        <v>100.0%</v>
      </c>
      <c r="T15" s="71" t="str">
        <f t="shared" si="7"/>
        <v>100.0%</v>
      </c>
      <c r="U15" s="71" t="str">
        <f t="shared" si="7"/>
        <v>100.0%</v>
      </c>
      <c r="V15" s="71" t="str">
        <f t="shared" si="7"/>
        <v>100.0%</v>
      </c>
      <c r="W15" s="71" t="str">
        <f t="shared" si="7"/>
        <v>100.0%</v>
      </c>
      <c r="X15" s="71" t="str">
        <f t="shared" si="7"/>
        <v>100.0%</v>
      </c>
      <c r="Y15" s="71" t="str">
        <f t="shared" si="7"/>
        <v>100.0%</v>
      </c>
      <c r="Z15" s="71" t="str">
        <f t="shared" si="7"/>
        <v>100.0%</v>
      </c>
      <c r="AA15" s="71" t="str">
        <f t="shared" si="7"/>
        <v>100.0%</v>
      </c>
      <c r="AB15" s="71" t="str">
        <f t="shared" si="7"/>
        <v>100.0%</v>
      </c>
      <c r="AC15" s="71" t="str">
        <f t="shared" si="7"/>
        <v>100.0%</v>
      </c>
      <c r="AD15" s="71" t="str">
        <f t="shared" si="7"/>
        <v>100.0%</v>
      </c>
      <c r="AE15" s="71" t="str">
        <f t="shared" si="7"/>
        <v>100.0%</v>
      </c>
      <c r="AF15" s="71" t="str">
        <f t="shared" si="7"/>
        <v>100.0%</v>
      </c>
      <c r="AG15" s="71" t="str">
        <f t="shared" si="7"/>
        <v>100.0%</v>
      </c>
      <c r="AH15" s="71" t="str">
        <f t="shared" si="7"/>
        <v>100.0%</v>
      </c>
      <c r="AI15" s="71" t="str">
        <f t="shared" si="7"/>
        <v>100.0%</v>
      </c>
      <c r="AJ15" s="71" t="str">
        <f t="shared" si="7"/>
        <v>100.0%</v>
      </c>
      <c r="AK15" s="71" t="str">
        <f t="shared" si="7"/>
        <v>100.0%</v>
      </c>
      <c r="AL15" s="71" t="str">
        <f t="shared" si="7"/>
        <v>100.0%</v>
      </c>
      <c r="AM15" s="71" t="str">
        <f t="shared" si="7"/>
        <v>100.0%</v>
      </c>
      <c r="AN15" s="71" t="str">
        <f t="shared" si="7"/>
        <v>100.0%</v>
      </c>
      <c r="AO15" s="71" t="str">
        <f t="shared" si="7"/>
        <v>100.0%</v>
      </c>
      <c r="AP15" s="71" t="str">
        <f t="shared" si="7"/>
        <v>100.0%</v>
      </c>
      <c r="AQ15" s="71" t="str">
        <f t="shared" si="7"/>
        <v>100.0%</v>
      </c>
      <c r="AR15" s="71" t="str">
        <f t="shared" si="7"/>
        <v>100.0%</v>
      </c>
      <c r="AS15" s="71" t="str">
        <f t="shared" si="7"/>
        <v>100.0%</v>
      </c>
      <c r="AT15" s="71" t="str">
        <f t="shared" si="7"/>
        <v>100.0%</v>
      </c>
      <c r="AU15" s="71" t="str">
        <f t="shared" si="7"/>
        <v>100.0%</v>
      </c>
      <c r="AV15" s="71" t="str">
        <f t="shared" si="7"/>
        <v>100.0%</v>
      </c>
      <c r="AW15" s="71" t="str">
        <f t="shared" si="7"/>
        <v>100.0%</v>
      </c>
      <c r="AX15" s="71" t="str">
        <f t="shared" si="7"/>
        <v>100.0%</v>
      </c>
      <c r="AY15" s="71" t="str">
        <f t="shared" si="7"/>
        <v>100.0%</v>
      </c>
      <c r="AZ15" s="4"/>
      <c r="BA15" s="71" t="str">
        <f t="shared" ref="BA15:BD15" si="8">BA14/BA$8</f>
        <v>99.9%</v>
      </c>
      <c r="BB15" s="71" t="str">
        <f t="shared" si="8"/>
        <v>100.0%</v>
      </c>
      <c r="BC15" s="71" t="str">
        <f t="shared" si="8"/>
        <v>100.0%</v>
      </c>
      <c r="BD15" s="71" t="str">
        <f t="shared" si="8"/>
        <v>100.0%</v>
      </c>
      <c r="BE15" s="4"/>
      <c r="BF15" s="4"/>
      <c r="BG15" s="4"/>
      <c r="BH15" s="4"/>
      <c r="BI15" s="4"/>
      <c r="BJ15" s="4"/>
      <c r="BK15" s="4"/>
    </row>
    <row r="16" ht="12.0" customHeight="1">
      <c r="A16" s="4"/>
      <c r="B16" s="4"/>
      <c r="C16" s="36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ht="12.0" customHeight="1">
      <c r="A17" s="4"/>
      <c r="B17" s="4"/>
      <c r="C17" s="36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ht="12.0" customHeight="1">
      <c r="A18" s="4"/>
      <c r="B18" s="24" t="s">
        <v>95</v>
      </c>
      <c r="C18" s="3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ht="12.0" customHeight="1">
      <c r="A19" s="4"/>
      <c r="B19" s="59" t="s">
        <v>96</v>
      </c>
      <c r="C19" s="49" t="s">
        <v>37</v>
      </c>
      <c r="D19" s="28" t="str">
        <f>Budget!D17+Budget!D24+Budget!D33</f>
        <v>45,000</v>
      </c>
      <c r="E19" s="28" t="str">
        <f>Budget!E17+Budget!E24+Budget!E33</f>
        <v>45,000</v>
      </c>
      <c r="F19" s="28" t="str">
        <f>Budget!F17+Budget!F24+Budget!F33</f>
        <v>45,000</v>
      </c>
      <c r="G19" s="28" t="str">
        <f>Budget!G17+Budget!G24+Budget!G33</f>
        <v>45,000</v>
      </c>
      <c r="H19" s="28" t="str">
        <f>Budget!H17+Budget!H24+Budget!H33</f>
        <v>45,000</v>
      </c>
      <c r="I19" s="28" t="str">
        <f>Budget!I17+Budget!I24+Budget!I33</f>
        <v>45,000</v>
      </c>
      <c r="J19" s="28" t="str">
        <f>Budget!J17+Budget!J24+Budget!J33</f>
        <v>45,000</v>
      </c>
      <c r="K19" s="28" t="str">
        <f>Budget!K17+Budget!K24+Budget!K33</f>
        <v>45,000</v>
      </c>
      <c r="L19" s="28" t="str">
        <f>Budget!L17+Budget!L24+Budget!L33</f>
        <v>45,000</v>
      </c>
      <c r="M19" s="28" t="str">
        <f>Budget!M17+Budget!M24+Budget!M33</f>
        <v>45,000</v>
      </c>
      <c r="N19" s="28" t="str">
        <f>Budget!N17+Budget!N24+Budget!N33</f>
        <v>45,000</v>
      </c>
      <c r="O19" s="28" t="str">
        <f>Budget!O17+Budget!O24+Budget!O33</f>
        <v>45,000</v>
      </c>
      <c r="P19" s="28" t="str">
        <f>Budget!P17+Budget!P24+Budget!P33</f>
        <v>45,000</v>
      </c>
      <c r="Q19" s="28" t="str">
        <f>Budget!Q17+Budget!Q24+Budget!Q33</f>
        <v>45,000</v>
      </c>
      <c r="R19" s="28" t="str">
        <f>Budget!R17+Budget!R24+Budget!R33</f>
        <v>45,000</v>
      </c>
      <c r="S19" s="28" t="str">
        <f>Budget!S17+Budget!S24+Budget!S33</f>
        <v>45,000</v>
      </c>
      <c r="T19" s="28" t="str">
        <f>Budget!T17+Budget!T24+Budget!T33</f>
        <v>45,000</v>
      </c>
      <c r="U19" s="28" t="str">
        <f>Budget!U17+Budget!U24+Budget!U33</f>
        <v>45,000</v>
      </c>
      <c r="V19" s="28" t="str">
        <f>Budget!V17+Budget!V24+Budget!V33</f>
        <v>45,000</v>
      </c>
      <c r="W19" s="28" t="str">
        <f>Budget!W17+Budget!W24+Budget!W33</f>
        <v>45,000</v>
      </c>
      <c r="X19" s="28" t="str">
        <f>Budget!X17+Budget!X24+Budget!X33</f>
        <v>45,000</v>
      </c>
      <c r="Y19" s="28" t="str">
        <f>Budget!Y17+Budget!Y24+Budget!Y33</f>
        <v>45,000</v>
      </c>
      <c r="Z19" s="28" t="str">
        <f>Budget!Z17+Budget!Z24+Budget!Z33</f>
        <v>45,000</v>
      </c>
      <c r="AA19" s="28" t="str">
        <f>Budget!AA17+Budget!AA24+Budget!AA33</f>
        <v>45,000</v>
      </c>
      <c r="AB19" s="28" t="str">
        <f>Budget!AB17+Budget!AB24+Budget!AB33</f>
        <v>45,000</v>
      </c>
      <c r="AC19" s="28" t="str">
        <f>Budget!AC17+Budget!AC24+Budget!AC33</f>
        <v>45,000</v>
      </c>
      <c r="AD19" s="28" t="str">
        <f>Budget!AD17+Budget!AD24+Budget!AD33</f>
        <v>45,000</v>
      </c>
      <c r="AE19" s="28" t="str">
        <f>Budget!AE17+Budget!AE24+Budget!AE33</f>
        <v>45,000</v>
      </c>
      <c r="AF19" s="28" t="str">
        <f>Budget!AF17+Budget!AF24+Budget!AF33</f>
        <v>45,000</v>
      </c>
      <c r="AG19" s="28" t="str">
        <f>Budget!AG17+Budget!AG24+Budget!AG33</f>
        <v>45,000</v>
      </c>
      <c r="AH19" s="28" t="str">
        <f>Budget!AH17+Budget!AH24+Budget!AH33</f>
        <v>45,000</v>
      </c>
      <c r="AI19" s="28" t="str">
        <f>Budget!AI17+Budget!AI24+Budget!AI33</f>
        <v>45,000</v>
      </c>
      <c r="AJ19" s="28" t="str">
        <f>Budget!AJ17+Budget!AJ24+Budget!AJ33</f>
        <v>45,000</v>
      </c>
      <c r="AK19" s="28" t="str">
        <f>Budget!AK17+Budget!AK24+Budget!AK33</f>
        <v>45,000</v>
      </c>
      <c r="AL19" s="28" t="str">
        <f>Budget!AL17+Budget!AL24+Budget!AL33</f>
        <v>45,000</v>
      </c>
      <c r="AM19" s="28" t="str">
        <f>Budget!AM17+Budget!AM24+Budget!AM33</f>
        <v>45,000</v>
      </c>
      <c r="AN19" s="28" t="str">
        <f>Budget!AN17+Budget!AN24+Budget!AN33</f>
        <v>45,000</v>
      </c>
      <c r="AO19" s="28" t="str">
        <f>Budget!AO17+Budget!AO24+Budget!AO33</f>
        <v>45,000</v>
      </c>
      <c r="AP19" s="28" t="str">
        <f>Budget!AP17+Budget!AP24+Budget!AP33</f>
        <v>45,000</v>
      </c>
      <c r="AQ19" s="28" t="str">
        <f>Budget!AQ17+Budget!AQ24+Budget!AQ33</f>
        <v>45,000</v>
      </c>
      <c r="AR19" s="28" t="str">
        <f>Budget!AR17+Budget!AR24+Budget!AR33</f>
        <v>45,000</v>
      </c>
      <c r="AS19" s="28" t="str">
        <f>Budget!AS17+Budget!AS24+Budget!AS33</f>
        <v>45,000</v>
      </c>
      <c r="AT19" s="28" t="str">
        <f>Budget!AT17+Budget!AT24+Budget!AT33</f>
        <v>45,000</v>
      </c>
      <c r="AU19" s="28" t="str">
        <f>Budget!AU17+Budget!AU24+Budget!AU33</f>
        <v>45,000</v>
      </c>
      <c r="AV19" s="28" t="str">
        <f>Budget!AV17+Budget!AV24+Budget!AV33</f>
        <v>45,000</v>
      </c>
      <c r="AW19" s="28" t="str">
        <f>Budget!AW17+Budget!AW24+Budget!AW33</f>
        <v>45,000</v>
      </c>
      <c r="AX19" s="28" t="str">
        <f>Budget!AX17+Budget!AX24+Budget!AX33</f>
        <v>45,000</v>
      </c>
      <c r="AY19" s="28" t="str">
        <f>Budget!AY17+Budget!AY24+Budget!AY33</f>
        <v>45,000</v>
      </c>
      <c r="AZ19" s="4"/>
      <c r="BA19" s="52" t="str">
        <f t="shared" ref="BA19:BA24" si="9">SUM(D19:O19)</f>
        <v>540,000</v>
      </c>
      <c r="BB19" s="52" t="str">
        <f t="shared" ref="BB19:BB24" si="10">SUM(P19:AA19)</f>
        <v>540,000</v>
      </c>
      <c r="BC19" s="52" t="str">
        <f t="shared" ref="BC19:BC24" si="11">SUM(AB19:AM19)</f>
        <v>540,000</v>
      </c>
      <c r="BD19" s="52" t="str">
        <f t="shared" ref="BD19:BD24" si="12">SUM(AN19:AY19)</f>
        <v>540,000</v>
      </c>
      <c r="BE19" s="4"/>
      <c r="BF19" s="4"/>
      <c r="BG19" s="4"/>
      <c r="BH19" s="4"/>
      <c r="BI19" s="4"/>
      <c r="BJ19" s="4"/>
      <c r="BK19" s="4"/>
    </row>
    <row r="20" ht="12.0" customHeight="1">
      <c r="A20" s="4"/>
      <c r="B20" s="59" t="s">
        <v>106</v>
      </c>
      <c r="C20" s="49" t="s">
        <v>37</v>
      </c>
      <c r="D20" s="28" t="str">
        <f>Budget!D47+Budget!D54</f>
        <v>6,900</v>
      </c>
      <c r="E20" s="28" t="str">
        <f>Budget!E47+Budget!E54</f>
        <v>6,900</v>
      </c>
      <c r="F20" s="28" t="str">
        <f>Budget!F47+Budget!F54</f>
        <v>6,900</v>
      </c>
      <c r="G20" s="28" t="str">
        <f>Budget!G47+Budget!G54</f>
        <v>6,900</v>
      </c>
      <c r="H20" s="28" t="str">
        <f>Budget!H47+Budget!H54</f>
        <v>6,900</v>
      </c>
      <c r="I20" s="28" t="str">
        <f>Budget!I47+Budget!I54</f>
        <v>6,900</v>
      </c>
      <c r="J20" s="28" t="str">
        <f>Budget!J47+Budget!J54</f>
        <v>6,900</v>
      </c>
      <c r="K20" s="28" t="str">
        <f>Budget!K47+Budget!K54</f>
        <v>6,900</v>
      </c>
      <c r="L20" s="28" t="str">
        <f>Budget!L47+Budget!L54</f>
        <v>6,900</v>
      </c>
      <c r="M20" s="28" t="str">
        <f>Budget!M47+Budget!M54</f>
        <v>6,900</v>
      </c>
      <c r="N20" s="28" t="str">
        <f>Budget!N47+Budget!N54</f>
        <v>6,900</v>
      </c>
      <c r="O20" s="28" t="str">
        <f>Budget!O47+Budget!O54</f>
        <v>6,900</v>
      </c>
      <c r="P20" s="28" t="str">
        <f>Budget!P47+Budget!P54</f>
        <v>6,900</v>
      </c>
      <c r="Q20" s="28" t="str">
        <f>Budget!Q47+Budget!Q54</f>
        <v>6,900</v>
      </c>
      <c r="R20" s="28" t="str">
        <f>Budget!R47+Budget!R54</f>
        <v>6,900</v>
      </c>
      <c r="S20" s="28" t="str">
        <f>Budget!S47+Budget!S54</f>
        <v>6,900</v>
      </c>
      <c r="T20" s="28" t="str">
        <f>Budget!T47+Budget!T54</f>
        <v>6,900</v>
      </c>
      <c r="U20" s="28" t="str">
        <f>Budget!U47+Budget!U54</f>
        <v>6,900</v>
      </c>
      <c r="V20" s="28" t="str">
        <f>Budget!V47+Budget!V54</f>
        <v>6,900</v>
      </c>
      <c r="W20" s="28" t="str">
        <f>Budget!W47+Budget!W54</f>
        <v>6,900</v>
      </c>
      <c r="X20" s="28" t="str">
        <f>Budget!X47+Budget!X54</f>
        <v>6,900</v>
      </c>
      <c r="Y20" s="28" t="str">
        <f>Budget!Y47+Budget!Y54</f>
        <v>6,900</v>
      </c>
      <c r="Z20" s="28" t="str">
        <f>Budget!Z47+Budget!Z54</f>
        <v>6,900</v>
      </c>
      <c r="AA20" s="28" t="str">
        <f>Budget!AA47+Budget!AA54</f>
        <v>6,900</v>
      </c>
      <c r="AB20" s="28" t="str">
        <f>Budget!AB47+Budget!AB54</f>
        <v>6,900</v>
      </c>
      <c r="AC20" s="28" t="str">
        <f>Budget!AC47+Budget!AC54</f>
        <v>6,900</v>
      </c>
      <c r="AD20" s="28" t="str">
        <f>Budget!AD47+Budget!AD54</f>
        <v>6,900</v>
      </c>
      <c r="AE20" s="28" t="str">
        <f>Budget!AE47+Budget!AE54</f>
        <v>6,900</v>
      </c>
      <c r="AF20" s="28" t="str">
        <f>Budget!AF47+Budget!AF54</f>
        <v>6,900</v>
      </c>
      <c r="AG20" s="28" t="str">
        <f>Budget!AG47+Budget!AG54</f>
        <v>6,900</v>
      </c>
      <c r="AH20" s="28" t="str">
        <f>Budget!AH47+Budget!AH54</f>
        <v>6,900</v>
      </c>
      <c r="AI20" s="28" t="str">
        <f>Budget!AI47+Budget!AI54</f>
        <v>6,900</v>
      </c>
      <c r="AJ20" s="28" t="str">
        <f>Budget!AJ47+Budget!AJ54</f>
        <v>6,900</v>
      </c>
      <c r="AK20" s="28" t="str">
        <f>Budget!AK47+Budget!AK54</f>
        <v>6,900</v>
      </c>
      <c r="AL20" s="28" t="str">
        <f>Budget!AL47+Budget!AL54</f>
        <v>6,900</v>
      </c>
      <c r="AM20" s="28" t="str">
        <f>Budget!AM47+Budget!AM54</f>
        <v>6,900</v>
      </c>
      <c r="AN20" s="28" t="str">
        <f>Budget!AN47+Budget!AN54</f>
        <v>6,900</v>
      </c>
      <c r="AO20" s="28" t="str">
        <f>Budget!AO47+Budget!AO54</f>
        <v>6,900</v>
      </c>
      <c r="AP20" s="28" t="str">
        <f>Budget!AP47+Budget!AP54</f>
        <v>6,900</v>
      </c>
      <c r="AQ20" s="28" t="str">
        <f>Budget!AQ47+Budget!AQ54</f>
        <v>6,900</v>
      </c>
      <c r="AR20" s="28" t="str">
        <f>Budget!AR47+Budget!AR54</f>
        <v>6,900</v>
      </c>
      <c r="AS20" s="28" t="str">
        <f>Budget!AS47+Budget!AS54</f>
        <v>6,900</v>
      </c>
      <c r="AT20" s="28" t="str">
        <f>Budget!AT47+Budget!AT54</f>
        <v>6,900</v>
      </c>
      <c r="AU20" s="28" t="str">
        <f>Budget!AU47+Budget!AU54</f>
        <v>6,900</v>
      </c>
      <c r="AV20" s="28" t="str">
        <f>Budget!AV47+Budget!AV54</f>
        <v>6,900</v>
      </c>
      <c r="AW20" s="28" t="str">
        <f>Budget!AW47+Budget!AW54</f>
        <v>6,900</v>
      </c>
      <c r="AX20" s="28" t="str">
        <f>Budget!AX47+Budget!AX54</f>
        <v>6,900</v>
      </c>
      <c r="AY20" s="28" t="str">
        <f>Budget!AY47+Budget!AY54</f>
        <v>6,900</v>
      </c>
      <c r="AZ20" s="4"/>
      <c r="BA20" s="52" t="str">
        <f t="shared" si="9"/>
        <v>82,800</v>
      </c>
      <c r="BB20" s="52" t="str">
        <f t="shared" si="10"/>
        <v>82,800</v>
      </c>
      <c r="BC20" s="52" t="str">
        <f t="shared" si="11"/>
        <v>82,800</v>
      </c>
      <c r="BD20" s="52" t="str">
        <f t="shared" si="12"/>
        <v>82,800</v>
      </c>
      <c r="BE20" s="4"/>
      <c r="BF20" s="4"/>
      <c r="BG20" s="4"/>
      <c r="BH20" s="4"/>
      <c r="BI20" s="4"/>
      <c r="BJ20" s="4"/>
      <c r="BK20" s="4"/>
    </row>
    <row r="21" ht="12.0" customHeight="1">
      <c r="A21" s="4"/>
      <c r="B21" s="59" t="s">
        <v>87</v>
      </c>
      <c r="C21" s="49" t="s">
        <v>37</v>
      </c>
      <c r="D21" s="28" t="str">
        <f>Budget!D68</f>
        <v>250</v>
      </c>
      <c r="E21" s="28" t="str">
        <f>Budget!E68</f>
        <v>250</v>
      </c>
      <c r="F21" s="28" t="str">
        <f>Budget!F68</f>
        <v>250</v>
      </c>
      <c r="G21" s="28" t="str">
        <f>Budget!G68</f>
        <v>250</v>
      </c>
      <c r="H21" s="28" t="str">
        <f>Budget!H68</f>
        <v>250</v>
      </c>
      <c r="I21" s="28" t="str">
        <f>Budget!I68</f>
        <v>250</v>
      </c>
      <c r="J21" s="28" t="str">
        <f>Budget!J68</f>
        <v>250</v>
      </c>
      <c r="K21" s="28" t="str">
        <f>Budget!K68</f>
        <v>250</v>
      </c>
      <c r="L21" s="28" t="str">
        <f>Budget!L68</f>
        <v>250</v>
      </c>
      <c r="M21" s="28" t="str">
        <f>Budget!M68</f>
        <v>250</v>
      </c>
      <c r="N21" s="28" t="str">
        <f>Budget!N68</f>
        <v>250</v>
      </c>
      <c r="O21" s="28" t="str">
        <f>Budget!O68</f>
        <v>250</v>
      </c>
      <c r="P21" s="28" t="str">
        <f>Budget!P68</f>
        <v>250</v>
      </c>
      <c r="Q21" s="28" t="str">
        <f>Budget!Q68</f>
        <v>250</v>
      </c>
      <c r="R21" s="28" t="str">
        <f>Budget!R68</f>
        <v>250</v>
      </c>
      <c r="S21" s="28" t="str">
        <f>Budget!S68</f>
        <v>250</v>
      </c>
      <c r="T21" s="28" t="str">
        <f>Budget!T68</f>
        <v>250</v>
      </c>
      <c r="U21" s="28" t="str">
        <f>Budget!U68</f>
        <v>250</v>
      </c>
      <c r="V21" s="28" t="str">
        <f>Budget!V68</f>
        <v>250</v>
      </c>
      <c r="W21" s="28" t="str">
        <f>Budget!W68</f>
        <v>250</v>
      </c>
      <c r="X21" s="28" t="str">
        <f>Budget!X68</f>
        <v>250</v>
      </c>
      <c r="Y21" s="28" t="str">
        <f>Budget!Y68</f>
        <v>250</v>
      </c>
      <c r="Z21" s="28" t="str">
        <f>Budget!Z68</f>
        <v>250</v>
      </c>
      <c r="AA21" s="28" t="str">
        <f>Budget!AA68</f>
        <v>250</v>
      </c>
      <c r="AB21" s="28" t="str">
        <f>Budget!AB68</f>
        <v>250</v>
      </c>
      <c r="AC21" s="28" t="str">
        <f>Budget!AC68</f>
        <v>250</v>
      </c>
      <c r="AD21" s="28" t="str">
        <f>Budget!AD68</f>
        <v>250</v>
      </c>
      <c r="AE21" s="28" t="str">
        <f>Budget!AE68</f>
        <v>250</v>
      </c>
      <c r="AF21" s="28" t="str">
        <f>Budget!AF68</f>
        <v>250</v>
      </c>
      <c r="AG21" s="28" t="str">
        <f>Budget!AG68</f>
        <v>250</v>
      </c>
      <c r="AH21" s="28" t="str">
        <f>Budget!AH68</f>
        <v>250</v>
      </c>
      <c r="AI21" s="28" t="str">
        <f>Budget!AI68</f>
        <v>250</v>
      </c>
      <c r="AJ21" s="28" t="str">
        <f>Budget!AJ68</f>
        <v>250</v>
      </c>
      <c r="AK21" s="28" t="str">
        <f>Budget!AK68</f>
        <v>250</v>
      </c>
      <c r="AL21" s="28" t="str">
        <f>Budget!AL68</f>
        <v>250</v>
      </c>
      <c r="AM21" s="28" t="str">
        <f>Budget!AM68</f>
        <v>250</v>
      </c>
      <c r="AN21" s="28" t="str">
        <f>Budget!AN68</f>
        <v>250</v>
      </c>
      <c r="AO21" s="28" t="str">
        <f>Budget!AO68</f>
        <v>250</v>
      </c>
      <c r="AP21" s="28" t="str">
        <f>Budget!AP68</f>
        <v>250</v>
      </c>
      <c r="AQ21" s="28" t="str">
        <f>Budget!AQ68</f>
        <v>250</v>
      </c>
      <c r="AR21" s="28" t="str">
        <f>Budget!AR68</f>
        <v>250</v>
      </c>
      <c r="AS21" s="28" t="str">
        <f>Budget!AS68</f>
        <v>250</v>
      </c>
      <c r="AT21" s="28" t="str">
        <f>Budget!AT68</f>
        <v>250</v>
      </c>
      <c r="AU21" s="28" t="str">
        <f>Budget!AU68</f>
        <v>250</v>
      </c>
      <c r="AV21" s="28" t="str">
        <f>Budget!AV68</f>
        <v>250</v>
      </c>
      <c r="AW21" s="28" t="str">
        <f>Budget!AW68</f>
        <v>250</v>
      </c>
      <c r="AX21" s="28" t="str">
        <f>Budget!AX68</f>
        <v>250</v>
      </c>
      <c r="AY21" s="28" t="str">
        <f>Budget!AY68</f>
        <v>250</v>
      </c>
      <c r="AZ21" s="4"/>
      <c r="BA21" s="52" t="str">
        <f t="shared" si="9"/>
        <v>3,000</v>
      </c>
      <c r="BB21" s="52" t="str">
        <f t="shared" si="10"/>
        <v>3,000</v>
      </c>
      <c r="BC21" s="52" t="str">
        <f t="shared" si="11"/>
        <v>3,000</v>
      </c>
      <c r="BD21" s="52" t="str">
        <f t="shared" si="12"/>
        <v>3,000</v>
      </c>
      <c r="BE21" s="4"/>
      <c r="BF21" s="4"/>
      <c r="BG21" s="4"/>
      <c r="BH21" s="4"/>
      <c r="BI21" s="4"/>
      <c r="BJ21" s="4"/>
      <c r="BK21" s="4"/>
    </row>
    <row r="22" ht="12.0" customHeight="1">
      <c r="A22" s="4"/>
      <c r="B22" s="59" t="s">
        <v>113</v>
      </c>
      <c r="C22" s="49" t="s">
        <v>37</v>
      </c>
      <c r="D22" s="28" t="str">
        <f>Budget!D59+Budget!D73+Budget!D78+Budget!D91+Budget!D96</f>
        <v>3,600</v>
      </c>
      <c r="E22" s="28" t="str">
        <f>Budget!E59+Budget!E73+Budget!E78+Budget!E91+Budget!E96</f>
        <v>3,600</v>
      </c>
      <c r="F22" s="28" t="str">
        <f>Budget!F59+Budget!F73+Budget!F78+Budget!F91+Budget!F96</f>
        <v>3,600</v>
      </c>
      <c r="G22" s="28" t="str">
        <f>Budget!G59+Budget!G73+Budget!G78+Budget!G91+Budget!G96</f>
        <v>3,600</v>
      </c>
      <c r="H22" s="28" t="str">
        <f>Budget!H59+Budget!H73+Budget!H78+Budget!H91+Budget!H96</f>
        <v>3,600</v>
      </c>
      <c r="I22" s="28" t="str">
        <f>Budget!I59+Budget!I73+Budget!I78+Budget!I91+Budget!I96</f>
        <v>3,600</v>
      </c>
      <c r="J22" s="28" t="str">
        <f>Budget!J59+Budget!J73+Budget!J78+Budget!J91+Budget!J96</f>
        <v>3,600</v>
      </c>
      <c r="K22" s="28" t="str">
        <f>Budget!K59+Budget!K73+Budget!K78+Budget!K91+Budget!K96</f>
        <v>3,600</v>
      </c>
      <c r="L22" s="28" t="str">
        <f>Budget!L59+Budget!L73+Budget!L78+Budget!L91+Budget!L96</f>
        <v>3,600</v>
      </c>
      <c r="M22" s="28" t="str">
        <f>Budget!M59+Budget!M73+Budget!M78+Budget!M91+Budget!M96</f>
        <v>3,600</v>
      </c>
      <c r="N22" s="28" t="str">
        <f>Budget!N59+Budget!N73+Budget!N78+Budget!N91+Budget!N96</f>
        <v>3,600</v>
      </c>
      <c r="O22" s="28" t="str">
        <f>Budget!O59+Budget!O73+Budget!O78+Budget!O91+Budget!O96</f>
        <v>3,600</v>
      </c>
      <c r="P22" s="28" t="str">
        <f>Budget!P59+Budget!P73+Budget!P78+Budget!P91+Budget!P96</f>
        <v>3,600</v>
      </c>
      <c r="Q22" s="28" t="str">
        <f>Budget!Q59+Budget!Q73+Budget!Q78+Budget!Q91+Budget!Q96</f>
        <v>3,600</v>
      </c>
      <c r="R22" s="28" t="str">
        <f>Budget!R59+Budget!R73+Budget!R78+Budget!R91+Budget!R96</f>
        <v>3,600</v>
      </c>
      <c r="S22" s="28" t="str">
        <f>Budget!S59+Budget!S73+Budget!S78+Budget!S91+Budget!S96</f>
        <v>3,600</v>
      </c>
      <c r="T22" s="28" t="str">
        <f>Budget!T59+Budget!T73+Budget!T78+Budget!T91+Budget!T96</f>
        <v>3,600</v>
      </c>
      <c r="U22" s="28" t="str">
        <f>Budget!U59+Budget!U73+Budget!U78+Budget!U91+Budget!U96</f>
        <v>3,600</v>
      </c>
      <c r="V22" s="28" t="str">
        <f>Budget!V59+Budget!V73+Budget!V78+Budget!V91+Budget!V96</f>
        <v>3,600</v>
      </c>
      <c r="W22" s="28" t="str">
        <f>Budget!W59+Budget!W73+Budget!W78+Budget!W91+Budget!W96</f>
        <v>3,600</v>
      </c>
      <c r="X22" s="28" t="str">
        <f>Budget!X59+Budget!X73+Budget!X78+Budget!X91+Budget!X96</f>
        <v>3,600</v>
      </c>
      <c r="Y22" s="28" t="str">
        <f>Budget!Y59+Budget!Y73+Budget!Y78+Budget!Y91+Budget!Y96</f>
        <v>3,600</v>
      </c>
      <c r="Z22" s="28" t="str">
        <f>Budget!Z59+Budget!Z73+Budget!Z78+Budget!Z91+Budget!Z96</f>
        <v>3,600</v>
      </c>
      <c r="AA22" s="28" t="str">
        <f>Budget!AA59+Budget!AA73+Budget!AA78+Budget!AA91+Budget!AA96</f>
        <v>3,600</v>
      </c>
      <c r="AB22" s="28" t="str">
        <f>Budget!AB59+Budget!AB73+Budget!AB78+Budget!AB91+Budget!AB96</f>
        <v>3,600</v>
      </c>
      <c r="AC22" s="28" t="str">
        <f>Budget!AC59+Budget!AC73+Budget!AC78+Budget!AC91+Budget!AC96</f>
        <v>3,600</v>
      </c>
      <c r="AD22" s="28" t="str">
        <f>Budget!AD59+Budget!AD73+Budget!AD78+Budget!AD91+Budget!AD96</f>
        <v>3,600</v>
      </c>
      <c r="AE22" s="28" t="str">
        <f>Budget!AE59+Budget!AE73+Budget!AE78+Budget!AE91+Budget!AE96</f>
        <v>3,600</v>
      </c>
      <c r="AF22" s="28" t="str">
        <f>Budget!AF59+Budget!AF73+Budget!AF78+Budget!AF91+Budget!AF96</f>
        <v>3,600</v>
      </c>
      <c r="AG22" s="28" t="str">
        <f>Budget!AG59+Budget!AG73+Budget!AG78+Budget!AG91+Budget!AG96</f>
        <v>3,600</v>
      </c>
      <c r="AH22" s="28" t="str">
        <f>Budget!AH59+Budget!AH73+Budget!AH78+Budget!AH91+Budget!AH96</f>
        <v>3,600</v>
      </c>
      <c r="AI22" s="28" t="str">
        <f>Budget!AI59+Budget!AI73+Budget!AI78+Budget!AI91+Budget!AI96</f>
        <v>3,600</v>
      </c>
      <c r="AJ22" s="28" t="str">
        <f>Budget!AJ59+Budget!AJ73+Budget!AJ78+Budget!AJ91+Budget!AJ96</f>
        <v>3,600</v>
      </c>
      <c r="AK22" s="28" t="str">
        <f>Budget!AK59+Budget!AK73+Budget!AK78+Budget!AK91+Budget!AK96</f>
        <v>3,600</v>
      </c>
      <c r="AL22" s="28" t="str">
        <f>Budget!AL59+Budget!AL73+Budget!AL78+Budget!AL91+Budget!AL96</f>
        <v>3,600</v>
      </c>
      <c r="AM22" s="28" t="str">
        <f>Budget!AM59+Budget!AM73+Budget!AM78+Budget!AM91+Budget!AM96</f>
        <v>3,600</v>
      </c>
      <c r="AN22" s="28" t="str">
        <f>Budget!AN59+Budget!AN73+Budget!AN78+Budget!AN91+Budget!AN96</f>
        <v>3,600</v>
      </c>
      <c r="AO22" s="28" t="str">
        <f>Budget!AO59+Budget!AO73+Budget!AO78+Budget!AO91+Budget!AO96</f>
        <v>3,600</v>
      </c>
      <c r="AP22" s="28" t="str">
        <f>Budget!AP59+Budget!AP73+Budget!AP78+Budget!AP91+Budget!AP96</f>
        <v>3,600</v>
      </c>
      <c r="AQ22" s="28" t="str">
        <f>Budget!AQ59+Budget!AQ73+Budget!AQ78+Budget!AQ91+Budget!AQ96</f>
        <v>3,600</v>
      </c>
      <c r="AR22" s="28" t="str">
        <f>Budget!AR59+Budget!AR73+Budget!AR78+Budget!AR91+Budget!AR96</f>
        <v>3,600</v>
      </c>
      <c r="AS22" s="28" t="str">
        <f>Budget!AS59+Budget!AS73+Budget!AS78+Budget!AS91+Budget!AS96</f>
        <v>3,600</v>
      </c>
      <c r="AT22" s="28" t="str">
        <f>Budget!AT59+Budget!AT73+Budget!AT78+Budget!AT91+Budget!AT96</f>
        <v>3,600</v>
      </c>
      <c r="AU22" s="28" t="str">
        <f>Budget!AU59+Budget!AU73+Budget!AU78+Budget!AU91+Budget!AU96</f>
        <v>3,600</v>
      </c>
      <c r="AV22" s="28" t="str">
        <f>Budget!AV59+Budget!AV73+Budget!AV78+Budget!AV91+Budget!AV96</f>
        <v>3,600</v>
      </c>
      <c r="AW22" s="28" t="str">
        <f>Budget!AW59+Budget!AW73+Budget!AW78+Budget!AW91+Budget!AW96</f>
        <v>3,600</v>
      </c>
      <c r="AX22" s="28" t="str">
        <f>Budget!AX59+Budget!AX73+Budget!AX78+Budget!AX91+Budget!AX96</f>
        <v>3,600</v>
      </c>
      <c r="AY22" s="28" t="str">
        <f>Budget!AY59+Budget!AY73+Budget!AY78+Budget!AY91+Budget!AY96</f>
        <v>3,600</v>
      </c>
      <c r="AZ22" s="4"/>
      <c r="BA22" s="52" t="str">
        <f t="shared" si="9"/>
        <v>43,200</v>
      </c>
      <c r="BB22" s="52" t="str">
        <f t="shared" si="10"/>
        <v>43,200</v>
      </c>
      <c r="BC22" s="52" t="str">
        <f t="shared" si="11"/>
        <v>43,200</v>
      </c>
      <c r="BD22" s="52" t="str">
        <f t="shared" si="12"/>
        <v>43,200</v>
      </c>
      <c r="BE22" s="4"/>
      <c r="BF22" s="4"/>
      <c r="BG22" s="4"/>
      <c r="BH22" s="4"/>
      <c r="BI22" s="4"/>
      <c r="BJ22" s="4"/>
      <c r="BK22" s="4"/>
    </row>
    <row r="23" ht="12.0" customHeight="1">
      <c r="A23" s="4"/>
      <c r="B23" s="65" t="s">
        <v>117</v>
      </c>
      <c r="C23" s="43" t="s">
        <v>37</v>
      </c>
      <c r="D23" s="80" t="str">
        <f>Budget!D101</f>
        <v>399</v>
      </c>
      <c r="E23" s="80" t="str">
        <f>Budget!E101</f>
        <v>399</v>
      </c>
      <c r="F23" s="80" t="str">
        <f>Budget!F101</f>
        <v>399</v>
      </c>
      <c r="G23" s="80" t="str">
        <f>Budget!G101</f>
        <v>399</v>
      </c>
      <c r="H23" s="80" t="str">
        <f>Budget!H101</f>
        <v>399</v>
      </c>
      <c r="I23" s="80" t="str">
        <f>Budget!I101</f>
        <v>399</v>
      </c>
      <c r="J23" s="80" t="str">
        <f>Budget!J101</f>
        <v>399</v>
      </c>
      <c r="K23" s="80" t="str">
        <f>Budget!K101</f>
        <v>399</v>
      </c>
      <c r="L23" s="80" t="str">
        <f>Budget!L101</f>
        <v>399</v>
      </c>
      <c r="M23" s="80" t="str">
        <f>Budget!M101</f>
        <v>399</v>
      </c>
      <c r="N23" s="80" t="str">
        <f>Budget!N101</f>
        <v>399</v>
      </c>
      <c r="O23" s="80" t="str">
        <f>Budget!O101</f>
        <v>399</v>
      </c>
      <c r="P23" s="80" t="str">
        <f>Budget!P101</f>
        <v>399</v>
      </c>
      <c r="Q23" s="80" t="str">
        <f>Budget!Q101</f>
        <v>399</v>
      </c>
      <c r="R23" s="80" t="str">
        <f>Budget!R101</f>
        <v>399</v>
      </c>
      <c r="S23" s="80" t="str">
        <f>Budget!S101</f>
        <v>399</v>
      </c>
      <c r="T23" s="80" t="str">
        <f>Budget!T101</f>
        <v>399</v>
      </c>
      <c r="U23" s="80" t="str">
        <f>Budget!U101</f>
        <v>399</v>
      </c>
      <c r="V23" s="80" t="str">
        <f>Budget!V101</f>
        <v>399</v>
      </c>
      <c r="W23" s="80" t="str">
        <f>Budget!W101</f>
        <v>399</v>
      </c>
      <c r="X23" s="80" t="str">
        <f>Budget!X101</f>
        <v>399</v>
      </c>
      <c r="Y23" s="80" t="str">
        <f>Budget!Y101</f>
        <v>399</v>
      </c>
      <c r="Z23" s="80" t="str">
        <f>Budget!Z101</f>
        <v>399</v>
      </c>
      <c r="AA23" s="80" t="str">
        <f>Budget!AA101</f>
        <v>399</v>
      </c>
      <c r="AB23" s="80" t="str">
        <f>Budget!AB101</f>
        <v>399</v>
      </c>
      <c r="AC23" s="80" t="str">
        <f>Budget!AC101</f>
        <v>399</v>
      </c>
      <c r="AD23" s="80" t="str">
        <f>Budget!AD101</f>
        <v>399</v>
      </c>
      <c r="AE23" s="80" t="str">
        <f>Budget!AE101</f>
        <v>399</v>
      </c>
      <c r="AF23" s="80" t="str">
        <f>Budget!AF101</f>
        <v>399</v>
      </c>
      <c r="AG23" s="80" t="str">
        <f>Budget!AG101</f>
        <v>399</v>
      </c>
      <c r="AH23" s="80" t="str">
        <f>Budget!AH101</f>
        <v>399</v>
      </c>
      <c r="AI23" s="80" t="str">
        <f>Budget!AI101</f>
        <v>399</v>
      </c>
      <c r="AJ23" s="80" t="str">
        <f>Budget!AJ101</f>
        <v>399</v>
      </c>
      <c r="AK23" s="80" t="str">
        <f>Budget!AK101</f>
        <v>399</v>
      </c>
      <c r="AL23" s="80" t="str">
        <f>Budget!AL101</f>
        <v>399</v>
      </c>
      <c r="AM23" s="80" t="str">
        <f>Budget!AM101</f>
        <v>399</v>
      </c>
      <c r="AN23" s="80" t="str">
        <f>Budget!AN101</f>
        <v>399</v>
      </c>
      <c r="AO23" s="80" t="str">
        <f>Budget!AO101</f>
        <v>399</v>
      </c>
      <c r="AP23" s="80" t="str">
        <f>Budget!AP101</f>
        <v>399</v>
      </c>
      <c r="AQ23" s="80" t="str">
        <f>Budget!AQ101</f>
        <v>399</v>
      </c>
      <c r="AR23" s="80" t="str">
        <f>Budget!AR101</f>
        <v>399</v>
      </c>
      <c r="AS23" s="80" t="str">
        <f>Budget!AS101</f>
        <v>399</v>
      </c>
      <c r="AT23" s="80" t="str">
        <f>Budget!AT101</f>
        <v>399</v>
      </c>
      <c r="AU23" s="80" t="str">
        <f>Budget!AU101</f>
        <v>399</v>
      </c>
      <c r="AV23" s="80" t="str">
        <f>Budget!AV101</f>
        <v>399</v>
      </c>
      <c r="AW23" s="80" t="str">
        <f>Budget!AW101</f>
        <v>399</v>
      </c>
      <c r="AX23" s="80" t="str">
        <f>Budget!AX101</f>
        <v>399</v>
      </c>
      <c r="AY23" s="80" t="str">
        <f>Budget!AY101</f>
        <v>399</v>
      </c>
      <c r="AZ23" s="4"/>
      <c r="BA23" s="52" t="str">
        <f t="shared" si="9"/>
        <v>4,788</v>
      </c>
      <c r="BB23" s="52" t="str">
        <f t="shared" si="10"/>
        <v>4,788</v>
      </c>
      <c r="BC23" s="52" t="str">
        <f t="shared" si="11"/>
        <v>4,788</v>
      </c>
      <c r="BD23" s="52" t="str">
        <f t="shared" si="12"/>
        <v>4,788</v>
      </c>
      <c r="BE23" s="4"/>
      <c r="BF23" s="4"/>
      <c r="BG23" s="4"/>
      <c r="BH23" s="4"/>
      <c r="BI23" s="4"/>
      <c r="BJ23" s="4"/>
      <c r="BK23" s="4"/>
    </row>
    <row r="24" ht="12.0" customHeight="1">
      <c r="A24" s="4"/>
      <c r="B24" s="47" t="s">
        <v>39</v>
      </c>
      <c r="C24" s="48" t="s">
        <v>37</v>
      </c>
      <c r="D24" s="62" t="str">
        <f t="shared" ref="D24:AY24" si="13">SUM(D19:D23)</f>
        <v>56,149</v>
      </c>
      <c r="E24" s="62" t="str">
        <f t="shared" si="13"/>
        <v>56,149</v>
      </c>
      <c r="F24" s="62" t="str">
        <f t="shared" si="13"/>
        <v>56,149</v>
      </c>
      <c r="G24" s="62" t="str">
        <f t="shared" si="13"/>
        <v>56,149</v>
      </c>
      <c r="H24" s="62" t="str">
        <f t="shared" si="13"/>
        <v>56,149</v>
      </c>
      <c r="I24" s="62" t="str">
        <f t="shared" si="13"/>
        <v>56,149</v>
      </c>
      <c r="J24" s="62" t="str">
        <f t="shared" si="13"/>
        <v>56,149</v>
      </c>
      <c r="K24" s="62" t="str">
        <f t="shared" si="13"/>
        <v>56,149</v>
      </c>
      <c r="L24" s="62" t="str">
        <f t="shared" si="13"/>
        <v>56,149</v>
      </c>
      <c r="M24" s="62" t="str">
        <f t="shared" si="13"/>
        <v>56,149</v>
      </c>
      <c r="N24" s="62" t="str">
        <f t="shared" si="13"/>
        <v>56,149</v>
      </c>
      <c r="O24" s="62" t="str">
        <f t="shared" si="13"/>
        <v>56,149</v>
      </c>
      <c r="P24" s="62" t="str">
        <f t="shared" si="13"/>
        <v>56,149</v>
      </c>
      <c r="Q24" s="62" t="str">
        <f t="shared" si="13"/>
        <v>56,149</v>
      </c>
      <c r="R24" s="62" t="str">
        <f t="shared" si="13"/>
        <v>56,149</v>
      </c>
      <c r="S24" s="62" t="str">
        <f t="shared" si="13"/>
        <v>56,149</v>
      </c>
      <c r="T24" s="62" t="str">
        <f t="shared" si="13"/>
        <v>56,149</v>
      </c>
      <c r="U24" s="62" t="str">
        <f t="shared" si="13"/>
        <v>56,149</v>
      </c>
      <c r="V24" s="62" t="str">
        <f t="shared" si="13"/>
        <v>56,149</v>
      </c>
      <c r="W24" s="62" t="str">
        <f t="shared" si="13"/>
        <v>56,149</v>
      </c>
      <c r="X24" s="62" t="str">
        <f t="shared" si="13"/>
        <v>56,149</v>
      </c>
      <c r="Y24" s="62" t="str">
        <f t="shared" si="13"/>
        <v>56,149</v>
      </c>
      <c r="Z24" s="62" t="str">
        <f t="shared" si="13"/>
        <v>56,149</v>
      </c>
      <c r="AA24" s="62" t="str">
        <f t="shared" si="13"/>
        <v>56,149</v>
      </c>
      <c r="AB24" s="62" t="str">
        <f t="shared" si="13"/>
        <v>56,149</v>
      </c>
      <c r="AC24" s="62" t="str">
        <f t="shared" si="13"/>
        <v>56,149</v>
      </c>
      <c r="AD24" s="62" t="str">
        <f t="shared" si="13"/>
        <v>56,149</v>
      </c>
      <c r="AE24" s="62" t="str">
        <f t="shared" si="13"/>
        <v>56,149</v>
      </c>
      <c r="AF24" s="62" t="str">
        <f t="shared" si="13"/>
        <v>56,149</v>
      </c>
      <c r="AG24" s="62" t="str">
        <f t="shared" si="13"/>
        <v>56,149</v>
      </c>
      <c r="AH24" s="62" t="str">
        <f t="shared" si="13"/>
        <v>56,149</v>
      </c>
      <c r="AI24" s="62" t="str">
        <f t="shared" si="13"/>
        <v>56,149</v>
      </c>
      <c r="AJ24" s="62" t="str">
        <f t="shared" si="13"/>
        <v>56,149</v>
      </c>
      <c r="AK24" s="62" t="str">
        <f t="shared" si="13"/>
        <v>56,149</v>
      </c>
      <c r="AL24" s="62" t="str">
        <f t="shared" si="13"/>
        <v>56,149</v>
      </c>
      <c r="AM24" s="62" t="str">
        <f t="shared" si="13"/>
        <v>56,149</v>
      </c>
      <c r="AN24" s="62" t="str">
        <f t="shared" si="13"/>
        <v>56,149</v>
      </c>
      <c r="AO24" s="62" t="str">
        <f t="shared" si="13"/>
        <v>56,149</v>
      </c>
      <c r="AP24" s="62" t="str">
        <f t="shared" si="13"/>
        <v>56,149</v>
      </c>
      <c r="AQ24" s="62" t="str">
        <f t="shared" si="13"/>
        <v>56,149</v>
      </c>
      <c r="AR24" s="62" t="str">
        <f t="shared" si="13"/>
        <v>56,149</v>
      </c>
      <c r="AS24" s="62" t="str">
        <f t="shared" si="13"/>
        <v>56,149</v>
      </c>
      <c r="AT24" s="62" t="str">
        <f t="shared" si="13"/>
        <v>56,149</v>
      </c>
      <c r="AU24" s="62" t="str">
        <f t="shared" si="13"/>
        <v>56,149</v>
      </c>
      <c r="AV24" s="62" t="str">
        <f t="shared" si="13"/>
        <v>56,149</v>
      </c>
      <c r="AW24" s="62" t="str">
        <f t="shared" si="13"/>
        <v>56,149</v>
      </c>
      <c r="AX24" s="62" t="str">
        <f t="shared" si="13"/>
        <v>56,149</v>
      </c>
      <c r="AY24" s="62" t="str">
        <f t="shared" si="13"/>
        <v>56,149</v>
      </c>
      <c r="AZ24" s="4"/>
      <c r="BA24" s="69" t="str">
        <f t="shared" si="9"/>
        <v>673,788</v>
      </c>
      <c r="BB24" s="69" t="str">
        <f t="shared" si="10"/>
        <v>673,788</v>
      </c>
      <c r="BC24" s="69" t="str">
        <f t="shared" si="11"/>
        <v>673,788</v>
      </c>
      <c r="BD24" s="69" t="str">
        <f t="shared" si="12"/>
        <v>673,788</v>
      </c>
      <c r="BE24" s="4"/>
      <c r="BF24" s="4"/>
      <c r="BG24" s="4"/>
      <c r="BH24" s="4"/>
      <c r="BI24" s="4"/>
      <c r="BJ24" s="4"/>
      <c r="BK24" s="4"/>
    </row>
    <row r="25" ht="12.0" customHeight="1">
      <c r="A25" s="4"/>
      <c r="B25" s="70" t="s">
        <v>85</v>
      </c>
      <c r="C25" s="36"/>
      <c r="D25" s="71" t="str">
        <f t="shared" ref="D25:AY25" si="14">D24/D$8</f>
        <v>144.0%</v>
      </c>
      <c r="E25" s="71" t="str">
        <f t="shared" si="14"/>
        <v>45.3%</v>
      </c>
      <c r="F25" s="71" t="str">
        <f t="shared" si="14"/>
        <v>23.5%</v>
      </c>
      <c r="G25" s="71" t="str">
        <f t="shared" si="14"/>
        <v>15.1%</v>
      </c>
      <c r="H25" s="71" t="str">
        <f t="shared" si="14"/>
        <v>10.8%</v>
      </c>
      <c r="I25" s="71" t="str">
        <f t="shared" si="14"/>
        <v>8.3%</v>
      </c>
      <c r="J25" s="71" t="str">
        <f t="shared" si="14"/>
        <v>6.6%</v>
      </c>
      <c r="K25" s="71" t="str">
        <f t="shared" si="14"/>
        <v>5.5%</v>
      </c>
      <c r="L25" s="71" t="str">
        <f t="shared" si="14"/>
        <v>4.7%</v>
      </c>
      <c r="M25" s="71" t="str">
        <f t="shared" si="14"/>
        <v>4.1%</v>
      </c>
      <c r="N25" s="71" t="str">
        <f t="shared" si="14"/>
        <v>3.6%</v>
      </c>
      <c r="O25" s="71" t="str">
        <f t="shared" si="14"/>
        <v>3.3%</v>
      </c>
      <c r="P25" s="71" t="str">
        <f t="shared" si="14"/>
        <v>3.0%</v>
      </c>
      <c r="Q25" s="71" t="str">
        <f t="shared" si="14"/>
        <v>2.7%</v>
      </c>
      <c r="R25" s="71" t="str">
        <f t="shared" si="14"/>
        <v>2.5%</v>
      </c>
      <c r="S25" s="71" t="str">
        <f t="shared" si="14"/>
        <v>2.3%</v>
      </c>
      <c r="T25" s="71" t="str">
        <f t="shared" si="14"/>
        <v>2.2%</v>
      </c>
      <c r="U25" s="71" t="str">
        <f t="shared" si="14"/>
        <v>2.1%</v>
      </c>
      <c r="V25" s="71" t="str">
        <f t="shared" si="14"/>
        <v>2.0%</v>
      </c>
      <c r="W25" s="71" t="str">
        <f t="shared" si="14"/>
        <v>1.9%</v>
      </c>
      <c r="X25" s="71" t="str">
        <f t="shared" si="14"/>
        <v>1.8%</v>
      </c>
      <c r="Y25" s="71" t="str">
        <f t="shared" si="14"/>
        <v>1.7%</v>
      </c>
      <c r="Z25" s="71" t="str">
        <f t="shared" si="14"/>
        <v>1.7%</v>
      </c>
      <c r="AA25" s="71" t="str">
        <f t="shared" si="14"/>
        <v>1.6%</v>
      </c>
      <c r="AB25" s="71" t="str">
        <f t="shared" si="14"/>
        <v>1.5%</v>
      </c>
      <c r="AC25" s="71" t="str">
        <f t="shared" si="14"/>
        <v>1.5%</v>
      </c>
      <c r="AD25" s="71" t="str">
        <f t="shared" si="14"/>
        <v>1.5%</v>
      </c>
      <c r="AE25" s="71" t="str">
        <f t="shared" si="14"/>
        <v>1.4%</v>
      </c>
      <c r="AF25" s="71" t="str">
        <f t="shared" si="14"/>
        <v>1.4%</v>
      </c>
      <c r="AG25" s="71" t="str">
        <f t="shared" si="14"/>
        <v>1.3%</v>
      </c>
      <c r="AH25" s="71" t="str">
        <f t="shared" si="14"/>
        <v>1.3%</v>
      </c>
      <c r="AI25" s="71" t="str">
        <f t="shared" si="14"/>
        <v>1.3%</v>
      </c>
      <c r="AJ25" s="71" t="str">
        <f t="shared" si="14"/>
        <v>1.3%</v>
      </c>
      <c r="AK25" s="71" t="str">
        <f t="shared" si="14"/>
        <v>1.2%</v>
      </c>
      <c r="AL25" s="71" t="str">
        <f t="shared" si="14"/>
        <v>1.2%</v>
      </c>
      <c r="AM25" s="71" t="str">
        <f t="shared" si="14"/>
        <v>1.2%</v>
      </c>
      <c r="AN25" s="71" t="str">
        <f t="shared" si="14"/>
        <v>1.2%</v>
      </c>
      <c r="AO25" s="71" t="str">
        <f t="shared" si="14"/>
        <v>1.2%</v>
      </c>
      <c r="AP25" s="71" t="str">
        <f t="shared" si="14"/>
        <v>1.2%</v>
      </c>
      <c r="AQ25" s="71" t="str">
        <f t="shared" si="14"/>
        <v>1.1%</v>
      </c>
      <c r="AR25" s="71" t="str">
        <f t="shared" si="14"/>
        <v>1.1%</v>
      </c>
      <c r="AS25" s="71" t="str">
        <f t="shared" si="14"/>
        <v>1.1%</v>
      </c>
      <c r="AT25" s="71" t="str">
        <f t="shared" si="14"/>
        <v>1.1%</v>
      </c>
      <c r="AU25" s="71" t="str">
        <f t="shared" si="14"/>
        <v>1.1%</v>
      </c>
      <c r="AV25" s="71" t="str">
        <f t="shared" si="14"/>
        <v>1.1%</v>
      </c>
      <c r="AW25" s="71" t="str">
        <f t="shared" si="14"/>
        <v>1.1%</v>
      </c>
      <c r="AX25" s="71" t="str">
        <f t="shared" si="14"/>
        <v>1.1%</v>
      </c>
      <c r="AY25" s="71" t="str">
        <f t="shared" si="14"/>
        <v>1.0%</v>
      </c>
      <c r="AZ25" s="4"/>
      <c r="BA25" s="71" t="str">
        <f t="shared" ref="BA25:BD25" si="15">BA24/BA$8</f>
        <v>7.0%</v>
      </c>
      <c r="BB25" s="71" t="str">
        <f t="shared" si="15"/>
        <v>2.0%</v>
      </c>
      <c r="BC25" s="71" t="str">
        <f t="shared" si="15"/>
        <v>1.3%</v>
      </c>
      <c r="BD25" s="71" t="str">
        <f t="shared" si="15"/>
        <v>1.1%</v>
      </c>
      <c r="BE25" s="4"/>
      <c r="BF25" s="4"/>
      <c r="BG25" s="4"/>
      <c r="BH25" s="4"/>
      <c r="BI25" s="4"/>
      <c r="BJ25" s="4"/>
      <c r="BK25" s="4"/>
    </row>
    <row r="26" ht="12.0" customHeight="1">
      <c r="A26" s="4"/>
      <c r="B26" s="82"/>
      <c r="C26" s="36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ht="12.0" customHeight="1">
      <c r="A27" s="4"/>
      <c r="B27" s="24" t="s">
        <v>124</v>
      </c>
      <c r="C27" s="78" t="s">
        <v>37</v>
      </c>
      <c r="D27" s="69" t="str">
        <f t="shared" ref="D27:AY27" si="16">D14-D24</f>
        <v>(17,748)</v>
      </c>
      <c r="E27" s="69" t="str">
        <f t="shared" si="16"/>
        <v>67,252</v>
      </c>
      <c r="F27" s="69" t="str">
        <f t="shared" si="16"/>
        <v>182,252</v>
      </c>
      <c r="G27" s="69" t="str">
        <f t="shared" si="16"/>
        <v>315,252</v>
      </c>
      <c r="H27" s="69" t="str">
        <f t="shared" si="16"/>
        <v>463,252</v>
      </c>
      <c r="I27" s="69" t="str">
        <f t="shared" si="16"/>
        <v>622,252</v>
      </c>
      <c r="J27" s="69" t="str">
        <f t="shared" si="16"/>
        <v>790,252</v>
      </c>
      <c r="K27" s="69" t="str">
        <f t="shared" si="16"/>
        <v>962,252</v>
      </c>
      <c r="L27" s="69" t="str">
        <f t="shared" si="16"/>
        <v>1,138,252</v>
      </c>
      <c r="M27" s="69" t="str">
        <f t="shared" si="16"/>
        <v>1,315,252</v>
      </c>
      <c r="N27" s="69" t="str">
        <f t="shared" si="16"/>
        <v>1,491,252</v>
      </c>
      <c r="O27" s="69" t="str">
        <f t="shared" si="16"/>
        <v>1,667,252</v>
      </c>
      <c r="P27" s="69" t="str">
        <f t="shared" si="16"/>
        <v>1,842,252</v>
      </c>
      <c r="Q27" s="69" t="str">
        <f t="shared" si="16"/>
        <v>2,010,252</v>
      </c>
      <c r="R27" s="69" t="str">
        <f t="shared" si="16"/>
        <v>2,175,252</v>
      </c>
      <c r="S27" s="69" t="str">
        <f t="shared" si="16"/>
        <v>2,338,252</v>
      </c>
      <c r="T27" s="69" t="str">
        <f t="shared" si="16"/>
        <v>2,495,252</v>
      </c>
      <c r="U27" s="69" t="str">
        <f t="shared" si="16"/>
        <v>2,647,252</v>
      </c>
      <c r="V27" s="69" t="str">
        <f t="shared" si="16"/>
        <v>2,795,252</v>
      </c>
      <c r="W27" s="69" t="str">
        <f t="shared" si="16"/>
        <v>2,939,252</v>
      </c>
      <c r="X27" s="69" t="str">
        <f t="shared" si="16"/>
        <v>3,078,252</v>
      </c>
      <c r="Y27" s="69" t="str">
        <f t="shared" si="16"/>
        <v>3,210,252</v>
      </c>
      <c r="Z27" s="69" t="str">
        <f t="shared" si="16"/>
        <v>3,338,252</v>
      </c>
      <c r="AA27" s="69" t="str">
        <f t="shared" si="16"/>
        <v>3,462,252</v>
      </c>
      <c r="AB27" s="69" t="str">
        <f t="shared" si="16"/>
        <v>3,579,252</v>
      </c>
      <c r="AC27" s="69" t="str">
        <f t="shared" si="16"/>
        <v>3,694,252</v>
      </c>
      <c r="AD27" s="69" t="str">
        <f t="shared" si="16"/>
        <v>3,803,252</v>
      </c>
      <c r="AE27" s="69" t="str">
        <f t="shared" si="16"/>
        <v>3,907,252</v>
      </c>
      <c r="AF27" s="69" t="str">
        <f t="shared" si="16"/>
        <v>4,010,252</v>
      </c>
      <c r="AG27" s="69" t="str">
        <f t="shared" si="16"/>
        <v>4,106,252</v>
      </c>
      <c r="AH27" s="69" t="str">
        <f t="shared" si="16"/>
        <v>4,199,252</v>
      </c>
      <c r="AI27" s="69" t="str">
        <f t="shared" si="16"/>
        <v>4,287,252</v>
      </c>
      <c r="AJ27" s="69" t="str">
        <f t="shared" si="16"/>
        <v>4,374,252</v>
      </c>
      <c r="AK27" s="69" t="str">
        <f t="shared" si="16"/>
        <v>4,455,252</v>
      </c>
      <c r="AL27" s="69" t="str">
        <f t="shared" si="16"/>
        <v>4,534,252</v>
      </c>
      <c r="AM27" s="69" t="str">
        <f t="shared" si="16"/>
        <v>4,610,252</v>
      </c>
      <c r="AN27" s="69" t="str">
        <f t="shared" si="16"/>
        <v>4,683,252</v>
      </c>
      <c r="AO27" s="69" t="str">
        <f t="shared" si="16"/>
        <v>4,751,252</v>
      </c>
      <c r="AP27" s="69" t="str">
        <f t="shared" si="16"/>
        <v>4,819,252</v>
      </c>
      <c r="AQ27" s="69" t="str">
        <f t="shared" si="16"/>
        <v>4,882,252</v>
      </c>
      <c r="AR27" s="69" t="str">
        <f t="shared" si="16"/>
        <v>4,943,252</v>
      </c>
      <c r="AS27" s="69" t="str">
        <f t="shared" si="16"/>
        <v>5,003,252</v>
      </c>
      <c r="AT27" s="69" t="str">
        <f t="shared" si="16"/>
        <v>5,062,252</v>
      </c>
      <c r="AU27" s="69" t="str">
        <f t="shared" si="16"/>
        <v>5,115,252</v>
      </c>
      <c r="AV27" s="69" t="str">
        <f t="shared" si="16"/>
        <v>5,170,252</v>
      </c>
      <c r="AW27" s="69" t="str">
        <f t="shared" si="16"/>
        <v>5,222,252</v>
      </c>
      <c r="AX27" s="69" t="str">
        <f t="shared" si="16"/>
        <v>5,270,252</v>
      </c>
      <c r="AY27" s="69" t="str">
        <f t="shared" si="16"/>
        <v>5,318,252</v>
      </c>
      <c r="AZ27" s="4"/>
      <c r="BA27" s="69" t="str">
        <f>SUM(D27:O27)</f>
        <v>8,997,024</v>
      </c>
      <c r="BB27" s="69" t="str">
        <f>SUM(P27:AA27)</f>
        <v>32,332,024</v>
      </c>
      <c r="BC27" s="69" t="str">
        <f>SUM(AB27:AM27)</f>
        <v>49,561,024</v>
      </c>
      <c r="BD27" s="69" t="str">
        <f>SUM(AN27:AY27)</f>
        <v>60,241,024</v>
      </c>
      <c r="BE27" s="52"/>
      <c r="BF27" s="4"/>
      <c r="BG27" s="4"/>
      <c r="BH27" s="4"/>
      <c r="BI27" s="4"/>
      <c r="BJ27" s="4"/>
      <c r="BK27" s="4"/>
    </row>
    <row r="28" ht="12.0" customHeight="1">
      <c r="A28" s="4"/>
      <c r="B28" s="70" t="s">
        <v>85</v>
      </c>
      <c r="C28" s="36"/>
      <c r="D28" s="71" t="str">
        <f t="shared" ref="D28:AY28" si="17">D27/D$8</f>
        <v>-45.5%</v>
      </c>
      <c r="E28" s="71" t="str">
        <f t="shared" si="17"/>
        <v>54.2%</v>
      </c>
      <c r="F28" s="71" t="str">
        <f t="shared" si="17"/>
        <v>76.3%</v>
      </c>
      <c r="G28" s="71" t="str">
        <f t="shared" si="17"/>
        <v>84.7%</v>
      </c>
      <c r="H28" s="71" t="str">
        <f t="shared" si="17"/>
        <v>89.1%</v>
      </c>
      <c r="I28" s="71" t="str">
        <f t="shared" si="17"/>
        <v>91.6%</v>
      </c>
      <c r="J28" s="71" t="str">
        <f t="shared" si="17"/>
        <v>93.3%</v>
      </c>
      <c r="K28" s="71" t="str">
        <f t="shared" si="17"/>
        <v>94.4%</v>
      </c>
      <c r="L28" s="71" t="str">
        <f t="shared" si="17"/>
        <v>95.3%</v>
      </c>
      <c r="M28" s="71" t="str">
        <f t="shared" si="17"/>
        <v>95.9%</v>
      </c>
      <c r="N28" s="71" t="str">
        <f t="shared" si="17"/>
        <v>96.3%</v>
      </c>
      <c r="O28" s="71" t="str">
        <f t="shared" si="17"/>
        <v>96.7%</v>
      </c>
      <c r="P28" s="71" t="str">
        <f t="shared" si="17"/>
        <v>97.0%</v>
      </c>
      <c r="Q28" s="71" t="str">
        <f t="shared" si="17"/>
        <v>97.3%</v>
      </c>
      <c r="R28" s="71" t="str">
        <f t="shared" si="17"/>
        <v>97.5%</v>
      </c>
      <c r="S28" s="71" t="str">
        <f t="shared" si="17"/>
        <v>97.6%</v>
      </c>
      <c r="T28" s="71" t="str">
        <f t="shared" si="17"/>
        <v>97.8%</v>
      </c>
      <c r="U28" s="71" t="str">
        <f t="shared" si="17"/>
        <v>97.9%</v>
      </c>
      <c r="V28" s="71" t="str">
        <f t="shared" si="17"/>
        <v>98.0%</v>
      </c>
      <c r="W28" s="71" t="str">
        <f t="shared" si="17"/>
        <v>98.1%</v>
      </c>
      <c r="X28" s="71" t="str">
        <f t="shared" si="17"/>
        <v>98.2%</v>
      </c>
      <c r="Y28" s="71" t="str">
        <f t="shared" si="17"/>
        <v>98.3%</v>
      </c>
      <c r="Z28" s="71" t="str">
        <f t="shared" si="17"/>
        <v>98.3%</v>
      </c>
      <c r="AA28" s="71" t="str">
        <f t="shared" si="17"/>
        <v>98.4%</v>
      </c>
      <c r="AB28" s="71" t="str">
        <f t="shared" si="17"/>
        <v>98.4%</v>
      </c>
      <c r="AC28" s="71" t="str">
        <f t="shared" si="17"/>
        <v>98.5%</v>
      </c>
      <c r="AD28" s="71" t="str">
        <f t="shared" si="17"/>
        <v>98.5%</v>
      </c>
      <c r="AE28" s="71" t="str">
        <f t="shared" si="17"/>
        <v>98.6%</v>
      </c>
      <c r="AF28" s="71" t="str">
        <f t="shared" si="17"/>
        <v>98.6%</v>
      </c>
      <c r="AG28" s="71" t="str">
        <f t="shared" si="17"/>
        <v>98.6%</v>
      </c>
      <c r="AH28" s="71" t="str">
        <f t="shared" si="17"/>
        <v>98.7%</v>
      </c>
      <c r="AI28" s="71" t="str">
        <f t="shared" si="17"/>
        <v>98.7%</v>
      </c>
      <c r="AJ28" s="71" t="str">
        <f t="shared" si="17"/>
        <v>98.7%</v>
      </c>
      <c r="AK28" s="71" t="str">
        <f t="shared" si="17"/>
        <v>98.7%</v>
      </c>
      <c r="AL28" s="71" t="str">
        <f t="shared" si="17"/>
        <v>98.8%</v>
      </c>
      <c r="AM28" s="71" t="str">
        <f t="shared" si="17"/>
        <v>98.8%</v>
      </c>
      <c r="AN28" s="71" t="str">
        <f t="shared" si="17"/>
        <v>98.8%</v>
      </c>
      <c r="AO28" s="71" t="str">
        <f t="shared" si="17"/>
        <v>98.8%</v>
      </c>
      <c r="AP28" s="71" t="str">
        <f t="shared" si="17"/>
        <v>98.8%</v>
      </c>
      <c r="AQ28" s="71" t="str">
        <f t="shared" si="17"/>
        <v>98.9%</v>
      </c>
      <c r="AR28" s="71" t="str">
        <f t="shared" si="17"/>
        <v>98.9%</v>
      </c>
      <c r="AS28" s="71" t="str">
        <f t="shared" si="17"/>
        <v>98.9%</v>
      </c>
      <c r="AT28" s="71" t="str">
        <f t="shared" si="17"/>
        <v>98.9%</v>
      </c>
      <c r="AU28" s="71" t="str">
        <f t="shared" si="17"/>
        <v>98.9%</v>
      </c>
      <c r="AV28" s="71" t="str">
        <f t="shared" si="17"/>
        <v>98.9%</v>
      </c>
      <c r="AW28" s="71" t="str">
        <f t="shared" si="17"/>
        <v>98.9%</v>
      </c>
      <c r="AX28" s="71" t="str">
        <f t="shared" si="17"/>
        <v>98.9%</v>
      </c>
      <c r="AY28" s="71" t="str">
        <f t="shared" si="17"/>
        <v>98.9%</v>
      </c>
      <c r="AZ28" s="4"/>
      <c r="BA28" s="71" t="str">
        <f t="shared" ref="BA28:BD28" si="18">BA27/BA$8</f>
        <v>93.0%</v>
      </c>
      <c r="BB28" s="71" t="str">
        <f t="shared" si="18"/>
        <v>97.9%</v>
      </c>
      <c r="BC28" s="71" t="str">
        <f t="shared" si="18"/>
        <v>98.6%</v>
      </c>
      <c r="BD28" s="71" t="str">
        <f t="shared" si="18"/>
        <v>98.9%</v>
      </c>
      <c r="BE28" s="4"/>
      <c r="BF28" s="4"/>
      <c r="BG28" s="4"/>
      <c r="BH28" s="4"/>
      <c r="BI28" s="4"/>
      <c r="BJ28" s="4"/>
      <c r="BK28" s="4"/>
    </row>
    <row r="29" ht="12.0" customHeight="1">
      <c r="A29" s="4"/>
      <c r="B29" s="82"/>
      <c r="C29" s="36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ht="12.0" customHeight="1">
      <c r="A30" s="4"/>
      <c r="B30" s="7" t="s">
        <v>127</v>
      </c>
      <c r="C30" s="49" t="s">
        <v>37</v>
      </c>
      <c r="D30" s="52" t="str">
        <f t="shared" ref="D30:AY30" si="19">D72*D96</f>
        <v>250</v>
      </c>
      <c r="E30" s="52" t="str">
        <f t="shared" si="19"/>
        <v>300</v>
      </c>
      <c r="F30" s="52" t="str">
        <f t="shared" si="19"/>
        <v>300</v>
      </c>
      <c r="G30" s="52" t="str">
        <f t="shared" si="19"/>
        <v>350</v>
      </c>
      <c r="H30" s="52" t="str">
        <f t="shared" si="19"/>
        <v>350</v>
      </c>
      <c r="I30" s="52" t="str">
        <f t="shared" si="19"/>
        <v>367</v>
      </c>
      <c r="J30" s="52" t="str">
        <f t="shared" si="19"/>
        <v>367</v>
      </c>
      <c r="K30" s="52" t="str">
        <f t="shared" si="19"/>
        <v>367</v>
      </c>
      <c r="L30" s="52" t="str">
        <f t="shared" si="19"/>
        <v>367</v>
      </c>
      <c r="M30" s="52" t="str">
        <f t="shared" si="19"/>
        <v>367</v>
      </c>
      <c r="N30" s="52" t="str">
        <f t="shared" si="19"/>
        <v>367</v>
      </c>
      <c r="O30" s="52" t="str">
        <f t="shared" si="19"/>
        <v>367</v>
      </c>
      <c r="P30" s="52" t="str">
        <f t="shared" si="19"/>
        <v>367</v>
      </c>
      <c r="Q30" s="52" t="str">
        <f t="shared" si="19"/>
        <v>367</v>
      </c>
      <c r="R30" s="52" t="str">
        <f t="shared" si="19"/>
        <v>367</v>
      </c>
      <c r="S30" s="52" t="str">
        <f t="shared" si="19"/>
        <v>367</v>
      </c>
      <c r="T30" s="52" t="str">
        <f t="shared" si="19"/>
        <v>367</v>
      </c>
      <c r="U30" s="52" t="str">
        <f t="shared" si="19"/>
        <v>367</v>
      </c>
      <c r="V30" s="52" t="str">
        <f t="shared" si="19"/>
        <v>367</v>
      </c>
      <c r="W30" s="52" t="str">
        <f t="shared" si="19"/>
        <v>367</v>
      </c>
      <c r="X30" s="52" t="str">
        <f t="shared" si="19"/>
        <v>367</v>
      </c>
      <c r="Y30" s="52" t="str">
        <f t="shared" si="19"/>
        <v>367</v>
      </c>
      <c r="Z30" s="52" t="str">
        <f t="shared" si="19"/>
        <v>367</v>
      </c>
      <c r="AA30" s="52" t="str">
        <f t="shared" si="19"/>
        <v>367</v>
      </c>
      <c r="AB30" s="52" t="str">
        <f t="shared" si="19"/>
        <v>367</v>
      </c>
      <c r="AC30" s="52" t="str">
        <f t="shared" si="19"/>
        <v>367</v>
      </c>
      <c r="AD30" s="52" t="str">
        <f t="shared" si="19"/>
        <v>367</v>
      </c>
      <c r="AE30" s="52" t="str">
        <f t="shared" si="19"/>
        <v>367</v>
      </c>
      <c r="AF30" s="52" t="str">
        <f t="shared" si="19"/>
        <v>367</v>
      </c>
      <c r="AG30" s="52" t="str">
        <f t="shared" si="19"/>
        <v>367</v>
      </c>
      <c r="AH30" s="52" t="str">
        <f t="shared" si="19"/>
        <v>367</v>
      </c>
      <c r="AI30" s="52" t="str">
        <f t="shared" si="19"/>
        <v>367</v>
      </c>
      <c r="AJ30" s="52" t="str">
        <f t="shared" si="19"/>
        <v>367</v>
      </c>
      <c r="AK30" s="52" t="str">
        <f t="shared" si="19"/>
        <v>367</v>
      </c>
      <c r="AL30" s="52" t="str">
        <f t="shared" si="19"/>
        <v>367</v>
      </c>
      <c r="AM30" s="52" t="str">
        <f t="shared" si="19"/>
        <v>367</v>
      </c>
      <c r="AN30" s="52" t="str">
        <f t="shared" si="19"/>
        <v>367</v>
      </c>
      <c r="AO30" s="52" t="str">
        <f t="shared" si="19"/>
        <v>367</v>
      </c>
      <c r="AP30" s="52" t="str">
        <f t="shared" si="19"/>
        <v>367</v>
      </c>
      <c r="AQ30" s="52" t="str">
        <f t="shared" si="19"/>
        <v>367</v>
      </c>
      <c r="AR30" s="52" t="str">
        <f t="shared" si="19"/>
        <v>367</v>
      </c>
      <c r="AS30" s="52" t="str">
        <f t="shared" si="19"/>
        <v>367</v>
      </c>
      <c r="AT30" s="52" t="str">
        <f t="shared" si="19"/>
        <v>367</v>
      </c>
      <c r="AU30" s="52" t="str">
        <f t="shared" si="19"/>
        <v>367</v>
      </c>
      <c r="AV30" s="52" t="str">
        <f t="shared" si="19"/>
        <v>367</v>
      </c>
      <c r="AW30" s="52" t="str">
        <f t="shared" si="19"/>
        <v>367</v>
      </c>
      <c r="AX30" s="52" t="str">
        <f t="shared" si="19"/>
        <v>367</v>
      </c>
      <c r="AY30" s="52" t="str">
        <f t="shared" si="19"/>
        <v>367</v>
      </c>
      <c r="AZ30" s="4"/>
      <c r="BA30" s="69" t="str">
        <f>SUM(D30:O30)</f>
        <v>4,117</v>
      </c>
      <c r="BB30" s="69" t="str">
        <f>SUM(P30:AA30)</f>
        <v>4,400</v>
      </c>
      <c r="BC30" s="69" t="str">
        <f>SUM(AB30:AM30)</f>
        <v>4,400</v>
      </c>
      <c r="BD30" s="69" t="str">
        <f>SUM(AN30:AY30)</f>
        <v>4,400</v>
      </c>
      <c r="BE30" s="4"/>
      <c r="BF30" s="4"/>
      <c r="BG30" s="4"/>
      <c r="BH30" s="4"/>
      <c r="BI30" s="4"/>
      <c r="BJ30" s="4"/>
      <c r="BK30" s="4"/>
    </row>
    <row r="31" ht="12.0" customHeight="1">
      <c r="A31" s="4"/>
      <c r="B31" s="4"/>
      <c r="C31" s="3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ht="12.0" customHeight="1">
      <c r="A32" s="4"/>
      <c r="B32" s="24" t="s">
        <v>129</v>
      </c>
      <c r="C32" s="78" t="s">
        <v>37</v>
      </c>
      <c r="D32" s="69" t="str">
        <f t="shared" ref="D32:AY32" si="20">D27-D30</f>
        <v>(17,998)</v>
      </c>
      <c r="E32" s="69" t="str">
        <f t="shared" si="20"/>
        <v>66,952</v>
      </c>
      <c r="F32" s="69" t="str">
        <f t="shared" si="20"/>
        <v>181,952</v>
      </c>
      <c r="G32" s="69" t="str">
        <f t="shared" si="20"/>
        <v>314,902</v>
      </c>
      <c r="H32" s="69" t="str">
        <f t="shared" si="20"/>
        <v>462,902</v>
      </c>
      <c r="I32" s="69" t="str">
        <f t="shared" si="20"/>
        <v>621,885</v>
      </c>
      <c r="J32" s="69" t="str">
        <f t="shared" si="20"/>
        <v>789,885</v>
      </c>
      <c r="K32" s="69" t="str">
        <f t="shared" si="20"/>
        <v>961,885</v>
      </c>
      <c r="L32" s="69" t="str">
        <f t="shared" si="20"/>
        <v>1,137,885</v>
      </c>
      <c r="M32" s="69" t="str">
        <f t="shared" si="20"/>
        <v>1,314,885</v>
      </c>
      <c r="N32" s="69" t="str">
        <f t="shared" si="20"/>
        <v>1,490,885</v>
      </c>
      <c r="O32" s="69" t="str">
        <f t="shared" si="20"/>
        <v>1,666,885</v>
      </c>
      <c r="P32" s="69" t="str">
        <f t="shared" si="20"/>
        <v>1,841,885</v>
      </c>
      <c r="Q32" s="69" t="str">
        <f t="shared" si="20"/>
        <v>2,009,885</v>
      </c>
      <c r="R32" s="69" t="str">
        <f t="shared" si="20"/>
        <v>2,174,885</v>
      </c>
      <c r="S32" s="69" t="str">
        <f t="shared" si="20"/>
        <v>2,337,885</v>
      </c>
      <c r="T32" s="69" t="str">
        <f t="shared" si="20"/>
        <v>2,494,885</v>
      </c>
      <c r="U32" s="69" t="str">
        <f t="shared" si="20"/>
        <v>2,646,885</v>
      </c>
      <c r="V32" s="69" t="str">
        <f t="shared" si="20"/>
        <v>2,794,885</v>
      </c>
      <c r="W32" s="69" t="str">
        <f t="shared" si="20"/>
        <v>2,938,885</v>
      </c>
      <c r="X32" s="69" t="str">
        <f t="shared" si="20"/>
        <v>3,077,885</v>
      </c>
      <c r="Y32" s="69" t="str">
        <f t="shared" si="20"/>
        <v>3,209,885</v>
      </c>
      <c r="Z32" s="69" t="str">
        <f t="shared" si="20"/>
        <v>3,337,885</v>
      </c>
      <c r="AA32" s="69" t="str">
        <f t="shared" si="20"/>
        <v>3,461,885</v>
      </c>
      <c r="AB32" s="69" t="str">
        <f t="shared" si="20"/>
        <v>3,578,885</v>
      </c>
      <c r="AC32" s="69" t="str">
        <f t="shared" si="20"/>
        <v>3,693,885</v>
      </c>
      <c r="AD32" s="69" t="str">
        <f t="shared" si="20"/>
        <v>3,802,885</v>
      </c>
      <c r="AE32" s="69" t="str">
        <f t="shared" si="20"/>
        <v>3,906,885</v>
      </c>
      <c r="AF32" s="69" t="str">
        <f t="shared" si="20"/>
        <v>4,009,885</v>
      </c>
      <c r="AG32" s="69" t="str">
        <f t="shared" si="20"/>
        <v>4,105,885</v>
      </c>
      <c r="AH32" s="69" t="str">
        <f t="shared" si="20"/>
        <v>4,198,885</v>
      </c>
      <c r="AI32" s="69" t="str">
        <f t="shared" si="20"/>
        <v>4,286,885</v>
      </c>
      <c r="AJ32" s="69" t="str">
        <f t="shared" si="20"/>
        <v>4,373,885</v>
      </c>
      <c r="AK32" s="69" t="str">
        <f t="shared" si="20"/>
        <v>4,454,885</v>
      </c>
      <c r="AL32" s="69" t="str">
        <f t="shared" si="20"/>
        <v>4,533,885</v>
      </c>
      <c r="AM32" s="69" t="str">
        <f t="shared" si="20"/>
        <v>4,609,885</v>
      </c>
      <c r="AN32" s="69" t="str">
        <f t="shared" si="20"/>
        <v>4,682,885</v>
      </c>
      <c r="AO32" s="69" t="str">
        <f t="shared" si="20"/>
        <v>4,750,885</v>
      </c>
      <c r="AP32" s="69" t="str">
        <f t="shared" si="20"/>
        <v>4,818,885</v>
      </c>
      <c r="AQ32" s="69" t="str">
        <f t="shared" si="20"/>
        <v>4,881,885</v>
      </c>
      <c r="AR32" s="69" t="str">
        <f t="shared" si="20"/>
        <v>4,942,885</v>
      </c>
      <c r="AS32" s="69" t="str">
        <f t="shared" si="20"/>
        <v>5,002,885</v>
      </c>
      <c r="AT32" s="69" t="str">
        <f t="shared" si="20"/>
        <v>5,061,885</v>
      </c>
      <c r="AU32" s="69" t="str">
        <f t="shared" si="20"/>
        <v>5,114,885</v>
      </c>
      <c r="AV32" s="69" t="str">
        <f t="shared" si="20"/>
        <v>5,169,885</v>
      </c>
      <c r="AW32" s="69" t="str">
        <f t="shared" si="20"/>
        <v>5,221,885</v>
      </c>
      <c r="AX32" s="69" t="str">
        <f t="shared" si="20"/>
        <v>5,269,885</v>
      </c>
      <c r="AY32" s="69" t="str">
        <f t="shared" si="20"/>
        <v>5,317,885</v>
      </c>
      <c r="AZ32" s="4"/>
      <c r="BA32" s="69" t="str">
        <f>SUM(D32:O32)</f>
        <v>8,992,907</v>
      </c>
      <c r="BB32" s="69" t="str">
        <f>SUM(P32:AA32)</f>
        <v>32,327,624</v>
      </c>
      <c r="BC32" s="69" t="str">
        <f>SUM(AB32:AM32)</f>
        <v>49,556,624</v>
      </c>
      <c r="BD32" s="69" t="str">
        <f>SUM(AN32:AY32)</f>
        <v>60,236,624</v>
      </c>
      <c r="BE32" s="52"/>
      <c r="BF32" s="4"/>
      <c r="BG32" s="4"/>
      <c r="BH32" s="4"/>
      <c r="BI32" s="4"/>
      <c r="BJ32" s="4"/>
      <c r="BK32" s="4"/>
    </row>
    <row r="33" ht="12.0" customHeight="1">
      <c r="A33" s="4"/>
      <c r="B33" s="70" t="s">
        <v>85</v>
      </c>
      <c r="C33" s="36"/>
      <c r="D33" s="71" t="str">
        <f t="shared" ref="D33:AY33" si="21">D32/D$8</f>
        <v>-46.1%</v>
      </c>
      <c r="E33" s="71" t="str">
        <f t="shared" si="21"/>
        <v>54.0%</v>
      </c>
      <c r="F33" s="71" t="str">
        <f t="shared" si="21"/>
        <v>76.1%</v>
      </c>
      <c r="G33" s="71" t="str">
        <f t="shared" si="21"/>
        <v>84.7%</v>
      </c>
      <c r="H33" s="71" t="str">
        <f t="shared" si="21"/>
        <v>89.0%</v>
      </c>
      <c r="I33" s="71" t="str">
        <f t="shared" si="21"/>
        <v>91.6%</v>
      </c>
      <c r="J33" s="71" t="str">
        <f t="shared" si="21"/>
        <v>93.3%</v>
      </c>
      <c r="K33" s="71" t="str">
        <f t="shared" si="21"/>
        <v>94.4%</v>
      </c>
      <c r="L33" s="71" t="str">
        <f t="shared" si="21"/>
        <v>95.2%</v>
      </c>
      <c r="M33" s="71" t="str">
        <f t="shared" si="21"/>
        <v>95.8%</v>
      </c>
      <c r="N33" s="71" t="str">
        <f t="shared" si="21"/>
        <v>96.3%</v>
      </c>
      <c r="O33" s="71" t="str">
        <f t="shared" si="21"/>
        <v>96.7%</v>
      </c>
      <c r="P33" s="71" t="str">
        <f t="shared" si="21"/>
        <v>97.0%</v>
      </c>
      <c r="Q33" s="71" t="str">
        <f t="shared" si="21"/>
        <v>97.2%</v>
      </c>
      <c r="R33" s="71" t="str">
        <f t="shared" si="21"/>
        <v>97.4%</v>
      </c>
      <c r="S33" s="71" t="str">
        <f t="shared" si="21"/>
        <v>97.6%</v>
      </c>
      <c r="T33" s="71" t="str">
        <f t="shared" si="21"/>
        <v>97.8%</v>
      </c>
      <c r="U33" s="71" t="str">
        <f t="shared" si="21"/>
        <v>97.9%</v>
      </c>
      <c r="V33" s="71" t="str">
        <f t="shared" si="21"/>
        <v>98.0%</v>
      </c>
      <c r="W33" s="71" t="str">
        <f t="shared" si="21"/>
        <v>98.1%</v>
      </c>
      <c r="X33" s="71" t="str">
        <f t="shared" si="21"/>
        <v>98.2%</v>
      </c>
      <c r="Y33" s="71" t="str">
        <f t="shared" si="21"/>
        <v>98.3%</v>
      </c>
      <c r="Z33" s="71" t="str">
        <f t="shared" si="21"/>
        <v>98.3%</v>
      </c>
      <c r="AA33" s="71" t="str">
        <f t="shared" si="21"/>
        <v>98.4%</v>
      </c>
      <c r="AB33" s="71" t="str">
        <f t="shared" si="21"/>
        <v>98.4%</v>
      </c>
      <c r="AC33" s="71" t="str">
        <f t="shared" si="21"/>
        <v>98.5%</v>
      </c>
      <c r="AD33" s="71" t="str">
        <f t="shared" si="21"/>
        <v>98.5%</v>
      </c>
      <c r="AE33" s="71" t="str">
        <f t="shared" si="21"/>
        <v>98.6%</v>
      </c>
      <c r="AF33" s="71" t="str">
        <f t="shared" si="21"/>
        <v>98.6%</v>
      </c>
      <c r="AG33" s="71" t="str">
        <f t="shared" si="21"/>
        <v>98.6%</v>
      </c>
      <c r="AH33" s="71" t="str">
        <f t="shared" si="21"/>
        <v>98.7%</v>
      </c>
      <c r="AI33" s="71" t="str">
        <f t="shared" si="21"/>
        <v>98.7%</v>
      </c>
      <c r="AJ33" s="71" t="str">
        <f t="shared" si="21"/>
        <v>98.7%</v>
      </c>
      <c r="AK33" s="71" t="str">
        <f t="shared" si="21"/>
        <v>98.7%</v>
      </c>
      <c r="AL33" s="71" t="str">
        <f t="shared" si="21"/>
        <v>98.8%</v>
      </c>
      <c r="AM33" s="71" t="str">
        <f t="shared" si="21"/>
        <v>98.8%</v>
      </c>
      <c r="AN33" s="71" t="str">
        <f t="shared" si="21"/>
        <v>98.8%</v>
      </c>
      <c r="AO33" s="71" t="str">
        <f t="shared" si="21"/>
        <v>98.8%</v>
      </c>
      <c r="AP33" s="71" t="str">
        <f t="shared" si="21"/>
        <v>98.8%</v>
      </c>
      <c r="AQ33" s="71" t="str">
        <f t="shared" si="21"/>
        <v>98.8%</v>
      </c>
      <c r="AR33" s="71" t="str">
        <f t="shared" si="21"/>
        <v>98.9%</v>
      </c>
      <c r="AS33" s="71" t="str">
        <f t="shared" si="21"/>
        <v>98.9%</v>
      </c>
      <c r="AT33" s="71" t="str">
        <f t="shared" si="21"/>
        <v>98.9%</v>
      </c>
      <c r="AU33" s="71" t="str">
        <f t="shared" si="21"/>
        <v>98.9%</v>
      </c>
      <c r="AV33" s="71" t="str">
        <f t="shared" si="21"/>
        <v>98.9%</v>
      </c>
      <c r="AW33" s="71" t="str">
        <f t="shared" si="21"/>
        <v>98.9%</v>
      </c>
      <c r="AX33" s="71" t="str">
        <f t="shared" si="21"/>
        <v>98.9%</v>
      </c>
      <c r="AY33" s="71" t="str">
        <f t="shared" si="21"/>
        <v>98.9%</v>
      </c>
      <c r="AZ33" s="4"/>
      <c r="BA33" s="71" t="str">
        <f t="shared" ref="BA33:BD33" si="22">BA32/BA$8</f>
        <v>92.9%</v>
      </c>
      <c r="BB33" s="71" t="str">
        <f t="shared" si="22"/>
        <v>97.9%</v>
      </c>
      <c r="BC33" s="71" t="str">
        <f t="shared" si="22"/>
        <v>98.6%</v>
      </c>
      <c r="BD33" s="71" t="str">
        <f t="shared" si="22"/>
        <v>98.9%</v>
      </c>
      <c r="BE33" s="4"/>
      <c r="BF33" s="4"/>
      <c r="BG33" s="4"/>
      <c r="BH33" s="4"/>
      <c r="BI33" s="4"/>
      <c r="BJ33" s="4"/>
      <c r="BK33" s="4"/>
    </row>
    <row r="34" ht="12.0" customHeight="1">
      <c r="A34" s="4"/>
      <c r="B34" s="82"/>
      <c r="C34" s="36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ht="12.0" customHeight="1">
      <c r="A35" s="4"/>
      <c r="B35" s="7" t="s">
        <v>133</v>
      </c>
      <c r="C35" s="49" t="s">
        <v>60</v>
      </c>
      <c r="D35" s="83">
        <v>0.35</v>
      </c>
      <c r="E35" s="75" t="str">
        <f t="shared" ref="E35:AY35" si="23">D35</f>
        <v>35%</v>
      </c>
      <c r="F35" s="75" t="str">
        <f t="shared" si="23"/>
        <v>35%</v>
      </c>
      <c r="G35" s="75" t="str">
        <f t="shared" si="23"/>
        <v>35%</v>
      </c>
      <c r="H35" s="75" t="str">
        <f t="shared" si="23"/>
        <v>35%</v>
      </c>
      <c r="I35" s="75" t="str">
        <f t="shared" si="23"/>
        <v>35%</v>
      </c>
      <c r="J35" s="75" t="str">
        <f t="shared" si="23"/>
        <v>35%</v>
      </c>
      <c r="K35" s="75" t="str">
        <f t="shared" si="23"/>
        <v>35%</v>
      </c>
      <c r="L35" s="75" t="str">
        <f t="shared" si="23"/>
        <v>35%</v>
      </c>
      <c r="M35" s="75" t="str">
        <f t="shared" si="23"/>
        <v>35%</v>
      </c>
      <c r="N35" s="75" t="str">
        <f t="shared" si="23"/>
        <v>35%</v>
      </c>
      <c r="O35" s="75" t="str">
        <f t="shared" si="23"/>
        <v>35%</v>
      </c>
      <c r="P35" s="75" t="str">
        <f t="shared" si="23"/>
        <v>35%</v>
      </c>
      <c r="Q35" s="75" t="str">
        <f t="shared" si="23"/>
        <v>35%</v>
      </c>
      <c r="R35" s="75" t="str">
        <f t="shared" si="23"/>
        <v>35%</v>
      </c>
      <c r="S35" s="75" t="str">
        <f t="shared" si="23"/>
        <v>35%</v>
      </c>
      <c r="T35" s="75" t="str">
        <f t="shared" si="23"/>
        <v>35%</v>
      </c>
      <c r="U35" s="75" t="str">
        <f t="shared" si="23"/>
        <v>35%</v>
      </c>
      <c r="V35" s="75" t="str">
        <f t="shared" si="23"/>
        <v>35%</v>
      </c>
      <c r="W35" s="75" t="str">
        <f t="shared" si="23"/>
        <v>35%</v>
      </c>
      <c r="X35" s="75" t="str">
        <f t="shared" si="23"/>
        <v>35%</v>
      </c>
      <c r="Y35" s="75" t="str">
        <f t="shared" si="23"/>
        <v>35%</v>
      </c>
      <c r="Z35" s="75" t="str">
        <f t="shared" si="23"/>
        <v>35%</v>
      </c>
      <c r="AA35" s="75" t="str">
        <f t="shared" si="23"/>
        <v>35%</v>
      </c>
      <c r="AB35" s="75" t="str">
        <f t="shared" si="23"/>
        <v>35%</v>
      </c>
      <c r="AC35" s="75" t="str">
        <f t="shared" si="23"/>
        <v>35%</v>
      </c>
      <c r="AD35" s="75" t="str">
        <f t="shared" si="23"/>
        <v>35%</v>
      </c>
      <c r="AE35" s="75" t="str">
        <f t="shared" si="23"/>
        <v>35%</v>
      </c>
      <c r="AF35" s="75" t="str">
        <f t="shared" si="23"/>
        <v>35%</v>
      </c>
      <c r="AG35" s="75" t="str">
        <f t="shared" si="23"/>
        <v>35%</v>
      </c>
      <c r="AH35" s="75" t="str">
        <f t="shared" si="23"/>
        <v>35%</v>
      </c>
      <c r="AI35" s="75" t="str">
        <f t="shared" si="23"/>
        <v>35%</v>
      </c>
      <c r="AJ35" s="75" t="str">
        <f t="shared" si="23"/>
        <v>35%</v>
      </c>
      <c r="AK35" s="75" t="str">
        <f t="shared" si="23"/>
        <v>35%</v>
      </c>
      <c r="AL35" s="75" t="str">
        <f t="shared" si="23"/>
        <v>35%</v>
      </c>
      <c r="AM35" s="75" t="str">
        <f t="shared" si="23"/>
        <v>35%</v>
      </c>
      <c r="AN35" s="75" t="str">
        <f t="shared" si="23"/>
        <v>35%</v>
      </c>
      <c r="AO35" s="75" t="str">
        <f t="shared" si="23"/>
        <v>35%</v>
      </c>
      <c r="AP35" s="75" t="str">
        <f t="shared" si="23"/>
        <v>35%</v>
      </c>
      <c r="AQ35" s="75" t="str">
        <f t="shared" si="23"/>
        <v>35%</v>
      </c>
      <c r="AR35" s="75" t="str">
        <f t="shared" si="23"/>
        <v>35%</v>
      </c>
      <c r="AS35" s="75" t="str">
        <f t="shared" si="23"/>
        <v>35%</v>
      </c>
      <c r="AT35" s="75" t="str">
        <f t="shared" si="23"/>
        <v>35%</v>
      </c>
      <c r="AU35" s="75" t="str">
        <f t="shared" si="23"/>
        <v>35%</v>
      </c>
      <c r="AV35" s="75" t="str">
        <f t="shared" si="23"/>
        <v>35%</v>
      </c>
      <c r="AW35" s="75" t="str">
        <f t="shared" si="23"/>
        <v>35%</v>
      </c>
      <c r="AX35" s="75" t="str">
        <f t="shared" si="23"/>
        <v>35%</v>
      </c>
      <c r="AY35" s="75" t="str">
        <f t="shared" si="23"/>
        <v>35%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ht="12.0" customHeight="1">
      <c r="A36" s="4"/>
      <c r="B36" s="4"/>
      <c r="C36" s="84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ht="12.0" customHeight="1">
      <c r="A37" s="4"/>
      <c r="B37" s="7" t="s">
        <v>136</v>
      </c>
      <c r="C37" s="49" t="s">
        <v>37</v>
      </c>
      <c r="D37" s="52" t="str">
        <f t="shared" ref="D37:AY37" si="24">IF(D32&gt;0,D32*D35,0)</f>
        <v>0</v>
      </c>
      <c r="E37" s="52" t="str">
        <f t="shared" si="24"/>
        <v>23,433</v>
      </c>
      <c r="F37" s="52" t="str">
        <f t="shared" si="24"/>
        <v>63,683</v>
      </c>
      <c r="G37" s="52" t="str">
        <f t="shared" si="24"/>
        <v>110,216</v>
      </c>
      <c r="H37" s="52" t="str">
        <f t="shared" si="24"/>
        <v>162,016</v>
      </c>
      <c r="I37" s="52" t="str">
        <f t="shared" si="24"/>
        <v>217,660</v>
      </c>
      <c r="J37" s="52" t="str">
        <f t="shared" si="24"/>
        <v>276,460</v>
      </c>
      <c r="K37" s="52" t="str">
        <f t="shared" si="24"/>
        <v>336,660</v>
      </c>
      <c r="L37" s="52" t="str">
        <f t="shared" si="24"/>
        <v>398,260</v>
      </c>
      <c r="M37" s="52" t="str">
        <f t="shared" si="24"/>
        <v>460,210</v>
      </c>
      <c r="N37" s="52" t="str">
        <f t="shared" si="24"/>
        <v>521,810</v>
      </c>
      <c r="O37" s="52" t="str">
        <f t="shared" si="24"/>
        <v>583,410</v>
      </c>
      <c r="P37" s="52" t="str">
        <f t="shared" si="24"/>
        <v>644,660</v>
      </c>
      <c r="Q37" s="52" t="str">
        <f t="shared" si="24"/>
        <v>703,460</v>
      </c>
      <c r="R37" s="52" t="str">
        <f t="shared" si="24"/>
        <v>761,210</v>
      </c>
      <c r="S37" s="52" t="str">
        <f t="shared" si="24"/>
        <v>818,260</v>
      </c>
      <c r="T37" s="52" t="str">
        <f t="shared" si="24"/>
        <v>873,210</v>
      </c>
      <c r="U37" s="52" t="str">
        <f t="shared" si="24"/>
        <v>926,410</v>
      </c>
      <c r="V37" s="52" t="str">
        <f t="shared" si="24"/>
        <v>978,210</v>
      </c>
      <c r="W37" s="52" t="str">
        <f t="shared" si="24"/>
        <v>1,028,610</v>
      </c>
      <c r="X37" s="52" t="str">
        <f t="shared" si="24"/>
        <v>1,077,260</v>
      </c>
      <c r="Y37" s="52" t="str">
        <f t="shared" si="24"/>
        <v>1,123,460</v>
      </c>
      <c r="Z37" s="52" t="str">
        <f t="shared" si="24"/>
        <v>1,168,260</v>
      </c>
      <c r="AA37" s="52" t="str">
        <f t="shared" si="24"/>
        <v>1,211,660</v>
      </c>
      <c r="AB37" s="52" t="str">
        <f t="shared" si="24"/>
        <v>1,252,610</v>
      </c>
      <c r="AC37" s="52" t="str">
        <f t="shared" si="24"/>
        <v>1,292,860</v>
      </c>
      <c r="AD37" s="52" t="str">
        <f t="shared" si="24"/>
        <v>1,331,010</v>
      </c>
      <c r="AE37" s="52" t="str">
        <f t="shared" si="24"/>
        <v>1,367,410</v>
      </c>
      <c r="AF37" s="52" t="str">
        <f t="shared" si="24"/>
        <v>1,403,460</v>
      </c>
      <c r="AG37" s="52" t="str">
        <f t="shared" si="24"/>
        <v>1,437,060</v>
      </c>
      <c r="AH37" s="52" t="str">
        <f t="shared" si="24"/>
        <v>1,469,610</v>
      </c>
      <c r="AI37" s="52" t="str">
        <f t="shared" si="24"/>
        <v>1,500,410</v>
      </c>
      <c r="AJ37" s="52" t="str">
        <f t="shared" si="24"/>
        <v>1,530,860</v>
      </c>
      <c r="AK37" s="52" t="str">
        <f t="shared" si="24"/>
        <v>1,559,210</v>
      </c>
      <c r="AL37" s="52" t="str">
        <f t="shared" si="24"/>
        <v>1,586,860</v>
      </c>
      <c r="AM37" s="52" t="str">
        <f t="shared" si="24"/>
        <v>1,613,460</v>
      </c>
      <c r="AN37" s="52" t="str">
        <f t="shared" si="24"/>
        <v>1,639,010</v>
      </c>
      <c r="AO37" s="52" t="str">
        <f t="shared" si="24"/>
        <v>1,662,810</v>
      </c>
      <c r="AP37" s="52" t="str">
        <f t="shared" si="24"/>
        <v>1,686,610</v>
      </c>
      <c r="AQ37" s="52" t="str">
        <f t="shared" si="24"/>
        <v>1,708,660</v>
      </c>
      <c r="AR37" s="52" t="str">
        <f t="shared" si="24"/>
        <v>1,730,010</v>
      </c>
      <c r="AS37" s="52" t="str">
        <f t="shared" si="24"/>
        <v>1,751,010</v>
      </c>
      <c r="AT37" s="52" t="str">
        <f t="shared" si="24"/>
        <v>1,771,660</v>
      </c>
      <c r="AU37" s="52" t="str">
        <f t="shared" si="24"/>
        <v>1,790,210</v>
      </c>
      <c r="AV37" s="52" t="str">
        <f t="shared" si="24"/>
        <v>1,809,460</v>
      </c>
      <c r="AW37" s="52" t="str">
        <f t="shared" si="24"/>
        <v>1,827,660</v>
      </c>
      <c r="AX37" s="52" t="str">
        <f t="shared" si="24"/>
        <v>1,844,460</v>
      </c>
      <c r="AY37" s="52" t="str">
        <f t="shared" si="24"/>
        <v>1,861,260</v>
      </c>
      <c r="AZ37" s="4"/>
      <c r="BA37" s="69" t="str">
        <f>SUM(D37:O37)</f>
        <v>3,153,817</v>
      </c>
      <c r="BB37" s="69" t="str">
        <f>SUM(P37:AA37)</f>
        <v>11,314,668</v>
      </c>
      <c r="BC37" s="69" t="str">
        <f>SUM(AB37:AM37)</f>
        <v>17,344,818</v>
      </c>
      <c r="BD37" s="69" t="str">
        <f>SUM(AN37:AY37)</f>
        <v>21,082,818</v>
      </c>
      <c r="BE37" s="4"/>
      <c r="BF37" s="4"/>
      <c r="BG37" s="4"/>
      <c r="BH37" s="4"/>
      <c r="BI37" s="4"/>
      <c r="BJ37" s="4"/>
      <c r="BK37" s="4"/>
    </row>
    <row r="38" ht="12.0" customHeight="1">
      <c r="A38" s="4"/>
      <c r="B38" s="4"/>
      <c r="C38" s="84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ht="12.0" customHeight="1">
      <c r="A39" s="4"/>
      <c r="B39" s="24" t="s">
        <v>139</v>
      </c>
      <c r="C39" s="78" t="s">
        <v>37</v>
      </c>
      <c r="D39" s="69" t="str">
        <f t="shared" ref="D39:AY39" si="25">D32-D37</f>
        <v>(17,998)</v>
      </c>
      <c r="E39" s="69" t="str">
        <f t="shared" si="25"/>
        <v>43,519</v>
      </c>
      <c r="F39" s="69" t="str">
        <f t="shared" si="25"/>
        <v>118,269</v>
      </c>
      <c r="G39" s="69" t="str">
        <f t="shared" si="25"/>
        <v>204,686</v>
      </c>
      <c r="H39" s="69" t="str">
        <f t="shared" si="25"/>
        <v>300,886</v>
      </c>
      <c r="I39" s="69" t="str">
        <f t="shared" si="25"/>
        <v>404,225</v>
      </c>
      <c r="J39" s="69" t="str">
        <f t="shared" si="25"/>
        <v>513,425</v>
      </c>
      <c r="K39" s="69" t="str">
        <f t="shared" si="25"/>
        <v>625,225</v>
      </c>
      <c r="L39" s="69" t="str">
        <f t="shared" si="25"/>
        <v>739,625</v>
      </c>
      <c r="M39" s="69" t="str">
        <f t="shared" si="25"/>
        <v>854,675</v>
      </c>
      <c r="N39" s="69" t="str">
        <f t="shared" si="25"/>
        <v>969,075</v>
      </c>
      <c r="O39" s="69" t="str">
        <f t="shared" si="25"/>
        <v>1,083,475</v>
      </c>
      <c r="P39" s="69" t="str">
        <f t="shared" si="25"/>
        <v>1,197,225</v>
      </c>
      <c r="Q39" s="69" t="str">
        <f t="shared" si="25"/>
        <v>1,306,425</v>
      </c>
      <c r="R39" s="69" t="str">
        <f t="shared" si="25"/>
        <v>1,413,675</v>
      </c>
      <c r="S39" s="69" t="str">
        <f t="shared" si="25"/>
        <v>1,519,625</v>
      </c>
      <c r="T39" s="69" t="str">
        <f t="shared" si="25"/>
        <v>1,621,675</v>
      </c>
      <c r="U39" s="69" t="str">
        <f t="shared" si="25"/>
        <v>1,720,475</v>
      </c>
      <c r="V39" s="69" t="str">
        <f t="shared" si="25"/>
        <v>1,816,675</v>
      </c>
      <c r="W39" s="69" t="str">
        <f t="shared" si="25"/>
        <v>1,910,275</v>
      </c>
      <c r="X39" s="69" t="str">
        <f t="shared" si="25"/>
        <v>2,000,625</v>
      </c>
      <c r="Y39" s="69" t="str">
        <f t="shared" si="25"/>
        <v>2,086,425</v>
      </c>
      <c r="Z39" s="69" t="str">
        <f t="shared" si="25"/>
        <v>2,169,625</v>
      </c>
      <c r="AA39" s="69" t="str">
        <f t="shared" si="25"/>
        <v>2,250,225</v>
      </c>
      <c r="AB39" s="69" t="str">
        <f t="shared" si="25"/>
        <v>2,326,275</v>
      </c>
      <c r="AC39" s="69" t="str">
        <f t="shared" si="25"/>
        <v>2,401,025</v>
      </c>
      <c r="AD39" s="69" t="str">
        <f t="shared" si="25"/>
        <v>2,471,875</v>
      </c>
      <c r="AE39" s="69" t="str">
        <f t="shared" si="25"/>
        <v>2,539,475</v>
      </c>
      <c r="AF39" s="69" t="str">
        <f t="shared" si="25"/>
        <v>2,606,425</v>
      </c>
      <c r="AG39" s="69" t="str">
        <f t="shared" si="25"/>
        <v>2,668,825</v>
      </c>
      <c r="AH39" s="69" t="str">
        <f t="shared" si="25"/>
        <v>2,729,275</v>
      </c>
      <c r="AI39" s="69" t="str">
        <f t="shared" si="25"/>
        <v>2,786,475</v>
      </c>
      <c r="AJ39" s="69" t="str">
        <f t="shared" si="25"/>
        <v>2,843,025</v>
      </c>
      <c r="AK39" s="69" t="str">
        <f t="shared" si="25"/>
        <v>2,895,675</v>
      </c>
      <c r="AL39" s="69" t="str">
        <f t="shared" si="25"/>
        <v>2,947,025</v>
      </c>
      <c r="AM39" s="69" t="str">
        <f t="shared" si="25"/>
        <v>2,996,425</v>
      </c>
      <c r="AN39" s="69" t="str">
        <f t="shared" si="25"/>
        <v>3,043,875</v>
      </c>
      <c r="AO39" s="69" t="str">
        <f t="shared" si="25"/>
        <v>3,088,075</v>
      </c>
      <c r="AP39" s="69" t="str">
        <f t="shared" si="25"/>
        <v>3,132,275</v>
      </c>
      <c r="AQ39" s="69" t="str">
        <f t="shared" si="25"/>
        <v>3,173,225</v>
      </c>
      <c r="AR39" s="69" t="str">
        <f t="shared" si="25"/>
        <v>3,212,875</v>
      </c>
      <c r="AS39" s="69" t="str">
        <f t="shared" si="25"/>
        <v>3,251,875</v>
      </c>
      <c r="AT39" s="69" t="str">
        <f t="shared" si="25"/>
        <v>3,290,225</v>
      </c>
      <c r="AU39" s="69" t="str">
        <f t="shared" si="25"/>
        <v>3,324,675</v>
      </c>
      <c r="AV39" s="69" t="str">
        <f t="shared" si="25"/>
        <v>3,360,425</v>
      </c>
      <c r="AW39" s="69" t="str">
        <f t="shared" si="25"/>
        <v>3,394,225</v>
      </c>
      <c r="AX39" s="69" t="str">
        <f t="shared" si="25"/>
        <v>3,425,425</v>
      </c>
      <c r="AY39" s="69" t="str">
        <f t="shared" si="25"/>
        <v>3,456,625</v>
      </c>
      <c r="AZ39" s="4"/>
      <c r="BA39" s="69" t="str">
        <f>SUM(D39:O39)</f>
        <v>5,839,090</v>
      </c>
      <c r="BB39" s="69" t="str">
        <f>SUM(P39:AA39)</f>
        <v>21,012,956</v>
      </c>
      <c r="BC39" s="69" t="str">
        <f>SUM(AB39:AM39)</f>
        <v>32,211,806</v>
      </c>
      <c r="BD39" s="69" t="str">
        <f>SUM(AN39:AY39)</f>
        <v>39,153,806</v>
      </c>
      <c r="BE39" s="52"/>
      <c r="BF39" s="4"/>
      <c r="BG39" s="4"/>
      <c r="BH39" s="4"/>
      <c r="BI39" s="4"/>
      <c r="BJ39" s="4"/>
      <c r="BK39" s="4"/>
    </row>
    <row r="40" ht="12.0" customHeight="1">
      <c r="A40" s="4"/>
      <c r="B40" s="70" t="s">
        <v>85</v>
      </c>
      <c r="C40" s="49" t="s">
        <v>60</v>
      </c>
      <c r="D40" s="71" t="str">
        <f t="shared" ref="D40:AY40" si="26">D39/D$8</f>
        <v>-46.1%</v>
      </c>
      <c r="E40" s="71" t="str">
        <f t="shared" si="26"/>
        <v>35.1%</v>
      </c>
      <c r="F40" s="71" t="str">
        <f t="shared" si="26"/>
        <v>49.5%</v>
      </c>
      <c r="G40" s="71" t="str">
        <f t="shared" si="26"/>
        <v>55.0%</v>
      </c>
      <c r="H40" s="71" t="str">
        <f t="shared" si="26"/>
        <v>57.9%</v>
      </c>
      <c r="I40" s="71" t="str">
        <f t="shared" si="26"/>
        <v>59.5%</v>
      </c>
      <c r="J40" s="71" t="str">
        <f t="shared" si="26"/>
        <v>60.6%</v>
      </c>
      <c r="K40" s="71" t="str">
        <f t="shared" si="26"/>
        <v>61.4%</v>
      </c>
      <c r="L40" s="71" t="str">
        <f t="shared" si="26"/>
        <v>61.9%</v>
      </c>
      <c r="M40" s="71" t="str">
        <f t="shared" si="26"/>
        <v>62.3%</v>
      </c>
      <c r="N40" s="71" t="str">
        <f t="shared" si="26"/>
        <v>62.6%</v>
      </c>
      <c r="O40" s="71" t="str">
        <f t="shared" si="26"/>
        <v>62.8%</v>
      </c>
      <c r="P40" s="71" t="str">
        <f t="shared" si="26"/>
        <v>63.0%</v>
      </c>
      <c r="Q40" s="71" t="str">
        <f t="shared" si="26"/>
        <v>63.2%</v>
      </c>
      <c r="R40" s="71" t="str">
        <f t="shared" si="26"/>
        <v>63.3%</v>
      </c>
      <c r="S40" s="71" t="str">
        <f t="shared" si="26"/>
        <v>63.4%</v>
      </c>
      <c r="T40" s="71" t="str">
        <f t="shared" si="26"/>
        <v>63.5%</v>
      </c>
      <c r="U40" s="71" t="str">
        <f t="shared" si="26"/>
        <v>63.6%</v>
      </c>
      <c r="V40" s="71" t="str">
        <f t="shared" si="26"/>
        <v>63.7%</v>
      </c>
      <c r="W40" s="71" t="str">
        <f t="shared" si="26"/>
        <v>63.8%</v>
      </c>
      <c r="X40" s="71" t="str">
        <f t="shared" si="26"/>
        <v>63.8%</v>
      </c>
      <c r="Y40" s="71" t="str">
        <f t="shared" si="26"/>
        <v>63.9%</v>
      </c>
      <c r="Z40" s="71" t="str">
        <f t="shared" si="26"/>
        <v>63.9%</v>
      </c>
      <c r="AA40" s="71" t="str">
        <f t="shared" si="26"/>
        <v>63.9%</v>
      </c>
      <c r="AB40" s="71" t="str">
        <f t="shared" si="26"/>
        <v>64.0%</v>
      </c>
      <c r="AC40" s="71" t="str">
        <f t="shared" si="26"/>
        <v>64.0%</v>
      </c>
      <c r="AD40" s="71" t="str">
        <f t="shared" si="26"/>
        <v>64.0%</v>
      </c>
      <c r="AE40" s="71" t="str">
        <f t="shared" si="26"/>
        <v>64.1%</v>
      </c>
      <c r="AF40" s="71" t="str">
        <f t="shared" si="26"/>
        <v>64.1%</v>
      </c>
      <c r="AG40" s="71" t="str">
        <f t="shared" si="26"/>
        <v>64.1%</v>
      </c>
      <c r="AH40" s="71" t="str">
        <f t="shared" si="26"/>
        <v>64.1%</v>
      </c>
      <c r="AI40" s="71" t="str">
        <f t="shared" si="26"/>
        <v>64.1%</v>
      </c>
      <c r="AJ40" s="71" t="str">
        <f t="shared" si="26"/>
        <v>64.2%</v>
      </c>
      <c r="AK40" s="71" t="str">
        <f t="shared" si="26"/>
        <v>64.2%</v>
      </c>
      <c r="AL40" s="71" t="str">
        <f t="shared" si="26"/>
        <v>64.2%</v>
      </c>
      <c r="AM40" s="71" t="str">
        <f t="shared" si="26"/>
        <v>64.2%</v>
      </c>
      <c r="AN40" s="71" t="str">
        <f t="shared" si="26"/>
        <v>64.2%</v>
      </c>
      <c r="AO40" s="71" t="str">
        <f t="shared" si="26"/>
        <v>64.2%</v>
      </c>
      <c r="AP40" s="71" t="str">
        <f t="shared" si="26"/>
        <v>64.2%</v>
      </c>
      <c r="AQ40" s="71" t="str">
        <f t="shared" si="26"/>
        <v>64.2%</v>
      </c>
      <c r="AR40" s="71" t="str">
        <f t="shared" si="26"/>
        <v>64.3%</v>
      </c>
      <c r="AS40" s="71" t="str">
        <f t="shared" si="26"/>
        <v>64.3%</v>
      </c>
      <c r="AT40" s="71" t="str">
        <f t="shared" si="26"/>
        <v>64.3%</v>
      </c>
      <c r="AU40" s="71" t="str">
        <f t="shared" si="26"/>
        <v>64.3%</v>
      </c>
      <c r="AV40" s="71" t="str">
        <f t="shared" si="26"/>
        <v>64.3%</v>
      </c>
      <c r="AW40" s="71" t="str">
        <f t="shared" si="26"/>
        <v>64.3%</v>
      </c>
      <c r="AX40" s="71" t="str">
        <f t="shared" si="26"/>
        <v>64.3%</v>
      </c>
      <c r="AY40" s="71" t="str">
        <f t="shared" si="26"/>
        <v>64.3%</v>
      </c>
      <c r="AZ40" s="4"/>
      <c r="BA40" s="71" t="str">
        <f t="shared" ref="BA40:BD40" si="27">BA39/BA$8</f>
        <v>60.3%</v>
      </c>
      <c r="BB40" s="71" t="str">
        <f t="shared" si="27"/>
        <v>63.7%</v>
      </c>
      <c r="BC40" s="71" t="str">
        <f t="shared" si="27"/>
        <v>64.1%</v>
      </c>
      <c r="BD40" s="71" t="str">
        <f t="shared" si="27"/>
        <v>64.3%</v>
      </c>
      <c r="BE40" s="4"/>
      <c r="BF40" s="4"/>
      <c r="BG40" s="4"/>
      <c r="BH40" s="4"/>
      <c r="BI40" s="4"/>
      <c r="BJ40" s="4"/>
      <c r="BK40" s="4"/>
    </row>
    <row r="41" ht="12.0" customHeight="1">
      <c r="A41" s="4"/>
      <c r="B41" s="4"/>
      <c r="C41" s="36"/>
      <c r="D41" s="52"/>
      <c r="E41" s="52"/>
      <c r="F41" s="52"/>
      <c r="G41" s="52"/>
      <c r="H41" s="52"/>
      <c r="I41" s="52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ht="15.75" customHeight="1">
      <c r="A42" s="4"/>
      <c r="B42" s="55" t="s">
        <v>143</v>
      </c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4"/>
      <c r="BA42" s="57"/>
      <c r="BB42" s="57"/>
      <c r="BC42" s="57"/>
      <c r="BD42" s="57"/>
      <c r="BE42" s="4"/>
      <c r="BF42" s="4"/>
      <c r="BG42" s="4"/>
      <c r="BH42" s="4"/>
      <c r="BI42" s="4"/>
      <c r="BJ42" s="4"/>
      <c r="BK42" s="4"/>
    </row>
    <row r="43" ht="12.0" customHeight="1">
      <c r="A43" s="4"/>
      <c r="B43" s="13"/>
      <c r="C43" s="58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4"/>
      <c r="BA43" s="13"/>
      <c r="BB43" s="13"/>
      <c r="BC43" s="13"/>
      <c r="BD43" s="13"/>
      <c r="BE43" s="4"/>
      <c r="BF43" s="4"/>
      <c r="BG43" s="4"/>
      <c r="BH43" s="4"/>
      <c r="BI43" s="4"/>
      <c r="BJ43" s="4"/>
      <c r="BK43" s="4"/>
    </row>
    <row r="44" ht="12.0" customHeight="1">
      <c r="A44" s="4"/>
      <c r="B44" s="24" t="s">
        <v>139</v>
      </c>
      <c r="C44" s="78" t="s">
        <v>37</v>
      </c>
      <c r="D44" s="69" t="str">
        <f t="shared" ref="D44:AY44" si="28">D39</f>
        <v>(17,998)</v>
      </c>
      <c r="E44" s="69" t="str">
        <f t="shared" si="28"/>
        <v>43,519</v>
      </c>
      <c r="F44" s="69" t="str">
        <f t="shared" si="28"/>
        <v>118,269</v>
      </c>
      <c r="G44" s="69" t="str">
        <f t="shared" si="28"/>
        <v>204,686</v>
      </c>
      <c r="H44" s="69" t="str">
        <f t="shared" si="28"/>
        <v>300,886</v>
      </c>
      <c r="I44" s="69" t="str">
        <f t="shared" si="28"/>
        <v>404,225</v>
      </c>
      <c r="J44" s="69" t="str">
        <f t="shared" si="28"/>
        <v>513,425</v>
      </c>
      <c r="K44" s="69" t="str">
        <f t="shared" si="28"/>
        <v>625,225</v>
      </c>
      <c r="L44" s="69" t="str">
        <f t="shared" si="28"/>
        <v>739,625</v>
      </c>
      <c r="M44" s="69" t="str">
        <f t="shared" si="28"/>
        <v>854,675</v>
      </c>
      <c r="N44" s="69" t="str">
        <f t="shared" si="28"/>
        <v>969,075</v>
      </c>
      <c r="O44" s="69" t="str">
        <f t="shared" si="28"/>
        <v>1,083,475</v>
      </c>
      <c r="P44" s="69" t="str">
        <f t="shared" si="28"/>
        <v>1,197,225</v>
      </c>
      <c r="Q44" s="69" t="str">
        <f t="shared" si="28"/>
        <v>1,306,425</v>
      </c>
      <c r="R44" s="69" t="str">
        <f t="shared" si="28"/>
        <v>1,413,675</v>
      </c>
      <c r="S44" s="69" t="str">
        <f t="shared" si="28"/>
        <v>1,519,625</v>
      </c>
      <c r="T44" s="69" t="str">
        <f t="shared" si="28"/>
        <v>1,621,675</v>
      </c>
      <c r="U44" s="69" t="str">
        <f t="shared" si="28"/>
        <v>1,720,475</v>
      </c>
      <c r="V44" s="69" t="str">
        <f t="shared" si="28"/>
        <v>1,816,675</v>
      </c>
      <c r="W44" s="69" t="str">
        <f t="shared" si="28"/>
        <v>1,910,275</v>
      </c>
      <c r="X44" s="69" t="str">
        <f t="shared" si="28"/>
        <v>2,000,625</v>
      </c>
      <c r="Y44" s="69" t="str">
        <f t="shared" si="28"/>
        <v>2,086,425</v>
      </c>
      <c r="Z44" s="69" t="str">
        <f t="shared" si="28"/>
        <v>2,169,625</v>
      </c>
      <c r="AA44" s="69" t="str">
        <f t="shared" si="28"/>
        <v>2,250,225</v>
      </c>
      <c r="AB44" s="69" t="str">
        <f t="shared" si="28"/>
        <v>2,326,275</v>
      </c>
      <c r="AC44" s="69" t="str">
        <f t="shared" si="28"/>
        <v>2,401,025</v>
      </c>
      <c r="AD44" s="69" t="str">
        <f t="shared" si="28"/>
        <v>2,471,875</v>
      </c>
      <c r="AE44" s="69" t="str">
        <f t="shared" si="28"/>
        <v>2,539,475</v>
      </c>
      <c r="AF44" s="69" t="str">
        <f t="shared" si="28"/>
        <v>2,606,425</v>
      </c>
      <c r="AG44" s="69" t="str">
        <f t="shared" si="28"/>
        <v>2,668,825</v>
      </c>
      <c r="AH44" s="69" t="str">
        <f t="shared" si="28"/>
        <v>2,729,275</v>
      </c>
      <c r="AI44" s="69" t="str">
        <f t="shared" si="28"/>
        <v>2,786,475</v>
      </c>
      <c r="AJ44" s="69" t="str">
        <f t="shared" si="28"/>
        <v>2,843,025</v>
      </c>
      <c r="AK44" s="69" t="str">
        <f t="shared" si="28"/>
        <v>2,895,675</v>
      </c>
      <c r="AL44" s="69" t="str">
        <f t="shared" si="28"/>
        <v>2,947,025</v>
      </c>
      <c r="AM44" s="69" t="str">
        <f t="shared" si="28"/>
        <v>2,996,425</v>
      </c>
      <c r="AN44" s="69" t="str">
        <f t="shared" si="28"/>
        <v>3,043,875</v>
      </c>
      <c r="AO44" s="69" t="str">
        <f t="shared" si="28"/>
        <v>3,088,075</v>
      </c>
      <c r="AP44" s="69" t="str">
        <f t="shared" si="28"/>
        <v>3,132,275</v>
      </c>
      <c r="AQ44" s="69" t="str">
        <f t="shared" si="28"/>
        <v>3,173,225</v>
      </c>
      <c r="AR44" s="69" t="str">
        <f t="shared" si="28"/>
        <v>3,212,875</v>
      </c>
      <c r="AS44" s="69" t="str">
        <f t="shared" si="28"/>
        <v>3,251,875</v>
      </c>
      <c r="AT44" s="69" t="str">
        <f t="shared" si="28"/>
        <v>3,290,225</v>
      </c>
      <c r="AU44" s="69" t="str">
        <f t="shared" si="28"/>
        <v>3,324,675</v>
      </c>
      <c r="AV44" s="69" t="str">
        <f t="shared" si="28"/>
        <v>3,360,425</v>
      </c>
      <c r="AW44" s="69" t="str">
        <f t="shared" si="28"/>
        <v>3,394,225</v>
      </c>
      <c r="AX44" s="69" t="str">
        <f t="shared" si="28"/>
        <v>3,425,425</v>
      </c>
      <c r="AY44" s="69" t="str">
        <f t="shared" si="28"/>
        <v>3,456,625</v>
      </c>
      <c r="AZ44" s="4"/>
      <c r="BA44" s="69" t="str">
        <f>SUM(D44:O44)</f>
        <v>5,839,090</v>
      </c>
      <c r="BB44" s="69" t="str">
        <f>SUM(P44:AA44)</f>
        <v>21,012,956</v>
      </c>
      <c r="BC44" s="69" t="str">
        <f>SUM(AB44:AM44)</f>
        <v>32,211,806</v>
      </c>
      <c r="BD44" s="69" t="str">
        <f>SUM(AN44:AY44)</f>
        <v>39,153,806</v>
      </c>
      <c r="BE44" s="4"/>
      <c r="BF44" s="4"/>
      <c r="BG44" s="4"/>
      <c r="BH44" s="4"/>
      <c r="BI44" s="4"/>
      <c r="BJ44" s="4"/>
      <c r="BK44" s="4"/>
    </row>
    <row r="45" ht="12.0" customHeight="1">
      <c r="A45" s="4"/>
      <c r="B45" s="4"/>
      <c r="C45" s="84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ht="12.0" customHeight="1">
      <c r="A46" s="4"/>
      <c r="B46" s="59" t="s">
        <v>146</v>
      </c>
      <c r="C46" s="49" t="s">
        <v>37</v>
      </c>
      <c r="D46" s="29" t="str">
        <f t="shared" ref="D46:D47" si="30">D67</f>
        <v>585</v>
      </c>
      <c r="E46" s="52" t="str">
        <f t="shared" ref="E46:AY46" si="29">E67-D67</f>
        <v>1,275</v>
      </c>
      <c r="F46" s="52" t="str">
        <f t="shared" si="29"/>
        <v>1,725</v>
      </c>
      <c r="G46" s="52" t="str">
        <f t="shared" si="29"/>
        <v>1,995</v>
      </c>
      <c r="H46" s="52" t="str">
        <f t="shared" si="29"/>
        <v>2,220</v>
      </c>
      <c r="I46" s="52" t="str">
        <f t="shared" si="29"/>
        <v>2,385</v>
      </c>
      <c r="J46" s="52" t="str">
        <f t="shared" si="29"/>
        <v>2,520</v>
      </c>
      <c r="K46" s="52" t="str">
        <f t="shared" si="29"/>
        <v>2,580</v>
      </c>
      <c r="L46" s="52" t="str">
        <f t="shared" si="29"/>
        <v>2,640</v>
      </c>
      <c r="M46" s="52" t="str">
        <f t="shared" si="29"/>
        <v>2,655</v>
      </c>
      <c r="N46" s="52" t="str">
        <f t="shared" si="29"/>
        <v>2,640</v>
      </c>
      <c r="O46" s="52" t="str">
        <f t="shared" si="29"/>
        <v>2,640</v>
      </c>
      <c r="P46" s="52" t="str">
        <f t="shared" si="29"/>
        <v>2,625</v>
      </c>
      <c r="Q46" s="52" t="str">
        <f t="shared" si="29"/>
        <v>2,520</v>
      </c>
      <c r="R46" s="52" t="str">
        <f t="shared" si="29"/>
        <v>2,475</v>
      </c>
      <c r="S46" s="52" t="str">
        <f t="shared" si="29"/>
        <v>2,445</v>
      </c>
      <c r="T46" s="52" t="str">
        <f t="shared" si="29"/>
        <v>2,355</v>
      </c>
      <c r="U46" s="52" t="str">
        <f t="shared" si="29"/>
        <v>2,280</v>
      </c>
      <c r="V46" s="52" t="str">
        <f t="shared" si="29"/>
        <v>2,220</v>
      </c>
      <c r="W46" s="52" t="str">
        <f t="shared" si="29"/>
        <v>2,160</v>
      </c>
      <c r="X46" s="52" t="str">
        <f t="shared" si="29"/>
        <v>2,085</v>
      </c>
      <c r="Y46" s="52" t="str">
        <f t="shared" si="29"/>
        <v>1,980</v>
      </c>
      <c r="Z46" s="52" t="str">
        <f t="shared" si="29"/>
        <v>1,920</v>
      </c>
      <c r="AA46" s="52" t="str">
        <f t="shared" si="29"/>
        <v>1,860</v>
      </c>
      <c r="AB46" s="52" t="str">
        <f t="shared" si="29"/>
        <v>1,755</v>
      </c>
      <c r="AC46" s="52" t="str">
        <f t="shared" si="29"/>
        <v>1,725</v>
      </c>
      <c r="AD46" s="52" t="str">
        <f t="shared" si="29"/>
        <v>1,635</v>
      </c>
      <c r="AE46" s="52" t="str">
        <f t="shared" si="29"/>
        <v>1,560</v>
      </c>
      <c r="AF46" s="52" t="str">
        <f t="shared" si="29"/>
        <v>1,545</v>
      </c>
      <c r="AG46" s="52" t="str">
        <f t="shared" si="29"/>
        <v>1,440</v>
      </c>
      <c r="AH46" s="52" t="str">
        <f t="shared" si="29"/>
        <v>1,395</v>
      </c>
      <c r="AI46" s="52" t="str">
        <f t="shared" si="29"/>
        <v>1,320</v>
      </c>
      <c r="AJ46" s="52" t="str">
        <f t="shared" si="29"/>
        <v>1,305</v>
      </c>
      <c r="AK46" s="52" t="str">
        <f t="shared" si="29"/>
        <v>1,215</v>
      </c>
      <c r="AL46" s="52" t="str">
        <f t="shared" si="29"/>
        <v>1,185</v>
      </c>
      <c r="AM46" s="52" t="str">
        <f t="shared" si="29"/>
        <v>1,140</v>
      </c>
      <c r="AN46" s="52" t="str">
        <f t="shared" si="29"/>
        <v>1,095</v>
      </c>
      <c r="AO46" s="52" t="str">
        <f t="shared" si="29"/>
        <v>1,020</v>
      </c>
      <c r="AP46" s="52" t="str">
        <f t="shared" si="29"/>
        <v>1,020</v>
      </c>
      <c r="AQ46" s="52" t="str">
        <f t="shared" si="29"/>
        <v>945</v>
      </c>
      <c r="AR46" s="52" t="str">
        <f t="shared" si="29"/>
        <v>915</v>
      </c>
      <c r="AS46" s="52" t="str">
        <f t="shared" si="29"/>
        <v>900</v>
      </c>
      <c r="AT46" s="52" t="str">
        <f t="shared" si="29"/>
        <v>885</v>
      </c>
      <c r="AU46" s="52" t="str">
        <f t="shared" si="29"/>
        <v>795</v>
      </c>
      <c r="AV46" s="52" t="str">
        <f t="shared" si="29"/>
        <v>825</v>
      </c>
      <c r="AW46" s="52" t="str">
        <f t="shared" si="29"/>
        <v>780</v>
      </c>
      <c r="AX46" s="52" t="str">
        <f t="shared" si="29"/>
        <v>720</v>
      </c>
      <c r="AY46" s="52" t="str">
        <f t="shared" si="29"/>
        <v>720</v>
      </c>
      <c r="AZ46" s="4"/>
      <c r="BA46" s="52" t="str">
        <f t="shared" ref="BA46:BA49" si="32">SUM(D46:O46)</f>
        <v>25,860</v>
      </c>
      <c r="BB46" s="52" t="str">
        <f t="shared" ref="BB46:BB49" si="33">SUM(P46:AA46)</f>
        <v>26,925</v>
      </c>
      <c r="BC46" s="52" t="str">
        <f t="shared" ref="BC46:BC49" si="34">SUM(AB46:AM46)</f>
        <v>17,220</v>
      </c>
      <c r="BD46" s="52" t="str">
        <f t="shared" ref="BD46:BD49" si="35">SUM(AN46:AY46)</f>
        <v>10,620</v>
      </c>
      <c r="BE46" s="4"/>
      <c r="BF46" s="4"/>
      <c r="BG46" s="4"/>
      <c r="BH46" s="4"/>
      <c r="BI46" s="4"/>
      <c r="BJ46" s="4"/>
      <c r="BK46" s="4"/>
    </row>
    <row r="47" ht="12.0" customHeight="1">
      <c r="A47" s="4"/>
      <c r="B47" s="59" t="s">
        <v>149</v>
      </c>
      <c r="C47" s="49" t="s">
        <v>37</v>
      </c>
      <c r="D47" s="29" t="str">
        <f t="shared" si="30"/>
        <v>36</v>
      </c>
      <c r="E47" s="52" t="str">
        <f t="shared" ref="E47:AY47" si="31">E68-D68</f>
        <v>0</v>
      </c>
      <c r="F47" s="52" t="str">
        <f t="shared" si="31"/>
        <v>0</v>
      </c>
      <c r="G47" s="52" t="str">
        <f t="shared" si="31"/>
        <v>0</v>
      </c>
      <c r="H47" s="52" t="str">
        <f t="shared" si="31"/>
        <v>0</v>
      </c>
      <c r="I47" s="52" t="str">
        <f t="shared" si="31"/>
        <v>0</v>
      </c>
      <c r="J47" s="52" t="str">
        <f t="shared" si="31"/>
        <v>0</v>
      </c>
      <c r="K47" s="52" t="str">
        <f t="shared" si="31"/>
        <v>0</v>
      </c>
      <c r="L47" s="52" t="str">
        <f t="shared" si="31"/>
        <v>0</v>
      </c>
      <c r="M47" s="52" t="str">
        <f t="shared" si="31"/>
        <v>0</v>
      </c>
      <c r="N47" s="52" t="str">
        <f t="shared" si="31"/>
        <v>0</v>
      </c>
      <c r="O47" s="52" t="str">
        <f t="shared" si="31"/>
        <v>0</v>
      </c>
      <c r="P47" s="52" t="str">
        <f t="shared" si="31"/>
        <v>0</v>
      </c>
      <c r="Q47" s="52" t="str">
        <f t="shared" si="31"/>
        <v>0</v>
      </c>
      <c r="R47" s="52" t="str">
        <f t="shared" si="31"/>
        <v>0</v>
      </c>
      <c r="S47" s="52" t="str">
        <f t="shared" si="31"/>
        <v>0</v>
      </c>
      <c r="T47" s="52" t="str">
        <f t="shared" si="31"/>
        <v>0</v>
      </c>
      <c r="U47" s="52" t="str">
        <f t="shared" si="31"/>
        <v>0</v>
      </c>
      <c r="V47" s="52" t="str">
        <f t="shared" si="31"/>
        <v>0</v>
      </c>
      <c r="W47" s="52" t="str">
        <f t="shared" si="31"/>
        <v>0</v>
      </c>
      <c r="X47" s="52" t="str">
        <f t="shared" si="31"/>
        <v>0</v>
      </c>
      <c r="Y47" s="52" t="str">
        <f t="shared" si="31"/>
        <v>0</v>
      </c>
      <c r="Z47" s="52" t="str">
        <f t="shared" si="31"/>
        <v>0</v>
      </c>
      <c r="AA47" s="52" t="str">
        <f t="shared" si="31"/>
        <v>0</v>
      </c>
      <c r="AB47" s="52" t="str">
        <f t="shared" si="31"/>
        <v>0</v>
      </c>
      <c r="AC47" s="52" t="str">
        <f t="shared" si="31"/>
        <v>0</v>
      </c>
      <c r="AD47" s="52" t="str">
        <f t="shared" si="31"/>
        <v>0</v>
      </c>
      <c r="AE47" s="52" t="str">
        <f t="shared" si="31"/>
        <v>0</v>
      </c>
      <c r="AF47" s="52" t="str">
        <f t="shared" si="31"/>
        <v>0</v>
      </c>
      <c r="AG47" s="52" t="str">
        <f t="shared" si="31"/>
        <v>0</v>
      </c>
      <c r="AH47" s="52" t="str">
        <f t="shared" si="31"/>
        <v>0</v>
      </c>
      <c r="AI47" s="52" t="str">
        <f t="shared" si="31"/>
        <v>0</v>
      </c>
      <c r="AJ47" s="52" t="str">
        <f t="shared" si="31"/>
        <v>0</v>
      </c>
      <c r="AK47" s="52" t="str">
        <f t="shared" si="31"/>
        <v>0</v>
      </c>
      <c r="AL47" s="52" t="str">
        <f t="shared" si="31"/>
        <v>0</v>
      </c>
      <c r="AM47" s="52" t="str">
        <f t="shared" si="31"/>
        <v>0</v>
      </c>
      <c r="AN47" s="52" t="str">
        <f t="shared" si="31"/>
        <v>0</v>
      </c>
      <c r="AO47" s="52" t="str">
        <f t="shared" si="31"/>
        <v>0</v>
      </c>
      <c r="AP47" s="52" t="str">
        <f t="shared" si="31"/>
        <v>0</v>
      </c>
      <c r="AQ47" s="52" t="str">
        <f t="shared" si="31"/>
        <v>0</v>
      </c>
      <c r="AR47" s="52" t="str">
        <f t="shared" si="31"/>
        <v>0</v>
      </c>
      <c r="AS47" s="52" t="str">
        <f t="shared" si="31"/>
        <v>0</v>
      </c>
      <c r="AT47" s="52" t="str">
        <f t="shared" si="31"/>
        <v>0</v>
      </c>
      <c r="AU47" s="52" t="str">
        <f t="shared" si="31"/>
        <v>0</v>
      </c>
      <c r="AV47" s="52" t="str">
        <f t="shared" si="31"/>
        <v>0</v>
      </c>
      <c r="AW47" s="52" t="str">
        <f t="shared" si="31"/>
        <v>0</v>
      </c>
      <c r="AX47" s="52" t="str">
        <f t="shared" si="31"/>
        <v>0</v>
      </c>
      <c r="AY47" s="52" t="str">
        <f t="shared" si="31"/>
        <v>0</v>
      </c>
      <c r="AZ47" s="4"/>
      <c r="BA47" s="52" t="str">
        <f t="shared" si="32"/>
        <v>36</v>
      </c>
      <c r="BB47" s="52" t="str">
        <f t="shared" si="33"/>
        <v>0</v>
      </c>
      <c r="BC47" s="52" t="str">
        <f t="shared" si="34"/>
        <v>0</v>
      </c>
      <c r="BD47" s="52" t="str">
        <f t="shared" si="35"/>
        <v>0</v>
      </c>
      <c r="BE47" s="4"/>
      <c r="BF47" s="4"/>
      <c r="BG47" s="4"/>
      <c r="BH47" s="4"/>
      <c r="BI47" s="4"/>
      <c r="BJ47" s="4"/>
      <c r="BK47" s="4"/>
    </row>
    <row r="48" ht="12.0" customHeight="1">
      <c r="A48" s="4"/>
      <c r="B48" s="59" t="s">
        <v>151</v>
      </c>
      <c r="C48" s="49" t="s">
        <v>37</v>
      </c>
      <c r="D48" s="29" t="str">
        <f t="shared" ref="D48:D49" si="37">D79</f>
        <v>54</v>
      </c>
      <c r="E48" s="52" t="str">
        <f t="shared" ref="E48:AY48" si="36">E79-D79</f>
        <v>0</v>
      </c>
      <c r="F48" s="52" t="str">
        <f t="shared" si="36"/>
        <v>0</v>
      </c>
      <c r="G48" s="52" t="str">
        <f t="shared" si="36"/>
        <v>0</v>
      </c>
      <c r="H48" s="52" t="str">
        <f t="shared" si="36"/>
        <v>0</v>
      </c>
      <c r="I48" s="52" t="str">
        <f t="shared" si="36"/>
        <v>0</v>
      </c>
      <c r="J48" s="52" t="str">
        <f t="shared" si="36"/>
        <v>0</v>
      </c>
      <c r="K48" s="52" t="str">
        <f t="shared" si="36"/>
        <v>0</v>
      </c>
      <c r="L48" s="52" t="str">
        <f t="shared" si="36"/>
        <v>0</v>
      </c>
      <c r="M48" s="52" t="str">
        <f t="shared" si="36"/>
        <v>0</v>
      </c>
      <c r="N48" s="52" t="str">
        <f t="shared" si="36"/>
        <v>0</v>
      </c>
      <c r="O48" s="52" t="str">
        <f t="shared" si="36"/>
        <v>0</v>
      </c>
      <c r="P48" s="52" t="str">
        <f t="shared" si="36"/>
        <v>0</v>
      </c>
      <c r="Q48" s="52" t="str">
        <f t="shared" si="36"/>
        <v>0</v>
      </c>
      <c r="R48" s="52" t="str">
        <f t="shared" si="36"/>
        <v>0</v>
      </c>
      <c r="S48" s="52" t="str">
        <f t="shared" si="36"/>
        <v>0</v>
      </c>
      <c r="T48" s="52" t="str">
        <f t="shared" si="36"/>
        <v>0</v>
      </c>
      <c r="U48" s="52" t="str">
        <f t="shared" si="36"/>
        <v>0</v>
      </c>
      <c r="V48" s="52" t="str">
        <f t="shared" si="36"/>
        <v>0</v>
      </c>
      <c r="W48" s="52" t="str">
        <f t="shared" si="36"/>
        <v>0</v>
      </c>
      <c r="X48" s="52" t="str">
        <f t="shared" si="36"/>
        <v>0</v>
      </c>
      <c r="Y48" s="52" t="str">
        <f t="shared" si="36"/>
        <v>0</v>
      </c>
      <c r="Z48" s="52" t="str">
        <f t="shared" si="36"/>
        <v>0</v>
      </c>
      <c r="AA48" s="52" t="str">
        <f t="shared" si="36"/>
        <v>0</v>
      </c>
      <c r="AB48" s="52" t="str">
        <f t="shared" si="36"/>
        <v>0</v>
      </c>
      <c r="AC48" s="52" t="str">
        <f t="shared" si="36"/>
        <v>0</v>
      </c>
      <c r="AD48" s="52" t="str">
        <f t="shared" si="36"/>
        <v>0</v>
      </c>
      <c r="AE48" s="52" t="str">
        <f t="shared" si="36"/>
        <v>0</v>
      </c>
      <c r="AF48" s="52" t="str">
        <f t="shared" si="36"/>
        <v>0</v>
      </c>
      <c r="AG48" s="52" t="str">
        <f t="shared" si="36"/>
        <v>0</v>
      </c>
      <c r="AH48" s="52" t="str">
        <f t="shared" si="36"/>
        <v>0</v>
      </c>
      <c r="AI48" s="52" t="str">
        <f t="shared" si="36"/>
        <v>0</v>
      </c>
      <c r="AJ48" s="52" t="str">
        <f t="shared" si="36"/>
        <v>0</v>
      </c>
      <c r="AK48" s="52" t="str">
        <f t="shared" si="36"/>
        <v>0</v>
      </c>
      <c r="AL48" s="52" t="str">
        <f t="shared" si="36"/>
        <v>0</v>
      </c>
      <c r="AM48" s="52" t="str">
        <f t="shared" si="36"/>
        <v>0</v>
      </c>
      <c r="AN48" s="52" t="str">
        <f t="shared" si="36"/>
        <v>0</v>
      </c>
      <c r="AO48" s="52" t="str">
        <f t="shared" si="36"/>
        <v>0</v>
      </c>
      <c r="AP48" s="52" t="str">
        <f t="shared" si="36"/>
        <v>0</v>
      </c>
      <c r="AQ48" s="52" t="str">
        <f t="shared" si="36"/>
        <v>0</v>
      </c>
      <c r="AR48" s="52" t="str">
        <f t="shared" si="36"/>
        <v>0</v>
      </c>
      <c r="AS48" s="52" t="str">
        <f t="shared" si="36"/>
        <v>0</v>
      </c>
      <c r="AT48" s="52" t="str">
        <f t="shared" si="36"/>
        <v>0</v>
      </c>
      <c r="AU48" s="52" t="str">
        <f t="shared" si="36"/>
        <v>0</v>
      </c>
      <c r="AV48" s="52" t="str">
        <f t="shared" si="36"/>
        <v>0</v>
      </c>
      <c r="AW48" s="52" t="str">
        <f t="shared" si="36"/>
        <v>0</v>
      </c>
      <c r="AX48" s="52" t="str">
        <f t="shared" si="36"/>
        <v>0</v>
      </c>
      <c r="AY48" s="52" t="str">
        <f t="shared" si="36"/>
        <v>0</v>
      </c>
      <c r="AZ48" s="4"/>
      <c r="BA48" s="52" t="str">
        <f t="shared" si="32"/>
        <v>54</v>
      </c>
      <c r="BB48" s="52" t="str">
        <f t="shared" si="33"/>
        <v>0</v>
      </c>
      <c r="BC48" s="52" t="str">
        <f t="shared" si="34"/>
        <v>0</v>
      </c>
      <c r="BD48" s="52" t="str">
        <f t="shared" si="35"/>
        <v>0</v>
      </c>
      <c r="BE48" s="4"/>
      <c r="BF48" s="4"/>
      <c r="BG48" s="4"/>
      <c r="BH48" s="4"/>
      <c r="BI48" s="4"/>
      <c r="BJ48" s="4"/>
      <c r="BK48" s="4"/>
    </row>
    <row r="49" ht="12.0" customHeight="1">
      <c r="A49" s="4"/>
      <c r="B49" s="59" t="s">
        <v>153</v>
      </c>
      <c r="C49" s="49" t="s">
        <v>37</v>
      </c>
      <c r="D49" s="29" t="str">
        <f t="shared" si="37"/>
        <v>72</v>
      </c>
      <c r="E49" s="52" t="str">
        <f t="shared" ref="E49:AY49" si="38">E80-D80</f>
        <v>0</v>
      </c>
      <c r="F49" s="52" t="str">
        <f t="shared" si="38"/>
        <v>0</v>
      </c>
      <c r="G49" s="52" t="str">
        <f t="shared" si="38"/>
        <v>0</v>
      </c>
      <c r="H49" s="52" t="str">
        <f t="shared" si="38"/>
        <v>0</v>
      </c>
      <c r="I49" s="52" t="str">
        <f t="shared" si="38"/>
        <v>0</v>
      </c>
      <c r="J49" s="52" t="str">
        <f t="shared" si="38"/>
        <v>0</v>
      </c>
      <c r="K49" s="52" t="str">
        <f t="shared" si="38"/>
        <v>0</v>
      </c>
      <c r="L49" s="52" t="str">
        <f t="shared" si="38"/>
        <v>0</v>
      </c>
      <c r="M49" s="52" t="str">
        <f t="shared" si="38"/>
        <v>0</v>
      </c>
      <c r="N49" s="52" t="str">
        <f t="shared" si="38"/>
        <v>0</v>
      </c>
      <c r="O49" s="52" t="str">
        <f t="shared" si="38"/>
        <v>0</v>
      </c>
      <c r="P49" s="52" t="str">
        <f t="shared" si="38"/>
        <v>0</v>
      </c>
      <c r="Q49" s="52" t="str">
        <f t="shared" si="38"/>
        <v>0</v>
      </c>
      <c r="R49" s="52" t="str">
        <f t="shared" si="38"/>
        <v>0</v>
      </c>
      <c r="S49" s="52" t="str">
        <f t="shared" si="38"/>
        <v>0</v>
      </c>
      <c r="T49" s="52" t="str">
        <f t="shared" si="38"/>
        <v>0</v>
      </c>
      <c r="U49" s="52" t="str">
        <f t="shared" si="38"/>
        <v>0</v>
      </c>
      <c r="V49" s="52" t="str">
        <f t="shared" si="38"/>
        <v>0</v>
      </c>
      <c r="W49" s="52" t="str">
        <f t="shared" si="38"/>
        <v>0</v>
      </c>
      <c r="X49" s="52" t="str">
        <f t="shared" si="38"/>
        <v>0</v>
      </c>
      <c r="Y49" s="52" t="str">
        <f t="shared" si="38"/>
        <v>0</v>
      </c>
      <c r="Z49" s="52" t="str">
        <f t="shared" si="38"/>
        <v>0</v>
      </c>
      <c r="AA49" s="52" t="str">
        <f t="shared" si="38"/>
        <v>0</v>
      </c>
      <c r="AB49" s="52" t="str">
        <f t="shared" si="38"/>
        <v>0</v>
      </c>
      <c r="AC49" s="52" t="str">
        <f t="shared" si="38"/>
        <v>0</v>
      </c>
      <c r="AD49" s="52" t="str">
        <f t="shared" si="38"/>
        <v>0</v>
      </c>
      <c r="AE49" s="52" t="str">
        <f t="shared" si="38"/>
        <v>0</v>
      </c>
      <c r="AF49" s="52" t="str">
        <f t="shared" si="38"/>
        <v>0</v>
      </c>
      <c r="AG49" s="52" t="str">
        <f t="shared" si="38"/>
        <v>0</v>
      </c>
      <c r="AH49" s="52" t="str">
        <f t="shared" si="38"/>
        <v>0</v>
      </c>
      <c r="AI49" s="52" t="str">
        <f t="shared" si="38"/>
        <v>0</v>
      </c>
      <c r="AJ49" s="52" t="str">
        <f t="shared" si="38"/>
        <v>0</v>
      </c>
      <c r="AK49" s="52" t="str">
        <f t="shared" si="38"/>
        <v>0</v>
      </c>
      <c r="AL49" s="52" t="str">
        <f t="shared" si="38"/>
        <v>0</v>
      </c>
      <c r="AM49" s="52" t="str">
        <f t="shared" si="38"/>
        <v>0</v>
      </c>
      <c r="AN49" s="52" t="str">
        <f t="shared" si="38"/>
        <v>0</v>
      </c>
      <c r="AO49" s="52" t="str">
        <f t="shared" si="38"/>
        <v>0</v>
      </c>
      <c r="AP49" s="52" t="str">
        <f t="shared" si="38"/>
        <v>0</v>
      </c>
      <c r="AQ49" s="52" t="str">
        <f t="shared" si="38"/>
        <v>0</v>
      </c>
      <c r="AR49" s="52" t="str">
        <f t="shared" si="38"/>
        <v>0</v>
      </c>
      <c r="AS49" s="52" t="str">
        <f t="shared" si="38"/>
        <v>0</v>
      </c>
      <c r="AT49" s="52" t="str">
        <f t="shared" si="38"/>
        <v>0</v>
      </c>
      <c r="AU49" s="52" t="str">
        <f t="shared" si="38"/>
        <v>0</v>
      </c>
      <c r="AV49" s="52" t="str">
        <f t="shared" si="38"/>
        <v>0</v>
      </c>
      <c r="AW49" s="52" t="str">
        <f t="shared" si="38"/>
        <v>0</v>
      </c>
      <c r="AX49" s="52" t="str">
        <f t="shared" si="38"/>
        <v>0</v>
      </c>
      <c r="AY49" s="52" t="str">
        <f t="shared" si="38"/>
        <v>0</v>
      </c>
      <c r="AZ49" s="4"/>
      <c r="BA49" s="52" t="str">
        <f t="shared" si="32"/>
        <v>72</v>
      </c>
      <c r="BB49" s="52" t="str">
        <f t="shared" si="33"/>
        <v>0</v>
      </c>
      <c r="BC49" s="52" t="str">
        <f t="shared" si="34"/>
        <v>0</v>
      </c>
      <c r="BD49" s="52" t="str">
        <f t="shared" si="35"/>
        <v>0</v>
      </c>
      <c r="BE49" s="4"/>
      <c r="BF49" s="4"/>
      <c r="BG49" s="4"/>
      <c r="BH49" s="4"/>
      <c r="BI49" s="4"/>
      <c r="BJ49" s="4"/>
      <c r="BK49" s="4"/>
    </row>
    <row r="50" ht="12.0" customHeight="1">
      <c r="A50" s="4"/>
      <c r="B50" s="86"/>
      <c r="C50" s="84"/>
      <c r="D50" s="29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4"/>
      <c r="BA50" s="16"/>
      <c r="BB50" s="16"/>
      <c r="BC50" s="16"/>
      <c r="BD50" s="16"/>
      <c r="BE50" s="4"/>
      <c r="BF50" s="4"/>
      <c r="BG50" s="4"/>
      <c r="BH50" s="4"/>
      <c r="BI50" s="4"/>
      <c r="BJ50" s="4"/>
      <c r="BK50" s="4"/>
    </row>
    <row r="51" ht="12.0" customHeight="1">
      <c r="A51" s="4"/>
      <c r="B51" s="59" t="s">
        <v>155</v>
      </c>
      <c r="C51" s="49" t="s">
        <v>37</v>
      </c>
      <c r="D51" s="52" t="str">
        <f t="shared" ref="D51:AY51" si="39">+D30</f>
        <v>250</v>
      </c>
      <c r="E51" s="52" t="str">
        <f t="shared" si="39"/>
        <v>300</v>
      </c>
      <c r="F51" s="52" t="str">
        <f t="shared" si="39"/>
        <v>300</v>
      </c>
      <c r="G51" s="52" t="str">
        <f t="shared" si="39"/>
        <v>350</v>
      </c>
      <c r="H51" s="52" t="str">
        <f t="shared" si="39"/>
        <v>350</v>
      </c>
      <c r="I51" s="52" t="str">
        <f t="shared" si="39"/>
        <v>367</v>
      </c>
      <c r="J51" s="52" t="str">
        <f t="shared" si="39"/>
        <v>367</v>
      </c>
      <c r="K51" s="52" t="str">
        <f t="shared" si="39"/>
        <v>367</v>
      </c>
      <c r="L51" s="52" t="str">
        <f t="shared" si="39"/>
        <v>367</v>
      </c>
      <c r="M51" s="52" t="str">
        <f t="shared" si="39"/>
        <v>367</v>
      </c>
      <c r="N51" s="52" t="str">
        <f t="shared" si="39"/>
        <v>367</v>
      </c>
      <c r="O51" s="52" t="str">
        <f t="shared" si="39"/>
        <v>367</v>
      </c>
      <c r="P51" s="52" t="str">
        <f t="shared" si="39"/>
        <v>367</v>
      </c>
      <c r="Q51" s="52" t="str">
        <f t="shared" si="39"/>
        <v>367</v>
      </c>
      <c r="R51" s="52" t="str">
        <f t="shared" si="39"/>
        <v>367</v>
      </c>
      <c r="S51" s="52" t="str">
        <f t="shared" si="39"/>
        <v>367</v>
      </c>
      <c r="T51" s="52" t="str">
        <f t="shared" si="39"/>
        <v>367</v>
      </c>
      <c r="U51" s="52" t="str">
        <f t="shared" si="39"/>
        <v>367</v>
      </c>
      <c r="V51" s="52" t="str">
        <f t="shared" si="39"/>
        <v>367</v>
      </c>
      <c r="W51" s="52" t="str">
        <f t="shared" si="39"/>
        <v>367</v>
      </c>
      <c r="X51" s="52" t="str">
        <f t="shared" si="39"/>
        <v>367</v>
      </c>
      <c r="Y51" s="52" t="str">
        <f t="shared" si="39"/>
        <v>367</v>
      </c>
      <c r="Z51" s="52" t="str">
        <f t="shared" si="39"/>
        <v>367</v>
      </c>
      <c r="AA51" s="52" t="str">
        <f t="shared" si="39"/>
        <v>367</v>
      </c>
      <c r="AB51" s="52" t="str">
        <f t="shared" si="39"/>
        <v>367</v>
      </c>
      <c r="AC51" s="52" t="str">
        <f t="shared" si="39"/>
        <v>367</v>
      </c>
      <c r="AD51" s="52" t="str">
        <f t="shared" si="39"/>
        <v>367</v>
      </c>
      <c r="AE51" s="52" t="str">
        <f t="shared" si="39"/>
        <v>367</v>
      </c>
      <c r="AF51" s="52" t="str">
        <f t="shared" si="39"/>
        <v>367</v>
      </c>
      <c r="AG51" s="52" t="str">
        <f t="shared" si="39"/>
        <v>367</v>
      </c>
      <c r="AH51" s="52" t="str">
        <f t="shared" si="39"/>
        <v>367</v>
      </c>
      <c r="AI51" s="52" t="str">
        <f t="shared" si="39"/>
        <v>367</v>
      </c>
      <c r="AJ51" s="52" t="str">
        <f t="shared" si="39"/>
        <v>367</v>
      </c>
      <c r="AK51" s="52" t="str">
        <f t="shared" si="39"/>
        <v>367</v>
      </c>
      <c r="AL51" s="52" t="str">
        <f t="shared" si="39"/>
        <v>367</v>
      </c>
      <c r="AM51" s="52" t="str">
        <f t="shared" si="39"/>
        <v>367</v>
      </c>
      <c r="AN51" s="52" t="str">
        <f t="shared" si="39"/>
        <v>367</v>
      </c>
      <c r="AO51" s="52" t="str">
        <f t="shared" si="39"/>
        <v>367</v>
      </c>
      <c r="AP51" s="52" t="str">
        <f t="shared" si="39"/>
        <v>367</v>
      </c>
      <c r="AQ51" s="52" t="str">
        <f t="shared" si="39"/>
        <v>367</v>
      </c>
      <c r="AR51" s="52" t="str">
        <f t="shared" si="39"/>
        <v>367</v>
      </c>
      <c r="AS51" s="52" t="str">
        <f t="shared" si="39"/>
        <v>367</v>
      </c>
      <c r="AT51" s="52" t="str">
        <f t="shared" si="39"/>
        <v>367</v>
      </c>
      <c r="AU51" s="52" t="str">
        <f t="shared" si="39"/>
        <v>367</v>
      </c>
      <c r="AV51" s="52" t="str">
        <f t="shared" si="39"/>
        <v>367</v>
      </c>
      <c r="AW51" s="52" t="str">
        <f t="shared" si="39"/>
        <v>367</v>
      </c>
      <c r="AX51" s="52" t="str">
        <f t="shared" si="39"/>
        <v>367</v>
      </c>
      <c r="AY51" s="52" t="str">
        <f t="shared" si="39"/>
        <v>367</v>
      </c>
      <c r="AZ51" s="4"/>
      <c r="BA51" s="52" t="str">
        <f>SUM(D51:O51)</f>
        <v>4,117</v>
      </c>
      <c r="BB51" s="52" t="str">
        <f>SUM(P51:AA51)</f>
        <v>4,400</v>
      </c>
      <c r="BC51" s="52" t="str">
        <f>SUM(AB51:AM51)</f>
        <v>4,400</v>
      </c>
      <c r="BD51" s="52" t="str">
        <f>SUM(AN51:AY51)</f>
        <v>4,400</v>
      </c>
      <c r="BE51" s="4"/>
      <c r="BF51" s="4"/>
      <c r="BG51" s="4"/>
      <c r="BH51" s="4"/>
      <c r="BI51" s="4"/>
      <c r="BJ51" s="4"/>
      <c r="BK51" s="4"/>
    </row>
    <row r="52" ht="12.0" customHeight="1">
      <c r="A52" s="4"/>
      <c r="B52" s="4"/>
      <c r="C52" s="84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ht="12.0" customHeight="1">
      <c r="A53" s="4"/>
      <c r="B53" s="24" t="s">
        <v>158</v>
      </c>
      <c r="C53" s="78" t="s">
        <v>37</v>
      </c>
      <c r="D53" s="69" t="str">
        <f t="shared" ref="D53:AY53" si="40">D44-D46-D47+D48+D49+D51</f>
        <v>(18,243)</v>
      </c>
      <c r="E53" s="69" t="str">
        <f t="shared" si="40"/>
        <v>42,544</v>
      </c>
      <c r="F53" s="69" t="str">
        <f t="shared" si="40"/>
        <v>116,844</v>
      </c>
      <c r="G53" s="69" t="str">
        <f t="shared" si="40"/>
        <v>203,041</v>
      </c>
      <c r="H53" s="69" t="str">
        <f t="shared" si="40"/>
        <v>299,016</v>
      </c>
      <c r="I53" s="69" t="str">
        <f t="shared" si="40"/>
        <v>402,207</v>
      </c>
      <c r="J53" s="69" t="str">
        <f t="shared" si="40"/>
        <v>511,272</v>
      </c>
      <c r="K53" s="69" t="str">
        <f t="shared" si="40"/>
        <v>623,012</v>
      </c>
      <c r="L53" s="69" t="str">
        <f t="shared" si="40"/>
        <v>737,352</v>
      </c>
      <c r="M53" s="69" t="str">
        <f t="shared" si="40"/>
        <v>852,387</v>
      </c>
      <c r="N53" s="69" t="str">
        <f t="shared" si="40"/>
        <v>966,802</v>
      </c>
      <c r="O53" s="69" t="str">
        <f t="shared" si="40"/>
        <v>1,081,202</v>
      </c>
      <c r="P53" s="69" t="str">
        <f t="shared" si="40"/>
        <v>1,194,967</v>
      </c>
      <c r="Q53" s="69" t="str">
        <f t="shared" si="40"/>
        <v>1,304,272</v>
      </c>
      <c r="R53" s="69" t="str">
        <f t="shared" si="40"/>
        <v>1,411,567</v>
      </c>
      <c r="S53" s="69" t="str">
        <f t="shared" si="40"/>
        <v>1,517,547</v>
      </c>
      <c r="T53" s="69" t="str">
        <f t="shared" si="40"/>
        <v>1,619,687</v>
      </c>
      <c r="U53" s="69" t="str">
        <f t="shared" si="40"/>
        <v>1,718,562</v>
      </c>
      <c r="V53" s="69" t="str">
        <f t="shared" si="40"/>
        <v>1,814,822</v>
      </c>
      <c r="W53" s="69" t="str">
        <f t="shared" si="40"/>
        <v>1,908,482</v>
      </c>
      <c r="X53" s="69" t="str">
        <f t="shared" si="40"/>
        <v>1,998,907</v>
      </c>
      <c r="Y53" s="69" t="str">
        <f t="shared" si="40"/>
        <v>2,084,812</v>
      </c>
      <c r="Z53" s="69" t="str">
        <f t="shared" si="40"/>
        <v>2,168,072</v>
      </c>
      <c r="AA53" s="69" t="str">
        <f t="shared" si="40"/>
        <v>2,248,732</v>
      </c>
      <c r="AB53" s="69" t="str">
        <f t="shared" si="40"/>
        <v>2,324,887</v>
      </c>
      <c r="AC53" s="69" t="str">
        <f t="shared" si="40"/>
        <v>2,399,667</v>
      </c>
      <c r="AD53" s="69" t="str">
        <f t="shared" si="40"/>
        <v>2,470,607</v>
      </c>
      <c r="AE53" s="69" t="str">
        <f t="shared" si="40"/>
        <v>2,538,282</v>
      </c>
      <c r="AF53" s="69" t="str">
        <f t="shared" si="40"/>
        <v>2,605,247</v>
      </c>
      <c r="AG53" s="69" t="str">
        <f t="shared" si="40"/>
        <v>2,667,752</v>
      </c>
      <c r="AH53" s="69" t="str">
        <f t="shared" si="40"/>
        <v>2,728,247</v>
      </c>
      <c r="AI53" s="69" t="str">
        <f t="shared" si="40"/>
        <v>2,785,522</v>
      </c>
      <c r="AJ53" s="69" t="str">
        <f t="shared" si="40"/>
        <v>2,842,087</v>
      </c>
      <c r="AK53" s="69" t="str">
        <f t="shared" si="40"/>
        <v>2,894,827</v>
      </c>
      <c r="AL53" s="69" t="str">
        <f t="shared" si="40"/>
        <v>2,946,207</v>
      </c>
      <c r="AM53" s="69" t="str">
        <f t="shared" si="40"/>
        <v>2,995,652</v>
      </c>
      <c r="AN53" s="69" t="str">
        <f t="shared" si="40"/>
        <v>3,043,147</v>
      </c>
      <c r="AO53" s="69" t="str">
        <f t="shared" si="40"/>
        <v>3,087,422</v>
      </c>
      <c r="AP53" s="69" t="str">
        <f t="shared" si="40"/>
        <v>3,131,622</v>
      </c>
      <c r="AQ53" s="69" t="str">
        <f t="shared" si="40"/>
        <v>3,172,647</v>
      </c>
      <c r="AR53" s="69" t="str">
        <f t="shared" si="40"/>
        <v>3,212,327</v>
      </c>
      <c r="AS53" s="69" t="str">
        <f t="shared" si="40"/>
        <v>3,251,342</v>
      </c>
      <c r="AT53" s="69" t="str">
        <f t="shared" si="40"/>
        <v>3,289,707</v>
      </c>
      <c r="AU53" s="69" t="str">
        <f t="shared" si="40"/>
        <v>3,324,247</v>
      </c>
      <c r="AV53" s="69" t="str">
        <f t="shared" si="40"/>
        <v>3,359,967</v>
      </c>
      <c r="AW53" s="69" t="str">
        <f t="shared" si="40"/>
        <v>3,393,812</v>
      </c>
      <c r="AX53" s="69" t="str">
        <f t="shared" si="40"/>
        <v>3,425,072</v>
      </c>
      <c r="AY53" s="69" t="str">
        <f t="shared" si="40"/>
        <v>3,456,272</v>
      </c>
      <c r="AZ53" s="53"/>
      <c r="BA53" s="69" t="str">
        <f>SUM(D53:O53)</f>
        <v>5,817,437</v>
      </c>
      <c r="BB53" s="69" t="str">
        <f>SUM(P53:AA53)</f>
        <v>20,990,431</v>
      </c>
      <c r="BC53" s="69" t="str">
        <f>SUM(AB53:AM53)</f>
        <v>32,198,986</v>
      </c>
      <c r="BD53" s="69" t="str">
        <f>SUM(AN53:AY53)</f>
        <v>39,147,586</v>
      </c>
      <c r="BE53" s="4"/>
      <c r="BF53" s="4"/>
      <c r="BG53" s="4"/>
      <c r="BH53" s="4"/>
      <c r="BI53" s="4"/>
      <c r="BJ53" s="4"/>
      <c r="BK53" s="4"/>
    </row>
    <row r="54" ht="12.0" customHeight="1">
      <c r="A54" s="4"/>
      <c r="B54" s="4"/>
      <c r="C54" s="84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ht="12.0" customHeight="1">
      <c r="A55" s="4"/>
      <c r="B55" s="7" t="s">
        <v>160</v>
      </c>
      <c r="C55" s="49" t="s">
        <v>37</v>
      </c>
      <c r="D55" s="28" t="str">
        <f>-Budget!D87</f>
        <v>(15,000)</v>
      </c>
      <c r="E55" s="28" t="str">
        <f>-Budget!E87</f>
        <v>(3,000)</v>
      </c>
      <c r="F55" s="28" t="str">
        <f>-Budget!F87</f>
        <v>0</v>
      </c>
      <c r="G55" s="28" t="str">
        <f>-Budget!G87</f>
        <v>(3,000)</v>
      </c>
      <c r="H55" s="28" t="str">
        <f>-Budget!H87</f>
        <v>0</v>
      </c>
      <c r="I55" s="28" t="str">
        <f>-Budget!I87</f>
        <v>(1,000)</v>
      </c>
      <c r="J55" s="28" t="str">
        <f>-Budget!J87</f>
        <v>0</v>
      </c>
      <c r="K55" s="28" t="str">
        <f>-Budget!K87</f>
        <v>0</v>
      </c>
      <c r="L55" s="28" t="str">
        <f>-Budget!L87</f>
        <v>0</v>
      </c>
      <c r="M55" s="28" t="str">
        <f>-Budget!M87</f>
        <v>0</v>
      </c>
      <c r="N55" s="28" t="str">
        <f>-Budget!N87</f>
        <v>0</v>
      </c>
      <c r="O55" s="28" t="str">
        <f>-Budget!O87</f>
        <v>0</v>
      </c>
      <c r="P55" s="28" t="str">
        <f>-Budget!P87</f>
        <v>0</v>
      </c>
      <c r="Q55" s="28" t="str">
        <f>-Budget!Q87</f>
        <v>0</v>
      </c>
      <c r="R55" s="28" t="str">
        <f>-Budget!R87</f>
        <v>0</v>
      </c>
      <c r="S55" s="28" t="str">
        <f>-Budget!S87</f>
        <v>0</v>
      </c>
      <c r="T55" s="28" t="str">
        <f>-Budget!T87</f>
        <v>0</v>
      </c>
      <c r="U55" s="28" t="str">
        <f>-Budget!U87</f>
        <v>0</v>
      </c>
      <c r="V55" s="28" t="str">
        <f>-Budget!V87</f>
        <v>0</v>
      </c>
      <c r="W55" s="28" t="str">
        <f>-Budget!W87</f>
        <v>0</v>
      </c>
      <c r="X55" s="28" t="str">
        <f>-Budget!X87</f>
        <v>0</v>
      </c>
      <c r="Y55" s="28" t="str">
        <f>-Budget!Y87</f>
        <v>0</v>
      </c>
      <c r="Z55" s="28" t="str">
        <f>-Budget!Z87</f>
        <v>0</v>
      </c>
      <c r="AA55" s="28" t="str">
        <f>-Budget!AA87</f>
        <v>0</v>
      </c>
      <c r="AB55" s="28" t="str">
        <f>-Budget!AB87</f>
        <v>0</v>
      </c>
      <c r="AC55" s="28" t="str">
        <f>-Budget!AC87</f>
        <v>0</v>
      </c>
      <c r="AD55" s="28" t="str">
        <f>-Budget!AD87</f>
        <v>0</v>
      </c>
      <c r="AE55" s="28" t="str">
        <f>-Budget!AE87</f>
        <v>0</v>
      </c>
      <c r="AF55" s="28" t="str">
        <f>-Budget!AF87</f>
        <v>0</v>
      </c>
      <c r="AG55" s="28" t="str">
        <f>-Budget!AG87</f>
        <v>0</v>
      </c>
      <c r="AH55" s="28" t="str">
        <f>-Budget!AH87</f>
        <v>0</v>
      </c>
      <c r="AI55" s="28" t="str">
        <f>-Budget!AI87</f>
        <v>0</v>
      </c>
      <c r="AJ55" s="28" t="str">
        <f>-Budget!AJ87</f>
        <v>0</v>
      </c>
      <c r="AK55" s="28" t="str">
        <f>-Budget!AK87</f>
        <v>0</v>
      </c>
      <c r="AL55" s="28" t="str">
        <f>-Budget!AL87</f>
        <v>0</v>
      </c>
      <c r="AM55" s="28" t="str">
        <f>-Budget!AM87</f>
        <v>0</v>
      </c>
      <c r="AN55" s="28" t="str">
        <f>-Budget!AN87</f>
        <v>0</v>
      </c>
      <c r="AO55" s="28" t="str">
        <f>-Budget!AO87</f>
        <v>0</v>
      </c>
      <c r="AP55" s="28" t="str">
        <f>-Budget!AP87</f>
        <v>0</v>
      </c>
      <c r="AQ55" s="28" t="str">
        <f>-Budget!AQ87</f>
        <v>0</v>
      </c>
      <c r="AR55" s="28" t="str">
        <f>-Budget!AR87</f>
        <v>0</v>
      </c>
      <c r="AS55" s="28" t="str">
        <f>-Budget!AS87</f>
        <v>0</v>
      </c>
      <c r="AT55" s="28" t="str">
        <f>-Budget!AT87</f>
        <v>0</v>
      </c>
      <c r="AU55" s="28" t="str">
        <f>-Budget!AU87</f>
        <v>0</v>
      </c>
      <c r="AV55" s="28" t="str">
        <f>-Budget!AV87</f>
        <v>0</v>
      </c>
      <c r="AW55" s="28" t="str">
        <f>-Budget!AW87</f>
        <v>0</v>
      </c>
      <c r="AX55" s="28" t="str">
        <f>-Budget!AX87</f>
        <v>0</v>
      </c>
      <c r="AY55" s="28" t="str">
        <f>-Budget!AY87</f>
        <v>0</v>
      </c>
      <c r="AZ55" s="4"/>
      <c r="BA55" s="52" t="str">
        <f t="shared" ref="BA55:BA57" si="41">SUM(D55:O55)</f>
        <v>(22,000)</v>
      </c>
      <c r="BB55" s="52" t="str">
        <f t="shared" ref="BB55:BB57" si="42">SUM(P55:AA55)</f>
        <v>0</v>
      </c>
      <c r="BC55" s="52" t="str">
        <f t="shared" ref="BC55:BC57" si="43">SUM(AB55:AM55)</f>
        <v>0</v>
      </c>
      <c r="BD55" s="52" t="str">
        <f t="shared" ref="BD55:BD57" si="44">SUM(AN55:AY55)</f>
        <v>0</v>
      </c>
      <c r="BE55" s="4"/>
      <c r="BF55" s="4"/>
      <c r="BG55" s="4"/>
      <c r="BH55" s="4"/>
      <c r="BI55" s="4"/>
      <c r="BJ55" s="4"/>
      <c r="BK55" s="4"/>
    </row>
    <row r="56" ht="12.0" customHeight="1">
      <c r="A56" s="4"/>
      <c r="B56" s="7" t="s">
        <v>163</v>
      </c>
      <c r="C56" s="49" t="s">
        <v>37</v>
      </c>
      <c r="D56" s="28" t="str">
        <f>Funding!D6</f>
        <v>0</v>
      </c>
      <c r="E56" s="28" t="str">
        <f>Funding!E6</f>
        <v>0</v>
      </c>
      <c r="F56" s="28" t="str">
        <f>Funding!F6</f>
        <v>300,000</v>
      </c>
      <c r="G56" s="28" t="str">
        <f>Funding!G6</f>
        <v>0</v>
      </c>
      <c r="H56" s="28" t="str">
        <f>Funding!H6</f>
        <v>0</v>
      </c>
      <c r="I56" s="28" t="str">
        <f>Funding!I6</f>
        <v>0</v>
      </c>
      <c r="J56" s="28" t="str">
        <f>Funding!J6</f>
        <v>0</v>
      </c>
      <c r="K56" s="28" t="str">
        <f>Funding!K6</f>
        <v>0</v>
      </c>
      <c r="L56" s="28" t="str">
        <f>Funding!L6</f>
        <v>10,000,000</v>
      </c>
      <c r="M56" s="28" t="str">
        <f>Funding!M6</f>
        <v>0</v>
      </c>
      <c r="N56" s="28" t="str">
        <f>Funding!N6</f>
        <v>0</v>
      </c>
      <c r="O56" s="28" t="str">
        <f>Funding!O6</f>
        <v>0</v>
      </c>
      <c r="P56" s="28" t="str">
        <f>Funding!P6</f>
        <v>0</v>
      </c>
      <c r="Q56" s="28" t="str">
        <f>Funding!Q6</f>
        <v>0</v>
      </c>
      <c r="R56" s="28" t="str">
        <f>Funding!R6</f>
        <v>0</v>
      </c>
      <c r="S56" s="28" t="str">
        <f>Funding!S6</f>
        <v>0</v>
      </c>
      <c r="T56" s="28" t="str">
        <f>Funding!T6</f>
        <v>0</v>
      </c>
      <c r="U56" s="28" t="str">
        <f>Funding!U6</f>
        <v>0</v>
      </c>
      <c r="V56" s="28" t="str">
        <f>Funding!V6</f>
        <v>0</v>
      </c>
      <c r="W56" s="28" t="str">
        <f>Funding!W6</f>
        <v>0</v>
      </c>
      <c r="X56" s="28" t="str">
        <f>Funding!X6</f>
        <v>0</v>
      </c>
      <c r="Y56" s="28" t="str">
        <f>Funding!Y6</f>
        <v>0</v>
      </c>
      <c r="Z56" s="28" t="str">
        <f>Funding!Z6</f>
        <v>0</v>
      </c>
      <c r="AA56" s="28" t="str">
        <f>Funding!AA6</f>
        <v>0</v>
      </c>
      <c r="AB56" s="28" t="str">
        <f>Funding!AB6</f>
        <v>0</v>
      </c>
      <c r="AC56" s="28" t="str">
        <f>Funding!AC6</f>
        <v>0</v>
      </c>
      <c r="AD56" s="28" t="str">
        <f>Funding!AD6</f>
        <v>0</v>
      </c>
      <c r="AE56" s="28" t="str">
        <f>Funding!AE6</f>
        <v>0</v>
      </c>
      <c r="AF56" s="28" t="str">
        <f>Funding!AF6</f>
        <v>0</v>
      </c>
      <c r="AG56" s="28" t="str">
        <f>Funding!AG6</f>
        <v>0</v>
      </c>
      <c r="AH56" s="28" t="str">
        <f>Funding!AH6</f>
        <v>0</v>
      </c>
      <c r="AI56" s="28" t="str">
        <f>Funding!AI6</f>
        <v>0</v>
      </c>
      <c r="AJ56" s="28" t="str">
        <f>Funding!AJ6</f>
        <v>0</v>
      </c>
      <c r="AK56" s="28" t="str">
        <f>Funding!AK6</f>
        <v>0</v>
      </c>
      <c r="AL56" s="28" t="str">
        <f>Funding!AL6</f>
        <v>0</v>
      </c>
      <c r="AM56" s="28" t="str">
        <f>Funding!AM6</f>
        <v>0</v>
      </c>
      <c r="AN56" s="28" t="str">
        <f>Funding!AN6</f>
        <v>0</v>
      </c>
      <c r="AO56" s="28" t="str">
        <f>Funding!AO6</f>
        <v>0</v>
      </c>
      <c r="AP56" s="28" t="str">
        <f>Funding!AP6</f>
        <v>0</v>
      </c>
      <c r="AQ56" s="28" t="str">
        <f>Funding!AQ6</f>
        <v>0</v>
      </c>
      <c r="AR56" s="28" t="str">
        <f>Funding!AR6</f>
        <v>0</v>
      </c>
      <c r="AS56" s="28" t="str">
        <f>Funding!AS6</f>
        <v>0</v>
      </c>
      <c r="AT56" s="28" t="str">
        <f>Funding!AT6</f>
        <v>0</v>
      </c>
      <c r="AU56" s="28" t="str">
        <f>Funding!AU6</f>
        <v>0</v>
      </c>
      <c r="AV56" s="28" t="str">
        <f>Funding!AV6</f>
        <v>0</v>
      </c>
      <c r="AW56" s="28" t="str">
        <f>Funding!AW6</f>
        <v>0</v>
      </c>
      <c r="AX56" s="28" t="str">
        <f>Funding!AX6</f>
        <v>0</v>
      </c>
      <c r="AY56" s="28" t="str">
        <f>Funding!AY6</f>
        <v>0</v>
      </c>
      <c r="AZ56" s="4"/>
      <c r="BA56" s="52" t="str">
        <f t="shared" si="41"/>
        <v>10,300,000</v>
      </c>
      <c r="BB56" s="52" t="str">
        <f t="shared" si="42"/>
        <v>0</v>
      </c>
      <c r="BC56" s="52" t="str">
        <f t="shared" si="43"/>
        <v>0</v>
      </c>
      <c r="BD56" s="52" t="str">
        <f t="shared" si="44"/>
        <v>0</v>
      </c>
      <c r="BE56" s="4"/>
      <c r="BF56" s="4"/>
      <c r="BG56" s="4"/>
      <c r="BH56" s="4"/>
      <c r="BI56" s="4"/>
      <c r="BJ56" s="4"/>
      <c r="BK56" s="4"/>
    </row>
    <row r="57" ht="12.0" customHeight="1">
      <c r="A57" s="4"/>
      <c r="B57" s="7" t="s">
        <v>164</v>
      </c>
      <c r="C57" s="49" t="s">
        <v>37</v>
      </c>
      <c r="D57" s="28" t="str">
        <f>Funding!D5</f>
        <v>150,000</v>
      </c>
      <c r="E57" s="28" t="str">
        <f>Funding!E5</f>
        <v>0</v>
      </c>
      <c r="F57" s="28" t="str">
        <f>Funding!F5</f>
        <v>0</v>
      </c>
      <c r="G57" s="28" t="str">
        <f>Funding!G5</f>
        <v>0</v>
      </c>
      <c r="H57" s="28" t="str">
        <f>Funding!H5</f>
        <v>150,000</v>
      </c>
      <c r="I57" s="28" t="str">
        <f>Funding!I5</f>
        <v>0</v>
      </c>
      <c r="J57" s="28" t="str">
        <f>Funding!J5</f>
        <v>0</v>
      </c>
      <c r="K57" s="28" t="str">
        <f>Funding!K5</f>
        <v>0</v>
      </c>
      <c r="L57" s="28" t="str">
        <f>Funding!L5</f>
        <v>0</v>
      </c>
      <c r="M57" s="28" t="str">
        <f>Funding!M5</f>
        <v>0</v>
      </c>
      <c r="N57" s="28" t="str">
        <f>Funding!N5</f>
        <v>0</v>
      </c>
      <c r="O57" s="28" t="str">
        <f>Funding!O5</f>
        <v>0</v>
      </c>
      <c r="P57" s="28" t="str">
        <f>Funding!P5</f>
        <v>0</v>
      </c>
      <c r="Q57" s="28" t="str">
        <f>Funding!Q5</f>
        <v>0</v>
      </c>
      <c r="R57" s="28" t="str">
        <f>Funding!R5</f>
        <v>0</v>
      </c>
      <c r="S57" s="28" t="str">
        <f>Funding!S5</f>
        <v>0</v>
      </c>
      <c r="T57" s="28" t="str">
        <f>Funding!T5</f>
        <v>0</v>
      </c>
      <c r="U57" s="28" t="str">
        <f>Funding!U5</f>
        <v>0</v>
      </c>
      <c r="V57" s="28" t="str">
        <f>Funding!V5</f>
        <v>0</v>
      </c>
      <c r="W57" s="28" t="str">
        <f>Funding!W5</f>
        <v>0</v>
      </c>
      <c r="X57" s="28" t="str">
        <f>Funding!X5</f>
        <v>0</v>
      </c>
      <c r="Y57" s="28" t="str">
        <f>Funding!Y5</f>
        <v>0</v>
      </c>
      <c r="Z57" s="28" t="str">
        <f>Funding!Z5</f>
        <v>0</v>
      </c>
      <c r="AA57" s="28" t="str">
        <f>Funding!AA5</f>
        <v>0</v>
      </c>
      <c r="AB57" s="28" t="str">
        <f>Funding!AB5</f>
        <v>0</v>
      </c>
      <c r="AC57" s="28" t="str">
        <f>Funding!AC5</f>
        <v>0</v>
      </c>
      <c r="AD57" s="28" t="str">
        <f>Funding!AD5</f>
        <v>0</v>
      </c>
      <c r="AE57" s="28" t="str">
        <f>Funding!AE5</f>
        <v>0</v>
      </c>
      <c r="AF57" s="28" t="str">
        <f>Funding!AF5</f>
        <v>0</v>
      </c>
      <c r="AG57" s="28" t="str">
        <f>Funding!AG5</f>
        <v>0</v>
      </c>
      <c r="AH57" s="28" t="str">
        <f>Funding!AH5</f>
        <v>0</v>
      </c>
      <c r="AI57" s="28" t="str">
        <f>Funding!AI5</f>
        <v>0</v>
      </c>
      <c r="AJ57" s="28" t="str">
        <f>Funding!AJ5</f>
        <v>0</v>
      </c>
      <c r="AK57" s="28" t="str">
        <f>Funding!AK5</f>
        <v>0</v>
      </c>
      <c r="AL57" s="28" t="str">
        <f>Funding!AL5</f>
        <v>0</v>
      </c>
      <c r="AM57" s="28" t="str">
        <f>Funding!AM5</f>
        <v>0</v>
      </c>
      <c r="AN57" s="28" t="str">
        <f>Funding!AN5</f>
        <v>0</v>
      </c>
      <c r="AO57" s="28" t="str">
        <f>Funding!AO5</f>
        <v>0</v>
      </c>
      <c r="AP57" s="28" t="str">
        <f>Funding!AP5</f>
        <v>0</v>
      </c>
      <c r="AQ57" s="28" t="str">
        <f>Funding!AQ5</f>
        <v>0</v>
      </c>
      <c r="AR57" s="28" t="str">
        <f>Funding!AR5</f>
        <v>0</v>
      </c>
      <c r="AS57" s="28" t="str">
        <f>Funding!AS5</f>
        <v>0</v>
      </c>
      <c r="AT57" s="28" t="str">
        <f>Funding!AT5</f>
        <v>0</v>
      </c>
      <c r="AU57" s="28" t="str">
        <f>Funding!AU5</f>
        <v>0</v>
      </c>
      <c r="AV57" s="28" t="str">
        <f>Funding!AV5</f>
        <v>0</v>
      </c>
      <c r="AW57" s="28" t="str">
        <f>Funding!AW5</f>
        <v>0</v>
      </c>
      <c r="AX57" s="28" t="str">
        <f>Funding!AX5</f>
        <v>0</v>
      </c>
      <c r="AY57" s="28" t="str">
        <f>Funding!AY5</f>
        <v>0</v>
      </c>
      <c r="AZ57" s="4"/>
      <c r="BA57" s="52" t="str">
        <f t="shared" si="41"/>
        <v>300,000</v>
      </c>
      <c r="BB57" s="52" t="str">
        <f t="shared" si="42"/>
        <v>0</v>
      </c>
      <c r="BC57" s="52" t="str">
        <f t="shared" si="43"/>
        <v>0</v>
      </c>
      <c r="BD57" s="52" t="str">
        <f t="shared" si="44"/>
        <v>0</v>
      </c>
      <c r="BE57" s="4"/>
      <c r="BF57" s="4"/>
      <c r="BG57" s="4"/>
      <c r="BH57" s="4"/>
      <c r="BI57" s="4"/>
      <c r="BJ57" s="4"/>
      <c r="BK57" s="4"/>
    </row>
    <row r="58" ht="12.0" customHeight="1">
      <c r="A58" s="4"/>
      <c r="B58" s="4"/>
      <c r="C58" s="8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53"/>
      <c r="BB58" s="53"/>
      <c r="BC58" s="53"/>
      <c r="BD58" s="53"/>
      <c r="BE58" s="4"/>
      <c r="BF58" s="4"/>
      <c r="BG58" s="4"/>
      <c r="BH58" s="4"/>
      <c r="BI58" s="4"/>
      <c r="BJ58" s="4"/>
      <c r="BK58" s="4"/>
    </row>
    <row r="59" ht="12.0" customHeight="1">
      <c r="A59" s="4"/>
      <c r="B59" s="24" t="s">
        <v>165</v>
      </c>
      <c r="C59" s="78" t="s">
        <v>37</v>
      </c>
      <c r="D59" s="69" t="str">
        <f t="shared" ref="D59:AY59" si="45">SUM(D53,D55,D56,D57)</f>
        <v>116,757</v>
      </c>
      <c r="E59" s="69" t="str">
        <f t="shared" si="45"/>
        <v>39,544</v>
      </c>
      <c r="F59" s="69" t="str">
        <f t="shared" si="45"/>
        <v>416,844</v>
      </c>
      <c r="G59" s="69" t="str">
        <f t="shared" si="45"/>
        <v>200,041</v>
      </c>
      <c r="H59" s="69" t="str">
        <f t="shared" si="45"/>
        <v>449,016</v>
      </c>
      <c r="I59" s="69" t="str">
        <f t="shared" si="45"/>
        <v>401,207</v>
      </c>
      <c r="J59" s="69" t="str">
        <f t="shared" si="45"/>
        <v>511,272</v>
      </c>
      <c r="K59" s="69" t="str">
        <f t="shared" si="45"/>
        <v>623,012</v>
      </c>
      <c r="L59" s="69" t="str">
        <f t="shared" si="45"/>
        <v>10,737,352</v>
      </c>
      <c r="M59" s="69" t="str">
        <f t="shared" si="45"/>
        <v>852,387</v>
      </c>
      <c r="N59" s="69" t="str">
        <f t="shared" si="45"/>
        <v>966,802</v>
      </c>
      <c r="O59" s="69" t="str">
        <f t="shared" si="45"/>
        <v>1,081,202</v>
      </c>
      <c r="P59" s="69" t="str">
        <f t="shared" si="45"/>
        <v>1,194,967</v>
      </c>
      <c r="Q59" s="69" t="str">
        <f t="shared" si="45"/>
        <v>1,304,272</v>
      </c>
      <c r="R59" s="69" t="str">
        <f t="shared" si="45"/>
        <v>1,411,567</v>
      </c>
      <c r="S59" s="69" t="str">
        <f t="shared" si="45"/>
        <v>1,517,547</v>
      </c>
      <c r="T59" s="69" t="str">
        <f t="shared" si="45"/>
        <v>1,619,687</v>
      </c>
      <c r="U59" s="69" t="str">
        <f t="shared" si="45"/>
        <v>1,718,562</v>
      </c>
      <c r="V59" s="69" t="str">
        <f t="shared" si="45"/>
        <v>1,814,822</v>
      </c>
      <c r="W59" s="69" t="str">
        <f t="shared" si="45"/>
        <v>1,908,482</v>
      </c>
      <c r="X59" s="69" t="str">
        <f t="shared" si="45"/>
        <v>1,998,907</v>
      </c>
      <c r="Y59" s="69" t="str">
        <f t="shared" si="45"/>
        <v>2,084,812</v>
      </c>
      <c r="Z59" s="69" t="str">
        <f t="shared" si="45"/>
        <v>2,168,072</v>
      </c>
      <c r="AA59" s="69" t="str">
        <f t="shared" si="45"/>
        <v>2,248,732</v>
      </c>
      <c r="AB59" s="69" t="str">
        <f t="shared" si="45"/>
        <v>2,324,887</v>
      </c>
      <c r="AC59" s="69" t="str">
        <f t="shared" si="45"/>
        <v>2,399,667</v>
      </c>
      <c r="AD59" s="69" t="str">
        <f t="shared" si="45"/>
        <v>2,470,607</v>
      </c>
      <c r="AE59" s="69" t="str">
        <f t="shared" si="45"/>
        <v>2,538,282</v>
      </c>
      <c r="AF59" s="69" t="str">
        <f t="shared" si="45"/>
        <v>2,605,247</v>
      </c>
      <c r="AG59" s="69" t="str">
        <f t="shared" si="45"/>
        <v>2,667,752</v>
      </c>
      <c r="AH59" s="69" t="str">
        <f t="shared" si="45"/>
        <v>2,728,247</v>
      </c>
      <c r="AI59" s="69" t="str">
        <f t="shared" si="45"/>
        <v>2,785,522</v>
      </c>
      <c r="AJ59" s="69" t="str">
        <f t="shared" si="45"/>
        <v>2,842,087</v>
      </c>
      <c r="AK59" s="69" t="str">
        <f t="shared" si="45"/>
        <v>2,894,827</v>
      </c>
      <c r="AL59" s="69" t="str">
        <f t="shared" si="45"/>
        <v>2,946,207</v>
      </c>
      <c r="AM59" s="69" t="str">
        <f t="shared" si="45"/>
        <v>2,995,652</v>
      </c>
      <c r="AN59" s="69" t="str">
        <f t="shared" si="45"/>
        <v>3,043,147</v>
      </c>
      <c r="AO59" s="69" t="str">
        <f t="shared" si="45"/>
        <v>3,087,422</v>
      </c>
      <c r="AP59" s="69" t="str">
        <f t="shared" si="45"/>
        <v>3,131,622</v>
      </c>
      <c r="AQ59" s="69" t="str">
        <f t="shared" si="45"/>
        <v>3,172,647</v>
      </c>
      <c r="AR59" s="69" t="str">
        <f t="shared" si="45"/>
        <v>3,212,327</v>
      </c>
      <c r="AS59" s="69" t="str">
        <f t="shared" si="45"/>
        <v>3,251,342</v>
      </c>
      <c r="AT59" s="69" t="str">
        <f t="shared" si="45"/>
        <v>3,289,707</v>
      </c>
      <c r="AU59" s="69" t="str">
        <f t="shared" si="45"/>
        <v>3,324,247</v>
      </c>
      <c r="AV59" s="69" t="str">
        <f t="shared" si="45"/>
        <v>3,359,967</v>
      </c>
      <c r="AW59" s="69" t="str">
        <f t="shared" si="45"/>
        <v>3,393,812</v>
      </c>
      <c r="AX59" s="69" t="str">
        <f t="shared" si="45"/>
        <v>3,425,072</v>
      </c>
      <c r="AY59" s="69" t="str">
        <f t="shared" si="45"/>
        <v>3,456,272</v>
      </c>
      <c r="AZ59" s="4"/>
      <c r="BA59" s="69" t="str">
        <f>SUM(D59:O59)</f>
        <v>16,395,437</v>
      </c>
      <c r="BB59" s="69" t="str">
        <f>SUM(P59:AA59)</f>
        <v>20,990,431</v>
      </c>
      <c r="BC59" s="69" t="str">
        <f>SUM(AB59:AM59)</f>
        <v>32,198,986</v>
      </c>
      <c r="BD59" s="69" t="str">
        <f>SUM(AN59:AY59)</f>
        <v>39,147,586</v>
      </c>
      <c r="BE59" s="4"/>
      <c r="BF59" s="4"/>
      <c r="BG59" s="4"/>
      <c r="BH59" s="4"/>
      <c r="BI59" s="4"/>
      <c r="BJ59" s="4"/>
      <c r="BK59" s="4"/>
    </row>
    <row r="60" ht="12.0" customHeight="1">
      <c r="A60" s="4"/>
      <c r="B60" s="4"/>
      <c r="C60" s="36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ht="12.0" customHeight="1">
      <c r="A61" s="4"/>
      <c r="B61" s="7" t="s">
        <v>166</v>
      </c>
      <c r="C61" s="78" t="s">
        <v>37</v>
      </c>
      <c r="D61" s="52" t="str">
        <f t="shared" ref="D61:AY61" si="46">D27-D46-D47+D48+D49+D55-D37</f>
        <v>(33,243)</v>
      </c>
      <c r="E61" s="52" t="str">
        <f t="shared" si="46"/>
        <v>39,544</v>
      </c>
      <c r="F61" s="52" t="str">
        <f t="shared" si="46"/>
        <v>116,844</v>
      </c>
      <c r="G61" s="52" t="str">
        <f t="shared" si="46"/>
        <v>200,041</v>
      </c>
      <c r="H61" s="52" t="str">
        <f t="shared" si="46"/>
        <v>299,016</v>
      </c>
      <c r="I61" s="52" t="str">
        <f t="shared" si="46"/>
        <v>401,207</v>
      </c>
      <c r="J61" s="52" t="str">
        <f t="shared" si="46"/>
        <v>511,272</v>
      </c>
      <c r="K61" s="52" t="str">
        <f t="shared" si="46"/>
        <v>623,012</v>
      </c>
      <c r="L61" s="52" t="str">
        <f t="shared" si="46"/>
        <v>737,352</v>
      </c>
      <c r="M61" s="52" t="str">
        <f t="shared" si="46"/>
        <v>852,387</v>
      </c>
      <c r="N61" s="52" t="str">
        <f t="shared" si="46"/>
        <v>966,802</v>
      </c>
      <c r="O61" s="52" t="str">
        <f t="shared" si="46"/>
        <v>1,081,202</v>
      </c>
      <c r="P61" s="52" t="str">
        <f t="shared" si="46"/>
        <v>1,194,967</v>
      </c>
      <c r="Q61" s="52" t="str">
        <f t="shared" si="46"/>
        <v>1,304,272</v>
      </c>
      <c r="R61" s="52" t="str">
        <f t="shared" si="46"/>
        <v>1,411,567</v>
      </c>
      <c r="S61" s="52" t="str">
        <f t="shared" si="46"/>
        <v>1,517,547</v>
      </c>
      <c r="T61" s="52" t="str">
        <f t="shared" si="46"/>
        <v>1,619,687</v>
      </c>
      <c r="U61" s="52" t="str">
        <f t="shared" si="46"/>
        <v>1,718,562</v>
      </c>
      <c r="V61" s="52" t="str">
        <f t="shared" si="46"/>
        <v>1,814,822</v>
      </c>
      <c r="W61" s="52" t="str">
        <f t="shared" si="46"/>
        <v>1,908,482</v>
      </c>
      <c r="X61" s="52" t="str">
        <f t="shared" si="46"/>
        <v>1,998,907</v>
      </c>
      <c r="Y61" s="52" t="str">
        <f t="shared" si="46"/>
        <v>2,084,812</v>
      </c>
      <c r="Z61" s="52" t="str">
        <f t="shared" si="46"/>
        <v>2,168,072</v>
      </c>
      <c r="AA61" s="52" t="str">
        <f t="shared" si="46"/>
        <v>2,248,732</v>
      </c>
      <c r="AB61" s="52" t="str">
        <f t="shared" si="46"/>
        <v>2,324,887</v>
      </c>
      <c r="AC61" s="52" t="str">
        <f t="shared" si="46"/>
        <v>2,399,667</v>
      </c>
      <c r="AD61" s="52" t="str">
        <f t="shared" si="46"/>
        <v>2,470,607</v>
      </c>
      <c r="AE61" s="52" t="str">
        <f t="shared" si="46"/>
        <v>2,538,282</v>
      </c>
      <c r="AF61" s="52" t="str">
        <f t="shared" si="46"/>
        <v>2,605,247</v>
      </c>
      <c r="AG61" s="52" t="str">
        <f t="shared" si="46"/>
        <v>2,667,752</v>
      </c>
      <c r="AH61" s="52" t="str">
        <f t="shared" si="46"/>
        <v>2,728,247</v>
      </c>
      <c r="AI61" s="52" t="str">
        <f t="shared" si="46"/>
        <v>2,785,522</v>
      </c>
      <c r="AJ61" s="52" t="str">
        <f t="shared" si="46"/>
        <v>2,842,087</v>
      </c>
      <c r="AK61" s="52" t="str">
        <f t="shared" si="46"/>
        <v>2,894,827</v>
      </c>
      <c r="AL61" s="52" t="str">
        <f t="shared" si="46"/>
        <v>2,946,207</v>
      </c>
      <c r="AM61" s="52" t="str">
        <f t="shared" si="46"/>
        <v>2,995,652</v>
      </c>
      <c r="AN61" s="52" t="str">
        <f t="shared" si="46"/>
        <v>3,043,147</v>
      </c>
      <c r="AO61" s="52" t="str">
        <f t="shared" si="46"/>
        <v>3,087,422</v>
      </c>
      <c r="AP61" s="52" t="str">
        <f t="shared" si="46"/>
        <v>3,131,622</v>
      </c>
      <c r="AQ61" s="52" t="str">
        <f t="shared" si="46"/>
        <v>3,172,647</v>
      </c>
      <c r="AR61" s="52" t="str">
        <f t="shared" si="46"/>
        <v>3,212,327</v>
      </c>
      <c r="AS61" s="52" t="str">
        <f t="shared" si="46"/>
        <v>3,251,342</v>
      </c>
      <c r="AT61" s="52" t="str">
        <f t="shared" si="46"/>
        <v>3,289,707</v>
      </c>
      <c r="AU61" s="52" t="str">
        <f t="shared" si="46"/>
        <v>3,324,247</v>
      </c>
      <c r="AV61" s="52" t="str">
        <f t="shared" si="46"/>
        <v>3,359,967</v>
      </c>
      <c r="AW61" s="52" t="str">
        <f t="shared" si="46"/>
        <v>3,393,812</v>
      </c>
      <c r="AX61" s="52" t="str">
        <f t="shared" si="46"/>
        <v>3,425,072</v>
      </c>
      <c r="AY61" s="52" t="str">
        <f t="shared" si="46"/>
        <v>3,456,272</v>
      </c>
      <c r="AZ61" s="4"/>
      <c r="BA61" s="52" t="str">
        <f>SUM(D61:O61)</f>
        <v>5,795,437</v>
      </c>
      <c r="BB61" s="52" t="str">
        <f>SUM(P61:AA61)</f>
        <v>20,990,431</v>
      </c>
      <c r="BC61" s="52" t="str">
        <f>SUM(AB61:AM61)</f>
        <v>32,198,986</v>
      </c>
      <c r="BD61" s="52" t="str">
        <f>SUM(AN61:AY61)</f>
        <v>39,147,586</v>
      </c>
      <c r="BE61" s="16"/>
      <c r="BF61" s="16"/>
      <c r="BG61" s="16"/>
      <c r="BH61" s="16"/>
      <c r="BI61" s="4"/>
      <c r="BJ61" s="4"/>
      <c r="BK61" s="4"/>
    </row>
    <row r="62" ht="12.0" customHeight="1">
      <c r="A62" s="4"/>
      <c r="B62" s="4"/>
      <c r="C62" s="3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ht="15.75" customHeight="1">
      <c r="A63" s="4"/>
      <c r="B63" s="55" t="s">
        <v>167</v>
      </c>
      <c r="C63" s="56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4"/>
      <c r="BA63" s="57"/>
      <c r="BB63" s="57"/>
      <c r="BC63" s="57"/>
      <c r="BD63" s="57"/>
      <c r="BE63" s="4"/>
      <c r="BF63" s="4"/>
      <c r="BG63" s="4"/>
      <c r="BH63" s="4"/>
      <c r="BI63" s="4"/>
      <c r="BJ63" s="4"/>
      <c r="BK63" s="4"/>
    </row>
    <row r="64" ht="12.0" customHeight="1">
      <c r="A64" s="4"/>
      <c r="B64" s="13"/>
      <c r="C64" s="58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4"/>
      <c r="BA64" s="13"/>
      <c r="BB64" s="13"/>
      <c r="BC64" s="13"/>
      <c r="BD64" s="13"/>
      <c r="BE64" s="4"/>
      <c r="BF64" s="4"/>
      <c r="BG64" s="4"/>
      <c r="BH64" s="4"/>
      <c r="BI64" s="4"/>
      <c r="BJ64" s="4"/>
      <c r="BK64" s="4"/>
    </row>
    <row r="65" ht="12.0" customHeight="1">
      <c r="A65" s="4"/>
      <c r="B65" s="24" t="s">
        <v>168</v>
      </c>
      <c r="C65" s="3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ht="12.0" customHeight="1">
      <c r="A66" s="4"/>
      <c r="B66" s="59" t="s">
        <v>169</v>
      </c>
      <c r="C66" s="49" t="s">
        <v>37</v>
      </c>
      <c r="D66" s="29" t="str">
        <f>D59</f>
        <v>116,757</v>
      </c>
      <c r="E66" s="52" t="str">
        <f t="shared" ref="E66:AY66" si="47">D66+E59</f>
        <v>156,301</v>
      </c>
      <c r="F66" s="52" t="str">
        <f t="shared" si="47"/>
        <v>573,145</v>
      </c>
      <c r="G66" s="52" t="str">
        <f t="shared" si="47"/>
        <v>773,186</v>
      </c>
      <c r="H66" s="52" t="str">
        <f t="shared" si="47"/>
        <v>1,222,202</v>
      </c>
      <c r="I66" s="52" t="str">
        <f t="shared" si="47"/>
        <v>1,623,409</v>
      </c>
      <c r="J66" s="52" t="str">
        <f t="shared" si="47"/>
        <v>2,134,681</v>
      </c>
      <c r="K66" s="52" t="str">
        <f t="shared" si="47"/>
        <v>2,757,694</v>
      </c>
      <c r="L66" s="52" t="str">
        <f t="shared" si="47"/>
        <v>13,495,046</v>
      </c>
      <c r="M66" s="52" t="str">
        <f t="shared" si="47"/>
        <v>14,347,433</v>
      </c>
      <c r="N66" s="52" t="str">
        <f t="shared" si="47"/>
        <v>15,314,235</v>
      </c>
      <c r="O66" s="52" t="str">
        <f t="shared" si="47"/>
        <v>16,395,437</v>
      </c>
      <c r="P66" s="52" t="str">
        <f t="shared" si="47"/>
        <v>17,590,404</v>
      </c>
      <c r="Q66" s="52" t="str">
        <f t="shared" si="47"/>
        <v>18,894,676</v>
      </c>
      <c r="R66" s="52" t="str">
        <f t="shared" si="47"/>
        <v>20,306,244</v>
      </c>
      <c r="S66" s="52" t="str">
        <f t="shared" si="47"/>
        <v>21,823,791</v>
      </c>
      <c r="T66" s="52" t="str">
        <f t="shared" si="47"/>
        <v>23,443,478</v>
      </c>
      <c r="U66" s="52" t="str">
        <f t="shared" si="47"/>
        <v>25,162,040</v>
      </c>
      <c r="V66" s="52" t="str">
        <f t="shared" si="47"/>
        <v>26,976,862</v>
      </c>
      <c r="W66" s="52" t="str">
        <f t="shared" si="47"/>
        <v>28,885,344</v>
      </c>
      <c r="X66" s="52" t="str">
        <f t="shared" si="47"/>
        <v>30,884,251</v>
      </c>
      <c r="Y66" s="52" t="str">
        <f t="shared" si="47"/>
        <v>32,969,063</v>
      </c>
      <c r="Z66" s="52" t="str">
        <f t="shared" si="47"/>
        <v>35,137,136</v>
      </c>
      <c r="AA66" s="52" t="str">
        <f t="shared" si="47"/>
        <v>37,385,868</v>
      </c>
      <c r="AB66" s="52" t="str">
        <f t="shared" si="47"/>
        <v>39,710,755</v>
      </c>
      <c r="AC66" s="52" t="str">
        <f t="shared" si="47"/>
        <v>42,110,422</v>
      </c>
      <c r="AD66" s="52" t="str">
        <f t="shared" si="47"/>
        <v>44,581,029</v>
      </c>
      <c r="AE66" s="52" t="str">
        <f t="shared" si="47"/>
        <v>47,119,311</v>
      </c>
      <c r="AF66" s="52" t="str">
        <f t="shared" si="47"/>
        <v>49,724,558</v>
      </c>
      <c r="AG66" s="52" t="str">
        <f t="shared" si="47"/>
        <v>52,392,311</v>
      </c>
      <c r="AH66" s="52" t="str">
        <f t="shared" si="47"/>
        <v>55,120,558</v>
      </c>
      <c r="AI66" s="52" t="str">
        <f t="shared" si="47"/>
        <v>57,906,080</v>
      </c>
      <c r="AJ66" s="52" t="str">
        <f t="shared" si="47"/>
        <v>60,748,167</v>
      </c>
      <c r="AK66" s="52" t="str">
        <f t="shared" si="47"/>
        <v>63,642,994</v>
      </c>
      <c r="AL66" s="52" t="str">
        <f t="shared" si="47"/>
        <v>66,589,201</v>
      </c>
      <c r="AM66" s="52" t="str">
        <f t="shared" si="47"/>
        <v>69,584,853</v>
      </c>
      <c r="AN66" s="52" t="str">
        <f t="shared" si="47"/>
        <v>72,628,000</v>
      </c>
      <c r="AO66" s="52" t="str">
        <f t="shared" si="47"/>
        <v>75,715,423</v>
      </c>
      <c r="AP66" s="52" t="str">
        <f t="shared" si="47"/>
        <v>78,847,045</v>
      </c>
      <c r="AQ66" s="52" t="str">
        <f t="shared" si="47"/>
        <v>82,019,692</v>
      </c>
      <c r="AR66" s="52" t="str">
        <f t="shared" si="47"/>
        <v>85,232,019</v>
      </c>
      <c r="AS66" s="52" t="str">
        <f t="shared" si="47"/>
        <v>88,483,361</v>
      </c>
      <c r="AT66" s="52" t="str">
        <f t="shared" si="47"/>
        <v>91,773,068</v>
      </c>
      <c r="AU66" s="52" t="str">
        <f t="shared" si="47"/>
        <v>95,097,315</v>
      </c>
      <c r="AV66" s="52" t="str">
        <f t="shared" si="47"/>
        <v>98,457,283</v>
      </c>
      <c r="AW66" s="52" t="str">
        <f t="shared" si="47"/>
        <v>101,851,095</v>
      </c>
      <c r="AX66" s="52" t="str">
        <f t="shared" si="47"/>
        <v>105,276,167</v>
      </c>
      <c r="AY66" s="52" t="str">
        <f t="shared" si="47"/>
        <v>108,732,439</v>
      </c>
      <c r="AZ66" s="4"/>
      <c r="BA66" s="52" t="str">
        <f t="shared" ref="BA66:BA69" si="49">O66</f>
        <v>16,395,437</v>
      </c>
      <c r="BB66" s="52" t="str">
        <f t="shared" ref="BB66:BB69" si="50">AA66</f>
        <v>37,385,868</v>
      </c>
      <c r="BC66" s="52" t="str">
        <f t="shared" ref="BC66:BC69" si="51">AM66</f>
        <v>69,584,853</v>
      </c>
      <c r="BD66" s="52" t="str">
        <f t="shared" ref="BD66:BD69" si="52">AY66</f>
        <v>108,732,439</v>
      </c>
      <c r="BE66" s="4"/>
      <c r="BF66" s="4"/>
      <c r="BG66" s="4"/>
      <c r="BH66" s="4"/>
      <c r="BI66" s="4"/>
      <c r="BJ66" s="4"/>
      <c r="BK66" s="4"/>
    </row>
    <row r="67" ht="12.0" customHeight="1">
      <c r="A67" s="4"/>
      <c r="B67" s="59" t="s">
        <v>170</v>
      </c>
      <c r="C67" s="49" t="s">
        <v>37</v>
      </c>
      <c r="D67" s="52" t="str">
        <f t="shared" ref="D67:AY67" si="48">D98*D8</f>
        <v>585</v>
      </c>
      <c r="E67" s="52" t="str">
        <f t="shared" si="48"/>
        <v>1,860</v>
      </c>
      <c r="F67" s="52" t="str">
        <f t="shared" si="48"/>
        <v>3,585</v>
      </c>
      <c r="G67" s="52" t="str">
        <f t="shared" si="48"/>
        <v>5,580</v>
      </c>
      <c r="H67" s="52" t="str">
        <f t="shared" si="48"/>
        <v>7,800</v>
      </c>
      <c r="I67" s="52" t="str">
        <f t="shared" si="48"/>
        <v>10,185</v>
      </c>
      <c r="J67" s="52" t="str">
        <f t="shared" si="48"/>
        <v>12,705</v>
      </c>
      <c r="K67" s="52" t="str">
        <f t="shared" si="48"/>
        <v>15,285</v>
      </c>
      <c r="L67" s="52" t="str">
        <f t="shared" si="48"/>
        <v>17,925</v>
      </c>
      <c r="M67" s="52" t="str">
        <f t="shared" si="48"/>
        <v>20,580</v>
      </c>
      <c r="N67" s="52" t="str">
        <f t="shared" si="48"/>
        <v>23,220</v>
      </c>
      <c r="O67" s="52" t="str">
        <f t="shared" si="48"/>
        <v>25,860</v>
      </c>
      <c r="P67" s="52" t="str">
        <f t="shared" si="48"/>
        <v>28,485</v>
      </c>
      <c r="Q67" s="52" t="str">
        <f t="shared" si="48"/>
        <v>31,005</v>
      </c>
      <c r="R67" s="52" t="str">
        <f t="shared" si="48"/>
        <v>33,480</v>
      </c>
      <c r="S67" s="52" t="str">
        <f t="shared" si="48"/>
        <v>35,925</v>
      </c>
      <c r="T67" s="52" t="str">
        <f t="shared" si="48"/>
        <v>38,280</v>
      </c>
      <c r="U67" s="52" t="str">
        <f t="shared" si="48"/>
        <v>40,560</v>
      </c>
      <c r="V67" s="52" t="str">
        <f t="shared" si="48"/>
        <v>42,780</v>
      </c>
      <c r="W67" s="52" t="str">
        <f t="shared" si="48"/>
        <v>44,940</v>
      </c>
      <c r="X67" s="52" t="str">
        <f t="shared" si="48"/>
        <v>47,025</v>
      </c>
      <c r="Y67" s="52" t="str">
        <f t="shared" si="48"/>
        <v>49,005</v>
      </c>
      <c r="Z67" s="52" t="str">
        <f t="shared" si="48"/>
        <v>50,925</v>
      </c>
      <c r="AA67" s="52" t="str">
        <f t="shared" si="48"/>
        <v>52,785</v>
      </c>
      <c r="AB67" s="52" t="str">
        <f t="shared" si="48"/>
        <v>54,540</v>
      </c>
      <c r="AC67" s="52" t="str">
        <f t="shared" si="48"/>
        <v>56,265</v>
      </c>
      <c r="AD67" s="52" t="str">
        <f t="shared" si="48"/>
        <v>57,900</v>
      </c>
      <c r="AE67" s="52" t="str">
        <f t="shared" si="48"/>
        <v>59,460</v>
      </c>
      <c r="AF67" s="52" t="str">
        <f t="shared" si="48"/>
        <v>61,005</v>
      </c>
      <c r="AG67" s="52" t="str">
        <f t="shared" si="48"/>
        <v>62,445</v>
      </c>
      <c r="AH67" s="52" t="str">
        <f t="shared" si="48"/>
        <v>63,840</v>
      </c>
      <c r="AI67" s="52" t="str">
        <f t="shared" si="48"/>
        <v>65,160</v>
      </c>
      <c r="AJ67" s="52" t="str">
        <f t="shared" si="48"/>
        <v>66,465</v>
      </c>
      <c r="AK67" s="52" t="str">
        <f t="shared" si="48"/>
        <v>67,680</v>
      </c>
      <c r="AL67" s="52" t="str">
        <f t="shared" si="48"/>
        <v>68,865</v>
      </c>
      <c r="AM67" s="52" t="str">
        <f t="shared" si="48"/>
        <v>70,005</v>
      </c>
      <c r="AN67" s="52" t="str">
        <f t="shared" si="48"/>
        <v>71,100</v>
      </c>
      <c r="AO67" s="52" t="str">
        <f t="shared" si="48"/>
        <v>72,120</v>
      </c>
      <c r="AP67" s="52" t="str">
        <f t="shared" si="48"/>
        <v>73,140</v>
      </c>
      <c r="AQ67" s="52" t="str">
        <f t="shared" si="48"/>
        <v>74,085</v>
      </c>
      <c r="AR67" s="52" t="str">
        <f t="shared" si="48"/>
        <v>75,000</v>
      </c>
      <c r="AS67" s="52" t="str">
        <f t="shared" si="48"/>
        <v>75,900</v>
      </c>
      <c r="AT67" s="52" t="str">
        <f t="shared" si="48"/>
        <v>76,785</v>
      </c>
      <c r="AU67" s="52" t="str">
        <f t="shared" si="48"/>
        <v>77,580</v>
      </c>
      <c r="AV67" s="52" t="str">
        <f t="shared" si="48"/>
        <v>78,405</v>
      </c>
      <c r="AW67" s="52" t="str">
        <f t="shared" si="48"/>
        <v>79,185</v>
      </c>
      <c r="AX67" s="52" t="str">
        <f t="shared" si="48"/>
        <v>79,905</v>
      </c>
      <c r="AY67" s="52" t="str">
        <f t="shared" si="48"/>
        <v>80,625</v>
      </c>
      <c r="AZ67" s="4"/>
      <c r="BA67" s="52" t="str">
        <f t="shared" si="49"/>
        <v>25,860</v>
      </c>
      <c r="BB67" s="52" t="str">
        <f t="shared" si="50"/>
        <v>52,785</v>
      </c>
      <c r="BC67" s="52" t="str">
        <f t="shared" si="51"/>
        <v>70,005</v>
      </c>
      <c r="BD67" s="52" t="str">
        <f t="shared" si="52"/>
        <v>80,625</v>
      </c>
      <c r="BE67" s="4"/>
      <c r="BF67" s="4"/>
      <c r="BG67" s="4"/>
      <c r="BH67" s="4"/>
      <c r="BI67" s="4"/>
      <c r="BJ67" s="4"/>
      <c r="BK67" s="4"/>
    </row>
    <row r="68" ht="12.0" customHeight="1">
      <c r="A68" s="4"/>
      <c r="B68" s="65" t="s">
        <v>171</v>
      </c>
      <c r="C68" s="43" t="s">
        <v>37</v>
      </c>
      <c r="D68" s="61" t="str">
        <f t="shared" ref="D68:AY68" si="53">D22*D99</f>
        <v>36</v>
      </c>
      <c r="E68" s="61" t="str">
        <f t="shared" si="53"/>
        <v>36</v>
      </c>
      <c r="F68" s="61" t="str">
        <f t="shared" si="53"/>
        <v>36</v>
      </c>
      <c r="G68" s="61" t="str">
        <f t="shared" si="53"/>
        <v>36</v>
      </c>
      <c r="H68" s="61" t="str">
        <f t="shared" si="53"/>
        <v>36</v>
      </c>
      <c r="I68" s="61" t="str">
        <f t="shared" si="53"/>
        <v>36</v>
      </c>
      <c r="J68" s="61" t="str">
        <f t="shared" si="53"/>
        <v>36</v>
      </c>
      <c r="K68" s="61" t="str">
        <f t="shared" si="53"/>
        <v>36</v>
      </c>
      <c r="L68" s="61" t="str">
        <f t="shared" si="53"/>
        <v>36</v>
      </c>
      <c r="M68" s="61" t="str">
        <f t="shared" si="53"/>
        <v>36</v>
      </c>
      <c r="N68" s="61" t="str">
        <f t="shared" si="53"/>
        <v>36</v>
      </c>
      <c r="O68" s="61" t="str">
        <f t="shared" si="53"/>
        <v>36</v>
      </c>
      <c r="P68" s="61" t="str">
        <f t="shared" si="53"/>
        <v>36</v>
      </c>
      <c r="Q68" s="61" t="str">
        <f t="shared" si="53"/>
        <v>36</v>
      </c>
      <c r="R68" s="61" t="str">
        <f t="shared" si="53"/>
        <v>36</v>
      </c>
      <c r="S68" s="61" t="str">
        <f t="shared" si="53"/>
        <v>36</v>
      </c>
      <c r="T68" s="61" t="str">
        <f t="shared" si="53"/>
        <v>36</v>
      </c>
      <c r="U68" s="61" t="str">
        <f t="shared" si="53"/>
        <v>36</v>
      </c>
      <c r="V68" s="61" t="str">
        <f t="shared" si="53"/>
        <v>36</v>
      </c>
      <c r="W68" s="61" t="str">
        <f t="shared" si="53"/>
        <v>36</v>
      </c>
      <c r="X68" s="61" t="str">
        <f t="shared" si="53"/>
        <v>36</v>
      </c>
      <c r="Y68" s="61" t="str">
        <f t="shared" si="53"/>
        <v>36</v>
      </c>
      <c r="Z68" s="61" t="str">
        <f t="shared" si="53"/>
        <v>36</v>
      </c>
      <c r="AA68" s="61" t="str">
        <f t="shared" si="53"/>
        <v>36</v>
      </c>
      <c r="AB68" s="61" t="str">
        <f t="shared" si="53"/>
        <v>36</v>
      </c>
      <c r="AC68" s="61" t="str">
        <f t="shared" si="53"/>
        <v>36</v>
      </c>
      <c r="AD68" s="61" t="str">
        <f t="shared" si="53"/>
        <v>36</v>
      </c>
      <c r="AE68" s="61" t="str">
        <f t="shared" si="53"/>
        <v>36</v>
      </c>
      <c r="AF68" s="61" t="str">
        <f t="shared" si="53"/>
        <v>36</v>
      </c>
      <c r="AG68" s="61" t="str">
        <f t="shared" si="53"/>
        <v>36</v>
      </c>
      <c r="AH68" s="61" t="str">
        <f t="shared" si="53"/>
        <v>36</v>
      </c>
      <c r="AI68" s="61" t="str">
        <f t="shared" si="53"/>
        <v>36</v>
      </c>
      <c r="AJ68" s="61" t="str">
        <f t="shared" si="53"/>
        <v>36</v>
      </c>
      <c r="AK68" s="61" t="str">
        <f t="shared" si="53"/>
        <v>36</v>
      </c>
      <c r="AL68" s="61" t="str">
        <f t="shared" si="53"/>
        <v>36</v>
      </c>
      <c r="AM68" s="61" t="str">
        <f t="shared" si="53"/>
        <v>36</v>
      </c>
      <c r="AN68" s="61" t="str">
        <f t="shared" si="53"/>
        <v>36</v>
      </c>
      <c r="AO68" s="61" t="str">
        <f t="shared" si="53"/>
        <v>36</v>
      </c>
      <c r="AP68" s="61" t="str">
        <f t="shared" si="53"/>
        <v>36</v>
      </c>
      <c r="AQ68" s="61" t="str">
        <f t="shared" si="53"/>
        <v>36</v>
      </c>
      <c r="AR68" s="61" t="str">
        <f t="shared" si="53"/>
        <v>36</v>
      </c>
      <c r="AS68" s="61" t="str">
        <f t="shared" si="53"/>
        <v>36</v>
      </c>
      <c r="AT68" s="61" t="str">
        <f t="shared" si="53"/>
        <v>36</v>
      </c>
      <c r="AU68" s="61" t="str">
        <f t="shared" si="53"/>
        <v>36</v>
      </c>
      <c r="AV68" s="61" t="str">
        <f t="shared" si="53"/>
        <v>36</v>
      </c>
      <c r="AW68" s="61" t="str">
        <f t="shared" si="53"/>
        <v>36</v>
      </c>
      <c r="AX68" s="61" t="str">
        <f t="shared" si="53"/>
        <v>36</v>
      </c>
      <c r="AY68" s="61" t="str">
        <f t="shared" si="53"/>
        <v>36</v>
      </c>
      <c r="AZ68" s="4"/>
      <c r="BA68" s="52" t="str">
        <f t="shared" si="49"/>
        <v>36</v>
      </c>
      <c r="BB68" s="52" t="str">
        <f t="shared" si="50"/>
        <v>36</v>
      </c>
      <c r="BC68" s="52" t="str">
        <f t="shared" si="51"/>
        <v>36</v>
      </c>
      <c r="BD68" s="52" t="str">
        <f t="shared" si="52"/>
        <v>36</v>
      </c>
      <c r="BE68" s="4"/>
      <c r="BF68" s="4"/>
      <c r="BG68" s="4"/>
      <c r="BH68" s="4"/>
      <c r="BI68" s="4"/>
      <c r="BJ68" s="4"/>
      <c r="BK68" s="4"/>
    </row>
    <row r="69" ht="12.0" customHeight="1">
      <c r="A69" s="4"/>
      <c r="B69" s="47" t="s">
        <v>39</v>
      </c>
      <c r="C69" s="48" t="s">
        <v>37</v>
      </c>
      <c r="D69" s="62" t="str">
        <f t="shared" ref="D69:AY69" si="54">SUM(D66:D68)</f>
        <v>117,378</v>
      </c>
      <c r="E69" s="62" t="str">
        <f t="shared" si="54"/>
        <v>158,197</v>
      </c>
      <c r="F69" s="62" t="str">
        <f t="shared" si="54"/>
        <v>576,766</v>
      </c>
      <c r="G69" s="62" t="str">
        <f t="shared" si="54"/>
        <v>778,802</v>
      </c>
      <c r="H69" s="62" t="str">
        <f t="shared" si="54"/>
        <v>1,230,038</v>
      </c>
      <c r="I69" s="62" t="str">
        <f t="shared" si="54"/>
        <v>1,633,630</v>
      </c>
      <c r="J69" s="62" t="str">
        <f t="shared" si="54"/>
        <v>2,147,422</v>
      </c>
      <c r="K69" s="62" t="str">
        <f t="shared" si="54"/>
        <v>2,773,015</v>
      </c>
      <c r="L69" s="62" t="str">
        <f t="shared" si="54"/>
        <v>13,513,007</v>
      </c>
      <c r="M69" s="62" t="str">
        <f t="shared" si="54"/>
        <v>14,368,049</v>
      </c>
      <c r="N69" s="62" t="str">
        <f t="shared" si="54"/>
        <v>15,337,491</v>
      </c>
      <c r="O69" s="62" t="str">
        <f t="shared" si="54"/>
        <v>16,421,333</v>
      </c>
      <c r="P69" s="62" t="str">
        <f t="shared" si="54"/>
        <v>17,618,925</v>
      </c>
      <c r="Q69" s="62" t="str">
        <f t="shared" si="54"/>
        <v>18,925,717</v>
      </c>
      <c r="R69" s="62" t="str">
        <f t="shared" si="54"/>
        <v>20,339,760</v>
      </c>
      <c r="S69" s="62" t="str">
        <f t="shared" si="54"/>
        <v>21,859,752</v>
      </c>
      <c r="T69" s="62" t="str">
        <f t="shared" si="54"/>
        <v>23,481,794</v>
      </c>
      <c r="U69" s="62" t="str">
        <f t="shared" si="54"/>
        <v>25,202,636</v>
      </c>
      <c r="V69" s="62" t="str">
        <f t="shared" si="54"/>
        <v>27,019,678</v>
      </c>
      <c r="W69" s="62" t="str">
        <f t="shared" si="54"/>
        <v>28,930,320</v>
      </c>
      <c r="X69" s="62" t="str">
        <f t="shared" si="54"/>
        <v>30,931,312</v>
      </c>
      <c r="Y69" s="62" t="str">
        <f t="shared" si="54"/>
        <v>33,018,104</v>
      </c>
      <c r="Z69" s="62" t="str">
        <f t="shared" si="54"/>
        <v>35,188,097</v>
      </c>
      <c r="AA69" s="62" t="str">
        <f t="shared" si="54"/>
        <v>37,438,689</v>
      </c>
      <c r="AB69" s="62" t="str">
        <f t="shared" si="54"/>
        <v>39,765,331</v>
      </c>
      <c r="AC69" s="62" t="str">
        <f t="shared" si="54"/>
        <v>42,166,723</v>
      </c>
      <c r="AD69" s="62" t="str">
        <f t="shared" si="54"/>
        <v>44,638,965</v>
      </c>
      <c r="AE69" s="62" t="str">
        <f t="shared" si="54"/>
        <v>47,178,807</v>
      </c>
      <c r="AF69" s="62" t="str">
        <f t="shared" si="54"/>
        <v>49,785,599</v>
      </c>
      <c r="AG69" s="62" t="str">
        <f t="shared" si="54"/>
        <v>52,454,792</v>
      </c>
      <c r="AH69" s="62" t="str">
        <f t="shared" si="54"/>
        <v>55,184,434</v>
      </c>
      <c r="AI69" s="62" t="str">
        <f t="shared" si="54"/>
        <v>57,971,276</v>
      </c>
      <c r="AJ69" s="62" t="str">
        <f t="shared" si="54"/>
        <v>60,814,668</v>
      </c>
      <c r="AK69" s="62" t="str">
        <f t="shared" si="54"/>
        <v>63,710,710</v>
      </c>
      <c r="AL69" s="62" t="str">
        <f t="shared" si="54"/>
        <v>66,658,102</v>
      </c>
      <c r="AM69" s="62" t="str">
        <f t="shared" si="54"/>
        <v>69,654,894</v>
      </c>
      <c r="AN69" s="62" t="str">
        <f t="shared" si="54"/>
        <v>72,699,136</v>
      </c>
      <c r="AO69" s="62" t="str">
        <f t="shared" si="54"/>
        <v>75,787,579</v>
      </c>
      <c r="AP69" s="62" t="str">
        <f t="shared" si="54"/>
        <v>78,920,221</v>
      </c>
      <c r="AQ69" s="62" t="str">
        <f t="shared" si="54"/>
        <v>82,093,813</v>
      </c>
      <c r="AR69" s="62" t="str">
        <f t="shared" si="54"/>
        <v>85,307,055</v>
      </c>
      <c r="AS69" s="62" t="str">
        <f t="shared" si="54"/>
        <v>88,559,297</v>
      </c>
      <c r="AT69" s="62" t="str">
        <f t="shared" si="54"/>
        <v>91,849,889</v>
      </c>
      <c r="AU69" s="62" t="str">
        <f t="shared" si="54"/>
        <v>95,174,931</v>
      </c>
      <c r="AV69" s="62" t="str">
        <f t="shared" si="54"/>
        <v>98,535,724</v>
      </c>
      <c r="AW69" s="62" t="str">
        <f t="shared" si="54"/>
        <v>101,930,316</v>
      </c>
      <c r="AX69" s="62" t="str">
        <f t="shared" si="54"/>
        <v>105,356,108</v>
      </c>
      <c r="AY69" s="62" t="str">
        <f t="shared" si="54"/>
        <v>108,813,100</v>
      </c>
      <c r="AZ69" s="4"/>
      <c r="BA69" s="52" t="str">
        <f t="shared" si="49"/>
        <v>16,421,333</v>
      </c>
      <c r="BB69" s="52" t="str">
        <f t="shared" si="50"/>
        <v>37,438,689</v>
      </c>
      <c r="BC69" s="52" t="str">
        <f t="shared" si="51"/>
        <v>69,654,894</v>
      </c>
      <c r="BD69" s="52" t="str">
        <f t="shared" si="52"/>
        <v>108,813,100</v>
      </c>
      <c r="BE69" s="4"/>
      <c r="BF69" s="4"/>
      <c r="BG69" s="4"/>
      <c r="BH69" s="4"/>
      <c r="BI69" s="4"/>
      <c r="BJ69" s="4"/>
      <c r="BK69" s="4"/>
    </row>
    <row r="70" ht="12.0" customHeight="1">
      <c r="A70" s="4"/>
      <c r="B70" s="86"/>
      <c r="C70" s="36"/>
      <c r="D70" s="29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4"/>
      <c r="BA70" s="52"/>
      <c r="BB70" s="52"/>
      <c r="BC70" s="52"/>
      <c r="BD70" s="52"/>
      <c r="BE70" s="4"/>
      <c r="BF70" s="4"/>
      <c r="BG70" s="4"/>
      <c r="BH70" s="4"/>
      <c r="BI70" s="4"/>
      <c r="BJ70" s="4"/>
      <c r="BK70" s="4"/>
    </row>
    <row r="71" ht="12.0" customHeight="1">
      <c r="A71" s="4"/>
      <c r="B71" s="24" t="s">
        <v>172</v>
      </c>
      <c r="C71" s="36"/>
      <c r="D71" s="29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4"/>
      <c r="BA71" s="52"/>
      <c r="BB71" s="52"/>
      <c r="BC71" s="52"/>
      <c r="BD71" s="52"/>
      <c r="BE71" s="4"/>
      <c r="BF71" s="4"/>
      <c r="BG71" s="4"/>
      <c r="BH71" s="4"/>
      <c r="BI71" s="4"/>
      <c r="BJ71" s="4"/>
      <c r="BK71" s="4"/>
    </row>
    <row r="72" ht="12.0" customHeight="1">
      <c r="A72" s="4"/>
      <c r="B72" s="59" t="s">
        <v>173</v>
      </c>
      <c r="C72" s="49" t="s">
        <v>37</v>
      </c>
      <c r="D72" s="29" t="str">
        <f>Budget!D87</f>
        <v>15,000</v>
      </c>
      <c r="E72" s="28" t="str">
        <f>D72+Budget!E87</f>
        <v>18,000</v>
      </c>
      <c r="F72" s="28" t="str">
        <f>E72+Budget!F87</f>
        <v>18,000</v>
      </c>
      <c r="G72" s="28" t="str">
        <f>F72+Budget!G87</f>
        <v>21,000</v>
      </c>
      <c r="H72" s="28" t="str">
        <f>G72+Budget!H87</f>
        <v>21,000</v>
      </c>
      <c r="I72" s="28" t="str">
        <f>H72+Budget!I87</f>
        <v>22,000</v>
      </c>
      <c r="J72" s="28" t="str">
        <f>I72+Budget!J87</f>
        <v>22,000</v>
      </c>
      <c r="K72" s="28" t="str">
        <f>J72+Budget!K87</f>
        <v>22,000</v>
      </c>
      <c r="L72" s="28" t="str">
        <f>K72+Budget!L87</f>
        <v>22,000</v>
      </c>
      <c r="M72" s="28" t="str">
        <f>L72+Budget!M87</f>
        <v>22,000</v>
      </c>
      <c r="N72" s="28" t="str">
        <f>M72+Budget!N87</f>
        <v>22,000</v>
      </c>
      <c r="O72" s="28" t="str">
        <f>N72+Budget!O87</f>
        <v>22,000</v>
      </c>
      <c r="P72" s="28" t="str">
        <f>O72+Budget!P87</f>
        <v>22,000</v>
      </c>
      <c r="Q72" s="28" t="str">
        <f>P72+Budget!Q87</f>
        <v>22,000</v>
      </c>
      <c r="R72" s="28" t="str">
        <f>Q72+Budget!R87</f>
        <v>22,000</v>
      </c>
      <c r="S72" s="28" t="str">
        <f>R72+Budget!S87</f>
        <v>22,000</v>
      </c>
      <c r="T72" s="28" t="str">
        <f>S72+Budget!T87</f>
        <v>22,000</v>
      </c>
      <c r="U72" s="28" t="str">
        <f>T72+Budget!U87</f>
        <v>22,000</v>
      </c>
      <c r="V72" s="28" t="str">
        <f>U72+Budget!V87</f>
        <v>22,000</v>
      </c>
      <c r="W72" s="28" t="str">
        <f>V72+Budget!W87</f>
        <v>22,000</v>
      </c>
      <c r="X72" s="28" t="str">
        <f>W72+Budget!X87</f>
        <v>22,000</v>
      </c>
      <c r="Y72" s="28" t="str">
        <f>X72+Budget!Y87</f>
        <v>22,000</v>
      </c>
      <c r="Z72" s="28" t="str">
        <f>Y72+Budget!Z87</f>
        <v>22,000</v>
      </c>
      <c r="AA72" s="28" t="str">
        <f>Z72+Budget!AA87</f>
        <v>22,000</v>
      </c>
      <c r="AB72" s="28" t="str">
        <f>AA72+Budget!AB87</f>
        <v>22,000</v>
      </c>
      <c r="AC72" s="28" t="str">
        <f>AB72+Budget!AC87</f>
        <v>22,000</v>
      </c>
      <c r="AD72" s="28" t="str">
        <f>AC72+Budget!AD87</f>
        <v>22,000</v>
      </c>
      <c r="AE72" s="28" t="str">
        <f>AD72+Budget!AE87</f>
        <v>22,000</v>
      </c>
      <c r="AF72" s="28" t="str">
        <f>AE72+Budget!AF87</f>
        <v>22,000</v>
      </c>
      <c r="AG72" s="28" t="str">
        <f>AF72+Budget!AG87</f>
        <v>22,000</v>
      </c>
      <c r="AH72" s="28" t="str">
        <f>AG72+Budget!AH87</f>
        <v>22,000</v>
      </c>
      <c r="AI72" s="28" t="str">
        <f>AH72+Budget!AI87</f>
        <v>22,000</v>
      </c>
      <c r="AJ72" s="28" t="str">
        <f>AI72+Budget!AJ87</f>
        <v>22,000</v>
      </c>
      <c r="AK72" s="28" t="str">
        <f>AJ72+Budget!AK87</f>
        <v>22,000</v>
      </c>
      <c r="AL72" s="28" t="str">
        <f>AK72+Budget!AL87</f>
        <v>22,000</v>
      </c>
      <c r="AM72" s="28" t="str">
        <f>AL72+Budget!AM87</f>
        <v>22,000</v>
      </c>
      <c r="AN72" s="28" t="str">
        <f>AM72+Budget!AN87</f>
        <v>22,000</v>
      </c>
      <c r="AO72" s="28" t="str">
        <f>AN72+Budget!AO87</f>
        <v>22,000</v>
      </c>
      <c r="AP72" s="28" t="str">
        <f>AO72+Budget!AP87</f>
        <v>22,000</v>
      </c>
      <c r="AQ72" s="28" t="str">
        <f>AP72+Budget!AQ87</f>
        <v>22,000</v>
      </c>
      <c r="AR72" s="28" t="str">
        <f>AQ72+Budget!AR87</f>
        <v>22,000</v>
      </c>
      <c r="AS72" s="28" t="str">
        <f>AR72+Budget!AS87</f>
        <v>22,000</v>
      </c>
      <c r="AT72" s="28" t="str">
        <f>AS72+Budget!AT87</f>
        <v>22,000</v>
      </c>
      <c r="AU72" s="28" t="str">
        <f>AT72+Budget!AU87</f>
        <v>22,000</v>
      </c>
      <c r="AV72" s="28" t="str">
        <f>AU72+Budget!AV87</f>
        <v>22,000</v>
      </c>
      <c r="AW72" s="28" t="str">
        <f>AV72+Budget!AW87</f>
        <v>22,000</v>
      </c>
      <c r="AX72" s="28" t="str">
        <f>AW72+Budget!AX87</f>
        <v>22,000</v>
      </c>
      <c r="AY72" s="28" t="str">
        <f>AX72+Budget!AY87</f>
        <v>22,000</v>
      </c>
      <c r="AZ72" s="4"/>
      <c r="BA72" s="52" t="str">
        <f t="shared" ref="BA72:BA74" si="56">O72</f>
        <v>22,000</v>
      </c>
      <c r="BB72" s="52" t="str">
        <f t="shared" ref="BB72:BB74" si="57">AA72</f>
        <v>22,000</v>
      </c>
      <c r="BC72" s="52" t="str">
        <f t="shared" ref="BC72:BC74" si="58">AM72</f>
        <v>22,000</v>
      </c>
      <c r="BD72" s="52" t="str">
        <f t="shared" ref="BD72:BD74" si="59">AY72</f>
        <v>22,000</v>
      </c>
      <c r="BE72" s="4"/>
      <c r="BF72" s="4"/>
      <c r="BG72" s="4"/>
      <c r="BH72" s="4"/>
      <c r="BI72" s="4"/>
      <c r="BJ72" s="4"/>
      <c r="BK72" s="4"/>
    </row>
    <row r="73" ht="12.0" customHeight="1">
      <c r="A73" s="4"/>
      <c r="B73" s="65" t="s">
        <v>174</v>
      </c>
      <c r="C73" s="43" t="s">
        <v>37</v>
      </c>
      <c r="D73" s="88" t="str">
        <f>-D30</f>
        <v>(250)</v>
      </c>
      <c r="E73" s="61" t="str">
        <f t="shared" ref="E73:AY73" si="55">D73-E30</f>
        <v>(550)</v>
      </c>
      <c r="F73" s="61" t="str">
        <f t="shared" si="55"/>
        <v>(850)</v>
      </c>
      <c r="G73" s="61" t="str">
        <f t="shared" si="55"/>
        <v>(1,200)</v>
      </c>
      <c r="H73" s="61" t="str">
        <f t="shared" si="55"/>
        <v>(1,550)</v>
      </c>
      <c r="I73" s="61" t="str">
        <f t="shared" si="55"/>
        <v>(1,917)</v>
      </c>
      <c r="J73" s="61" t="str">
        <f t="shared" si="55"/>
        <v>(2,283)</v>
      </c>
      <c r="K73" s="61" t="str">
        <f t="shared" si="55"/>
        <v>(2,650)</v>
      </c>
      <c r="L73" s="61" t="str">
        <f t="shared" si="55"/>
        <v>(3,017)</v>
      </c>
      <c r="M73" s="61" t="str">
        <f t="shared" si="55"/>
        <v>(3,383)</v>
      </c>
      <c r="N73" s="61" t="str">
        <f t="shared" si="55"/>
        <v>(3,750)</v>
      </c>
      <c r="O73" s="61" t="str">
        <f t="shared" si="55"/>
        <v>(4,117)</v>
      </c>
      <c r="P73" s="61" t="str">
        <f t="shared" si="55"/>
        <v>(4,483)</v>
      </c>
      <c r="Q73" s="61" t="str">
        <f t="shared" si="55"/>
        <v>(4,850)</v>
      </c>
      <c r="R73" s="61" t="str">
        <f t="shared" si="55"/>
        <v>(5,217)</v>
      </c>
      <c r="S73" s="61" t="str">
        <f t="shared" si="55"/>
        <v>(5,583)</v>
      </c>
      <c r="T73" s="61" t="str">
        <f t="shared" si="55"/>
        <v>(5,950)</v>
      </c>
      <c r="U73" s="61" t="str">
        <f t="shared" si="55"/>
        <v>(6,317)</v>
      </c>
      <c r="V73" s="61" t="str">
        <f t="shared" si="55"/>
        <v>(6,683)</v>
      </c>
      <c r="W73" s="61" t="str">
        <f t="shared" si="55"/>
        <v>(7,050)</v>
      </c>
      <c r="X73" s="61" t="str">
        <f t="shared" si="55"/>
        <v>(7,417)</v>
      </c>
      <c r="Y73" s="61" t="str">
        <f t="shared" si="55"/>
        <v>(7,783)</v>
      </c>
      <c r="Z73" s="61" t="str">
        <f t="shared" si="55"/>
        <v>(8,150)</v>
      </c>
      <c r="AA73" s="61" t="str">
        <f t="shared" si="55"/>
        <v>(8,517)</v>
      </c>
      <c r="AB73" s="61" t="str">
        <f t="shared" si="55"/>
        <v>(8,883)</v>
      </c>
      <c r="AC73" s="61" t="str">
        <f t="shared" si="55"/>
        <v>(9,250)</v>
      </c>
      <c r="AD73" s="61" t="str">
        <f t="shared" si="55"/>
        <v>(9,617)</v>
      </c>
      <c r="AE73" s="61" t="str">
        <f t="shared" si="55"/>
        <v>(9,983)</v>
      </c>
      <c r="AF73" s="61" t="str">
        <f t="shared" si="55"/>
        <v>(10,350)</v>
      </c>
      <c r="AG73" s="61" t="str">
        <f t="shared" si="55"/>
        <v>(10,717)</v>
      </c>
      <c r="AH73" s="61" t="str">
        <f t="shared" si="55"/>
        <v>(11,083)</v>
      </c>
      <c r="AI73" s="61" t="str">
        <f t="shared" si="55"/>
        <v>(11,450)</v>
      </c>
      <c r="AJ73" s="61" t="str">
        <f t="shared" si="55"/>
        <v>(11,817)</v>
      </c>
      <c r="AK73" s="61" t="str">
        <f t="shared" si="55"/>
        <v>(12,183)</v>
      </c>
      <c r="AL73" s="61" t="str">
        <f t="shared" si="55"/>
        <v>(12,550)</v>
      </c>
      <c r="AM73" s="61" t="str">
        <f t="shared" si="55"/>
        <v>(12,917)</v>
      </c>
      <c r="AN73" s="61" t="str">
        <f t="shared" si="55"/>
        <v>(13,283)</v>
      </c>
      <c r="AO73" s="61" t="str">
        <f t="shared" si="55"/>
        <v>(13,650)</v>
      </c>
      <c r="AP73" s="61" t="str">
        <f t="shared" si="55"/>
        <v>(14,017)</v>
      </c>
      <c r="AQ73" s="61" t="str">
        <f t="shared" si="55"/>
        <v>(14,383)</v>
      </c>
      <c r="AR73" s="61" t="str">
        <f t="shared" si="55"/>
        <v>(14,750)</v>
      </c>
      <c r="AS73" s="61" t="str">
        <f t="shared" si="55"/>
        <v>(15,117)</v>
      </c>
      <c r="AT73" s="61" t="str">
        <f t="shared" si="55"/>
        <v>(15,483)</v>
      </c>
      <c r="AU73" s="61" t="str">
        <f t="shared" si="55"/>
        <v>(15,850)</v>
      </c>
      <c r="AV73" s="61" t="str">
        <f t="shared" si="55"/>
        <v>(16,217)</v>
      </c>
      <c r="AW73" s="61" t="str">
        <f t="shared" si="55"/>
        <v>(16,583)</v>
      </c>
      <c r="AX73" s="61" t="str">
        <f t="shared" si="55"/>
        <v>(16,950)</v>
      </c>
      <c r="AY73" s="61" t="str">
        <f t="shared" si="55"/>
        <v>(17,317)</v>
      </c>
      <c r="AZ73" s="4"/>
      <c r="BA73" s="52" t="str">
        <f t="shared" si="56"/>
        <v>(4,117)</v>
      </c>
      <c r="BB73" s="52" t="str">
        <f t="shared" si="57"/>
        <v>(8,517)</v>
      </c>
      <c r="BC73" s="52" t="str">
        <f t="shared" si="58"/>
        <v>(12,917)</v>
      </c>
      <c r="BD73" s="52" t="str">
        <f t="shared" si="59"/>
        <v>(17,317)</v>
      </c>
      <c r="BE73" s="4"/>
      <c r="BF73" s="4"/>
      <c r="BG73" s="4"/>
      <c r="BH73" s="4"/>
      <c r="BI73" s="4"/>
      <c r="BJ73" s="4"/>
      <c r="BK73" s="4"/>
    </row>
    <row r="74" ht="12.0" customHeight="1">
      <c r="A74" s="4"/>
      <c r="B74" s="47" t="s">
        <v>39</v>
      </c>
      <c r="C74" s="48" t="s">
        <v>37</v>
      </c>
      <c r="D74" s="62" t="str">
        <f t="shared" ref="D74:AY74" si="60">SUM(D72:D73)</f>
        <v>14,750</v>
      </c>
      <c r="E74" s="62" t="str">
        <f t="shared" si="60"/>
        <v>17,450</v>
      </c>
      <c r="F74" s="62" t="str">
        <f t="shared" si="60"/>
        <v>17,150</v>
      </c>
      <c r="G74" s="62" t="str">
        <f t="shared" si="60"/>
        <v>19,800</v>
      </c>
      <c r="H74" s="62" t="str">
        <f t="shared" si="60"/>
        <v>19,450</v>
      </c>
      <c r="I74" s="62" t="str">
        <f t="shared" si="60"/>
        <v>20,083</v>
      </c>
      <c r="J74" s="62" t="str">
        <f t="shared" si="60"/>
        <v>19,717</v>
      </c>
      <c r="K74" s="62" t="str">
        <f t="shared" si="60"/>
        <v>19,350</v>
      </c>
      <c r="L74" s="62" t="str">
        <f t="shared" si="60"/>
        <v>18,983</v>
      </c>
      <c r="M74" s="62" t="str">
        <f t="shared" si="60"/>
        <v>18,617</v>
      </c>
      <c r="N74" s="62" t="str">
        <f t="shared" si="60"/>
        <v>18,250</v>
      </c>
      <c r="O74" s="62" t="str">
        <f t="shared" si="60"/>
        <v>17,883</v>
      </c>
      <c r="P74" s="62" t="str">
        <f t="shared" si="60"/>
        <v>17,517</v>
      </c>
      <c r="Q74" s="62" t="str">
        <f t="shared" si="60"/>
        <v>17,150</v>
      </c>
      <c r="R74" s="62" t="str">
        <f t="shared" si="60"/>
        <v>16,783</v>
      </c>
      <c r="S74" s="62" t="str">
        <f t="shared" si="60"/>
        <v>16,417</v>
      </c>
      <c r="T74" s="62" t="str">
        <f t="shared" si="60"/>
        <v>16,050</v>
      </c>
      <c r="U74" s="62" t="str">
        <f t="shared" si="60"/>
        <v>15,683</v>
      </c>
      <c r="V74" s="62" t="str">
        <f t="shared" si="60"/>
        <v>15,317</v>
      </c>
      <c r="W74" s="62" t="str">
        <f t="shared" si="60"/>
        <v>14,950</v>
      </c>
      <c r="X74" s="62" t="str">
        <f t="shared" si="60"/>
        <v>14,583</v>
      </c>
      <c r="Y74" s="62" t="str">
        <f t="shared" si="60"/>
        <v>14,217</v>
      </c>
      <c r="Z74" s="62" t="str">
        <f t="shared" si="60"/>
        <v>13,850</v>
      </c>
      <c r="AA74" s="62" t="str">
        <f t="shared" si="60"/>
        <v>13,483</v>
      </c>
      <c r="AB74" s="62" t="str">
        <f t="shared" si="60"/>
        <v>13,117</v>
      </c>
      <c r="AC74" s="62" t="str">
        <f t="shared" si="60"/>
        <v>12,750</v>
      </c>
      <c r="AD74" s="62" t="str">
        <f t="shared" si="60"/>
        <v>12,383</v>
      </c>
      <c r="AE74" s="62" t="str">
        <f t="shared" si="60"/>
        <v>12,017</v>
      </c>
      <c r="AF74" s="62" t="str">
        <f t="shared" si="60"/>
        <v>11,650</v>
      </c>
      <c r="AG74" s="62" t="str">
        <f t="shared" si="60"/>
        <v>11,283</v>
      </c>
      <c r="AH74" s="62" t="str">
        <f t="shared" si="60"/>
        <v>10,917</v>
      </c>
      <c r="AI74" s="62" t="str">
        <f t="shared" si="60"/>
        <v>10,550</v>
      </c>
      <c r="AJ74" s="62" t="str">
        <f t="shared" si="60"/>
        <v>10,183</v>
      </c>
      <c r="AK74" s="62" t="str">
        <f t="shared" si="60"/>
        <v>9,817</v>
      </c>
      <c r="AL74" s="62" t="str">
        <f t="shared" si="60"/>
        <v>9,450</v>
      </c>
      <c r="AM74" s="62" t="str">
        <f t="shared" si="60"/>
        <v>9,083</v>
      </c>
      <c r="AN74" s="62" t="str">
        <f t="shared" si="60"/>
        <v>8,717</v>
      </c>
      <c r="AO74" s="62" t="str">
        <f t="shared" si="60"/>
        <v>8,350</v>
      </c>
      <c r="AP74" s="62" t="str">
        <f t="shared" si="60"/>
        <v>7,983</v>
      </c>
      <c r="AQ74" s="62" t="str">
        <f t="shared" si="60"/>
        <v>7,617</v>
      </c>
      <c r="AR74" s="62" t="str">
        <f t="shared" si="60"/>
        <v>7,250</v>
      </c>
      <c r="AS74" s="62" t="str">
        <f t="shared" si="60"/>
        <v>6,883</v>
      </c>
      <c r="AT74" s="62" t="str">
        <f t="shared" si="60"/>
        <v>6,517</v>
      </c>
      <c r="AU74" s="62" t="str">
        <f t="shared" si="60"/>
        <v>6,150</v>
      </c>
      <c r="AV74" s="62" t="str">
        <f t="shared" si="60"/>
        <v>5,783</v>
      </c>
      <c r="AW74" s="62" t="str">
        <f t="shared" si="60"/>
        <v>5,417</v>
      </c>
      <c r="AX74" s="62" t="str">
        <f t="shared" si="60"/>
        <v>5,050</v>
      </c>
      <c r="AY74" s="62" t="str">
        <f t="shared" si="60"/>
        <v>4,683</v>
      </c>
      <c r="AZ74" s="4"/>
      <c r="BA74" s="69" t="str">
        <f t="shared" si="56"/>
        <v>17,883</v>
      </c>
      <c r="BB74" s="69" t="str">
        <f t="shared" si="57"/>
        <v>13,483</v>
      </c>
      <c r="BC74" s="69" t="str">
        <f t="shared" si="58"/>
        <v>9,083</v>
      </c>
      <c r="BD74" s="69" t="str">
        <f t="shared" si="59"/>
        <v>4,683</v>
      </c>
      <c r="BE74" s="4"/>
      <c r="BF74" s="4"/>
      <c r="BG74" s="4"/>
      <c r="BH74" s="4"/>
      <c r="BI74" s="4"/>
      <c r="BJ74" s="4"/>
      <c r="BK74" s="4"/>
    </row>
    <row r="75" ht="12.0" customHeight="1">
      <c r="A75" s="4"/>
      <c r="B75" s="53"/>
      <c r="C75" s="84"/>
      <c r="D75" s="29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4"/>
      <c r="BA75" s="52"/>
      <c r="BB75" s="52"/>
      <c r="BC75" s="52"/>
      <c r="BD75" s="52"/>
      <c r="BE75" s="52"/>
      <c r="BF75" s="4"/>
      <c r="BG75" s="4"/>
      <c r="BH75" s="4"/>
      <c r="BI75" s="4"/>
      <c r="BJ75" s="4"/>
      <c r="BK75" s="4"/>
    </row>
    <row r="76" ht="12.0" customHeight="1">
      <c r="A76" s="4"/>
      <c r="B76" s="24" t="s">
        <v>175</v>
      </c>
      <c r="C76" s="78" t="s">
        <v>37</v>
      </c>
      <c r="D76" s="69" t="str">
        <f t="shared" ref="D76:AY76" si="61">D69+D74</f>
        <v>132,128</v>
      </c>
      <c r="E76" s="69" t="str">
        <f t="shared" si="61"/>
        <v>175,647</v>
      </c>
      <c r="F76" s="69" t="str">
        <f t="shared" si="61"/>
        <v>593,916</v>
      </c>
      <c r="G76" s="69" t="str">
        <f t="shared" si="61"/>
        <v>798,602</v>
      </c>
      <c r="H76" s="69" t="str">
        <f t="shared" si="61"/>
        <v>1,249,488</v>
      </c>
      <c r="I76" s="69" t="str">
        <f t="shared" si="61"/>
        <v>1,653,714</v>
      </c>
      <c r="J76" s="69" t="str">
        <f t="shared" si="61"/>
        <v>2,167,139</v>
      </c>
      <c r="K76" s="69" t="str">
        <f t="shared" si="61"/>
        <v>2,792,365</v>
      </c>
      <c r="L76" s="69" t="str">
        <f t="shared" si="61"/>
        <v>13,531,990</v>
      </c>
      <c r="M76" s="69" t="str">
        <f t="shared" si="61"/>
        <v>14,386,666</v>
      </c>
      <c r="N76" s="69" t="str">
        <f t="shared" si="61"/>
        <v>15,355,741</v>
      </c>
      <c r="O76" s="69" t="str">
        <f t="shared" si="61"/>
        <v>16,439,216</v>
      </c>
      <c r="P76" s="69" t="str">
        <f t="shared" si="61"/>
        <v>17,636,442</v>
      </c>
      <c r="Q76" s="69" t="str">
        <f t="shared" si="61"/>
        <v>18,942,867</v>
      </c>
      <c r="R76" s="69" t="str">
        <f t="shared" si="61"/>
        <v>20,356,543</v>
      </c>
      <c r="S76" s="69" t="str">
        <f t="shared" si="61"/>
        <v>21,876,168</v>
      </c>
      <c r="T76" s="69" t="str">
        <f t="shared" si="61"/>
        <v>23,497,844</v>
      </c>
      <c r="U76" s="69" t="str">
        <f t="shared" si="61"/>
        <v>25,218,319</v>
      </c>
      <c r="V76" s="69" t="str">
        <f t="shared" si="61"/>
        <v>27,034,995</v>
      </c>
      <c r="W76" s="69" t="str">
        <f t="shared" si="61"/>
        <v>28,945,270</v>
      </c>
      <c r="X76" s="69" t="str">
        <f t="shared" si="61"/>
        <v>30,945,896</v>
      </c>
      <c r="Y76" s="69" t="str">
        <f t="shared" si="61"/>
        <v>33,032,321</v>
      </c>
      <c r="Z76" s="69" t="str">
        <f t="shared" si="61"/>
        <v>35,201,947</v>
      </c>
      <c r="AA76" s="69" t="str">
        <f t="shared" si="61"/>
        <v>37,452,172</v>
      </c>
      <c r="AB76" s="69" t="str">
        <f t="shared" si="61"/>
        <v>39,778,448</v>
      </c>
      <c r="AC76" s="69" t="str">
        <f t="shared" si="61"/>
        <v>42,179,473</v>
      </c>
      <c r="AD76" s="69" t="str">
        <f t="shared" si="61"/>
        <v>44,651,348</v>
      </c>
      <c r="AE76" s="69" t="str">
        <f t="shared" si="61"/>
        <v>47,190,824</v>
      </c>
      <c r="AF76" s="69" t="str">
        <f t="shared" si="61"/>
        <v>49,797,249</v>
      </c>
      <c r="AG76" s="69" t="str">
        <f t="shared" si="61"/>
        <v>52,466,075</v>
      </c>
      <c r="AH76" s="69" t="str">
        <f t="shared" si="61"/>
        <v>55,195,350</v>
      </c>
      <c r="AI76" s="69" t="str">
        <f t="shared" si="61"/>
        <v>57,981,826</v>
      </c>
      <c r="AJ76" s="69" t="str">
        <f t="shared" si="61"/>
        <v>60,824,851</v>
      </c>
      <c r="AK76" s="69" t="str">
        <f t="shared" si="61"/>
        <v>63,720,527</v>
      </c>
      <c r="AL76" s="69" t="str">
        <f t="shared" si="61"/>
        <v>66,667,552</v>
      </c>
      <c r="AM76" s="69" t="str">
        <f t="shared" si="61"/>
        <v>69,663,978</v>
      </c>
      <c r="AN76" s="69" t="str">
        <f t="shared" si="61"/>
        <v>72,707,853</v>
      </c>
      <c r="AO76" s="69" t="str">
        <f t="shared" si="61"/>
        <v>75,795,929</v>
      </c>
      <c r="AP76" s="69" t="str">
        <f t="shared" si="61"/>
        <v>78,928,204</v>
      </c>
      <c r="AQ76" s="69" t="str">
        <f t="shared" si="61"/>
        <v>82,101,430</v>
      </c>
      <c r="AR76" s="69" t="str">
        <f t="shared" si="61"/>
        <v>85,314,305</v>
      </c>
      <c r="AS76" s="69" t="str">
        <f t="shared" si="61"/>
        <v>88,566,180</v>
      </c>
      <c r="AT76" s="69" t="str">
        <f t="shared" si="61"/>
        <v>91,856,406</v>
      </c>
      <c r="AU76" s="69" t="str">
        <f t="shared" si="61"/>
        <v>95,181,081</v>
      </c>
      <c r="AV76" s="69" t="str">
        <f t="shared" si="61"/>
        <v>98,541,507</v>
      </c>
      <c r="AW76" s="69" t="str">
        <f t="shared" si="61"/>
        <v>101,935,732</v>
      </c>
      <c r="AX76" s="69" t="str">
        <f t="shared" si="61"/>
        <v>105,361,158</v>
      </c>
      <c r="AY76" s="69" t="str">
        <f t="shared" si="61"/>
        <v>108,817,783</v>
      </c>
      <c r="AZ76" s="4"/>
      <c r="BA76" s="69" t="str">
        <f>O76</f>
        <v>16,439,216</v>
      </c>
      <c r="BB76" s="69" t="str">
        <f>AA76</f>
        <v>37,452,172</v>
      </c>
      <c r="BC76" s="69" t="str">
        <f>AM76</f>
        <v>69,663,978</v>
      </c>
      <c r="BD76" s="69" t="str">
        <f>AY76</f>
        <v>108,817,783</v>
      </c>
      <c r="BE76" s="4"/>
      <c r="BF76" s="4"/>
      <c r="BG76" s="4"/>
      <c r="BH76" s="4"/>
      <c r="BI76" s="4"/>
      <c r="BJ76" s="4"/>
      <c r="BK76" s="4"/>
    </row>
    <row r="77" ht="12.0" customHeight="1">
      <c r="A77" s="4"/>
      <c r="B77" s="4"/>
      <c r="C77" s="36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ht="12.0" customHeight="1">
      <c r="A78" s="4"/>
      <c r="B78" s="24" t="s">
        <v>176</v>
      </c>
      <c r="C78" s="36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4"/>
      <c r="BA78" s="52"/>
      <c r="BB78" s="52"/>
      <c r="BC78" s="52"/>
      <c r="BD78" s="52"/>
      <c r="BE78" s="52"/>
      <c r="BF78" s="4"/>
      <c r="BG78" s="4"/>
      <c r="BH78" s="4"/>
      <c r="BI78" s="4"/>
      <c r="BJ78" s="4"/>
      <c r="BK78" s="4"/>
    </row>
    <row r="79" ht="12.0" customHeight="1">
      <c r="A79" s="4"/>
      <c r="B79" s="59" t="s">
        <v>177</v>
      </c>
      <c r="C79" s="49" t="s">
        <v>37</v>
      </c>
      <c r="D79" s="52" t="str">
        <f t="shared" ref="D79:AY79" si="62">D$22*D101</f>
        <v>54</v>
      </c>
      <c r="E79" s="52" t="str">
        <f t="shared" si="62"/>
        <v>54</v>
      </c>
      <c r="F79" s="52" t="str">
        <f t="shared" si="62"/>
        <v>54</v>
      </c>
      <c r="G79" s="52" t="str">
        <f t="shared" si="62"/>
        <v>54</v>
      </c>
      <c r="H79" s="52" t="str">
        <f t="shared" si="62"/>
        <v>54</v>
      </c>
      <c r="I79" s="52" t="str">
        <f t="shared" si="62"/>
        <v>54</v>
      </c>
      <c r="J79" s="52" t="str">
        <f t="shared" si="62"/>
        <v>54</v>
      </c>
      <c r="K79" s="52" t="str">
        <f t="shared" si="62"/>
        <v>54</v>
      </c>
      <c r="L79" s="52" t="str">
        <f t="shared" si="62"/>
        <v>54</v>
      </c>
      <c r="M79" s="52" t="str">
        <f t="shared" si="62"/>
        <v>54</v>
      </c>
      <c r="N79" s="52" t="str">
        <f t="shared" si="62"/>
        <v>54</v>
      </c>
      <c r="O79" s="52" t="str">
        <f t="shared" si="62"/>
        <v>54</v>
      </c>
      <c r="P79" s="52" t="str">
        <f t="shared" si="62"/>
        <v>54</v>
      </c>
      <c r="Q79" s="52" t="str">
        <f t="shared" si="62"/>
        <v>54</v>
      </c>
      <c r="R79" s="52" t="str">
        <f t="shared" si="62"/>
        <v>54</v>
      </c>
      <c r="S79" s="52" t="str">
        <f t="shared" si="62"/>
        <v>54</v>
      </c>
      <c r="T79" s="52" t="str">
        <f t="shared" si="62"/>
        <v>54</v>
      </c>
      <c r="U79" s="52" t="str">
        <f t="shared" si="62"/>
        <v>54</v>
      </c>
      <c r="V79" s="52" t="str">
        <f t="shared" si="62"/>
        <v>54</v>
      </c>
      <c r="W79" s="52" t="str">
        <f t="shared" si="62"/>
        <v>54</v>
      </c>
      <c r="X79" s="52" t="str">
        <f t="shared" si="62"/>
        <v>54</v>
      </c>
      <c r="Y79" s="52" t="str">
        <f t="shared" si="62"/>
        <v>54</v>
      </c>
      <c r="Z79" s="52" t="str">
        <f t="shared" si="62"/>
        <v>54</v>
      </c>
      <c r="AA79" s="52" t="str">
        <f t="shared" si="62"/>
        <v>54</v>
      </c>
      <c r="AB79" s="52" t="str">
        <f t="shared" si="62"/>
        <v>54</v>
      </c>
      <c r="AC79" s="52" t="str">
        <f t="shared" si="62"/>
        <v>54</v>
      </c>
      <c r="AD79" s="52" t="str">
        <f t="shared" si="62"/>
        <v>54</v>
      </c>
      <c r="AE79" s="52" t="str">
        <f t="shared" si="62"/>
        <v>54</v>
      </c>
      <c r="AF79" s="52" t="str">
        <f t="shared" si="62"/>
        <v>54</v>
      </c>
      <c r="AG79" s="52" t="str">
        <f t="shared" si="62"/>
        <v>54</v>
      </c>
      <c r="AH79" s="52" t="str">
        <f t="shared" si="62"/>
        <v>54</v>
      </c>
      <c r="AI79" s="52" t="str">
        <f t="shared" si="62"/>
        <v>54</v>
      </c>
      <c r="AJ79" s="52" t="str">
        <f t="shared" si="62"/>
        <v>54</v>
      </c>
      <c r="AK79" s="52" t="str">
        <f t="shared" si="62"/>
        <v>54</v>
      </c>
      <c r="AL79" s="52" t="str">
        <f t="shared" si="62"/>
        <v>54</v>
      </c>
      <c r="AM79" s="52" t="str">
        <f t="shared" si="62"/>
        <v>54</v>
      </c>
      <c r="AN79" s="52" t="str">
        <f t="shared" si="62"/>
        <v>54</v>
      </c>
      <c r="AO79" s="52" t="str">
        <f t="shared" si="62"/>
        <v>54</v>
      </c>
      <c r="AP79" s="52" t="str">
        <f t="shared" si="62"/>
        <v>54</v>
      </c>
      <c r="AQ79" s="52" t="str">
        <f t="shared" si="62"/>
        <v>54</v>
      </c>
      <c r="AR79" s="52" t="str">
        <f t="shared" si="62"/>
        <v>54</v>
      </c>
      <c r="AS79" s="52" t="str">
        <f t="shared" si="62"/>
        <v>54</v>
      </c>
      <c r="AT79" s="52" t="str">
        <f t="shared" si="62"/>
        <v>54</v>
      </c>
      <c r="AU79" s="52" t="str">
        <f t="shared" si="62"/>
        <v>54</v>
      </c>
      <c r="AV79" s="52" t="str">
        <f t="shared" si="62"/>
        <v>54</v>
      </c>
      <c r="AW79" s="52" t="str">
        <f t="shared" si="62"/>
        <v>54</v>
      </c>
      <c r="AX79" s="52" t="str">
        <f t="shared" si="62"/>
        <v>54</v>
      </c>
      <c r="AY79" s="52" t="str">
        <f t="shared" si="62"/>
        <v>54</v>
      </c>
      <c r="AZ79" s="4"/>
      <c r="BA79" s="52" t="str">
        <f t="shared" ref="BA79:BA82" si="64">O79</f>
        <v>54</v>
      </c>
      <c r="BB79" s="52" t="str">
        <f t="shared" ref="BB79:BB82" si="65">AA79</f>
        <v>54</v>
      </c>
      <c r="BC79" s="52" t="str">
        <f t="shared" ref="BC79:BC82" si="66">AM79</f>
        <v>54</v>
      </c>
      <c r="BD79" s="52" t="str">
        <f t="shared" ref="BD79:BD82" si="67">AY79</f>
        <v>54</v>
      </c>
      <c r="BE79" s="4"/>
      <c r="BF79" s="4"/>
      <c r="BG79" s="4"/>
      <c r="BH79" s="4"/>
      <c r="BI79" s="4"/>
      <c r="BJ79" s="4"/>
      <c r="BK79" s="4"/>
    </row>
    <row r="80" ht="12.0" customHeight="1">
      <c r="A80" s="4"/>
      <c r="B80" s="59" t="s">
        <v>178</v>
      </c>
      <c r="C80" s="49" t="s">
        <v>37</v>
      </c>
      <c r="D80" s="52" t="str">
        <f t="shared" ref="D80:AY80" si="63">D$22*D102</f>
        <v>72</v>
      </c>
      <c r="E80" s="52" t="str">
        <f t="shared" si="63"/>
        <v>72</v>
      </c>
      <c r="F80" s="52" t="str">
        <f t="shared" si="63"/>
        <v>72</v>
      </c>
      <c r="G80" s="52" t="str">
        <f t="shared" si="63"/>
        <v>72</v>
      </c>
      <c r="H80" s="52" t="str">
        <f t="shared" si="63"/>
        <v>72</v>
      </c>
      <c r="I80" s="52" t="str">
        <f t="shared" si="63"/>
        <v>72</v>
      </c>
      <c r="J80" s="52" t="str">
        <f t="shared" si="63"/>
        <v>72</v>
      </c>
      <c r="K80" s="52" t="str">
        <f t="shared" si="63"/>
        <v>72</v>
      </c>
      <c r="L80" s="52" t="str">
        <f t="shared" si="63"/>
        <v>72</v>
      </c>
      <c r="M80" s="52" t="str">
        <f t="shared" si="63"/>
        <v>72</v>
      </c>
      <c r="N80" s="52" t="str">
        <f t="shared" si="63"/>
        <v>72</v>
      </c>
      <c r="O80" s="52" t="str">
        <f t="shared" si="63"/>
        <v>72</v>
      </c>
      <c r="P80" s="52" t="str">
        <f t="shared" si="63"/>
        <v>72</v>
      </c>
      <c r="Q80" s="52" t="str">
        <f t="shared" si="63"/>
        <v>72</v>
      </c>
      <c r="R80" s="52" t="str">
        <f t="shared" si="63"/>
        <v>72</v>
      </c>
      <c r="S80" s="52" t="str">
        <f t="shared" si="63"/>
        <v>72</v>
      </c>
      <c r="T80" s="52" t="str">
        <f t="shared" si="63"/>
        <v>72</v>
      </c>
      <c r="U80" s="52" t="str">
        <f t="shared" si="63"/>
        <v>72</v>
      </c>
      <c r="V80" s="52" t="str">
        <f t="shared" si="63"/>
        <v>72</v>
      </c>
      <c r="W80" s="52" t="str">
        <f t="shared" si="63"/>
        <v>72</v>
      </c>
      <c r="X80" s="52" t="str">
        <f t="shared" si="63"/>
        <v>72</v>
      </c>
      <c r="Y80" s="52" t="str">
        <f t="shared" si="63"/>
        <v>72</v>
      </c>
      <c r="Z80" s="52" t="str">
        <f t="shared" si="63"/>
        <v>72</v>
      </c>
      <c r="AA80" s="52" t="str">
        <f t="shared" si="63"/>
        <v>72</v>
      </c>
      <c r="AB80" s="52" t="str">
        <f t="shared" si="63"/>
        <v>72</v>
      </c>
      <c r="AC80" s="52" t="str">
        <f t="shared" si="63"/>
        <v>72</v>
      </c>
      <c r="AD80" s="52" t="str">
        <f t="shared" si="63"/>
        <v>72</v>
      </c>
      <c r="AE80" s="52" t="str">
        <f t="shared" si="63"/>
        <v>72</v>
      </c>
      <c r="AF80" s="52" t="str">
        <f t="shared" si="63"/>
        <v>72</v>
      </c>
      <c r="AG80" s="52" t="str">
        <f t="shared" si="63"/>
        <v>72</v>
      </c>
      <c r="AH80" s="52" t="str">
        <f t="shared" si="63"/>
        <v>72</v>
      </c>
      <c r="AI80" s="52" t="str">
        <f t="shared" si="63"/>
        <v>72</v>
      </c>
      <c r="AJ80" s="52" t="str">
        <f t="shared" si="63"/>
        <v>72</v>
      </c>
      <c r="AK80" s="52" t="str">
        <f t="shared" si="63"/>
        <v>72</v>
      </c>
      <c r="AL80" s="52" t="str">
        <f t="shared" si="63"/>
        <v>72</v>
      </c>
      <c r="AM80" s="52" t="str">
        <f t="shared" si="63"/>
        <v>72</v>
      </c>
      <c r="AN80" s="52" t="str">
        <f t="shared" si="63"/>
        <v>72</v>
      </c>
      <c r="AO80" s="52" t="str">
        <f t="shared" si="63"/>
        <v>72</v>
      </c>
      <c r="AP80" s="52" t="str">
        <f t="shared" si="63"/>
        <v>72</v>
      </c>
      <c r="AQ80" s="52" t="str">
        <f t="shared" si="63"/>
        <v>72</v>
      </c>
      <c r="AR80" s="52" t="str">
        <f t="shared" si="63"/>
        <v>72</v>
      </c>
      <c r="AS80" s="52" t="str">
        <f t="shared" si="63"/>
        <v>72</v>
      </c>
      <c r="AT80" s="52" t="str">
        <f t="shared" si="63"/>
        <v>72</v>
      </c>
      <c r="AU80" s="52" t="str">
        <f t="shared" si="63"/>
        <v>72</v>
      </c>
      <c r="AV80" s="52" t="str">
        <f t="shared" si="63"/>
        <v>72</v>
      </c>
      <c r="AW80" s="52" t="str">
        <f t="shared" si="63"/>
        <v>72</v>
      </c>
      <c r="AX80" s="52" t="str">
        <f t="shared" si="63"/>
        <v>72</v>
      </c>
      <c r="AY80" s="52" t="str">
        <f t="shared" si="63"/>
        <v>72</v>
      </c>
      <c r="AZ80" s="4"/>
      <c r="BA80" s="52" t="str">
        <f t="shared" si="64"/>
        <v>72</v>
      </c>
      <c r="BB80" s="52" t="str">
        <f t="shared" si="65"/>
        <v>72</v>
      </c>
      <c r="BC80" s="52" t="str">
        <f t="shared" si="66"/>
        <v>72</v>
      </c>
      <c r="BD80" s="52" t="str">
        <f t="shared" si="67"/>
        <v>72</v>
      </c>
      <c r="BE80" s="4"/>
      <c r="BF80" s="4"/>
      <c r="BG80" s="4"/>
      <c r="BH80" s="4"/>
      <c r="BI80" s="4"/>
      <c r="BJ80" s="4"/>
      <c r="BK80" s="4"/>
    </row>
    <row r="81" ht="12.0" customHeight="1">
      <c r="A81" s="4"/>
      <c r="B81" s="65" t="s">
        <v>36</v>
      </c>
      <c r="C81" s="43" t="s">
        <v>37</v>
      </c>
      <c r="D81" s="88" t="str">
        <f>Funding!D5</f>
        <v>150,000</v>
      </c>
      <c r="E81" s="80" t="str">
        <f>D81+Funding!E5</f>
        <v>150,000</v>
      </c>
      <c r="F81" s="80" t="str">
        <f>E81+Funding!F5</f>
        <v>150,000</v>
      </c>
      <c r="G81" s="80" t="str">
        <f>F81+Funding!G5</f>
        <v>150,000</v>
      </c>
      <c r="H81" s="80" t="str">
        <f>G81+Funding!H5</f>
        <v>300,000</v>
      </c>
      <c r="I81" s="80" t="str">
        <f>H81+Funding!I5</f>
        <v>300,000</v>
      </c>
      <c r="J81" s="80" t="str">
        <f>I81+Funding!J5</f>
        <v>300,000</v>
      </c>
      <c r="K81" s="80" t="str">
        <f>J81+Funding!K5</f>
        <v>300,000</v>
      </c>
      <c r="L81" s="80" t="str">
        <f>K81+Funding!L5</f>
        <v>300,000</v>
      </c>
      <c r="M81" s="80" t="str">
        <f>L81+Funding!M5</f>
        <v>300,000</v>
      </c>
      <c r="N81" s="80" t="str">
        <f>M81+Funding!N5</f>
        <v>300,000</v>
      </c>
      <c r="O81" s="80" t="str">
        <f>N81+Funding!O5</f>
        <v>300,000</v>
      </c>
      <c r="P81" s="80" t="str">
        <f>O81+Funding!P5</f>
        <v>300,000</v>
      </c>
      <c r="Q81" s="80" t="str">
        <f>P81+Funding!Q5</f>
        <v>300,000</v>
      </c>
      <c r="R81" s="80" t="str">
        <f>Q81+Funding!R5</f>
        <v>300,000</v>
      </c>
      <c r="S81" s="80" t="str">
        <f>R81+Funding!S5</f>
        <v>300,000</v>
      </c>
      <c r="T81" s="80" t="str">
        <f>S81+Funding!T5</f>
        <v>300,000</v>
      </c>
      <c r="U81" s="80" t="str">
        <f>T81+Funding!U5</f>
        <v>300,000</v>
      </c>
      <c r="V81" s="80" t="str">
        <f>U81+Funding!V5</f>
        <v>300,000</v>
      </c>
      <c r="W81" s="80" t="str">
        <f>V81+Funding!W5</f>
        <v>300,000</v>
      </c>
      <c r="X81" s="80" t="str">
        <f>W81+Funding!X5</f>
        <v>300,000</v>
      </c>
      <c r="Y81" s="80" t="str">
        <f>X81+Funding!Y5</f>
        <v>300,000</v>
      </c>
      <c r="Z81" s="80" t="str">
        <f>Y81+Funding!Z5</f>
        <v>300,000</v>
      </c>
      <c r="AA81" s="80" t="str">
        <f>Z81+Funding!AA5</f>
        <v>300,000</v>
      </c>
      <c r="AB81" s="80" t="str">
        <f>AA81+Funding!AB5</f>
        <v>300,000</v>
      </c>
      <c r="AC81" s="80" t="str">
        <f>AB81+Funding!AC5</f>
        <v>300,000</v>
      </c>
      <c r="AD81" s="80" t="str">
        <f>AC81+Funding!AD5</f>
        <v>300,000</v>
      </c>
      <c r="AE81" s="80" t="str">
        <f>AD81+Funding!AE5</f>
        <v>300,000</v>
      </c>
      <c r="AF81" s="80" t="str">
        <f>AE81+Funding!AF5</f>
        <v>300,000</v>
      </c>
      <c r="AG81" s="80" t="str">
        <f>AF81+Funding!AG5</f>
        <v>300,000</v>
      </c>
      <c r="AH81" s="80" t="str">
        <f>AG81+Funding!AH5</f>
        <v>300,000</v>
      </c>
      <c r="AI81" s="80" t="str">
        <f>AH81+Funding!AI5</f>
        <v>300,000</v>
      </c>
      <c r="AJ81" s="80" t="str">
        <f>AI81+Funding!AJ5</f>
        <v>300,000</v>
      </c>
      <c r="AK81" s="80" t="str">
        <f>AJ81+Funding!AK5</f>
        <v>300,000</v>
      </c>
      <c r="AL81" s="80" t="str">
        <f>AK81+Funding!AL5</f>
        <v>300,000</v>
      </c>
      <c r="AM81" s="80" t="str">
        <f>AL81+Funding!AM5</f>
        <v>300,000</v>
      </c>
      <c r="AN81" s="80" t="str">
        <f>AM81+Funding!AN5</f>
        <v>300,000</v>
      </c>
      <c r="AO81" s="80" t="str">
        <f>AN81+Funding!AO5</f>
        <v>300,000</v>
      </c>
      <c r="AP81" s="80" t="str">
        <f>AO81+Funding!AP5</f>
        <v>300,000</v>
      </c>
      <c r="AQ81" s="80" t="str">
        <f>AP81+Funding!AQ5</f>
        <v>300,000</v>
      </c>
      <c r="AR81" s="80" t="str">
        <f>AQ81+Funding!AR5</f>
        <v>300,000</v>
      </c>
      <c r="AS81" s="80" t="str">
        <f>AR81+Funding!AS5</f>
        <v>300,000</v>
      </c>
      <c r="AT81" s="80" t="str">
        <f>AS81+Funding!AT5</f>
        <v>300,000</v>
      </c>
      <c r="AU81" s="80" t="str">
        <f>AT81+Funding!AU5</f>
        <v>300,000</v>
      </c>
      <c r="AV81" s="80" t="str">
        <f>AU81+Funding!AV5</f>
        <v>300,000</v>
      </c>
      <c r="AW81" s="80" t="str">
        <f>AV81+Funding!AW5</f>
        <v>300,000</v>
      </c>
      <c r="AX81" s="80" t="str">
        <f>AW81+Funding!AX5</f>
        <v>300,000</v>
      </c>
      <c r="AY81" s="80" t="str">
        <f>AX81+Funding!AY5</f>
        <v>300,000</v>
      </c>
      <c r="AZ81" s="4"/>
      <c r="BA81" s="52" t="str">
        <f t="shared" si="64"/>
        <v>300,000</v>
      </c>
      <c r="BB81" s="52" t="str">
        <f t="shared" si="65"/>
        <v>300,000</v>
      </c>
      <c r="BC81" s="52" t="str">
        <f t="shared" si="66"/>
        <v>300,000</v>
      </c>
      <c r="BD81" s="52" t="str">
        <f t="shared" si="67"/>
        <v>300,000</v>
      </c>
      <c r="BE81" s="4"/>
      <c r="BF81" s="4"/>
      <c r="BG81" s="4"/>
      <c r="BH81" s="4"/>
      <c r="BI81" s="4"/>
      <c r="BJ81" s="4"/>
      <c r="BK81" s="4"/>
    </row>
    <row r="82" ht="12.0" customHeight="1">
      <c r="A82" s="4"/>
      <c r="B82" s="47" t="s">
        <v>39</v>
      </c>
      <c r="C82" s="48" t="s">
        <v>37</v>
      </c>
      <c r="D82" s="62" t="str">
        <f t="shared" ref="D82:AY82" si="68">SUM(D79:D81)</f>
        <v>150,126</v>
      </c>
      <c r="E82" s="62" t="str">
        <f t="shared" si="68"/>
        <v>150,126</v>
      </c>
      <c r="F82" s="62" t="str">
        <f t="shared" si="68"/>
        <v>150,126</v>
      </c>
      <c r="G82" s="62" t="str">
        <f t="shared" si="68"/>
        <v>150,126</v>
      </c>
      <c r="H82" s="62" t="str">
        <f t="shared" si="68"/>
        <v>300,126</v>
      </c>
      <c r="I82" s="62" t="str">
        <f t="shared" si="68"/>
        <v>300,126</v>
      </c>
      <c r="J82" s="62" t="str">
        <f t="shared" si="68"/>
        <v>300,126</v>
      </c>
      <c r="K82" s="62" t="str">
        <f t="shared" si="68"/>
        <v>300,126</v>
      </c>
      <c r="L82" s="62" t="str">
        <f t="shared" si="68"/>
        <v>300,126</v>
      </c>
      <c r="M82" s="62" t="str">
        <f t="shared" si="68"/>
        <v>300,126</v>
      </c>
      <c r="N82" s="62" t="str">
        <f t="shared" si="68"/>
        <v>300,126</v>
      </c>
      <c r="O82" s="62" t="str">
        <f t="shared" si="68"/>
        <v>300,126</v>
      </c>
      <c r="P82" s="62" t="str">
        <f t="shared" si="68"/>
        <v>300,126</v>
      </c>
      <c r="Q82" s="62" t="str">
        <f t="shared" si="68"/>
        <v>300,126</v>
      </c>
      <c r="R82" s="62" t="str">
        <f t="shared" si="68"/>
        <v>300,126</v>
      </c>
      <c r="S82" s="62" t="str">
        <f t="shared" si="68"/>
        <v>300,126</v>
      </c>
      <c r="T82" s="62" t="str">
        <f t="shared" si="68"/>
        <v>300,126</v>
      </c>
      <c r="U82" s="62" t="str">
        <f t="shared" si="68"/>
        <v>300,126</v>
      </c>
      <c r="V82" s="62" t="str">
        <f t="shared" si="68"/>
        <v>300,126</v>
      </c>
      <c r="W82" s="62" t="str">
        <f t="shared" si="68"/>
        <v>300,126</v>
      </c>
      <c r="X82" s="62" t="str">
        <f t="shared" si="68"/>
        <v>300,126</v>
      </c>
      <c r="Y82" s="62" t="str">
        <f t="shared" si="68"/>
        <v>300,126</v>
      </c>
      <c r="Z82" s="62" t="str">
        <f t="shared" si="68"/>
        <v>300,126</v>
      </c>
      <c r="AA82" s="62" t="str">
        <f t="shared" si="68"/>
        <v>300,126</v>
      </c>
      <c r="AB82" s="62" t="str">
        <f t="shared" si="68"/>
        <v>300,126</v>
      </c>
      <c r="AC82" s="62" t="str">
        <f t="shared" si="68"/>
        <v>300,126</v>
      </c>
      <c r="AD82" s="62" t="str">
        <f t="shared" si="68"/>
        <v>300,126</v>
      </c>
      <c r="AE82" s="62" t="str">
        <f t="shared" si="68"/>
        <v>300,126</v>
      </c>
      <c r="AF82" s="62" t="str">
        <f t="shared" si="68"/>
        <v>300,126</v>
      </c>
      <c r="AG82" s="62" t="str">
        <f t="shared" si="68"/>
        <v>300,126</v>
      </c>
      <c r="AH82" s="62" t="str">
        <f t="shared" si="68"/>
        <v>300,126</v>
      </c>
      <c r="AI82" s="62" t="str">
        <f t="shared" si="68"/>
        <v>300,126</v>
      </c>
      <c r="AJ82" s="62" t="str">
        <f t="shared" si="68"/>
        <v>300,126</v>
      </c>
      <c r="AK82" s="62" t="str">
        <f t="shared" si="68"/>
        <v>300,126</v>
      </c>
      <c r="AL82" s="62" t="str">
        <f t="shared" si="68"/>
        <v>300,126</v>
      </c>
      <c r="AM82" s="62" t="str">
        <f t="shared" si="68"/>
        <v>300,126</v>
      </c>
      <c r="AN82" s="62" t="str">
        <f t="shared" si="68"/>
        <v>300,126</v>
      </c>
      <c r="AO82" s="62" t="str">
        <f t="shared" si="68"/>
        <v>300,126</v>
      </c>
      <c r="AP82" s="62" t="str">
        <f t="shared" si="68"/>
        <v>300,126</v>
      </c>
      <c r="AQ82" s="62" t="str">
        <f t="shared" si="68"/>
        <v>300,126</v>
      </c>
      <c r="AR82" s="62" t="str">
        <f t="shared" si="68"/>
        <v>300,126</v>
      </c>
      <c r="AS82" s="62" t="str">
        <f t="shared" si="68"/>
        <v>300,126</v>
      </c>
      <c r="AT82" s="62" t="str">
        <f t="shared" si="68"/>
        <v>300,126</v>
      </c>
      <c r="AU82" s="62" t="str">
        <f t="shared" si="68"/>
        <v>300,126</v>
      </c>
      <c r="AV82" s="62" t="str">
        <f t="shared" si="68"/>
        <v>300,126</v>
      </c>
      <c r="AW82" s="62" t="str">
        <f t="shared" si="68"/>
        <v>300,126</v>
      </c>
      <c r="AX82" s="62" t="str">
        <f t="shared" si="68"/>
        <v>300,126</v>
      </c>
      <c r="AY82" s="62" t="str">
        <f t="shared" si="68"/>
        <v>300,126</v>
      </c>
      <c r="AZ82" s="4"/>
      <c r="BA82" s="69" t="str">
        <f t="shared" si="64"/>
        <v>300,126</v>
      </c>
      <c r="BB82" s="69" t="str">
        <f t="shared" si="65"/>
        <v>300,126</v>
      </c>
      <c r="BC82" s="69" t="str">
        <f t="shared" si="66"/>
        <v>300,126</v>
      </c>
      <c r="BD82" s="69" t="str">
        <f t="shared" si="67"/>
        <v>300,126</v>
      </c>
      <c r="BE82" s="4"/>
      <c r="BF82" s="4"/>
      <c r="BG82" s="4"/>
      <c r="BH82" s="4"/>
      <c r="BI82" s="4"/>
      <c r="BJ82" s="4"/>
      <c r="BK82" s="4"/>
    </row>
    <row r="83" ht="12.0" customHeight="1">
      <c r="A83" s="4"/>
      <c r="B83" s="4"/>
      <c r="C83" s="3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52"/>
      <c r="BB83" s="52"/>
      <c r="BC83" s="52"/>
      <c r="BD83" s="52"/>
      <c r="BE83" s="4"/>
      <c r="BF83" s="4"/>
      <c r="BG83" s="4"/>
      <c r="BH83" s="4"/>
      <c r="BI83" s="4"/>
      <c r="BJ83" s="4"/>
      <c r="BK83" s="4"/>
    </row>
    <row r="84" ht="12.0" customHeight="1">
      <c r="A84" s="4"/>
      <c r="B84" s="24" t="s">
        <v>38</v>
      </c>
      <c r="C84" s="3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ht="12.0" customHeight="1">
      <c r="A85" s="4"/>
      <c r="B85" s="39" t="s">
        <v>179</v>
      </c>
      <c r="C85" s="49" t="s">
        <v>37</v>
      </c>
      <c r="D85" s="29" t="str">
        <f>Funding!D6</f>
        <v>0</v>
      </c>
      <c r="E85" s="28" t="str">
        <f>D85+Funding!E6</f>
        <v>0</v>
      </c>
      <c r="F85" s="28" t="str">
        <f>E85+Funding!F6</f>
        <v>300,000</v>
      </c>
      <c r="G85" s="28" t="str">
        <f>F85+Funding!G6</f>
        <v>300,000</v>
      </c>
      <c r="H85" s="28" t="str">
        <f>G85+Funding!H6</f>
        <v>300,000</v>
      </c>
      <c r="I85" s="28" t="str">
        <f>H85+Funding!I6</f>
        <v>300,000</v>
      </c>
      <c r="J85" s="28" t="str">
        <f>I85+Funding!J6</f>
        <v>300,000</v>
      </c>
      <c r="K85" s="28" t="str">
        <f>J85+Funding!K6</f>
        <v>300,000</v>
      </c>
      <c r="L85" s="28" t="str">
        <f>K85+Funding!L6</f>
        <v>10,300,000</v>
      </c>
      <c r="M85" s="28" t="str">
        <f>L85+Funding!M6</f>
        <v>10,300,000</v>
      </c>
      <c r="N85" s="28" t="str">
        <f>M85+Funding!N6</f>
        <v>10,300,000</v>
      </c>
      <c r="O85" s="28" t="str">
        <f>N85+Funding!O6</f>
        <v>10,300,000</v>
      </c>
      <c r="P85" s="28" t="str">
        <f>O85+Funding!P6</f>
        <v>10,300,000</v>
      </c>
      <c r="Q85" s="28" t="str">
        <f>P85+Funding!Q6</f>
        <v>10,300,000</v>
      </c>
      <c r="R85" s="28" t="str">
        <f>Q85+Funding!R6</f>
        <v>10,300,000</v>
      </c>
      <c r="S85" s="28" t="str">
        <f>R85+Funding!S6</f>
        <v>10,300,000</v>
      </c>
      <c r="T85" s="28" t="str">
        <f>S85+Funding!T6</f>
        <v>10,300,000</v>
      </c>
      <c r="U85" s="28" t="str">
        <f>T85+Funding!U6</f>
        <v>10,300,000</v>
      </c>
      <c r="V85" s="28" t="str">
        <f>U85+Funding!V6</f>
        <v>10,300,000</v>
      </c>
      <c r="W85" s="28" t="str">
        <f>V85+Funding!W6</f>
        <v>10,300,000</v>
      </c>
      <c r="X85" s="28" t="str">
        <f>W85+Funding!X6</f>
        <v>10,300,000</v>
      </c>
      <c r="Y85" s="28" t="str">
        <f>X85+Funding!Y6</f>
        <v>10,300,000</v>
      </c>
      <c r="Z85" s="28" t="str">
        <f>Y85+Funding!Z6</f>
        <v>10,300,000</v>
      </c>
      <c r="AA85" s="28" t="str">
        <f>Z85+Funding!AA6</f>
        <v>10,300,000</v>
      </c>
      <c r="AB85" s="28" t="str">
        <f>AA85+Funding!AB6</f>
        <v>10,300,000</v>
      </c>
      <c r="AC85" s="28" t="str">
        <f>AB85+Funding!AC6</f>
        <v>10,300,000</v>
      </c>
      <c r="AD85" s="28" t="str">
        <f>AC85+Funding!AD6</f>
        <v>10,300,000</v>
      </c>
      <c r="AE85" s="28" t="str">
        <f>AD85+Funding!AE6</f>
        <v>10,300,000</v>
      </c>
      <c r="AF85" s="28" t="str">
        <f>AE85+Funding!AF6</f>
        <v>10,300,000</v>
      </c>
      <c r="AG85" s="28" t="str">
        <f>AF85+Funding!AG6</f>
        <v>10,300,000</v>
      </c>
      <c r="AH85" s="28" t="str">
        <f>AG85+Funding!AH6</f>
        <v>10,300,000</v>
      </c>
      <c r="AI85" s="28" t="str">
        <f>AH85+Funding!AI6</f>
        <v>10,300,000</v>
      </c>
      <c r="AJ85" s="28" t="str">
        <f>AI85+Funding!AJ6</f>
        <v>10,300,000</v>
      </c>
      <c r="AK85" s="28" t="str">
        <f>AJ85+Funding!AK6</f>
        <v>10,300,000</v>
      </c>
      <c r="AL85" s="28" t="str">
        <f>AK85+Funding!AL6</f>
        <v>10,300,000</v>
      </c>
      <c r="AM85" s="28" t="str">
        <f>AL85+Funding!AM6</f>
        <v>10,300,000</v>
      </c>
      <c r="AN85" s="28" t="str">
        <f>AM85+Funding!AN6</f>
        <v>10,300,000</v>
      </c>
      <c r="AO85" s="28" t="str">
        <f>AN85+Funding!AO6</f>
        <v>10,300,000</v>
      </c>
      <c r="AP85" s="28" t="str">
        <f>AO85+Funding!AP6</f>
        <v>10,300,000</v>
      </c>
      <c r="AQ85" s="28" t="str">
        <f>AP85+Funding!AQ6</f>
        <v>10,300,000</v>
      </c>
      <c r="AR85" s="28" t="str">
        <f>AQ85+Funding!AR6</f>
        <v>10,300,000</v>
      </c>
      <c r="AS85" s="28" t="str">
        <f>AR85+Funding!AS6</f>
        <v>10,300,000</v>
      </c>
      <c r="AT85" s="28" t="str">
        <f>AS85+Funding!AT6</f>
        <v>10,300,000</v>
      </c>
      <c r="AU85" s="28" t="str">
        <f>AT85+Funding!AU6</f>
        <v>10,300,000</v>
      </c>
      <c r="AV85" s="28" t="str">
        <f>AU85+Funding!AV6</f>
        <v>10,300,000</v>
      </c>
      <c r="AW85" s="28" t="str">
        <f>AV85+Funding!AW6</f>
        <v>10,300,000</v>
      </c>
      <c r="AX85" s="28" t="str">
        <f>AW85+Funding!AX6</f>
        <v>10,300,000</v>
      </c>
      <c r="AY85" s="28" t="str">
        <f>AX85+Funding!AY6</f>
        <v>10,300,000</v>
      </c>
      <c r="AZ85" s="4"/>
      <c r="BA85" s="52" t="str">
        <f t="shared" ref="BA85:BA87" si="70">O85</f>
        <v>10,300,000</v>
      </c>
      <c r="BB85" s="52" t="str">
        <f t="shared" ref="BB85:BB87" si="71">AA85</f>
        <v>10,300,000</v>
      </c>
      <c r="BC85" s="52" t="str">
        <f t="shared" ref="BC85:BC87" si="72">AM85</f>
        <v>10,300,000</v>
      </c>
      <c r="BD85" s="52" t="str">
        <f t="shared" ref="BD85:BD87" si="73">AY85</f>
        <v>10,300,000</v>
      </c>
      <c r="BE85" s="4"/>
      <c r="BF85" s="4"/>
      <c r="BG85" s="4"/>
      <c r="BH85" s="4"/>
      <c r="BI85" s="4"/>
      <c r="BJ85" s="4"/>
      <c r="BK85" s="4"/>
    </row>
    <row r="86" ht="12.0" customHeight="1">
      <c r="A86" s="4"/>
      <c r="B86" s="42" t="s">
        <v>180</v>
      </c>
      <c r="C86" s="43" t="s">
        <v>37</v>
      </c>
      <c r="D86" s="88" t="str">
        <f>D39</f>
        <v>(17,998)</v>
      </c>
      <c r="E86" s="61" t="str">
        <f t="shared" ref="E86:AY86" si="69">D86+E39</f>
        <v>25,521</v>
      </c>
      <c r="F86" s="61" t="str">
        <f t="shared" si="69"/>
        <v>143,790</v>
      </c>
      <c r="G86" s="61" t="str">
        <f t="shared" si="69"/>
        <v>348,476</v>
      </c>
      <c r="H86" s="61" t="str">
        <f t="shared" si="69"/>
        <v>649,362</v>
      </c>
      <c r="I86" s="61" t="str">
        <f t="shared" si="69"/>
        <v>1,053,588</v>
      </c>
      <c r="J86" s="61" t="str">
        <f t="shared" si="69"/>
        <v>1,567,013</v>
      </c>
      <c r="K86" s="61" t="str">
        <f t="shared" si="69"/>
        <v>2,192,239</v>
      </c>
      <c r="L86" s="61" t="str">
        <f t="shared" si="69"/>
        <v>2,931,864</v>
      </c>
      <c r="M86" s="61" t="str">
        <f t="shared" si="69"/>
        <v>3,786,540</v>
      </c>
      <c r="N86" s="61" t="str">
        <f t="shared" si="69"/>
        <v>4,755,615</v>
      </c>
      <c r="O86" s="61" t="str">
        <f t="shared" si="69"/>
        <v>5,839,090</v>
      </c>
      <c r="P86" s="61" t="str">
        <f t="shared" si="69"/>
        <v>7,036,316</v>
      </c>
      <c r="Q86" s="61" t="str">
        <f t="shared" si="69"/>
        <v>8,342,741</v>
      </c>
      <c r="R86" s="61" t="str">
        <f t="shared" si="69"/>
        <v>9,756,417</v>
      </c>
      <c r="S86" s="61" t="str">
        <f t="shared" si="69"/>
        <v>11,276,042</v>
      </c>
      <c r="T86" s="61" t="str">
        <f t="shared" si="69"/>
        <v>12,897,718</v>
      </c>
      <c r="U86" s="61" t="str">
        <f t="shared" si="69"/>
        <v>14,618,193</v>
      </c>
      <c r="V86" s="61" t="str">
        <f t="shared" si="69"/>
        <v>16,434,869</v>
      </c>
      <c r="W86" s="61" t="str">
        <f t="shared" si="69"/>
        <v>18,345,144</v>
      </c>
      <c r="X86" s="61" t="str">
        <f t="shared" si="69"/>
        <v>20,345,770</v>
      </c>
      <c r="Y86" s="61" t="str">
        <f t="shared" si="69"/>
        <v>22,432,195</v>
      </c>
      <c r="Z86" s="61" t="str">
        <f t="shared" si="69"/>
        <v>24,601,821</v>
      </c>
      <c r="AA86" s="61" t="str">
        <f t="shared" si="69"/>
        <v>26,852,046</v>
      </c>
      <c r="AB86" s="61" t="str">
        <f t="shared" si="69"/>
        <v>29,178,322</v>
      </c>
      <c r="AC86" s="61" t="str">
        <f t="shared" si="69"/>
        <v>31,579,347</v>
      </c>
      <c r="AD86" s="61" t="str">
        <f t="shared" si="69"/>
        <v>34,051,222</v>
      </c>
      <c r="AE86" s="61" t="str">
        <f t="shared" si="69"/>
        <v>36,590,698</v>
      </c>
      <c r="AF86" s="61" t="str">
        <f t="shared" si="69"/>
        <v>39,197,123</v>
      </c>
      <c r="AG86" s="61" t="str">
        <f t="shared" si="69"/>
        <v>41,865,949</v>
      </c>
      <c r="AH86" s="61" t="str">
        <f t="shared" si="69"/>
        <v>44,595,224</v>
      </c>
      <c r="AI86" s="61" t="str">
        <f t="shared" si="69"/>
        <v>47,381,700</v>
      </c>
      <c r="AJ86" s="61" t="str">
        <f t="shared" si="69"/>
        <v>50,224,725</v>
      </c>
      <c r="AK86" s="61" t="str">
        <f t="shared" si="69"/>
        <v>53,120,401</v>
      </c>
      <c r="AL86" s="61" t="str">
        <f t="shared" si="69"/>
        <v>56,067,426</v>
      </c>
      <c r="AM86" s="61" t="str">
        <f t="shared" si="69"/>
        <v>59,063,852</v>
      </c>
      <c r="AN86" s="61" t="str">
        <f t="shared" si="69"/>
        <v>62,107,727</v>
      </c>
      <c r="AO86" s="61" t="str">
        <f t="shared" si="69"/>
        <v>65,195,803</v>
      </c>
      <c r="AP86" s="61" t="str">
        <f t="shared" si="69"/>
        <v>68,328,078</v>
      </c>
      <c r="AQ86" s="61" t="str">
        <f t="shared" si="69"/>
        <v>71,501,304</v>
      </c>
      <c r="AR86" s="61" t="str">
        <f t="shared" si="69"/>
        <v>74,714,179</v>
      </c>
      <c r="AS86" s="61" t="str">
        <f t="shared" si="69"/>
        <v>77,966,054</v>
      </c>
      <c r="AT86" s="61" t="str">
        <f t="shared" si="69"/>
        <v>81,256,280</v>
      </c>
      <c r="AU86" s="61" t="str">
        <f t="shared" si="69"/>
        <v>84,580,955</v>
      </c>
      <c r="AV86" s="61" t="str">
        <f t="shared" si="69"/>
        <v>87,941,381</v>
      </c>
      <c r="AW86" s="61" t="str">
        <f t="shared" si="69"/>
        <v>91,335,606</v>
      </c>
      <c r="AX86" s="61" t="str">
        <f t="shared" si="69"/>
        <v>94,761,032</v>
      </c>
      <c r="AY86" s="61" t="str">
        <f t="shared" si="69"/>
        <v>98,217,657</v>
      </c>
      <c r="AZ86" s="4"/>
      <c r="BA86" s="52" t="str">
        <f t="shared" si="70"/>
        <v>5,839,090</v>
      </c>
      <c r="BB86" s="52" t="str">
        <f t="shared" si="71"/>
        <v>26,852,046</v>
      </c>
      <c r="BC86" s="52" t="str">
        <f t="shared" si="72"/>
        <v>59,063,852</v>
      </c>
      <c r="BD86" s="52" t="str">
        <f t="shared" si="73"/>
        <v>98,217,657</v>
      </c>
      <c r="BE86" s="4"/>
      <c r="BF86" s="4"/>
      <c r="BG86" s="4"/>
      <c r="BH86" s="4"/>
      <c r="BI86" s="4"/>
      <c r="BJ86" s="4"/>
      <c r="BK86" s="4"/>
    </row>
    <row r="87" ht="12.0" customHeight="1">
      <c r="A87" s="4"/>
      <c r="B87" s="47" t="s">
        <v>39</v>
      </c>
      <c r="C87" s="48" t="s">
        <v>37</v>
      </c>
      <c r="D87" s="62" t="str">
        <f t="shared" ref="D87:AY87" si="74">SUM(D85:D86)</f>
        <v>(17,998)</v>
      </c>
      <c r="E87" s="62" t="str">
        <f t="shared" si="74"/>
        <v>25,521</v>
      </c>
      <c r="F87" s="62" t="str">
        <f t="shared" si="74"/>
        <v>443,790</v>
      </c>
      <c r="G87" s="62" t="str">
        <f t="shared" si="74"/>
        <v>648,476</v>
      </c>
      <c r="H87" s="62" t="str">
        <f t="shared" si="74"/>
        <v>949,362</v>
      </c>
      <c r="I87" s="62" t="str">
        <f t="shared" si="74"/>
        <v>1,353,588</v>
      </c>
      <c r="J87" s="62" t="str">
        <f t="shared" si="74"/>
        <v>1,867,013</v>
      </c>
      <c r="K87" s="62" t="str">
        <f t="shared" si="74"/>
        <v>2,492,239</v>
      </c>
      <c r="L87" s="62" t="str">
        <f t="shared" si="74"/>
        <v>13,231,864</v>
      </c>
      <c r="M87" s="62" t="str">
        <f t="shared" si="74"/>
        <v>14,086,540</v>
      </c>
      <c r="N87" s="62" t="str">
        <f t="shared" si="74"/>
        <v>15,055,615</v>
      </c>
      <c r="O87" s="62" t="str">
        <f t="shared" si="74"/>
        <v>16,139,090</v>
      </c>
      <c r="P87" s="62" t="str">
        <f t="shared" si="74"/>
        <v>17,336,316</v>
      </c>
      <c r="Q87" s="62" t="str">
        <f t="shared" si="74"/>
        <v>18,642,741</v>
      </c>
      <c r="R87" s="62" t="str">
        <f t="shared" si="74"/>
        <v>20,056,417</v>
      </c>
      <c r="S87" s="62" t="str">
        <f t="shared" si="74"/>
        <v>21,576,042</v>
      </c>
      <c r="T87" s="62" t="str">
        <f t="shared" si="74"/>
        <v>23,197,718</v>
      </c>
      <c r="U87" s="62" t="str">
        <f t="shared" si="74"/>
        <v>24,918,193</v>
      </c>
      <c r="V87" s="62" t="str">
        <f t="shared" si="74"/>
        <v>26,734,869</v>
      </c>
      <c r="W87" s="62" t="str">
        <f t="shared" si="74"/>
        <v>28,645,144</v>
      </c>
      <c r="X87" s="62" t="str">
        <f t="shared" si="74"/>
        <v>30,645,770</v>
      </c>
      <c r="Y87" s="62" t="str">
        <f t="shared" si="74"/>
        <v>32,732,195</v>
      </c>
      <c r="Z87" s="62" t="str">
        <f t="shared" si="74"/>
        <v>34,901,821</v>
      </c>
      <c r="AA87" s="62" t="str">
        <f t="shared" si="74"/>
        <v>37,152,046</v>
      </c>
      <c r="AB87" s="62" t="str">
        <f t="shared" si="74"/>
        <v>39,478,322</v>
      </c>
      <c r="AC87" s="62" t="str">
        <f t="shared" si="74"/>
        <v>41,879,347</v>
      </c>
      <c r="AD87" s="62" t="str">
        <f t="shared" si="74"/>
        <v>44,351,222</v>
      </c>
      <c r="AE87" s="62" t="str">
        <f t="shared" si="74"/>
        <v>46,890,698</v>
      </c>
      <c r="AF87" s="62" t="str">
        <f t="shared" si="74"/>
        <v>49,497,123</v>
      </c>
      <c r="AG87" s="62" t="str">
        <f t="shared" si="74"/>
        <v>52,165,949</v>
      </c>
      <c r="AH87" s="62" t="str">
        <f t="shared" si="74"/>
        <v>54,895,224</v>
      </c>
      <c r="AI87" s="62" t="str">
        <f t="shared" si="74"/>
        <v>57,681,700</v>
      </c>
      <c r="AJ87" s="62" t="str">
        <f t="shared" si="74"/>
        <v>60,524,725</v>
      </c>
      <c r="AK87" s="62" t="str">
        <f t="shared" si="74"/>
        <v>63,420,401</v>
      </c>
      <c r="AL87" s="62" t="str">
        <f t="shared" si="74"/>
        <v>66,367,426</v>
      </c>
      <c r="AM87" s="62" t="str">
        <f t="shared" si="74"/>
        <v>69,363,852</v>
      </c>
      <c r="AN87" s="62" t="str">
        <f t="shared" si="74"/>
        <v>72,407,727</v>
      </c>
      <c r="AO87" s="62" t="str">
        <f t="shared" si="74"/>
        <v>75,495,803</v>
      </c>
      <c r="AP87" s="62" t="str">
        <f t="shared" si="74"/>
        <v>78,628,078</v>
      </c>
      <c r="AQ87" s="62" t="str">
        <f t="shared" si="74"/>
        <v>81,801,304</v>
      </c>
      <c r="AR87" s="62" t="str">
        <f t="shared" si="74"/>
        <v>85,014,179</v>
      </c>
      <c r="AS87" s="62" t="str">
        <f t="shared" si="74"/>
        <v>88,266,054</v>
      </c>
      <c r="AT87" s="62" t="str">
        <f t="shared" si="74"/>
        <v>91,556,280</v>
      </c>
      <c r="AU87" s="62" t="str">
        <f t="shared" si="74"/>
        <v>94,880,955</v>
      </c>
      <c r="AV87" s="62" t="str">
        <f t="shared" si="74"/>
        <v>98,241,381</v>
      </c>
      <c r="AW87" s="62" t="str">
        <f t="shared" si="74"/>
        <v>101,635,606</v>
      </c>
      <c r="AX87" s="62" t="str">
        <f t="shared" si="74"/>
        <v>105,061,032</v>
      </c>
      <c r="AY87" s="62" t="str">
        <f t="shared" si="74"/>
        <v>108,517,657</v>
      </c>
      <c r="AZ87" s="53"/>
      <c r="BA87" s="69" t="str">
        <f t="shared" si="70"/>
        <v>16,139,090</v>
      </c>
      <c r="BB87" s="69" t="str">
        <f t="shared" si="71"/>
        <v>37,152,046</v>
      </c>
      <c r="BC87" s="69" t="str">
        <f t="shared" si="72"/>
        <v>69,363,852</v>
      </c>
      <c r="BD87" s="69" t="str">
        <f t="shared" si="73"/>
        <v>108,517,657</v>
      </c>
      <c r="BE87" s="4"/>
      <c r="BF87" s="4"/>
      <c r="BG87" s="4"/>
      <c r="BH87" s="4"/>
      <c r="BI87" s="4"/>
      <c r="BJ87" s="4"/>
      <c r="BK87" s="4"/>
    </row>
    <row r="88" ht="12.0" customHeight="1">
      <c r="A88" s="4"/>
      <c r="B88" s="4"/>
      <c r="C88" s="3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52"/>
      <c r="BB88" s="52"/>
      <c r="BC88" s="52"/>
      <c r="BD88" s="52"/>
      <c r="BE88" s="4"/>
      <c r="BF88" s="4"/>
      <c r="BG88" s="4"/>
      <c r="BH88" s="4"/>
      <c r="BI88" s="4"/>
      <c r="BJ88" s="4"/>
      <c r="BK88" s="4"/>
    </row>
    <row r="89" ht="12.0" customHeight="1">
      <c r="A89" s="4"/>
      <c r="B89" s="4"/>
      <c r="C89" s="3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ht="12.0" customHeight="1">
      <c r="A90" s="4"/>
      <c r="B90" s="24" t="s">
        <v>181</v>
      </c>
      <c r="C90" s="78" t="s">
        <v>37</v>
      </c>
      <c r="D90" s="69" t="str">
        <f t="shared" ref="D90:AY90" si="75">D82+D87</f>
        <v>132,128</v>
      </c>
      <c r="E90" s="69" t="str">
        <f t="shared" si="75"/>
        <v>175,647</v>
      </c>
      <c r="F90" s="69" t="str">
        <f t="shared" si="75"/>
        <v>593,916</v>
      </c>
      <c r="G90" s="69" t="str">
        <f t="shared" si="75"/>
        <v>798,602</v>
      </c>
      <c r="H90" s="69" t="str">
        <f t="shared" si="75"/>
        <v>1,249,488</v>
      </c>
      <c r="I90" s="69" t="str">
        <f t="shared" si="75"/>
        <v>1,653,714</v>
      </c>
      <c r="J90" s="69" t="str">
        <f t="shared" si="75"/>
        <v>2,167,139</v>
      </c>
      <c r="K90" s="69" t="str">
        <f t="shared" si="75"/>
        <v>2,792,365</v>
      </c>
      <c r="L90" s="69" t="str">
        <f t="shared" si="75"/>
        <v>13,531,990</v>
      </c>
      <c r="M90" s="69" t="str">
        <f t="shared" si="75"/>
        <v>14,386,666</v>
      </c>
      <c r="N90" s="69" t="str">
        <f t="shared" si="75"/>
        <v>15,355,741</v>
      </c>
      <c r="O90" s="69" t="str">
        <f t="shared" si="75"/>
        <v>16,439,216</v>
      </c>
      <c r="P90" s="69" t="str">
        <f t="shared" si="75"/>
        <v>17,636,442</v>
      </c>
      <c r="Q90" s="69" t="str">
        <f t="shared" si="75"/>
        <v>18,942,867</v>
      </c>
      <c r="R90" s="69" t="str">
        <f t="shared" si="75"/>
        <v>20,356,543</v>
      </c>
      <c r="S90" s="69" t="str">
        <f t="shared" si="75"/>
        <v>21,876,168</v>
      </c>
      <c r="T90" s="69" t="str">
        <f t="shared" si="75"/>
        <v>23,497,844</v>
      </c>
      <c r="U90" s="69" t="str">
        <f t="shared" si="75"/>
        <v>25,218,319</v>
      </c>
      <c r="V90" s="69" t="str">
        <f t="shared" si="75"/>
        <v>27,034,995</v>
      </c>
      <c r="W90" s="69" t="str">
        <f t="shared" si="75"/>
        <v>28,945,270</v>
      </c>
      <c r="X90" s="69" t="str">
        <f t="shared" si="75"/>
        <v>30,945,896</v>
      </c>
      <c r="Y90" s="69" t="str">
        <f t="shared" si="75"/>
        <v>33,032,321</v>
      </c>
      <c r="Z90" s="69" t="str">
        <f t="shared" si="75"/>
        <v>35,201,947</v>
      </c>
      <c r="AA90" s="69" t="str">
        <f t="shared" si="75"/>
        <v>37,452,172</v>
      </c>
      <c r="AB90" s="69" t="str">
        <f t="shared" si="75"/>
        <v>39,778,448</v>
      </c>
      <c r="AC90" s="69" t="str">
        <f t="shared" si="75"/>
        <v>42,179,473</v>
      </c>
      <c r="AD90" s="69" t="str">
        <f t="shared" si="75"/>
        <v>44,651,348</v>
      </c>
      <c r="AE90" s="69" t="str">
        <f t="shared" si="75"/>
        <v>47,190,824</v>
      </c>
      <c r="AF90" s="69" t="str">
        <f t="shared" si="75"/>
        <v>49,797,249</v>
      </c>
      <c r="AG90" s="69" t="str">
        <f t="shared" si="75"/>
        <v>52,466,075</v>
      </c>
      <c r="AH90" s="69" t="str">
        <f t="shared" si="75"/>
        <v>55,195,350</v>
      </c>
      <c r="AI90" s="69" t="str">
        <f t="shared" si="75"/>
        <v>57,981,826</v>
      </c>
      <c r="AJ90" s="69" t="str">
        <f t="shared" si="75"/>
        <v>60,824,851</v>
      </c>
      <c r="AK90" s="69" t="str">
        <f t="shared" si="75"/>
        <v>63,720,527</v>
      </c>
      <c r="AL90" s="69" t="str">
        <f t="shared" si="75"/>
        <v>66,667,552</v>
      </c>
      <c r="AM90" s="69" t="str">
        <f t="shared" si="75"/>
        <v>69,663,978</v>
      </c>
      <c r="AN90" s="69" t="str">
        <f t="shared" si="75"/>
        <v>72,707,853</v>
      </c>
      <c r="AO90" s="69" t="str">
        <f t="shared" si="75"/>
        <v>75,795,929</v>
      </c>
      <c r="AP90" s="69" t="str">
        <f t="shared" si="75"/>
        <v>78,928,204</v>
      </c>
      <c r="AQ90" s="69" t="str">
        <f t="shared" si="75"/>
        <v>82,101,430</v>
      </c>
      <c r="AR90" s="69" t="str">
        <f t="shared" si="75"/>
        <v>85,314,305</v>
      </c>
      <c r="AS90" s="69" t="str">
        <f t="shared" si="75"/>
        <v>88,566,180</v>
      </c>
      <c r="AT90" s="69" t="str">
        <f t="shared" si="75"/>
        <v>91,856,406</v>
      </c>
      <c r="AU90" s="69" t="str">
        <f t="shared" si="75"/>
        <v>95,181,081</v>
      </c>
      <c r="AV90" s="69" t="str">
        <f t="shared" si="75"/>
        <v>98,541,507</v>
      </c>
      <c r="AW90" s="69" t="str">
        <f t="shared" si="75"/>
        <v>101,935,732</v>
      </c>
      <c r="AX90" s="69" t="str">
        <f t="shared" si="75"/>
        <v>105,361,158</v>
      </c>
      <c r="AY90" s="69" t="str">
        <f t="shared" si="75"/>
        <v>108,817,783</v>
      </c>
      <c r="AZ90" s="4"/>
      <c r="BA90" s="69" t="str">
        <f>O90</f>
        <v>16,439,216</v>
      </c>
      <c r="BB90" s="69" t="str">
        <f>AA90</f>
        <v>37,452,172</v>
      </c>
      <c r="BC90" s="69" t="str">
        <f>AM90</f>
        <v>69,663,978</v>
      </c>
      <c r="BD90" s="69" t="str">
        <f>AY90</f>
        <v>108,817,783</v>
      </c>
      <c r="BE90" s="4"/>
      <c r="BF90" s="4"/>
      <c r="BG90" s="4"/>
      <c r="BH90" s="4"/>
      <c r="BI90" s="4"/>
      <c r="BJ90" s="4"/>
      <c r="BK90" s="4"/>
    </row>
    <row r="91" ht="12.0" customHeight="1">
      <c r="A91" s="4"/>
      <c r="B91" s="3" t="s">
        <v>182</v>
      </c>
      <c r="C91" s="36"/>
      <c r="D91" s="87" t="str">
        <f t="shared" ref="D91:AY91" si="76">ROUND(D90,5)=ROUND(D76,5)</f>
        <v>TRUE</v>
      </c>
      <c r="E91" s="87" t="str">
        <f t="shared" si="76"/>
        <v>TRUE</v>
      </c>
      <c r="F91" s="87" t="str">
        <f t="shared" si="76"/>
        <v>TRUE</v>
      </c>
      <c r="G91" s="87" t="str">
        <f t="shared" si="76"/>
        <v>TRUE</v>
      </c>
      <c r="H91" s="87" t="str">
        <f t="shared" si="76"/>
        <v>TRUE</v>
      </c>
      <c r="I91" s="87" t="str">
        <f t="shared" si="76"/>
        <v>TRUE</v>
      </c>
      <c r="J91" s="87" t="str">
        <f t="shared" si="76"/>
        <v>TRUE</v>
      </c>
      <c r="K91" s="87" t="str">
        <f t="shared" si="76"/>
        <v>TRUE</v>
      </c>
      <c r="L91" s="87" t="str">
        <f t="shared" si="76"/>
        <v>TRUE</v>
      </c>
      <c r="M91" s="87" t="str">
        <f t="shared" si="76"/>
        <v>TRUE</v>
      </c>
      <c r="N91" s="87" t="str">
        <f t="shared" si="76"/>
        <v>TRUE</v>
      </c>
      <c r="O91" s="87" t="str">
        <f t="shared" si="76"/>
        <v>TRUE</v>
      </c>
      <c r="P91" s="87" t="str">
        <f t="shared" si="76"/>
        <v>TRUE</v>
      </c>
      <c r="Q91" s="87" t="str">
        <f t="shared" si="76"/>
        <v>TRUE</v>
      </c>
      <c r="R91" s="87" t="str">
        <f t="shared" si="76"/>
        <v>TRUE</v>
      </c>
      <c r="S91" s="87" t="str">
        <f t="shared" si="76"/>
        <v>TRUE</v>
      </c>
      <c r="T91" s="87" t="str">
        <f t="shared" si="76"/>
        <v>TRUE</v>
      </c>
      <c r="U91" s="87" t="str">
        <f t="shared" si="76"/>
        <v>TRUE</v>
      </c>
      <c r="V91" s="87" t="str">
        <f t="shared" si="76"/>
        <v>TRUE</v>
      </c>
      <c r="W91" s="87" t="str">
        <f t="shared" si="76"/>
        <v>TRUE</v>
      </c>
      <c r="X91" s="87" t="str">
        <f t="shared" si="76"/>
        <v>TRUE</v>
      </c>
      <c r="Y91" s="87" t="str">
        <f t="shared" si="76"/>
        <v>TRUE</v>
      </c>
      <c r="Z91" s="87" t="str">
        <f t="shared" si="76"/>
        <v>TRUE</v>
      </c>
      <c r="AA91" s="87" t="str">
        <f t="shared" si="76"/>
        <v>TRUE</v>
      </c>
      <c r="AB91" s="87" t="str">
        <f t="shared" si="76"/>
        <v>TRUE</v>
      </c>
      <c r="AC91" s="87" t="str">
        <f t="shared" si="76"/>
        <v>TRUE</v>
      </c>
      <c r="AD91" s="87" t="str">
        <f t="shared" si="76"/>
        <v>TRUE</v>
      </c>
      <c r="AE91" s="87" t="str">
        <f t="shared" si="76"/>
        <v>TRUE</v>
      </c>
      <c r="AF91" s="87" t="str">
        <f t="shared" si="76"/>
        <v>TRUE</v>
      </c>
      <c r="AG91" s="87" t="str">
        <f t="shared" si="76"/>
        <v>TRUE</v>
      </c>
      <c r="AH91" s="87" t="str">
        <f t="shared" si="76"/>
        <v>TRUE</v>
      </c>
      <c r="AI91" s="87" t="str">
        <f t="shared" si="76"/>
        <v>TRUE</v>
      </c>
      <c r="AJ91" s="87" t="str">
        <f t="shared" si="76"/>
        <v>TRUE</v>
      </c>
      <c r="AK91" s="87" t="str">
        <f t="shared" si="76"/>
        <v>TRUE</v>
      </c>
      <c r="AL91" s="87" t="str">
        <f t="shared" si="76"/>
        <v>TRUE</v>
      </c>
      <c r="AM91" s="87" t="str">
        <f t="shared" si="76"/>
        <v>TRUE</v>
      </c>
      <c r="AN91" s="87" t="str">
        <f t="shared" si="76"/>
        <v>TRUE</v>
      </c>
      <c r="AO91" s="87" t="str">
        <f t="shared" si="76"/>
        <v>TRUE</v>
      </c>
      <c r="AP91" s="87" t="str">
        <f t="shared" si="76"/>
        <v>TRUE</v>
      </c>
      <c r="AQ91" s="87" t="str">
        <f t="shared" si="76"/>
        <v>TRUE</v>
      </c>
      <c r="AR91" s="87" t="str">
        <f t="shared" si="76"/>
        <v>TRUE</v>
      </c>
      <c r="AS91" s="87" t="str">
        <f t="shared" si="76"/>
        <v>TRUE</v>
      </c>
      <c r="AT91" s="87" t="str">
        <f t="shared" si="76"/>
        <v>TRUE</v>
      </c>
      <c r="AU91" s="87" t="str">
        <f t="shared" si="76"/>
        <v>TRUE</v>
      </c>
      <c r="AV91" s="87" t="str">
        <f t="shared" si="76"/>
        <v>TRUE</v>
      </c>
      <c r="AW91" s="87" t="str">
        <f t="shared" si="76"/>
        <v>TRUE</v>
      </c>
      <c r="AX91" s="87" t="str">
        <f t="shared" si="76"/>
        <v>TRUE</v>
      </c>
      <c r="AY91" s="87" t="str">
        <f t="shared" si="76"/>
        <v>TRUE</v>
      </c>
      <c r="AZ91" s="4"/>
      <c r="BA91" s="87" t="str">
        <f t="shared" ref="BA91:BD91" si="77">ROUND(BA90,5)=ROUND(BA76,5)</f>
        <v>TRUE</v>
      </c>
      <c r="BB91" s="87" t="str">
        <f t="shared" si="77"/>
        <v>TRUE</v>
      </c>
      <c r="BC91" s="87" t="str">
        <f t="shared" si="77"/>
        <v>TRUE</v>
      </c>
      <c r="BD91" s="87" t="str">
        <f t="shared" si="77"/>
        <v>TRUE</v>
      </c>
      <c r="BE91" s="4"/>
      <c r="BF91" s="4"/>
      <c r="BG91" s="4"/>
      <c r="BH91" s="4"/>
      <c r="BI91" s="4"/>
      <c r="BJ91" s="4"/>
      <c r="BK91" s="4"/>
    </row>
    <row r="92" ht="12.0" customHeight="1">
      <c r="A92" s="4"/>
      <c r="B92" s="4"/>
      <c r="C92" s="3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ht="15.75" customHeight="1">
      <c r="A93" s="4"/>
      <c r="B93" s="55" t="s">
        <v>141</v>
      </c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4"/>
      <c r="BA93" s="57"/>
      <c r="BB93" s="57"/>
      <c r="BC93" s="57"/>
      <c r="BD93" s="57"/>
      <c r="BE93" s="4"/>
      <c r="BF93" s="4"/>
      <c r="BG93" s="4"/>
      <c r="BH93" s="4"/>
      <c r="BI93" s="4"/>
      <c r="BJ93" s="4"/>
      <c r="BK93" s="4"/>
    </row>
    <row r="94" ht="12.0" customHeight="1">
      <c r="A94" s="4"/>
      <c r="B94" s="13"/>
      <c r="C94" s="5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90"/>
      <c r="Q94" s="13"/>
      <c r="R94" s="13"/>
      <c r="S94" s="13"/>
      <c r="T94" s="13"/>
      <c r="U94" s="13"/>
      <c r="V94" s="91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92"/>
      <c r="AY94" s="13"/>
      <c r="AZ94" s="4"/>
      <c r="BA94" s="13"/>
      <c r="BB94" s="13"/>
      <c r="BC94" s="13"/>
      <c r="BD94" s="13"/>
      <c r="BE94" s="4"/>
      <c r="BF94" s="4"/>
      <c r="BG94" s="4"/>
      <c r="BH94" s="4"/>
      <c r="BI94" s="4"/>
      <c r="BJ94" s="4"/>
      <c r="BK94" s="4"/>
    </row>
    <row r="95" ht="12.0" customHeight="1">
      <c r="A95" s="4"/>
      <c r="B95" s="4"/>
      <c r="C95" s="36"/>
      <c r="D95" s="52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93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ht="12.0" customHeight="1">
      <c r="A96" s="4"/>
      <c r="B96" s="7" t="s">
        <v>183</v>
      </c>
      <c r="C96" s="49" t="s">
        <v>60</v>
      </c>
      <c r="D96" s="94" t="str">
        <f>1/60</f>
        <v>1.7%</v>
      </c>
      <c r="E96" s="85" t="str">
        <f t="shared" ref="E96:AY96" si="78">D96</f>
        <v>1.7%</v>
      </c>
      <c r="F96" s="85" t="str">
        <f t="shared" si="78"/>
        <v>1.7%</v>
      </c>
      <c r="G96" s="85" t="str">
        <f t="shared" si="78"/>
        <v>1.7%</v>
      </c>
      <c r="H96" s="85" t="str">
        <f t="shared" si="78"/>
        <v>1.7%</v>
      </c>
      <c r="I96" s="85" t="str">
        <f t="shared" si="78"/>
        <v>1.7%</v>
      </c>
      <c r="J96" s="85" t="str">
        <f t="shared" si="78"/>
        <v>1.7%</v>
      </c>
      <c r="K96" s="85" t="str">
        <f t="shared" si="78"/>
        <v>1.7%</v>
      </c>
      <c r="L96" s="85" t="str">
        <f t="shared" si="78"/>
        <v>1.7%</v>
      </c>
      <c r="M96" s="85" t="str">
        <f t="shared" si="78"/>
        <v>1.7%</v>
      </c>
      <c r="N96" s="85" t="str">
        <f t="shared" si="78"/>
        <v>1.7%</v>
      </c>
      <c r="O96" s="85" t="str">
        <f t="shared" si="78"/>
        <v>1.7%</v>
      </c>
      <c r="P96" s="85" t="str">
        <f t="shared" si="78"/>
        <v>1.7%</v>
      </c>
      <c r="Q96" s="85" t="str">
        <f t="shared" si="78"/>
        <v>1.7%</v>
      </c>
      <c r="R96" s="85" t="str">
        <f t="shared" si="78"/>
        <v>1.7%</v>
      </c>
      <c r="S96" s="85" t="str">
        <f t="shared" si="78"/>
        <v>1.7%</v>
      </c>
      <c r="T96" s="85" t="str">
        <f t="shared" si="78"/>
        <v>1.7%</v>
      </c>
      <c r="U96" s="85" t="str">
        <f t="shared" si="78"/>
        <v>1.7%</v>
      </c>
      <c r="V96" s="85" t="str">
        <f t="shared" si="78"/>
        <v>1.7%</v>
      </c>
      <c r="W96" s="85" t="str">
        <f t="shared" si="78"/>
        <v>1.7%</v>
      </c>
      <c r="X96" s="85" t="str">
        <f t="shared" si="78"/>
        <v>1.7%</v>
      </c>
      <c r="Y96" s="85" t="str">
        <f t="shared" si="78"/>
        <v>1.7%</v>
      </c>
      <c r="Z96" s="85" t="str">
        <f t="shared" si="78"/>
        <v>1.7%</v>
      </c>
      <c r="AA96" s="85" t="str">
        <f t="shared" si="78"/>
        <v>1.7%</v>
      </c>
      <c r="AB96" s="85" t="str">
        <f t="shared" si="78"/>
        <v>1.7%</v>
      </c>
      <c r="AC96" s="85" t="str">
        <f t="shared" si="78"/>
        <v>1.7%</v>
      </c>
      <c r="AD96" s="85" t="str">
        <f t="shared" si="78"/>
        <v>1.7%</v>
      </c>
      <c r="AE96" s="85" t="str">
        <f t="shared" si="78"/>
        <v>1.7%</v>
      </c>
      <c r="AF96" s="85" t="str">
        <f t="shared" si="78"/>
        <v>1.7%</v>
      </c>
      <c r="AG96" s="85" t="str">
        <f t="shared" si="78"/>
        <v>1.7%</v>
      </c>
      <c r="AH96" s="85" t="str">
        <f t="shared" si="78"/>
        <v>1.7%</v>
      </c>
      <c r="AI96" s="85" t="str">
        <f t="shared" si="78"/>
        <v>1.7%</v>
      </c>
      <c r="AJ96" s="85" t="str">
        <f t="shared" si="78"/>
        <v>1.7%</v>
      </c>
      <c r="AK96" s="85" t="str">
        <f t="shared" si="78"/>
        <v>1.7%</v>
      </c>
      <c r="AL96" s="85" t="str">
        <f t="shared" si="78"/>
        <v>1.7%</v>
      </c>
      <c r="AM96" s="85" t="str">
        <f t="shared" si="78"/>
        <v>1.7%</v>
      </c>
      <c r="AN96" s="85" t="str">
        <f t="shared" si="78"/>
        <v>1.7%</v>
      </c>
      <c r="AO96" s="85" t="str">
        <f t="shared" si="78"/>
        <v>1.7%</v>
      </c>
      <c r="AP96" s="85" t="str">
        <f t="shared" si="78"/>
        <v>1.7%</v>
      </c>
      <c r="AQ96" s="85" t="str">
        <f t="shared" si="78"/>
        <v>1.7%</v>
      </c>
      <c r="AR96" s="85" t="str">
        <f t="shared" si="78"/>
        <v>1.7%</v>
      </c>
      <c r="AS96" s="85" t="str">
        <f t="shared" si="78"/>
        <v>1.7%</v>
      </c>
      <c r="AT96" s="85" t="str">
        <f t="shared" si="78"/>
        <v>1.7%</v>
      </c>
      <c r="AU96" s="85" t="str">
        <f t="shared" si="78"/>
        <v>1.7%</v>
      </c>
      <c r="AV96" s="85" t="str">
        <f t="shared" si="78"/>
        <v>1.7%</v>
      </c>
      <c r="AW96" s="85" t="str">
        <f t="shared" si="78"/>
        <v>1.7%</v>
      </c>
      <c r="AX96" s="85" t="str">
        <f t="shared" si="78"/>
        <v>1.7%</v>
      </c>
      <c r="AY96" s="85" t="str">
        <f t="shared" si="78"/>
        <v>1.7%</v>
      </c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</row>
    <row r="97" ht="12.0" customHeight="1">
      <c r="A97" s="4"/>
      <c r="B97" s="4"/>
      <c r="C97" s="36"/>
      <c r="D97" s="84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</row>
    <row r="98" ht="12.0" customHeight="1">
      <c r="A98" s="4"/>
      <c r="B98" s="7" t="s">
        <v>184</v>
      </c>
      <c r="C98" s="49" t="s">
        <v>60</v>
      </c>
      <c r="D98" s="83">
        <v>0.015</v>
      </c>
      <c r="E98" s="85" t="str">
        <f t="shared" ref="E98:AY98" si="79">D98</f>
        <v>1.5%</v>
      </c>
      <c r="F98" s="85" t="str">
        <f t="shared" si="79"/>
        <v>1.5%</v>
      </c>
      <c r="G98" s="85" t="str">
        <f t="shared" si="79"/>
        <v>1.5%</v>
      </c>
      <c r="H98" s="85" t="str">
        <f t="shared" si="79"/>
        <v>1.5%</v>
      </c>
      <c r="I98" s="85" t="str">
        <f t="shared" si="79"/>
        <v>1.5%</v>
      </c>
      <c r="J98" s="85" t="str">
        <f t="shared" si="79"/>
        <v>1.5%</v>
      </c>
      <c r="K98" s="85" t="str">
        <f t="shared" si="79"/>
        <v>1.5%</v>
      </c>
      <c r="L98" s="85" t="str">
        <f t="shared" si="79"/>
        <v>1.5%</v>
      </c>
      <c r="M98" s="85" t="str">
        <f t="shared" si="79"/>
        <v>1.5%</v>
      </c>
      <c r="N98" s="85" t="str">
        <f t="shared" si="79"/>
        <v>1.5%</v>
      </c>
      <c r="O98" s="85" t="str">
        <f t="shared" si="79"/>
        <v>1.5%</v>
      </c>
      <c r="P98" s="85" t="str">
        <f t="shared" si="79"/>
        <v>1.5%</v>
      </c>
      <c r="Q98" s="85" t="str">
        <f t="shared" si="79"/>
        <v>1.5%</v>
      </c>
      <c r="R98" s="85" t="str">
        <f t="shared" si="79"/>
        <v>1.5%</v>
      </c>
      <c r="S98" s="85" t="str">
        <f t="shared" si="79"/>
        <v>1.5%</v>
      </c>
      <c r="T98" s="85" t="str">
        <f t="shared" si="79"/>
        <v>1.5%</v>
      </c>
      <c r="U98" s="85" t="str">
        <f t="shared" si="79"/>
        <v>1.5%</v>
      </c>
      <c r="V98" s="85" t="str">
        <f t="shared" si="79"/>
        <v>1.5%</v>
      </c>
      <c r="W98" s="85" t="str">
        <f t="shared" si="79"/>
        <v>1.5%</v>
      </c>
      <c r="X98" s="85" t="str">
        <f t="shared" si="79"/>
        <v>1.5%</v>
      </c>
      <c r="Y98" s="85" t="str">
        <f t="shared" si="79"/>
        <v>1.5%</v>
      </c>
      <c r="Z98" s="85" t="str">
        <f t="shared" si="79"/>
        <v>1.5%</v>
      </c>
      <c r="AA98" s="85" t="str">
        <f t="shared" si="79"/>
        <v>1.5%</v>
      </c>
      <c r="AB98" s="85" t="str">
        <f t="shared" si="79"/>
        <v>1.5%</v>
      </c>
      <c r="AC98" s="85" t="str">
        <f t="shared" si="79"/>
        <v>1.5%</v>
      </c>
      <c r="AD98" s="85" t="str">
        <f t="shared" si="79"/>
        <v>1.5%</v>
      </c>
      <c r="AE98" s="85" t="str">
        <f t="shared" si="79"/>
        <v>1.5%</v>
      </c>
      <c r="AF98" s="85" t="str">
        <f t="shared" si="79"/>
        <v>1.5%</v>
      </c>
      <c r="AG98" s="85" t="str">
        <f t="shared" si="79"/>
        <v>1.5%</v>
      </c>
      <c r="AH98" s="85" t="str">
        <f t="shared" si="79"/>
        <v>1.5%</v>
      </c>
      <c r="AI98" s="85" t="str">
        <f t="shared" si="79"/>
        <v>1.5%</v>
      </c>
      <c r="AJ98" s="85" t="str">
        <f t="shared" si="79"/>
        <v>1.5%</v>
      </c>
      <c r="AK98" s="85" t="str">
        <f t="shared" si="79"/>
        <v>1.5%</v>
      </c>
      <c r="AL98" s="85" t="str">
        <f t="shared" si="79"/>
        <v>1.5%</v>
      </c>
      <c r="AM98" s="85" t="str">
        <f t="shared" si="79"/>
        <v>1.5%</v>
      </c>
      <c r="AN98" s="85" t="str">
        <f t="shared" si="79"/>
        <v>1.5%</v>
      </c>
      <c r="AO98" s="85" t="str">
        <f t="shared" si="79"/>
        <v>1.5%</v>
      </c>
      <c r="AP98" s="85" t="str">
        <f t="shared" si="79"/>
        <v>1.5%</v>
      </c>
      <c r="AQ98" s="85" t="str">
        <f t="shared" si="79"/>
        <v>1.5%</v>
      </c>
      <c r="AR98" s="85" t="str">
        <f t="shared" si="79"/>
        <v>1.5%</v>
      </c>
      <c r="AS98" s="85" t="str">
        <f t="shared" si="79"/>
        <v>1.5%</v>
      </c>
      <c r="AT98" s="85" t="str">
        <f t="shared" si="79"/>
        <v>1.5%</v>
      </c>
      <c r="AU98" s="85" t="str">
        <f t="shared" si="79"/>
        <v>1.5%</v>
      </c>
      <c r="AV98" s="85" t="str">
        <f t="shared" si="79"/>
        <v>1.5%</v>
      </c>
      <c r="AW98" s="85" t="str">
        <f t="shared" si="79"/>
        <v>1.5%</v>
      </c>
      <c r="AX98" s="85" t="str">
        <f t="shared" si="79"/>
        <v>1.5%</v>
      </c>
      <c r="AY98" s="85" t="str">
        <f t="shared" si="79"/>
        <v>1.5%</v>
      </c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ht="12.0" customHeight="1">
      <c r="A99" s="4"/>
      <c r="B99" s="7" t="s">
        <v>185</v>
      </c>
      <c r="C99" s="49" t="s">
        <v>60</v>
      </c>
      <c r="D99" s="83">
        <v>0.01</v>
      </c>
      <c r="E99" s="85" t="str">
        <f t="shared" ref="E99:AY99" si="80">D99</f>
        <v>1.0%</v>
      </c>
      <c r="F99" s="85" t="str">
        <f t="shared" si="80"/>
        <v>1.0%</v>
      </c>
      <c r="G99" s="85" t="str">
        <f t="shared" si="80"/>
        <v>1.0%</v>
      </c>
      <c r="H99" s="85" t="str">
        <f t="shared" si="80"/>
        <v>1.0%</v>
      </c>
      <c r="I99" s="85" t="str">
        <f t="shared" si="80"/>
        <v>1.0%</v>
      </c>
      <c r="J99" s="85" t="str">
        <f t="shared" si="80"/>
        <v>1.0%</v>
      </c>
      <c r="K99" s="85" t="str">
        <f t="shared" si="80"/>
        <v>1.0%</v>
      </c>
      <c r="L99" s="85" t="str">
        <f t="shared" si="80"/>
        <v>1.0%</v>
      </c>
      <c r="M99" s="85" t="str">
        <f t="shared" si="80"/>
        <v>1.0%</v>
      </c>
      <c r="N99" s="85" t="str">
        <f t="shared" si="80"/>
        <v>1.0%</v>
      </c>
      <c r="O99" s="85" t="str">
        <f t="shared" si="80"/>
        <v>1.0%</v>
      </c>
      <c r="P99" s="85" t="str">
        <f t="shared" si="80"/>
        <v>1.0%</v>
      </c>
      <c r="Q99" s="85" t="str">
        <f t="shared" si="80"/>
        <v>1.0%</v>
      </c>
      <c r="R99" s="85" t="str">
        <f t="shared" si="80"/>
        <v>1.0%</v>
      </c>
      <c r="S99" s="85" t="str">
        <f t="shared" si="80"/>
        <v>1.0%</v>
      </c>
      <c r="T99" s="85" t="str">
        <f t="shared" si="80"/>
        <v>1.0%</v>
      </c>
      <c r="U99" s="85" t="str">
        <f t="shared" si="80"/>
        <v>1.0%</v>
      </c>
      <c r="V99" s="85" t="str">
        <f t="shared" si="80"/>
        <v>1.0%</v>
      </c>
      <c r="W99" s="85" t="str">
        <f t="shared" si="80"/>
        <v>1.0%</v>
      </c>
      <c r="X99" s="85" t="str">
        <f t="shared" si="80"/>
        <v>1.0%</v>
      </c>
      <c r="Y99" s="85" t="str">
        <f t="shared" si="80"/>
        <v>1.0%</v>
      </c>
      <c r="Z99" s="85" t="str">
        <f t="shared" si="80"/>
        <v>1.0%</v>
      </c>
      <c r="AA99" s="85" t="str">
        <f t="shared" si="80"/>
        <v>1.0%</v>
      </c>
      <c r="AB99" s="85" t="str">
        <f t="shared" si="80"/>
        <v>1.0%</v>
      </c>
      <c r="AC99" s="85" t="str">
        <f t="shared" si="80"/>
        <v>1.0%</v>
      </c>
      <c r="AD99" s="85" t="str">
        <f t="shared" si="80"/>
        <v>1.0%</v>
      </c>
      <c r="AE99" s="85" t="str">
        <f t="shared" si="80"/>
        <v>1.0%</v>
      </c>
      <c r="AF99" s="85" t="str">
        <f t="shared" si="80"/>
        <v>1.0%</v>
      </c>
      <c r="AG99" s="85" t="str">
        <f t="shared" si="80"/>
        <v>1.0%</v>
      </c>
      <c r="AH99" s="85" t="str">
        <f t="shared" si="80"/>
        <v>1.0%</v>
      </c>
      <c r="AI99" s="85" t="str">
        <f t="shared" si="80"/>
        <v>1.0%</v>
      </c>
      <c r="AJ99" s="85" t="str">
        <f t="shared" si="80"/>
        <v>1.0%</v>
      </c>
      <c r="AK99" s="85" t="str">
        <f t="shared" si="80"/>
        <v>1.0%</v>
      </c>
      <c r="AL99" s="85" t="str">
        <f t="shared" si="80"/>
        <v>1.0%</v>
      </c>
      <c r="AM99" s="85" t="str">
        <f t="shared" si="80"/>
        <v>1.0%</v>
      </c>
      <c r="AN99" s="85" t="str">
        <f t="shared" si="80"/>
        <v>1.0%</v>
      </c>
      <c r="AO99" s="85" t="str">
        <f t="shared" si="80"/>
        <v>1.0%</v>
      </c>
      <c r="AP99" s="85" t="str">
        <f t="shared" si="80"/>
        <v>1.0%</v>
      </c>
      <c r="AQ99" s="85" t="str">
        <f t="shared" si="80"/>
        <v>1.0%</v>
      </c>
      <c r="AR99" s="85" t="str">
        <f t="shared" si="80"/>
        <v>1.0%</v>
      </c>
      <c r="AS99" s="85" t="str">
        <f t="shared" si="80"/>
        <v>1.0%</v>
      </c>
      <c r="AT99" s="85" t="str">
        <f t="shared" si="80"/>
        <v>1.0%</v>
      </c>
      <c r="AU99" s="85" t="str">
        <f t="shared" si="80"/>
        <v>1.0%</v>
      </c>
      <c r="AV99" s="85" t="str">
        <f t="shared" si="80"/>
        <v>1.0%</v>
      </c>
      <c r="AW99" s="85" t="str">
        <f t="shared" si="80"/>
        <v>1.0%</v>
      </c>
      <c r="AX99" s="85" t="str">
        <f t="shared" si="80"/>
        <v>1.0%</v>
      </c>
      <c r="AY99" s="85" t="str">
        <f t="shared" si="80"/>
        <v>1.0%</v>
      </c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ht="12.0" customHeight="1">
      <c r="A100" s="4"/>
      <c r="B100" s="4"/>
      <c r="C100" s="3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ht="12.0" customHeight="1">
      <c r="A101" s="4"/>
      <c r="B101" s="7" t="s">
        <v>186</v>
      </c>
      <c r="C101" s="49" t="s">
        <v>60</v>
      </c>
      <c r="D101" s="83">
        <v>0.015</v>
      </c>
      <c r="E101" s="85" t="str">
        <f t="shared" ref="E101:AY101" si="81">D101</f>
        <v>1.5%</v>
      </c>
      <c r="F101" s="85" t="str">
        <f t="shared" si="81"/>
        <v>1.5%</v>
      </c>
      <c r="G101" s="85" t="str">
        <f t="shared" si="81"/>
        <v>1.5%</v>
      </c>
      <c r="H101" s="85" t="str">
        <f t="shared" si="81"/>
        <v>1.5%</v>
      </c>
      <c r="I101" s="85" t="str">
        <f t="shared" si="81"/>
        <v>1.5%</v>
      </c>
      <c r="J101" s="85" t="str">
        <f t="shared" si="81"/>
        <v>1.5%</v>
      </c>
      <c r="K101" s="85" t="str">
        <f t="shared" si="81"/>
        <v>1.5%</v>
      </c>
      <c r="L101" s="85" t="str">
        <f t="shared" si="81"/>
        <v>1.5%</v>
      </c>
      <c r="M101" s="85" t="str">
        <f t="shared" si="81"/>
        <v>1.5%</v>
      </c>
      <c r="N101" s="85" t="str">
        <f t="shared" si="81"/>
        <v>1.5%</v>
      </c>
      <c r="O101" s="85" t="str">
        <f t="shared" si="81"/>
        <v>1.5%</v>
      </c>
      <c r="P101" s="85" t="str">
        <f t="shared" si="81"/>
        <v>1.5%</v>
      </c>
      <c r="Q101" s="85" t="str">
        <f t="shared" si="81"/>
        <v>1.5%</v>
      </c>
      <c r="R101" s="85" t="str">
        <f t="shared" si="81"/>
        <v>1.5%</v>
      </c>
      <c r="S101" s="85" t="str">
        <f t="shared" si="81"/>
        <v>1.5%</v>
      </c>
      <c r="T101" s="85" t="str">
        <f t="shared" si="81"/>
        <v>1.5%</v>
      </c>
      <c r="U101" s="85" t="str">
        <f t="shared" si="81"/>
        <v>1.5%</v>
      </c>
      <c r="V101" s="85" t="str">
        <f t="shared" si="81"/>
        <v>1.5%</v>
      </c>
      <c r="W101" s="85" t="str">
        <f t="shared" si="81"/>
        <v>1.5%</v>
      </c>
      <c r="X101" s="85" t="str">
        <f t="shared" si="81"/>
        <v>1.5%</v>
      </c>
      <c r="Y101" s="85" t="str">
        <f t="shared" si="81"/>
        <v>1.5%</v>
      </c>
      <c r="Z101" s="85" t="str">
        <f t="shared" si="81"/>
        <v>1.5%</v>
      </c>
      <c r="AA101" s="85" t="str">
        <f t="shared" si="81"/>
        <v>1.5%</v>
      </c>
      <c r="AB101" s="85" t="str">
        <f t="shared" si="81"/>
        <v>1.5%</v>
      </c>
      <c r="AC101" s="85" t="str">
        <f t="shared" si="81"/>
        <v>1.5%</v>
      </c>
      <c r="AD101" s="85" t="str">
        <f t="shared" si="81"/>
        <v>1.5%</v>
      </c>
      <c r="AE101" s="85" t="str">
        <f t="shared" si="81"/>
        <v>1.5%</v>
      </c>
      <c r="AF101" s="85" t="str">
        <f t="shared" si="81"/>
        <v>1.5%</v>
      </c>
      <c r="AG101" s="85" t="str">
        <f t="shared" si="81"/>
        <v>1.5%</v>
      </c>
      <c r="AH101" s="85" t="str">
        <f t="shared" si="81"/>
        <v>1.5%</v>
      </c>
      <c r="AI101" s="85" t="str">
        <f t="shared" si="81"/>
        <v>1.5%</v>
      </c>
      <c r="AJ101" s="85" t="str">
        <f t="shared" si="81"/>
        <v>1.5%</v>
      </c>
      <c r="AK101" s="85" t="str">
        <f t="shared" si="81"/>
        <v>1.5%</v>
      </c>
      <c r="AL101" s="85" t="str">
        <f t="shared" si="81"/>
        <v>1.5%</v>
      </c>
      <c r="AM101" s="85" t="str">
        <f t="shared" si="81"/>
        <v>1.5%</v>
      </c>
      <c r="AN101" s="85" t="str">
        <f t="shared" si="81"/>
        <v>1.5%</v>
      </c>
      <c r="AO101" s="85" t="str">
        <f t="shared" si="81"/>
        <v>1.5%</v>
      </c>
      <c r="AP101" s="85" t="str">
        <f t="shared" si="81"/>
        <v>1.5%</v>
      </c>
      <c r="AQ101" s="85" t="str">
        <f t="shared" si="81"/>
        <v>1.5%</v>
      </c>
      <c r="AR101" s="85" t="str">
        <f t="shared" si="81"/>
        <v>1.5%</v>
      </c>
      <c r="AS101" s="85" t="str">
        <f t="shared" si="81"/>
        <v>1.5%</v>
      </c>
      <c r="AT101" s="85" t="str">
        <f t="shared" si="81"/>
        <v>1.5%</v>
      </c>
      <c r="AU101" s="85" t="str">
        <f t="shared" si="81"/>
        <v>1.5%</v>
      </c>
      <c r="AV101" s="85" t="str">
        <f t="shared" si="81"/>
        <v>1.5%</v>
      </c>
      <c r="AW101" s="85" t="str">
        <f t="shared" si="81"/>
        <v>1.5%</v>
      </c>
      <c r="AX101" s="85" t="str">
        <f t="shared" si="81"/>
        <v>1.5%</v>
      </c>
      <c r="AY101" s="85" t="str">
        <f t="shared" si="81"/>
        <v>1.5%</v>
      </c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ht="12.0" customHeight="1">
      <c r="A102" s="4"/>
      <c r="B102" s="7" t="s">
        <v>187</v>
      </c>
      <c r="C102" s="49" t="s">
        <v>60</v>
      </c>
      <c r="D102" s="83">
        <v>0.02</v>
      </c>
      <c r="E102" s="85" t="str">
        <f t="shared" ref="E102:AY102" si="82">D102</f>
        <v>2.0%</v>
      </c>
      <c r="F102" s="85" t="str">
        <f t="shared" si="82"/>
        <v>2.0%</v>
      </c>
      <c r="G102" s="85" t="str">
        <f t="shared" si="82"/>
        <v>2.0%</v>
      </c>
      <c r="H102" s="85" t="str">
        <f t="shared" si="82"/>
        <v>2.0%</v>
      </c>
      <c r="I102" s="85" t="str">
        <f t="shared" si="82"/>
        <v>2.0%</v>
      </c>
      <c r="J102" s="85" t="str">
        <f t="shared" si="82"/>
        <v>2.0%</v>
      </c>
      <c r="K102" s="85" t="str">
        <f t="shared" si="82"/>
        <v>2.0%</v>
      </c>
      <c r="L102" s="85" t="str">
        <f t="shared" si="82"/>
        <v>2.0%</v>
      </c>
      <c r="M102" s="85" t="str">
        <f t="shared" si="82"/>
        <v>2.0%</v>
      </c>
      <c r="N102" s="85" t="str">
        <f t="shared" si="82"/>
        <v>2.0%</v>
      </c>
      <c r="O102" s="85" t="str">
        <f t="shared" si="82"/>
        <v>2.0%</v>
      </c>
      <c r="P102" s="85" t="str">
        <f t="shared" si="82"/>
        <v>2.0%</v>
      </c>
      <c r="Q102" s="85" t="str">
        <f t="shared" si="82"/>
        <v>2.0%</v>
      </c>
      <c r="R102" s="85" t="str">
        <f t="shared" si="82"/>
        <v>2.0%</v>
      </c>
      <c r="S102" s="85" t="str">
        <f t="shared" si="82"/>
        <v>2.0%</v>
      </c>
      <c r="T102" s="85" t="str">
        <f t="shared" si="82"/>
        <v>2.0%</v>
      </c>
      <c r="U102" s="85" t="str">
        <f t="shared" si="82"/>
        <v>2.0%</v>
      </c>
      <c r="V102" s="85" t="str">
        <f t="shared" si="82"/>
        <v>2.0%</v>
      </c>
      <c r="W102" s="85" t="str">
        <f t="shared" si="82"/>
        <v>2.0%</v>
      </c>
      <c r="X102" s="85" t="str">
        <f t="shared" si="82"/>
        <v>2.0%</v>
      </c>
      <c r="Y102" s="85" t="str">
        <f t="shared" si="82"/>
        <v>2.0%</v>
      </c>
      <c r="Z102" s="85" t="str">
        <f t="shared" si="82"/>
        <v>2.0%</v>
      </c>
      <c r="AA102" s="85" t="str">
        <f t="shared" si="82"/>
        <v>2.0%</v>
      </c>
      <c r="AB102" s="85" t="str">
        <f t="shared" si="82"/>
        <v>2.0%</v>
      </c>
      <c r="AC102" s="85" t="str">
        <f t="shared" si="82"/>
        <v>2.0%</v>
      </c>
      <c r="AD102" s="85" t="str">
        <f t="shared" si="82"/>
        <v>2.0%</v>
      </c>
      <c r="AE102" s="85" t="str">
        <f t="shared" si="82"/>
        <v>2.0%</v>
      </c>
      <c r="AF102" s="85" t="str">
        <f t="shared" si="82"/>
        <v>2.0%</v>
      </c>
      <c r="AG102" s="85" t="str">
        <f t="shared" si="82"/>
        <v>2.0%</v>
      </c>
      <c r="AH102" s="85" t="str">
        <f t="shared" si="82"/>
        <v>2.0%</v>
      </c>
      <c r="AI102" s="85" t="str">
        <f t="shared" si="82"/>
        <v>2.0%</v>
      </c>
      <c r="AJ102" s="85" t="str">
        <f t="shared" si="82"/>
        <v>2.0%</v>
      </c>
      <c r="AK102" s="85" t="str">
        <f t="shared" si="82"/>
        <v>2.0%</v>
      </c>
      <c r="AL102" s="85" t="str">
        <f t="shared" si="82"/>
        <v>2.0%</v>
      </c>
      <c r="AM102" s="85" t="str">
        <f t="shared" si="82"/>
        <v>2.0%</v>
      </c>
      <c r="AN102" s="85" t="str">
        <f t="shared" si="82"/>
        <v>2.0%</v>
      </c>
      <c r="AO102" s="85" t="str">
        <f t="shared" si="82"/>
        <v>2.0%</v>
      </c>
      <c r="AP102" s="85" t="str">
        <f t="shared" si="82"/>
        <v>2.0%</v>
      </c>
      <c r="AQ102" s="85" t="str">
        <f t="shared" si="82"/>
        <v>2.0%</v>
      </c>
      <c r="AR102" s="85" t="str">
        <f t="shared" si="82"/>
        <v>2.0%</v>
      </c>
      <c r="AS102" s="85" t="str">
        <f t="shared" si="82"/>
        <v>2.0%</v>
      </c>
      <c r="AT102" s="85" t="str">
        <f t="shared" si="82"/>
        <v>2.0%</v>
      </c>
      <c r="AU102" s="85" t="str">
        <f t="shared" si="82"/>
        <v>2.0%</v>
      </c>
      <c r="AV102" s="85" t="str">
        <f t="shared" si="82"/>
        <v>2.0%</v>
      </c>
      <c r="AW102" s="85" t="str">
        <f t="shared" si="82"/>
        <v>2.0%</v>
      </c>
      <c r="AX102" s="85" t="str">
        <f t="shared" si="82"/>
        <v>2.0%</v>
      </c>
      <c r="AY102" s="85" t="str">
        <f t="shared" si="82"/>
        <v>2.0%</v>
      </c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  <row r="103" ht="12.0" customHeight="1">
      <c r="A103" s="4"/>
      <c r="B103" s="4"/>
      <c r="C103" s="3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</row>
    <row r="104" ht="12.0" customHeight="1">
      <c r="A104" s="4"/>
      <c r="B104" s="7" t="s">
        <v>15</v>
      </c>
      <c r="C104" s="3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</row>
  </sheetData>
  <conditionalFormatting sqref="D91:AY91">
    <cfRule type="cellIs" dxfId="0" priority="1" operator="equal">
      <formula>"FALSE"</formula>
    </cfRule>
  </conditionalFormatting>
  <conditionalFormatting sqref="BA91:BD91">
    <cfRule type="cellIs" dxfId="0" priority="2" operator="equal">
      <formula>"FALSE"</formula>
    </cfRule>
  </conditionalFormatting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3.0" ySplit="4.0" topLeftCell="D5" activePane="bottomRight" state="frozen"/>
      <selection activeCell="D1" sqref="D1" pane="topRight"/>
      <selection activeCell="A5" sqref="A5" pane="bottomLeft"/>
      <selection activeCell="D5" sqref="D5" pane="bottomRight"/>
    </sheetView>
  </sheetViews>
  <sheetFormatPr customHeight="1" defaultColWidth="14.43" defaultRowHeight="12.75"/>
  <cols>
    <col customWidth="1" min="1" max="1" width="2.71"/>
    <col customWidth="1" min="2" max="2" width="42.71"/>
    <col customWidth="1" min="3" max="3" width="15.14"/>
    <col customWidth="1" min="4" max="6" width="16.29"/>
    <col customWidth="1" min="7" max="52" width="10.29"/>
    <col customWidth="1" min="53" max="53" width="14.0"/>
    <col customWidth="1" min="54" max="54" width="13.29"/>
    <col customWidth="1" min="55" max="55" width="14.0"/>
  </cols>
  <sheetData>
    <row r="1" ht="16.5" customHeight="1">
      <c r="B1" s="1" t="s">
        <v>32</v>
      </c>
      <c r="C1" s="3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>
      <c r="B2" s="3" t="s">
        <v>3</v>
      </c>
      <c r="C2" s="36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4"/>
      <c r="BA2" s="20"/>
      <c r="BB2" s="20"/>
      <c r="BC2" s="20"/>
      <c r="BD2" s="20"/>
    </row>
    <row r="3">
      <c r="A3" s="4"/>
      <c r="B3" s="5"/>
      <c r="C3" s="89"/>
      <c r="D3" s="22">
        <v>1.0</v>
      </c>
      <c r="E3" s="23"/>
      <c r="F3" s="23"/>
      <c r="G3" s="26" t="str">
        <f>D3+1</f>
        <v>q2</v>
      </c>
      <c r="H3" s="23"/>
      <c r="I3" s="23"/>
      <c r="J3" s="26" t="str">
        <f>G3+1</f>
        <v>q3</v>
      </c>
      <c r="K3" s="23"/>
      <c r="L3" s="23"/>
      <c r="M3" s="26" t="str">
        <f>J3+1</f>
        <v>q4</v>
      </c>
      <c r="N3" s="23"/>
      <c r="O3" s="23"/>
      <c r="P3" s="26" t="str">
        <f>M3+1</f>
        <v>q5</v>
      </c>
      <c r="Q3" s="23"/>
      <c r="R3" s="23"/>
      <c r="S3" s="26" t="str">
        <f>P3+1</f>
        <v>q6</v>
      </c>
      <c r="T3" s="23"/>
      <c r="U3" s="23"/>
      <c r="V3" s="26" t="str">
        <f>S3+1</f>
        <v>q7</v>
      </c>
      <c r="W3" s="23"/>
      <c r="X3" s="23"/>
      <c r="Y3" s="26" t="str">
        <f>V3+1</f>
        <v>q8</v>
      </c>
      <c r="Z3" s="23"/>
      <c r="AA3" s="23"/>
      <c r="AB3" s="26" t="str">
        <f>Y3+1</f>
        <v>q9</v>
      </c>
      <c r="AC3" s="23"/>
      <c r="AD3" s="23"/>
      <c r="AE3" s="26" t="str">
        <f>AB3+1</f>
        <v>q10</v>
      </c>
      <c r="AF3" s="23"/>
      <c r="AG3" s="23"/>
      <c r="AH3" s="26" t="str">
        <f>AE3+1</f>
        <v>q11</v>
      </c>
      <c r="AI3" s="23"/>
      <c r="AJ3" s="23"/>
      <c r="AK3" s="26" t="str">
        <f>AH3+1</f>
        <v>q12</v>
      </c>
      <c r="AL3" s="23"/>
      <c r="AM3" s="23"/>
      <c r="AN3" s="26" t="str">
        <f>AK3+1</f>
        <v>q13</v>
      </c>
      <c r="AO3" s="23"/>
      <c r="AP3" s="23"/>
      <c r="AQ3" s="26" t="str">
        <f>AN3+1</f>
        <v>q14</v>
      </c>
      <c r="AR3" s="23"/>
      <c r="AS3" s="23"/>
      <c r="AT3" s="26" t="str">
        <f>AQ3+1</f>
        <v>q15</v>
      </c>
      <c r="AU3" s="23"/>
      <c r="AV3" s="23"/>
      <c r="AW3" s="26" t="str">
        <f>AT3+1</f>
        <v>q16</v>
      </c>
      <c r="AX3" s="26"/>
      <c r="AY3" s="26"/>
      <c r="AZ3" s="30"/>
      <c r="BA3" s="31">
        <v>1.0</v>
      </c>
      <c r="BB3" s="32" t="str">
        <f t="shared" ref="BB3:BD3" si="1">BA3+1</f>
        <v>fy2</v>
      </c>
      <c r="BC3" s="32" t="str">
        <f t="shared" si="1"/>
        <v>fy3</v>
      </c>
      <c r="BD3" s="32" t="str">
        <f t="shared" si="1"/>
        <v>fy4</v>
      </c>
    </row>
    <row r="4">
      <c r="A4" s="4"/>
      <c r="B4" s="4"/>
      <c r="C4" s="33" t="s">
        <v>35</v>
      </c>
      <c r="D4" s="35" t="str">
        <f>Instructions!C4</f>
        <v>Jan-15 </v>
      </c>
      <c r="E4" s="35" t="str">
        <f t="shared" ref="E4:AY4" si="2">EOMONTH(D4,1)</f>
        <v>Feb-15 </v>
      </c>
      <c r="F4" s="35" t="str">
        <f t="shared" si="2"/>
        <v>Mar-15 </v>
      </c>
      <c r="G4" s="35" t="str">
        <f t="shared" si="2"/>
        <v>Apr-15 </v>
      </c>
      <c r="H4" s="35" t="str">
        <f t="shared" si="2"/>
        <v>May-15 </v>
      </c>
      <c r="I4" s="35" t="str">
        <f t="shared" si="2"/>
        <v>Jun-15 </v>
      </c>
      <c r="J4" s="35" t="str">
        <f t="shared" si="2"/>
        <v>Jul-15 </v>
      </c>
      <c r="K4" s="35" t="str">
        <f t="shared" si="2"/>
        <v>Aug-15 </v>
      </c>
      <c r="L4" s="35" t="str">
        <f t="shared" si="2"/>
        <v>Sep-15 </v>
      </c>
      <c r="M4" s="35" t="str">
        <f t="shared" si="2"/>
        <v>Oct-15 </v>
      </c>
      <c r="N4" s="35" t="str">
        <f t="shared" si="2"/>
        <v>Nov-15 </v>
      </c>
      <c r="O4" s="35" t="str">
        <f t="shared" si="2"/>
        <v>Dec-15 </v>
      </c>
      <c r="P4" s="35" t="str">
        <f t="shared" si="2"/>
        <v>Jan-16 </v>
      </c>
      <c r="Q4" s="35" t="str">
        <f t="shared" si="2"/>
        <v>Feb-16 </v>
      </c>
      <c r="R4" s="35" t="str">
        <f t="shared" si="2"/>
        <v>Mar-16 </v>
      </c>
      <c r="S4" s="35" t="str">
        <f t="shared" si="2"/>
        <v>Apr-16 </v>
      </c>
      <c r="T4" s="35" t="str">
        <f t="shared" si="2"/>
        <v>May-16 </v>
      </c>
      <c r="U4" s="35" t="str">
        <f t="shared" si="2"/>
        <v>Jun-16 </v>
      </c>
      <c r="V4" s="35" t="str">
        <f t="shared" si="2"/>
        <v>Jul-16 </v>
      </c>
      <c r="W4" s="35" t="str">
        <f t="shared" si="2"/>
        <v>Aug-16 </v>
      </c>
      <c r="X4" s="35" t="str">
        <f t="shared" si="2"/>
        <v>Sep-16 </v>
      </c>
      <c r="Y4" s="35" t="str">
        <f t="shared" si="2"/>
        <v>Oct-16 </v>
      </c>
      <c r="Z4" s="35" t="str">
        <f t="shared" si="2"/>
        <v>Nov-16 </v>
      </c>
      <c r="AA4" s="35" t="str">
        <f t="shared" si="2"/>
        <v>Dec-16 </v>
      </c>
      <c r="AB4" s="35" t="str">
        <f t="shared" si="2"/>
        <v>Jan-17 </v>
      </c>
      <c r="AC4" s="35" t="str">
        <f t="shared" si="2"/>
        <v>Feb-17 </v>
      </c>
      <c r="AD4" s="35" t="str">
        <f t="shared" si="2"/>
        <v>Mar-17 </v>
      </c>
      <c r="AE4" s="35" t="str">
        <f t="shared" si="2"/>
        <v>Apr-17 </v>
      </c>
      <c r="AF4" s="35" t="str">
        <f t="shared" si="2"/>
        <v>May-17 </v>
      </c>
      <c r="AG4" s="35" t="str">
        <f t="shared" si="2"/>
        <v>Jun-17 </v>
      </c>
      <c r="AH4" s="35" t="str">
        <f t="shared" si="2"/>
        <v>Jul-17 </v>
      </c>
      <c r="AI4" s="35" t="str">
        <f t="shared" si="2"/>
        <v>Aug-17 </v>
      </c>
      <c r="AJ4" s="35" t="str">
        <f t="shared" si="2"/>
        <v>Sep-17 </v>
      </c>
      <c r="AK4" s="35" t="str">
        <f t="shared" si="2"/>
        <v>Oct-17 </v>
      </c>
      <c r="AL4" s="35" t="str">
        <f t="shared" si="2"/>
        <v>Nov-17 </v>
      </c>
      <c r="AM4" s="35" t="str">
        <f t="shared" si="2"/>
        <v>Dec-17 </v>
      </c>
      <c r="AN4" s="35" t="str">
        <f t="shared" si="2"/>
        <v>Jan-18 </v>
      </c>
      <c r="AO4" s="35" t="str">
        <f t="shared" si="2"/>
        <v>Feb-18 </v>
      </c>
      <c r="AP4" s="35" t="str">
        <f t="shared" si="2"/>
        <v>Mar-18 </v>
      </c>
      <c r="AQ4" s="35" t="str">
        <f t="shared" si="2"/>
        <v>Apr-18 </v>
      </c>
      <c r="AR4" s="35" t="str">
        <f t="shared" si="2"/>
        <v>May-18 </v>
      </c>
      <c r="AS4" s="35" t="str">
        <f t="shared" si="2"/>
        <v>Jun-18 </v>
      </c>
      <c r="AT4" s="35" t="str">
        <f t="shared" si="2"/>
        <v>Jul-18 </v>
      </c>
      <c r="AU4" s="35" t="str">
        <f t="shared" si="2"/>
        <v>Aug-18 </v>
      </c>
      <c r="AV4" s="35" t="str">
        <f t="shared" si="2"/>
        <v>Sep-18 </v>
      </c>
      <c r="AW4" s="35" t="str">
        <f t="shared" si="2"/>
        <v>Oct-18 </v>
      </c>
      <c r="AX4" s="35" t="str">
        <f t="shared" si="2"/>
        <v>Nov-18 </v>
      </c>
      <c r="AY4" s="35" t="str">
        <f t="shared" si="2"/>
        <v>Dec-18 </v>
      </c>
      <c r="AZ4" s="30"/>
      <c r="BA4" s="38"/>
      <c r="BB4" s="38"/>
      <c r="BC4" s="38"/>
      <c r="BD4" s="38"/>
    </row>
    <row r="5" ht="12.0" customHeight="1">
      <c r="A5" s="4"/>
      <c r="B5" s="7" t="s">
        <v>126</v>
      </c>
      <c r="C5" s="40" t="s">
        <v>120</v>
      </c>
      <c r="D5" s="95" t="str">
        <f>'Revenue build'!D64</f>
        <v>37</v>
      </c>
      <c r="E5" s="95" t="str">
        <f>'Revenue build'!E64</f>
        <v>124</v>
      </c>
      <c r="F5" s="95" t="str">
        <f>'Revenue build'!F64</f>
        <v>238</v>
      </c>
      <c r="G5" s="95" t="str">
        <f>'Revenue build'!G64</f>
        <v>371</v>
      </c>
      <c r="H5" s="95" t="str">
        <f>'Revenue build'!H64</f>
        <v>519</v>
      </c>
      <c r="I5" s="95" t="str">
        <f>'Revenue build'!I64</f>
        <v>678</v>
      </c>
      <c r="J5" s="95" t="str">
        <f>'Revenue build'!J64</f>
        <v>846</v>
      </c>
      <c r="K5" s="95" t="str">
        <f>'Revenue build'!K64</f>
        <v>1,018</v>
      </c>
      <c r="L5" s="95" t="str">
        <f>'Revenue build'!L64</f>
        <v>1,194</v>
      </c>
      <c r="M5" s="95" t="str">
        <f>'Revenue build'!M64</f>
        <v>1,371</v>
      </c>
      <c r="N5" s="95" t="str">
        <f>'Revenue build'!N64</f>
        <v>1,548</v>
      </c>
      <c r="O5" s="95" t="str">
        <f>'Revenue build'!O64</f>
        <v>1,724</v>
      </c>
      <c r="P5" s="95" t="str">
        <f>'Revenue build'!P64</f>
        <v>1,897</v>
      </c>
      <c r="Q5" s="95" t="str">
        <f>'Revenue build'!Q64</f>
        <v>2,066</v>
      </c>
      <c r="R5" s="95" t="str">
        <f>'Revenue build'!R64</f>
        <v>2,231</v>
      </c>
      <c r="S5" s="95" t="str">
        <f>'Revenue build'!S64</f>
        <v>2,393</v>
      </c>
      <c r="T5" s="95" t="str">
        <f>'Revenue build'!T64</f>
        <v>2,551</v>
      </c>
      <c r="U5" s="95" t="str">
        <f>'Revenue build'!U64</f>
        <v>2,704</v>
      </c>
      <c r="V5" s="95" t="str">
        <f>'Revenue build'!V64</f>
        <v>2,852</v>
      </c>
      <c r="W5" s="95" t="str">
        <f>'Revenue build'!W64</f>
        <v>2,995</v>
      </c>
      <c r="X5" s="95" t="str">
        <f>'Revenue build'!X64</f>
        <v>3,133</v>
      </c>
      <c r="Y5" s="95" t="str">
        <f>'Revenue build'!Y64</f>
        <v>3,265</v>
      </c>
      <c r="Z5" s="95" t="str">
        <f>'Revenue build'!Z64</f>
        <v>3,393</v>
      </c>
      <c r="AA5" s="95" t="str">
        <f>'Revenue build'!AA64</f>
        <v>3,517</v>
      </c>
      <c r="AB5" s="95" t="str">
        <f>'Revenue build'!AB64</f>
        <v>3,636</v>
      </c>
      <c r="AC5" s="95" t="str">
        <f>'Revenue build'!AC64</f>
        <v>3,750</v>
      </c>
      <c r="AD5" s="95" t="str">
        <f>'Revenue build'!AD64</f>
        <v>3,860</v>
      </c>
      <c r="AE5" s="95" t="str">
        <f>'Revenue build'!AE64</f>
        <v>3,964</v>
      </c>
      <c r="AF5" s="95" t="str">
        <f>'Revenue build'!AF64</f>
        <v>4,065</v>
      </c>
      <c r="AG5" s="95" t="str">
        <f>'Revenue build'!AG64</f>
        <v>4,162</v>
      </c>
      <c r="AH5" s="95" t="str">
        <f>'Revenue build'!AH64</f>
        <v>4,255</v>
      </c>
      <c r="AI5" s="95" t="str">
        <f>'Revenue build'!AI64</f>
        <v>4,344</v>
      </c>
      <c r="AJ5" s="95" t="str">
        <f>'Revenue build'!AJ64</f>
        <v>4,430</v>
      </c>
      <c r="AK5" s="95" t="str">
        <f>'Revenue build'!AK64</f>
        <v>4,511</v>
      </c>
      <c r="AL5" s="95" t="str">
        <f>'Revenue build'!AL64</f>
        <v>4,590</v>
      </c>
      <c r="AM5" s="95" t="str">
        <f>'Revenue build'!AM64</f>
        <v>4,666</v>
      </c>
      <c r="AN5" s="95" t="str">
        <f>'Revenue build'!AN64</f>
        <v>4,739</v>
      </c>
      <c r="AO5" s="95" t="str">
        <f>'Revenue build'!AO64</f>
        <v>4,808</v>
      </c>
      <c r="AP5" s="95" t="str">
        <f>'Revenue build'!AP64</f>
        <v>4,875</v>
      </c>
      <c r="AQ5" s="95" t="str">
        <f>'Revenue build'!AQ64</f>
        <v>4,938</v>
      </c>
      <c r="AR5" s="95" t="str">
        <f>'Revenue build'!AR64</f>
        <v>5,000</v>
      </c>
      <c r="AS5" s="95" t="str">
        <f>'Revenue build'!AS64</f>
        <v>5,060</v>
      </c>
      <c r="AT5" s="95" t="str">
        <f>'Revenue build'!AT64</f>
        <v>5,117</v>
      </c>
      <c r="AU5" s="95" t="str">
        <f>'Revenue build'!AU64</f>
        <v>5,172</v>
      </c>
      <c r="AV5" s="95" t="str">
        <f>'Revenue build'!AV64</f>
        <v>5,225</v>
      </c>
      <c r="AW5" s="95" t="str">
        <f>'Revenue build'!AW64</f>
        <v>5,277</v>
      </c>
      <c r="AX5" s="95" t="str">
        <f>'Revenue build'!AX64</f>
        <v>5,326</v>
      </c>
      <c r="AY5" s="95" t="str">
        <f>'Revenue build'!AY64</f>
        <v>5,374</v>
      </c>
      <c r="AZ5" s="4"/>
      <c r="BA5" s="52" t="str">
        <f t="shared" ref="BA5:BA8" si="3">SUM(D5:O5)</f>
        <v>9,665</v>
      </c>
      <c r="BB5" s="52" t="str">
        <f t="shared" ref="BB5:BB8" si="4">SUM(P5:AA5)</f>
        <v>32,995</v>
      </c>
      <c r="BC5" s="52" t="str">
        <f t="shared" ref="BC5:BC8" si="5">SUM(AB5:AM5)</f>
        <v>50,230</v>
      </c>
      <c r="BD5" s="52" t="str">
        <f t="shared" ref="BD5:BD8" si="6">SUM(AN5:AY5)</f>
        <v>60,908</v>
      </c>
    </row>
    <row r="6" ht="12.0" customHeight="1">
      <c r="A6" s="4"/>
      <c r="B6" s="7" t="s">
        <v>64</v>
      </c>
      <c r="C6" s="49" t="s">
        <v>37</v>
      </c>
      <c r="D6" s="28" t="str">
        <f>'Financial statements'!D8</f>
        <v>39,000</v>
      </c>
      <c r="E6" s="28" t="str">
        <f>'Financial statements'!E8</f>
        <v>124,000</v>
      </c>
      <c r="F6" s="28" t="str">
        <f>'Financial statements'!F8</f>
        <v>239,000</v>
      </c>
      <c r="G6" s="28" t="str">
        <f>'Financial statements'!G8</f>
        <v>372,000</v>
      </c>
      <c r="H6" s="28" t="str">
        <f>'Financial statements'!H8</f>
        <v>520,000</v>
      </c>
      <c r="I6" s="28" t="str">
        <f>'Financial statements'!I8</f>
        <v>679,000</v>
      </c>
      <c r="J6" s="28" t="str">
        <f>'Financial statements'!J8</f>
        <v>847,000</v>
      </c>
      <c r="K6" s="28" t="str">
        <f>'Financial statements'!K8</f>
        <v>1,019,000</v>
      </c>
      <c r="L6" s="28" t="str">
        <f>'Financial statements'!L8</f>
        <v>1,195,000</v>
      </c>
      <c r="M6" s="28" t="str">
        <f>'Financial statements'!M8</f>
        <v>1,372,000</v>
      </c>
      <c r="N6" s="28" t="str">
        <f>'Financial statements'!N8</f>
        <v>1,548,000</v>
      </c>
      <c r="O6" s="28" t="str">
        <f>'Financial statements'!O8</f>
        <v>1,724,000</v>
      </c>
      <c r="P6" s="28" t="str">
        <f>'Financial statements'!P8</f>
        <v>1,899,000</v>
      </c>
      <c r="Q6" s="28" t="str">
        <f>'Financial statements'!Q8</f>
        <v>2,067,000</v>
      </c>
      <c r="R6" s="28" t="str">
        <f>'Financial statements'!R8</f>
        <v>2,232,000</v>
      </c>
      <c r="S6" s="28" t="str">
        <f>'Financial statements'!S8</f>
        <v>2,395,000</v>
      </c>
      <c r="T6" s="28" t="str">
        <f>'Financial statements'!T8</f>
        <v>2,552,000</v>
      </c>
      <c r="U6" s="28" t="str">
        <f>'Financial statements'!U8</f>
        <v>2,704,000</v>
      </c>
      <c r="V6" s="28" t="str">
        <f>'Financial statements'!V8</f>
        <v>2,852,000</v>
      </c>
      <c r="W6" s="28" t="str">
        <f>'Financial statements'!W8</f>
        <v>2,996,000</v>
      </c>
      <c r="X6" s="28" t="str">
        <f>'Financial statements'!X8</f>
        <v>3,135,000</v>
      </c>
      <c r="Y6" s="28" t="str">
        <f>'Financial statements'!Y8</f>
        <v>3,267,000</v>
      </c>
      <c r="Z6" s="28" t="str">
        <f>'Financial statements'!Z8</f>
        <v>3,395,000</v>
      </c>
      <c r="AA6" s="28" t="str">
        <f>'Financial statements'!AA8</f>
        <v>3,519,000</v>
      </c>
      <c r="AB6" s="28" t="str">
        <f>'Financial statements'!AB8</f>
        <v>3,636,000</v>
      </c>
      <c r="AC6" s="28" t="str">
        <f>'Financial statements'!AC8</f>
        <v>3,751,000</v>
      </c>
      <c r="AD6" s="28" t="str">
        <f>'Financial statements'!AD8</f>
        <v>3,860,000</v>
      </c>
      <c r="AE6" s="28" t="str">
        <f>'Financial statements'!AE8</f>
        <v>3,964,000</v>
      </c>
      <c r="AF6" s="28" t="str">
        <f>'Financial statements'!AF8</f>
        <v>4,067,000</v>
      </c>
      <c r="AG6" s="28" t="str">
        <f>'Financial statements'!AG8</f>
        <v>4,163,000</v>
      </c>
      <c r="AH6" s="28" t="str">
        <f>'Financial statements'!AH8</f>
        <v>4,256,000</v>
      </c>
      <c r="AI6" s="28" t="str">
        <f>'Financial statements'!AI8</f>
        <v>4,344,000</v>
      </c>
      <c r="AJ6" s="28" t="str">
        <f>'Financial statements'!AJ8</f>
        <v>4,431,000</v>
      </c>
      <c r="AK6" s="28" t="str">
        <f>'Financial statements'!AK8</f>
        <v>4,512,000</v>
      </c>
      <c r="AL6" s="28" t="str">
        <f>'Financial statements'!AL8</f>
        <v>4,591,000</v>
      </c>
      <c r="AM6" s="28" t="str">
        <f>'Financial statements'!AM8</f>
        <v>4,667,000</v>
      </c>
      <c r="AN6" s="28" t="str">
        <f>'Financial statements'!AN8</f>
        <v>4,740,000</v>
      </c>
      <c r="AO6" s="28" t="str">
        <f>'Financial statements'!AO8</f>
        <v>4,808,000</v>
      </c>
      <c r="AP6" s="28" t="str">
        <f>'Financial statements'!AP8</f>
        <v>4,876,000</v>
      </c>
      <c r="AQ6" s="28" t="str">
        <f>'Financial statements'!AQ8</f>
        <v>4,939,000</v>
      </c>
      <c r="AR6" s="28" t="str">
        <f>'Financial statements'!AR8</f>
        <v>5,000,000</v>
      </c>
      <c r="AS6" s="28" t="str">
        <f>'Financial statements'!AS8</f>
        <v>5,060,000</v>
      </c>
      <c r="AT6" s="28" t="str">
        <f>'Financial statements'!AT8</f>
        <v>5,119,000</v>
      </c>
      <c r="AU6" s="28" t="str">
        <f>'Financial statements'!AU8</f>
        <v>5,172,000</v>
      </c>
      <c r="AV6" s="28" t="str">
        <f>'Financial statements'!AV8</f>
        <v>5,227,000</v>
      </c>
      <c r="AW6" s="28" t="str">
        <f>'Financial statements'!AW8</f>
        <v>5,279,000</v>
      </c>
      <c r="AX6" s="28" t="str">
        <f>'Financial statements'!AX8</f>
        <v>5,327,000</v>
      </c>
      <c r="AY6" s="28" t="str">
        <f>'Financial statements'!AY8</f>
        <v>5,375,000</v>
      </c>
      <c r="AZ6" s="4"/>
      <c r="BA6" s="52" t="str">
        <f t="shared" si="3"/>
        <v>9,678,000</v>
      </c>
      <c r="BB6" s="52" t="str">
        <f t="shared" si="4"/>
        <v>33,013,000</v>
      </c>
      <c r="BC6" s="52" t="str">
        <f t="shared" si="5"/>
        <v>50,242,000</v>
      </c>
      <c r="BD6" s="52" t="str">
        <f t="shared" si="6"/>
        <v>60,922,000</v>
      </c>
    </row>
    <row r="7" ht="12.0" customHeight="1">
      <c r="A7" s="4"/>
      <c r="B7" s="7" t="s">
        <v>124</v>
      </c>
      <c r="C7" s="49" t="s">
        <v>37</v>
      </c>
      <c r="D7" s="28" t="str">
        <f>'Financial statements'!D27</f>
        <v>(17,748)</v>
      </c>
      <c r="E7" s="28" t="str">
        <f>'Financial statements'!E27</f>
        <v>67,252</v>
      </c>
      <c r="F7" s="28" t="str">
        <f>'Financial statements'!F27</f>
        <v>182,252</v>
      </c>
      <c r="G7" s="28" t="str">
        <f>'Financial statements'!G27</f>
        <v>315,252</v>
      </c>
      <c r="H7" s="28" t="str">
        <f>'Financial statements'!H27</f>
        <v>463,252</v>
      </c>
      <c r="I7" s="28" t="str">
        <f>'Financial statements'!I27</f>
        <v>622,252</v>
      </c>
      <c r="J7" s="28" t="str">
        <f>'Financial statements'!J27</f>
        <v>790,252</v>
      </c>
      <c r="K7" s="28" t="str">
        <f>'Financial statements'!K27</f>
        <v>962,252</v>
      </c>
      <c r="L7" s="28" t="str">
        <f>'Financial statements'!L27</f>
        <v>1,138,252</v>
      </c>
      <c r="M7" s="28" t="str">
        <f>'Financial statements'!M27</f>
        <v>1,315,252</v>
      </c>
      <c r="N7" s="28" t="str">
        <f>'Financial statements'!N27</f>
        <v>1,491,252</v>
      </c>
      <c r="O7" s="28" t="str">
        <f>'Financial statements'!O27</f>
        <v>1,667,252</v>
      </c>
      <c r="P7" s="28" t="str">
        <f>'Financial statements'!P27</f>
        <v>1,842,252</v>
      </c>
      <c r="Q7" s="28" t="str">
        <f>'Financial statements'!Q27</f>
        <v>2,010,252</v>
      </c>
      <c r="R7" s="28" t="str">
        <f>'Financial statements'!R27</f>
        <v>2,175,252</v>
      </c>
      <c r="S7" s="28" t="str">
        <f>'Financial statements'!S27</f>
        <v>2,338,252</v>
      </c>
      <c r="T7" s="28" t="str">
        <f>'Financial statements'!T27</f>
        <v>2,495,252</v>
      </c>
      <c r="U7" s="28" t="str">
        <f>'Financial statements'!U27</f>
        <v>2,647,252</v>
      </c>
      <c r="V7" s="28" t="str">
        <f>'Financial statements'!V27</f>
        <v>2,795,252</v>
      </c>
      <c r="W7" s="28" t="str">
        <f>'Financial statements'!W27</f>
        <v>2,939,252</v>
      </c>
      <c r="X7" s="28" t="str">
        <f>'Financial statements'!X27</f>
        <v>3,078,252</v>
      </c>
      <c r="Y7" s="28" t="str">
        <f>'Financial statements'!Y27</f>
        <v>3,210,252</v>
      </c>
      <c r="Z7" s="28" t="str">
        <f>'Financial statements'!Z27</f>
        <v>3,338,252</v>
      </c>
      <c r="AA7" s="28" t="str">
        <f>'Financial statements'!AA27</f>
        <v>3,462,252</v>
      </c>
      <c r="AB7" s="28" t="str">
        <f>'Financial statements'!AB27</f>
        <v>3,579,252</v>
      </c>
      <c r="AC7" s="28" t="str">
        <f>'Financial statements'!AC27</f>
        <v>3,694,252</v>
      </c>
      <c r="AD7" s="28" t="str">
        <f>'Financial statements'!AD27</f>
        <v>3,803,252</v>
      </c>
      <c r="AE7" s="28" t="str">
        <f>'Financial statements'!AE27</f>
        <v>3,907,252</v>
      </c>
      <c r="AF7" s="28" t="str">
        <f>'Financial statements'!AF27</f>
        <v>4,010,252</v>
      </c>
      <c r="AG7" s="28" t="str">
        <f>'Financial statements'!AG27</f>
        <v>4,106,252</v>
      </c>
      <c r="AH7" s="28" t="str">
        <f>'Financial statements'!AH27</f>
        <v>4,199,252</v>
      </c>
      <c r="AI7" s="28" t="str">
        <f>'Financial statements'!AI27</f>
        <v>4,287,252</v>
      </c>
      <c r="AJ7" s="28" t="str">
        <f>'Financial statements'!AJ27</f>
        <v>4,374,252</v>
      </c>
      <c r="AK7" s="28" t="str">
        <f>'Financial statements'!AK27</f>
        <v>4,455,252</v>
      </c>
      <c r="AL7" s="28" t="str">
        <f>'Financial statements'!AL27</f>
        <v>4,534,252</v>
      </c>
      <c r="AM7" s="28" t="str">
        <f>'Financial statements'!AM27</f>
        <v>4,610,252</v>
      </c>
      <c r="AN7" s="28" t="str">
        <f>'Financial statements'!AN27</f>
        <v>4,683,252</v>
      </c>
      <c r="AO7" s="28" t="str">
        <f>'Financial statements'!AO27</f>
        <v>4,751,252</v>
      </c>
      <c r="AP7" s="28" t="str">
        <f>'Financial statements'!AP27</f>
        <v>4,819,252</v>
      </c>
      <c r="AQ7" s="28" t="str">
        <f>'Financial statements'!AQ27</f>
        <v>4,882,252</v>
      </c>
      <c r="AR7" s="28" t="str">
        <f>'Financial statements'!AR27</f>
        <v>4,943,252</v>
      </c>
      <c r="AS7" s="28" t="str">
        <f>'Financial statements'!AS27</f>
        <v>5,003,252</v>
      </c>
      <c r="AT7" s="28" t="str">
        <f>'Financial statements'!AT27</f>
        <v>5,062,252</v>
      </c>
      <c r="AU7" s="28" t="str">
        <f>'Financial statements'!AU27</f>
        <v>5,115,252</v>
      </c>
      <c r="AV7" s="28" t="str">
        <f>'Financial statements'!AV27</f>
        <v>5,170,252</v>
      </c>
      <c r="AW7" s="28" t="str">
        <f>'Financial statements'!AW27</f>
        <v>5,222,252</v>
      </c>
      <c r="AX7" s="28" t="str">
        <f>'Financial statements'!AX27</f>
        <v>5,270,252</v>
      </c>
      <c r="AY7" s="28" t="str">
        <f>'Financial statements'!AY27</f>
        <v>5,318,252</v>
      </c>
      <c r="AZ7" s="4"/>
      <c r="BA7" s="52" t="str">
        <f t="shared" si="3"/>
        <v>8,997,024</v>
      </c>
      <c r="BB7" s="52" t="str">
        <f t="shared" si="4"/>
        <v>32,332,024</v>
      </c>
      <c r="BC7" s="52" t="str">
        <f t="shared" si="5"/>
        <v>49,561,024</v>
      </c>
      <c r="BD7" s="52" t="str">
        <f t="shared" si="6"/>
        <v>60,241,024</v>
      </c>
    </row>
    <row r="8" ht="12.0" customHeight="1">
      <c r="A8" s="4"/>
      <c r="B8" s="7" t="s">
        <v>139</v>
      </c>
      <c r="C8" s="49" t="s">
        <v>37</v>
      </c>
      <c r="D8" s="28" t="str">
        <f>'Financial statements'!D39</f>
        <v>(17,998)</v>
      </c>
      <c r="E8" s="28" t="str">
        <f>'Financial statements'!E39</f>
        <v>43,519</v>
      </c>
      <c r="F8" s="28" t="str">
        <f>'Financial statements'!F39</f>
        <v>118,269</v>
      </c>
      <c r="G8" s="28" t="str">
        <f>'Financial statements'!G39</f>
        <v>204,686</v>
      </c>
      <c r="H8" s="28" t="str">
        <f>'Financial statements'!H39</f>
        <v>300,886</v>
      </c>
      <c r="I8" s="28" t="str">
        <f>'Financial statements'!I39</f>
        <v>404,225</v>
      </c>
      <c r="J8" s="28" t="str">
        <f>'Financial statements'!J39</f>
        <v>513,425</v>
      </c>
      <c r="K8" s="28" t="str">
        <f>'Financial statements'!K39</f>
        <v>625,225</v>
      </c>
      <c r="L8" s="28" t="str">
        <f>'Financial statements'!L39</f>
        <v>739,625</v>
      </c>
      <c r="M8" s="28" t="str">
        <f>'Financial statements'!M39</f>
        <v>854,675</v>
      </c>
      <c r="N8" s="28" t="str">
        <f>'Financial statements'!N39</f>
        <v>969,075</v>
      </c>
      <c r="O8" s="28" t="str">
        <f>'Financial statements'!O39</f>
        <v>1,083,475</v>
      </c>
      <c r="P8" s="28" t="str">
        <f>'Financial statements'!P39</f>
        <v>1,197,225</v>
      </c>
      <c r="Q8" s="28" t="str">
        <f>'Financial statements'!Q39</f>
        <v>1,306,425</v>
      </c>
      <c r="R8" s="28" t="str">
        <f>'Financial statements'!R39</f>
        <v>1,413,675</v>
      </c>
      <c r="S8" s="28" t="str">
        <f>'Financial statements'!S39</f>
        <v>1,519,625</v>
      </c>
      <c r="T8" s="28" t="str">
        <f>'Financial statements'!T39</f>
        <v>1,621,675</v>
      </c>
      <c r="U8" s="28" t="str">
        <f>'Financial statements'!U39</f>
        <v>1,720,475</v>
      </c>
      <c r="V8" s="28" t="str">
        <f>'Financial statements'!V39</f>
        <v>1,816,675</v>
      </c>
      <c r="W8" s="28" t="str">
        <f>'Financial statements'!W39</f>
        <v>1,910,275</v>
      </c>
      <c r="X8" s="28" t="str">
        <f>'Financial statements'!X39</f>
        <v>2,000,625</v>
      </c>
      <c r="Y8" s="28" t="str">
        <f>'Financial statements'!Y39</f>
        <v>2,086,425</v>
      </c>
      <c r="Z8" s="28" t="str">
        <f>'Financial statements'!Z39</f>
        <v>2,169,625</v>
      </c>
      <c r="AA8" s="28" t="str">
        <f>'Financial statements'!AA39</f>
        <v>2,250,225</v>
      </c>
      <c r="AB8" s="28" t="str">
        <f>'Financial statements'!AB39</f>
        <v>2,326,275</v>
      </c>
      <c r="AC8" s="28" t="str">
        <f>'Financial statements'!AC39</f>
        <v>2,401,025</v>
      </c>
      <c r="AD8" s="28" t="str">
        <f>'Financial statements'!AD39</f>
        <v>2,471,875</v>
      </c>
      <c r="AE8" s="28" t="str">
        <f>'Financial statements'!AE39</f>
        <v>2,539,475</v>
      </c>
      <c r="AF8" s="28" t="str">
        <f>'Financial statements'!AF39</f>
        <v>2,606,425</v>
      </c>
      <c r="AG8" s="28" t="str">
        <f>'Financial statements'!AG39</f>
        <v>2,668,825</v>
      </c>
      <c r="AH8" s="28" t="str">
        <f>'Financial statements'!AH39</f>
        <v>2,729,275</v>
      </c>
      <c r="AI8" s="28" t="str">
        <f>'Financial statements'!AI39</f>
        <v>2,786,475</v>
      </c>
      <c r="AJ8" s="28" t="str">
        <f>'Financial statements'!AJ39</f>
        <v>2,843,025</v>
      </c>
      <c r="AK8" s="28" t="str">
        <f>'Financial statements'!AK39</f>
        <v>2,895,675</v>
      </c>
      <c r="AL8" s="28" t="str">
        <f>'Financial statements'!AL39</f>
        <v>2,947,025</v>
      </c>
      <c r="AM8" s="28" t="str">
        <f>'Financial statements'!AM39</f>
        <v>2,996,425</v>
      </c>
      <c r="AN8" s="28" t="str">
        <f>'Financial statements'!AN39</f>
        <v>3,043,875</v>
      </c>
      <c r="AO8" s="28" t="str">
        <f>'Financial statements'!AO39</f>
        <v>3,088,075</v>
      </c>
      <c r="AP8" s="28" t="str">
        <f>'Financial statements'!AP39</f>
        <v>3,132,275</v>
      </c>
      <c r="AQ8" s="28" t="str">
        <f>'Financial statements'!AQ39</f>
        <v>3,173,225</v>
      </c>
      <c r="AR8" s="28" t="str">
        <f>'Financial statements'!AR39</f>
        <v>3,212,875</v>
      </c>
      <c r="AS8" s="28" t="str">
        <f>'Financial statements'!AS39</f>
        <v>3,251,875</v>
      </c>
      <c r="AT8" s="28" t="str">
        <f>'Financial statements'!AT39</f>
        <v>3,290,225</v>
      </c>
      <c r="AU8" s="28" t="str">
        <f>'Financial statements'!AU39</f>
        <v>3,324,675</v>
      </c>
      <c r="AV8" s="28" t="str">
        <f>'Financial statements'!AV39</f>
        <v>3,360,425</v>
      </c>
      <c r="AW8" s="28" t="str">
        <f>'Financial statements'!AW39</f>
        <v>3,394,225</v>
      </c>
      <c r="AX8" s="28" t="str">
        <f>'Financial statements'!AX39</f>
        <v>3,425,425</v>
      </c>
      <c r="AY8" s="28" t="str">
        <f>'Financial statements'!AY39</f>
        <v>3,456,625</v>
      </c>
      <c r="AZ8" s="4"/>
      <c r="BA8" s="52" t="str">
        <f t="shared" si="3"/>
        <v>5,839,090</v>
      </c>
      <c r="BB8" s="52" t="str">
        <f t="shared" si="4"/>
        <v>21,012,956</v>
      </c>
      <c r="BC8" s="52" t="str">
        <f t="shared" si="5"/>
        <v>32,211,806</v>
      </c>
      <c r="BD8" s="52" t="str">
        <f t="shared" si="6"/>
        <v>39,153,806</v>
      </c>
    </row>
    <row r="9" ht="12.0" customHeight="1">
      <c r="A9" s="4"/>
      <c r="B9" s="4"/>
      <c r="C9" s="3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4"/>
      <c r="BA9" s="4"/>
      <c r="BB9" s="4"/>
      <c r="BC9" s="4"/>
      <c r="BD9" s="4"/>
    </row>
    <row r="10" ht="12.0" customHeight="1">
      <c r="A10" s="4"/>
      <c r="B10" s="7" t="s">
        <v>169</v>
      </c>
      <c r="C10" s="49" t="s">
        <v>37</v>
      </c>
      <c r="D10" s="28" t="str">
        <f>'Financial statements'!D66</f>
        <v>116,757</v>
      </c>
      <c r="E10" s="28" t="str">
        <f>'Financial statements'!E66</f>
        <v>156,301</v>
      </c>
      <c r="F10" s="28" t="str">
        <f>'Financial statements'!F66</f>
        <v>573,145</v>
      </c>
      <c r="G10" s="28" t="str">
        <f>'Financial statements'!G66</f>
        <v>773,186</v>
      </c>
      <c r="H10" s="28" t="str">
        <f>'Financial statements'!H66</f>
        <v>1,222,202</v>
      </c>
      <c r="I10" s="28" t="str">
        <f>'Financial statements'!I66</f>
        <v>1,623,409</v>
      </c>
      <c r="J10" s="28" t="str">
        <f>'Financial statements'!J66</f>
        <v>2,134,681</v>
      </c>
      <c r="K10" s="28" t="str">
        <f>'Financial statements'!K66</f>
        <v>2,757,694</v>
      </c>
      <c r="L10" s="28" t="str">
        <f>'Financial statements'!L66</f>
        <v>13,495,046</v>
      </c>
      <c r="M10" s="28" t="str">
        <f>'Financial statements'!M66</f>
        <v>14,347,433</v>
      </c>
      <c r="N10" s="28" t="str">
        <f>'Financial statements'!N66</f>
        <v>15,314,235</v>
      </c>
      <c r="O10" s="28" t="str">
        <f>'Financial statements'!O66</f>
        <v>16,395,437</v>
      </c>
      <c r="P10" s="28" t="str">
        <f>'Financial statements'!P66</f>
        <v>17,590,404</v>
      </c>
      <c r="Q10" s="28" t="str">
        <f>'Financial statements'!Q66</f>
        <v>18,894,676</v>
      </c>
      <c r="R10" s="28" t="str">
        <f>'Financial statements'!R66</f>
        <v>20,306,244</v>
      </c>
      <c r="S10" s="28" t="str">
        <f>'Financial statements'!S66</f>
        <v>21,823,791</v>
      </c>
      <c r="T10" s="28" t="str">
        <f>'Financial statements'!T66</f>
        <v>23,443,478</v>
      </c>
      <c r="U10" s="28" t="str">
        <f>'Financial statements'!U66</f>
        <v>25,162,040</v>
      </c>
      <c r="V10" s="28" t="str">
        <f>'Financial statements'!V66</f>
        <v>26,976,862</v>
      </c>
      <c r="W10" s="28" t="str">
        <f>'Financial statements'!W66</f>
        <v>28,885,344</v>
      </c>
      <c r="X10" s="28" t="str">
        <f>'Financial statements'!X66</f>
        <v>30,884,251</v>
      </c>
      <c r="Y10" s="28" t="str">
        <f>'Financial statements'!Y66</f>
        <v>32,969,063</v>
      </c>
      <c r="Z10" s="28" t="str">
        <f>'Financial statements'!Z66</f>
        <v>35,137,136</v>
      </c>
      <c r="AA10" s="28" t="str">
        <f>'Financial statements'!AA66</f>
        <v>37,385,868</v>
      </c>
      <c r="AB10" s="28" t="str">
        <f>'Financial statements'!AB66</f>
        <v>39,710,755</v>
      </c>
      <c r="AC10" s="28" t="str">
        <f>'Financial statements'!AC66</f>
        <v>42,110,422</v>
      </c>
      <c r="AD10" s="28" t="str">
        <f>'Financial statements'!AD66</f>
        <v>44,581,029</v>
      </c>
      <c r="AE10" s="28" t="str">
        <f>'Financial statements'!AE66</f>
        <v>47,119,311</v>
      </c>
      <c r="AF10" s="28" t="str">
        <f>'Financial statements'!AF66</f>
        <v>49,724,558</v>
      </c>
      <c r="AG10" s="28" t="str">
        <f>'Financial statements'!AG66</f>
        <v>52,392,311</v>
      </c>
      <c r="AH10" s="28" t="str">
        <f>'Financial statements'!AH66</f>
        <v>55,120,558</v>
      </c>
      <c r="AI10" s="28" t="str">
        <f>'Financial statements'!AI66</f>
        <v>57,906,080</v>
      </c>
      <c r="AJ10" s="28" t="str">
        <f>'Financial statements'!AJ66</f>
        <v>60,748,167</v>
      </c>
      <c r="AK10" s="28" t="str">
        <f>'Financial statements'!AK66</f>
        <v>63,642,994</v>
      </c>
      <c r="AL10" s="28" t="str">
        <f>'Financial statements'!AL66</f>
        <v>66,589,201</v>
      </c>
      <c r="AM10" s="28" t="str">
        <f>'Financial statements'!AM66</f>
        <v>69,584,853</v>
      </c>
      <c r="AN10" s="28" t="str">
        <f>'Financial statements'!AN66</f>
        <v>72,628,000</v>
      </c>
      <c r="AO10" s="28" t="str">
        <f>'Financial statements'!AO66</f>
        <v>75,715,423</v>
      </c>
      <c r="AP10" s="28" t="str">
        <f>'Financial statements'!AP66</f>
        <v>78,847,045</v>
      </c>
      <c r="AQ10" s="28" t="str">
        <f>'Financial statements'!AQ66</f>
        <v>82,019,692</v>
      </c>
      <c r="AR10" s="28" t="str">
        <f>'Financial statements'!AR66</f>
        <v>85,232,019</v>
      </c>
      <c r="AS10" s="28" t="str">
        <f>'Financial statements'!AS66</f>
        <v>88,483,361</v>
      </c>
      <c r="AT10" s="28" t="str">
        <f>'Financial statements'!AT66</f>
        <v>91,773,068</v>
      </c>
      <c r="AU10" s="28" t="str">
        <f>'Financial statements'!AU66</f>
        <v>95,097,315</v>
      </c>
      <c r="AV10" s="28" t="str">
        <f>'Financial statements'!AV66</f>
        <v>98,457,283</v>
      </c>
      <c r="AW10" s="28" t="str">
        <f>'Financial statements'!AW66</f>
        <v>101,851,095</v>
      </c>
      <c r="AX10" s="28" t="str">
        <f>'Financial statements'!AX66</f>
        <v>105,276,167</v>
      </c>
      <c r="AY10" s="28" t="str">
        <f>'Financial statements'!AY66</f>
        <v>108,732,439</v>
      </c>
      <c r="AZ10" s="4"/>
      <c r="BA10" s="52" t="str">
        <f>O10</f>
        <v>16,395,437</v>
      </c>
      <c r="BB10" s="52" t="str">
        <f>AA10</f>
        <v>37,385,868</v>
      </c>
      <c r="BC10" s="52" t="str">
        <f>AM10</f>
        <v>69,584,853</v>
      </c>
      <c r="BD10" s="52" t="str">
        <f>AY10</f>
        <v>108,732,439</v>
      </c>
    </row>
    <row r="11" ht="12.0" customHeight="1">
      <c r="A11" s="4"/>
      <c r="B11" s="7" t="s">
        <v>188</v>
      </c>
      <c r="C11" s="49" t="s">
        <v>37</v>
      </c>
      <c r="D11" s="28" t="str">
        <f>'Financial statements'!D61</f>
        <v>(33,243)</v>
      </c>
      <c r="E11" s="28" t="str">
        <f>'Financial statements'!E61</f>
        <v>39,544</v>
      </c>
      <c r="F11" s="28" t="str">
        <f>'Financial statements'!F61</f>
        <v>116,844</v>
      </c>
      <c r="G11" s="28" t="str">
        <f>'Financial statements'!G61</f>
        <v>200,041</v>
      </c>
      <c r="H11" s="28" t="str">
        <f>'Financial statements'!H61</f>
        <v>299,016</v>
      </c>
      <c r="I11" s="28" t="str">
        <f>'Financial statements'!I61</f>
        <v>401,207</v>
      </c>
      <c r="J11" s="28" t="str">
        <f>'Financial statements'!J61</f>
        <v>511,272</v>
      </c>
      <c r="K11" s="28" t="str">
        <f>'Financial statements'!K61</f>
        <v>623,012</v>
      </c>
      <c r="L11" s="28" t="str">
        <f>'Financial statements'!L61</f>
        <v>737,352</v>
      </c>
      <c r="M11" s="28" t="str">
        <f>'Financial statements'!M61</f>
        <v>852,387</v>
      </c>
      <c r="N11" s="28" t="str">
        <f>'Financial statements'!N61</f>
        <v>966,802</v>
      </c>
      <c r="O11" s="28" t="str">
        <f>'Financial statements'!O61</f>
        <v>1,081,202</v>
      </c>
      <c r="P11" s="28" t="str">
        <f>'Financial statements'!P61</f>
        <v>1,194,967</v>
      </c>
      <c r="Q11" s="28" t="str">
        <f>'Financial statements'!Q61</f>
        <v>1,304,272</v>
      </c>
      <c r="R11" s="28" t="str">
        <f>'Financial statements'!R61</f>
        <v>1,411,567</v>
      </c>
      <c r="S11" s="28" t="str">
        <f>'Financial statements'!S61</f>
        <v>1,517,547</v>
      </c>
      <c r="T11" s="28" t="str">
        <f>'Financial statements'!T61</f>
        <v>1,619,687</v>
      </c>
      <c r="U11" s="28" t="str">
        <f>'Financial statements'!U61</f>
        <v>1,718,562</v>
      </c>
      <c r="V11" s="28" t="str">
        <f>'Financial statements'!V61</f>
        <v>1,814,822</v>
      </c>
      <c r="W11" s="28" t="str">
        <f>'Financial statements'!W61</f>
        <v>1,908,482</v>
      </c>
      <c r="X11" s="28" t="str">
        <f>'Financial statements'!X61</f>
        <v>1,998,907</v>
      </c>
      <c r="Y11" s="28" t="str">
        <f>'Financial statements'!Y61</f>
        <v>2,084,812</v>
      </c>
      <c r="Z11" s="28" t="str">
        <f>'Financial statements'!Z61</f>
        <v>2,168,072</v>
      </c>
      <c r="AA11" s="28" t="str">
        <f>'Financial statements'!AA61</f>
        <v>2,248,732</v>
      </c>
      <c r="AB11" s="28" t="str">
        <f>'Financial statements'!AB61</f>
        <v>2,324,887</v>
      </c>
      <c r="AC11" s="28" t="str">
        <f>'Financial statements'!AC61</f>
        <v>2,399,667</v>
      </c>
      <c r="AD11" s="28" t="str">
        <f>'Financial statements'!AD61</f>
        <v>2,470,607</v>
      </c>
      <c r="AE11" s="28" t="str">
        <f>'Financial statements'!AE61</f>
        <v>2,538,282</v>
      </c>
      <c r="AF11" s="28" t="str">
        <f>'Financial statements'!AF61</f>
        <v>2,605,247</v>
      </c>
      <c r="AG11" s="28" t="str">
        <f>'Financial statements'!AG61</f>
        <v>2,667,752</v>
      </c>
      <c r="AH11" s="28" t="str">
        <f>'Financial statements'!AH61</f>
        <v>2,728,247</v>
      </c>
      <c r="AI11" s="28" t="str">
        <f>'Financial statements'!AI61</f>
        <v>2,785,522</v>
      </c>
      <c r="AJ11" s="28" t="str">
        <f>'Financial statements'!AJ61</f>
        <v>2,842,087</v>
      </c>
      <c r="AK11" s="28" t="str">
        <f>'Financial statements'!AK61</f>
        <v>2,894,827</v>
      </c>
      <c r="AL11" s="28" t="str">
        <f>'Financial statements'!AL61</f>
        <v>2,946,207</v>
      </c>
      <c r="AM11" s="28" t="str">
        <f>'Financial statements'!AM61</f>
        <v>2,995,652</v>
      </c>
      <c r="AN11" s="28" t="str">
        <f>'Financial statements'!AN61</f>
        <v>3,043,147</v>
      </c>
      <c r="AO11" s="28" t="str">
        <f>'Financial statements'!AO61</f>
        <v>3,087,422</v>
      </c>
      <c r="AP11" s="28" t="str">
        <f>'Financial statements'!AP61</f>
        <v>3,131,622</v>
      </c>
      <c r="AQ11" s="28" t="str">
        <f>'Financial statements'!AQ61</f>
        <v>3,172,647</v>
      </c>
      <c r="AR11" s="28" t="str">
        <f>'Financial statements'!AR61</f>
        <v>3,212,327</v>
      </c>
      <c r="AS11" s="28" t="str">
        <f>'Financial statements'!AS61</f>
        <v>3,251,342</v>
      </c>
      <c r="AT11" s="28" t="str">
        <f>'Financial statements'!AT61</f>
        <v>3,289,707</v>
      </c>
      <c r="AU11" s="28" t="str">
        <f>'Financial statements'!AU61</f>
        <v>3,324,247</v>
      </c>
      <c r="AV11" s="28" t="str">
        <f>'Financial statements'!AV61</f>
        <v>3,359,967</v>
      </c>
      <c r="AW11" s="28" t="str">
        <f>'Financial statements'!AW61</f>
        <v>3,393,812</v>
      </c>
      <c r="AX11" s="28" t="str">
        <f>'Financial statements'!AX61</f>
        <v>3,425,072</v>
      </c>
      <c r="AY11" s="28" t="str">
        <f>'Financial statements'!AY61</f>
        <v>3,456,272</v>
      </c>
      <c r="AZ11" s="4"/>
      <c r="BA11" s="52" t="str">
        <f>SUM(D11:O11)</f>
        <v>5,795,437</v>
      </c>
      <c r="BB11" s="52" t="str">
        <f>SUM(P11:AA11)</f>
        <v>20,990,431</v>
      </c>
      <c r="BC11" s="52" t="str">
        <f>SUM(AB11:AM11)</f>
        <v>32,198,986</v>
      </c>
      <c r="BD11" s="52" t="str">
        <f>SUM(AN11:AY11)</f>
        <v>39,147,586</v>
      </c>
    </row>
    <row r="12" ht="12.0" customHeight="1">
      <c r="A12" s="4"/>
      <c r="B12" s="4"/>
      <c r="C12" s="36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4"/>
      <c r="BA12" s="4"/>
      <c r="BB12" s="4"/>
      <c r="BC12" s="4"/>
      <c r="BD12" s="4"/>
    </row>
    <row r="13" ht="12.0" customHeight="1">
      <c r="A13" s="4"/>
      <c r="B13" s="7" t="s">
        <v>189</v>
      </c>
      <c r="C13" s="49" t="s">
        <v>190</v>
      </c>
      <c r="D13" s="96" t="str">
        <f t="shared" ref="D13:AY13" si="7">IF(AND(D8&gt;0,C8&lt;0),"Yes","-")</f>
        <v>-</v>
      </c>
      <c r="E13" s="96" t="str">
        <f t="shared" si="7"/>
        <v>Yes</v>
      </c>
      <c r="F13" s="96" t="str">
        <f t="shared" si="7"/>
        <v>-</v>
      </c>
      <c r="G13" s="96" t="str">
        <f t="shared" si="7"/>
        <v>-</v>
      </c>
      <c r="H13" s="96" t="str">
        <f t="shared" si="7"/>
        <v>-</v>
      </c>
      <c r="I13" s="96" t="str">
        <f t="shared" si="7"/>
        <v>-</v>
      </c>
      <c r="J13" s="96" t="str">
        <f t="shared" si="7"/>
        <v>-</v>
      </c>
      <c r="K13" s="96" t="str">
        <f t="shared" si="7"/>
        <v>-</v>
      </c>
      <c r="L13" s="96" t="str">
        <f t="shared" si="7"/>
        <v>-</v>
      </c>
      <c r="M13" s="96" t="str">
        <f t="shared" si="7"/>
        <v>-</v>
      </c>
      <c r="N13" s="96" t="str">
        <f t="shared" si="7"/>
        <v>-</v>
      </c>
      <c r="O13" s="96" t="str">
        <f t="shared" si="7"/>
        <v>-</v>
      </c>
      <c r="P13" s="96" t="str">
        <f t="shared" si="7"/>
        <v>-</v>
      </c>
      <c r="Q13" s="96" t="str">
        <f t="shared" si="7"/>
        <v>-</v>
      </c>
      <c r="R13" s="96" t="str">
        <f t="shared" si="7"/>
        <v>-</v>
      </c>
      <c r="S13" s="96" t="str">
        <f t="shared" si="7"/>
        <v>-</v>
      </c>
      <c r="T13" s="96" t="str">
        <f t="shared" si="7"/>
        <v>-</v>
      </c>
      <c r="U13" s="96" t="str">
        <f t="shared" si="7"/>
        <v>-</v>
      </c>
      <c r="V13" s="96" t="str">
        <f t="shared" si="7"/>
        <v>-</v>
      </c>
      <c r="W13" s="96" t="str">
        <f t="shared" si="7"/>
        <v>-</v>
      </c>
      <c r="X13" s="96" t="str">
        <f t="shared" si="7"/>
        <v>-</v>
      </c>
      <c r="Y13" s="96" t="str">
        <f t="shared" si="7"/>
        <v>-</v>
      </c>
      <c r="Z13" s="96" t="str">
        <f t="shared" si="7"/>
        <v>-</v>
      </c>
      <c r="AA13" s="96" t="str">
        <f t="shared" si="7"/>
        <v>-</v>
      </c>
      <c r="AB13" s="96" t="str">
        <f t="shared" si="7"/>
        <v>-</v>
      </c>
      <c r="AC13" s="96" t="str">
        <f t="shared" si="7"/>
        <v>-</v>
      </c>
      <c r="AD13" s="96" t="str">
        <f t="shared" si="7"/>
        <v>-</v>
      </c>
      <c r="AE13" s="96" t="str">
        <f t="shared" si="7"/>
        <v>-</v>
      </c>
      <c r="AF13" s="96" t="str">
        <f t="shared" si="7"/>
        <v>-</v>
      </c>
      <c r="AG13" s="96" t="str">
        <f t="shared" si="7"/>
        <v>-</v>
      </c>
      <c r="AH13" s="96" t="str">
        <f t="shared" si="7"/>
        <v>-</v>
      </c>
      <c r="AI13" s="96" t="str">
        <f t="shared" si="7"/>
        <v>-</v>
      </c>
      <c r="AJ13" s="96" t="str">
        <f t="shared" si="7"/>
        <v>-</v>
      </c>
      <c r="AK13" s="96" t="str">
        <f t="shared" si="7"/>
        <v>-</v>
      </c>
      <c r="AL13" s="96" t="str">
        <f t="shared" si="7"/>
        <v>-</v>
      </c>
      <c r="AM13" s="96" t="str">
        <f t="shared" si="7"/>
        <v>-</v>
      </c>
      <c r="AN13" s="96" t="str">
        <f t="shared" si="7"/>
        <v>-</v>
      </c>
      <c r="AO13" s="96" t="str">
        <f t="shared" si="7"/>
        <v>-</v>
      </c>
      <c r="AP13" s="96" t="str">
        <f t="shared" si="7"/>
        <v>-</v>
      </c>
      <c r="AQ13" s="96" t="str">
        <f t="shared" si="7"/>
        <v>-</v>
      </c>
      <c r="AR13" s="96" t="str">
        <f t="shared" si="7"/>
        <v>-</v>
      </c>
      <c r="AS13" s="96" t="str">
        <f t="shared" si="7"/>
        <v>-</v>
      </c>
      <c r="AT13" s="96" t="str">
        <f t="shared" si="7"/>
        <v>-</v>
      </c>
      <c r="AU13" s="96" t="str">
        <f t="shared" si="7"/>
        <v>-</v>
      </c>
      <c r="AV13" s="96" t="str">
        <f t="shared" si="7"/>
        <v>-</v>
      </c>
      <c r="AW13" s="96" t="str">
        <f t="shared" si="7"/>
        <v>-</v>
      </c>
      <c r="AX13" s="96" t="str">
        <f t="shared" si="7"/>
        <v>-</v>
      </c>
      <c r="AY13" s="96" t="str">
        <f t="shared" si="7"/>
        <v>-</v>
      </c>
      <c r="AZ13" s="4"/>
      <c r="BA13" s="4"/>
      <c r="BB13" s="4"/>
      <c r="BC13" s="4"/>
      <c r="BD13" s="4"/>
    </row>
    <row r="14" ht="12.0" customHeight="1">
      <c r="A14" s="4"/>
      <c r="B14" s="7" t="s">
        <v>191</v>
      </c>
      <c r="C14" s="49" t="s">
        <v>190</v>
      </c>
      <c r="D14" s="96" t="str">
        <f t="shared" ref="D14:AY14" si="8">IF(AND(D11&gt;0,C11&lt;0),"Yes","-")</f>
        <v>-</v>
      </c>
      <c r="E14" s="96" t="str">
        <f t="shared" si="8"/>
        <v>Yes</v>
      </c>
      <c r="F14" s="96" t="str">
        <f t="shared" si="8"/>
        <v>-</v>
      </c>
      <c r="G14" s="96" t="str">
        <f t="shared" si="8"/>
        <v>-</v>
      </c>
      <c r="H14" s="96" t="str">
        <f t="shared" si="8"/>
        <v>-</v>
      </c>
      <c r="I14" s="96" t="str">
        <f t="shared" si="8"/>
        <v>-</v>
      </c>
      <c r="J14" s="96" t="str">
        <f t="shared" si="8"/>
        <v>-</v>
      </c>
      <c r="K14" s="96" t="str">
        <f t="shared" si="8"/>
        <v>-</v>
      </c>
      <c r="L14" s="96" t="str">
        <f t="shared" si="8"/>
        <v>-</v>
      </c>
      <c r="M14" s="96" t="str">
        <f t="shared" si="8"/>
        <v>-</v>
      </c>
      <c r="N14" s="96" t="str">
        <f t="shared" si="8"/>
        <v>-</v>
      </c>
      <c r="O14" s="96" t="str">
        <f t="shared" si="8"/>
        <v>-</v>
      </c>
      <c r="P14" s="96" t="str">
        <f t="shared" si="8"/>
        <v>-</v>
      </c>
      <c r="Q14" s="96" t="str">
        <f t="shared" si="8"/>
        <v>-</v>
      </c>
      <c r="R14" s="96" t="str">
        <f t="shared" si="8"/>
        <v>-</v>
      </c>
      <c r="S14" s="96" t="str">
        <f t="shared" si="8"/>
        <v>-</v>
      </c>
      <c r="T14" s="96" t="str">
        <f t="shared" si="8"/>
        <v>-</v>
      </c>
      <c r="U14" s="96" t="str">
        <f t="shared" si="8"/>
        <v>-</v>
      </c>
      <c r="V14" s="96" t="str">
        <f t="shared" si="8"/>
        <v>-</v>
      </c>
      <c r="W14" s="96" t="str">
        <f t="shared" si="8"/>
        <v>-</v>
      </c>
      <c r="X14" s="96" t="str">
        <f t="shared" si="8"/>
        <v>-</v>
      </c>
      <c r="Y14" s="96" t="str">
        <f t="shared" si="8"/>
        <v>-</v>
      </c>
      <c r="Z14" s="96" t="str">
        <f t="shared" si="8"/>
        <v>-</v>
      </c>
      <c r="AA14" s="96" t="str">
        <f t="shared" si="8"/>
        <v>-</v>
      </c>
      <c r="AB14" s="96" t="str">
        <f t="shared" si="8"/>
        <v>-</v>
      </c>
      <c r="AC14" s="96" t="str">
        <f t="shared" si="8"/>
        <v>-</v>
      </c>
      <c r="AD14" s="96" t="str">
        <f t="shared" si="8"/>
        <v>-</v>
      </c>
      <c r="AE14" s="96" t="str">
        <f t="shared" si="8"/>
        <v>-</v>
      </c>
      <c r="AF14" s="96" t="str">
        <f t="shared" si="8"/>
        <v>-</v>
      </c>
      <c r="AG14" s="96" t="str">
        <f t="shared" si="8"/>
        <v>-</v>
      </c>
      <c r="AH14" s="96" t="str">
        <f t="shared" si="8"/>
        <v>-</v>
      </c>
      <c r="AI14" s="96" t="str">
        <f t="shared" si="8"/>
        <v>-</v>
      </c>
      <c r="AJ14" s="96" t="str">
        <f t="shared" si="8"/>
        <v>-</v>
      </c>
      <c r="AK14" s="96" t="str">
        <f t="shared" si="8"/>
        <v>-</v>
      </c>
      <c r="AL14" s="96" t="str">
        <f t="shared" si="8"/>
        <v>-</v>
      </c>
      <c r="AM14" s="96" t="str">
        <f t="shared" si="8"/>
        <v>-</v>
      </c>
      <c r="AN14" s="96" t="str">
        <f t="shared" si="8"/>
        <v>-</v>
      </c>
      <c r="AO14" s="96" t="str">
        <f t="shared" si="8"/>
        <v>-</v>
      </c>
      <c r="AP14" s="96" t="str">
        <f t="shared" si="8"/>
        <v>-</v>
      </c>
      <c r="AQ14" s="96" t="str">
        <f t="shared" si="8"/>
        <v>-</v>
      </c>
      <c r="AR14" s="96" t="str">
        <f t="shared" si="8"/>
        <v>-</v>
      </c>
      <c r="AS14" s="96" t="str">
        <f t="shared" si="8"/>
        <v>-</v>
      </c>
      <c r="AT14" s="96" t="str">
        <f t="shared" si="8"/>
        <v>-</v>
      </c>
      <c r="AU14" s="96" t="str">
        <f t="shared" si="8"/>
        <v>-</v>
      </c>
      <c r="AV14" s="96" t="str">
        <f t="shared" si="8"/>
        <v>-</v>
      </c>
      <c r="AW14" s="96" t="str">
        <f t="shared" si="8"/>
        <v>-</v>
      </c>
      <c r="AX14" s="96" t="str">
        <f t="shared" si="8"/>
        <v>-</v>
      </c>
      <c r="AY14" s="96" t="str">
        <f t="shared" si="8"/>
        <v>-</v>
      </c>
      <c r="AZ14" s="4"/>
      <c r="BA14" s="4"/>
      <c r="BB14" s="4"/>
      <c r="BC14" s="4"/>
      <c r="BD14" s="4"/>
    </row>
    <row r="15" ht="12.0" customHeight="1">
      <c r="A15" s="4"/>
      <c r="B15" s="4"/>
      <c r="C15" s="36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</row>
    <row r="16" ht="12.0" customHeight="1">
      <c r="A16" s="4"/>
      <c r="B16" s="4"/>
      <c r="C16" s="36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</row>
    <row r="17" ht="12.0" customHeight="1">
      <c r="A17" s="4"/>
      <c r="B17" s="4"/>
      <c r="C17" s="36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</row>
    <row r="18" ht="12.0" customHeight="1">
      <c r="A18" s="4"/>
      <c r="B18" s="4"/>
      <c r="C18" s="3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</row>
    <row r="19" ht="12.0" customHeight="1">
      <c r="A19" s="4"/>
      <c r="B19" s="4"/>
      <c r="C19" s="36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</row>
    <row r="20" ht="12.0" customHeight="1">
      <c r="A20" s="4"/>
      <c r="B20" s="4"/>
      <c r="C20" s="3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</row>
    <row r="21" ht="12.0" customHeight="1">
      <c r="A21" s="4"/>
      <c r="B21" s="4"/>
      <c r="C21" s="3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</row>
    <row r="22" ht="12.0" customHeight="1">
      <c r="A22" s="4"/>
      <c r="B22" s="4"/>
      <c r="C22" s="36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</row>
    <row r="23" ht="12.0" customHeight="1">
      <c r="A23" s="4"/>
      <c r="B23" s="4"/>
      <c r="C23" s="36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</row>
    <row r="24" ht="12.0" customHeight="1">
      <c r="A24" s="4"/>
      <c r="B24" s="4"/>
      <c r="C24" s="3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</row>
    <row r="25" ht="12.0" customHeight="1">
      <c r="A25" s="4"/>
      <c r="B25" s="4"/>
      <c r="C25" s="3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</row>
    <row r="26" ht="12.0" customHeight="1">
      <c r="A26" s="4"/>
      <c r="B26" s="4"/>
      <c r="C26" s="36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</row>
    <row r="27" ht="12.0" customHeight="1">
      <c r="A27" s="4"/>
      <c r="B27" s="4"/>
      <c r="C27" s="3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</row>
    <row r="28" ht="12.0" customHeight="1">
      <c r="A28" s="4"/>
      <c r="B28" s="4"/>
      <c r="C28" s="36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</row>
    <row r="29" ht="12.0" customHeight="1">
      <c r="A29" s="4"/>
      <c r="B29" s="4"/>
      <c r="C29" s="3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</row>
    <row r="30" ht="12.0" customHeight="1">
      <c r="A30" s="4"/>
      <c r="B30" s="4"/>
      <c r="C30" s="36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</row>
    <row r="31" ht="12.0" customHeight="1">
      <c r="A31" s="4"/>
      <c r="B31" s="4"/>
      <c r="C31" s="3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</row>
    <row r="32" ht="12.0" customHeight="1">
      <c r="A32" s="4"/>
      <c r="B32" s="4"/>
      <c r="C32" s="36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</row>
    <row r="33" ht="12.0" customHeight="1">
      <c r="A33" s="4"/>
      <c r="B33" s="4"/>
      <c r="C33" s="36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</row>
    <row r="34" ht="12.0" customHeight="1">
      <c r="A34" s="4"/>
      <c r="B34" s="4"/>
      <c r="C34" s="3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</row>
    <row r="35" ht="12.0" customHeight="1">
      <c r="A35" s="4"/>
      <c r="B35" s="4"/>
      <c r="C35" s="36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</row>
    <row r="36" ht="12.0" customHeight="1">
      <c r="A36" s="4"/>
      <c r="B36" s="4"/>
      <c r="C36" s="3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</row>
    <row r="37" ht="12.0" customHeight="1">
      <c r="A37" s="4"/>
      <c r="B37" s="4"/>
      <c r="C37" s="36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</row>
    <row r="38" ht="12.0" customHeight="1">
      <c r="A38" s="4"/>
      <c r="B38" s="4"/>
      <c r="C38" s="36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</row>
    <row r="39" ht="12.0" customHeight="1">
      <c r="A39" s="4"/>
      <c r="B39" s="4"/>
      <c r="C39" s="3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</row>
    <row r="40" ht="12.0" customHeight="1">
      <c r="A40" s="4"/>
      <c r="B40" s="4"/>
      <c r="C40" s="3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</row>
    <row r="41" ht="12.0" customHeight="1">
      <c r="A41" s="4"/>
      <c r="B41" s="4"/>
      <c r="C41" s="3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</row>
    <row r="42" ht="12.0" customHeight="1">
      <c r="A42" s="4"/>
      <c r="B42" s="4"/>
      <c r="C42" s="36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</row>
    <row r="43" ht="12.0" customHeight="1">
      <c r="A43" s="4"/>
      <c r="B43" s="4"/>
      <c r="C43" s="3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</row>
    <row r="44" ht="12.0" customHeight="1">
      <c r="A44" s="4"/>
      <c r="B44" s="4"/>
      <c r="C44" s="3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</row>
    <row r="45" ht="12.0" customHeight="1">
      <c r="A45" s="4"/>
      <c r="B45" s="4"/>
      <c r="C45" s="3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</row>
    <row r="46" ht="12.0" customHeight="1">
      <c r="A46" s="4"/>
      <c r="B46" s="4"/>
      <c r="C46" s="36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</row>
    <row r="47" ht="12.0" customHeight="1">
      <c r="A47" s="4"/>
      <c r="B47" s="4"/>
      <c r="C47" s="36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</row>
    <row r="48" ht="12.0" customHeight="1">
      <c r="A48" s="4"/>
      <c r="B48" s="4"/>
      <c r="C48" s="3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</row>
    <row r="49" ht="12.0" customHeight="1">
      <c r="A49" s="4"/>
      <c r="B49" s="4"/>
      <c r="C49" s="3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</row>
    <row r="50" ht="12.0" customHeight="1">
      <c r="A50" s="4"/>
      <c r="B50" s="4"/>
      <c r="C50" s="36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</row>
    <row r="51" ht="12.0" customHeight="1">
      <c r="A51" s="4"/>
      <c r="B51" s="4"/>
      <c r="C51" s="3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</row>
    <row r="52" ht="12.0" customHeight="1">
      <c r="A52" s="4"/>
      <c r="B52" s="4"/>
      <c r="C52" s="3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</row>
    <row r="53" ht="12.0" customHeight="1">
      <c r="A53" s="4"/>
      <c r="B53" s="4"/>
      <c r="C53" s="3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</row>
    <row r="54" ht="12.0" customHeight="1">
      <c r="A54" s="4"/>
      <c r="B54" s="4"/>
      <c r="C54" s="36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</row>
    <row r="55" ht="12.0" customHeight="1">
      <c r="A55" s="4"/>
      <c r="B55" s="4"/>
      <c r="C55" s="3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</row>
    <row r="56" ht="12.0" customHeight="1">
      <c r="A56" s="4"/>
      <c r="B56" s="4"/>
      <c r="C56" s="3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</row>
    <row r="57" ht="12.0" customHeight="1">
      <c r="A57" s="4"/>
      <c r="B57" s="4"/>
      <c r="C57" s="3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</row>
    <row r="58" ht="12.0" customHeight="1">
      <c r="A58" s="4"/>
      <c r="B58" s="4"/>
      <c r="C58" s="3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</row>
    <row r="59" ht="12.0" customHeight="1">
      <c r="A59" s="4"/>
      <c r="B59" s="4"/>
      <c r="C59" s="36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</row>
    <row r="60" ht="12.0" customHeight="1">
      <c r="A60" s="4"/>
      <c r="B60" s="4"/>
      <c r="C60" s="36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</row>
    <row r="61" ht="12.0" customHeight="1">
      <c r="A61" s="4"/>
      <c r="B61" s="4"/>
      <c r="C61" s="3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</row>
    <row r="62" ht="12.0" customHeight="1">
      <c r="A62" s="4"/>
      <c r="B62" s="4"/>
      <c r="C62" s="3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</row>
    <row r="63" ht="12.0" customHeight="1">
      <c r="A63" s="4"/>
      <c r="B63" s="4"/>
      <c r="C63" s="36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</row>
    <row r="64" ht="12.0" customHeight="1">
      <c r="A64" s="4"/>
      <c r="B64" s="4"/>
      <c r="C64" s="3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</row>
    <row r="65" ht="12.0" customHeight="1">
      <c r="A65" s="4"/>
      <c r="B65" s="4"/>
      <c r="C65" s="3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</row>
    <row r="66" ht="12.0" customHeight="1">
      <c r="A66" s="4"/>
      <c r="B66" s="4"/>
      <c r="C66" s="3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</row>
    <row r="67" ht="12.0" customHeight="1">
      <c r="A67" s="4"/>
      <c r="B67" s="4"/>
      <c r="C67" s="36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</row>
    <row r="68" ht="12.0" customHeight="1">
      <c r="A68" s="4"/>
      <c r="B68" s="4"/>
      <c r="C68" s="3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</row>
    <row r="69" ht="12.0" customHeight="1">
      <c r="A69" s="4"/>
      <c r="B69" s="4"/>
      <c r="C69" s="3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</row>
    <row r="70" ht="12.0" customHeight="1">
      <c r="A70" s="4"/>
      <c r="B70" s="4"/>
      <c r="C70" s="3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</row>
    <row r="71" ht="12.0" customHeight="1">
      <c r="A71" s="4"/>
      <c r="B71" s="4"/>
      <c r="C71" s="36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</row>
    <row r="72" ht="12.0" customHeight="1">
      <c r="A72" s="4"/>
      <c r="B72" s="4"/>
      <c r="C72" s="3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</row>
    <row r="73" ht="12.0" customHeight="1">
      <c r="A73" s="4"/>
      <c r="B73" s="4"/>
      <c r="C73" s="3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</row>
    <row r="74" ht="12.0" customHeight="1">
      <c r="A74" s="4"/>
      <c r="B74" s="4"/>
      <c r="C74" s="3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</row>
    <row r="75" ht="12.0" customHeight="1">
      <c r="A75" s="4"/>
      <c r="B75" s="4"/>
      <c r="C75" s="3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</row>
    <row r="76" ht="12.0" customHeight="1">
      <c r="A76" s="4"/>
      <c r="B76" s="4"/>
      <c r="C76" s="3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</row>
    <row r="77" ht="12.0" customHeight="1">
      <c r="A77" s="4"/>
      <c r="B77" s="4"/>
      <c r="C77" s="3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</row>
    <row r="78" ht="12.0" customHeight="1">
      <c r="A78" s="4"/>
      <c r="B78" s="4"/>
      <c r="C78" s="3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</row>
    <row r="79" ht="12.0" customHeight="1">
      <c r="A79" s="4"/>
      <c r="B79" s="4"/>
      <c r="C79" s="3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</row>
    <row r="80" ht="12.0" customHeight="1">
      <c r="A80" s="4"/>
      <c r="B80" s="4"/>
      <c r="C80" s="3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</row>
    <row r="81" ht="12.0" customHeight="1">
      <c r="A81" s="4"/>
      <c r="B81" s="4"/>
      <c r="C81" s="3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</row>
    <row r="82" ht="12.0" customHeight="1">
      <c r="A82" s="4"/>
      <c r="B82" s="4"/>
      <c r="C82" s="3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</row>
    <row r="83" ht="12.0" customHeight="1">
      <c r="A83" s="4"/>
      <c r="B83" s="4"/>
      <c r="C83" s="3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</row>
    <row r="84" ht="12.0" customHeight="1">
      <c r="A84" s="4"/>
      <c r="B84" s="4"/>
      <c r="C84" s="3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</row>
    <row r="85" ht="12.0" customHeight="1">
      <c r="A85" s="4"/>
      <c r="B85" s="4"/>
      <c r="C85" s="3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</row>
    <row r="86" ht="12.0" customHeight="1">
      <c r="A86" s="4"/>
      <c r="B86" s="4"/>
      <c r="C86" s="3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</row>
    <row r="87" ht="12.0" customHeight="1">
      <c r="A87" s="4"/>
      <c r="B87" s="4"/>
      <c r="C87" s="3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</row>
    <row r="88" ht="12.0" customHeight="1">
      <c r="A88" s="4"/>
      <c r="B88" s="4"/>
      <c r="C88" s="3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</row>
    <row r="89" ht="12.0" customHeight="1">
      <c r="A89" s="4"/>
      <c r="B89" s="4"/>
      <c r="C89" s="3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</row>
    <row r="90" ht="12.0" customHeight="1">
      <c r="A90" s="4"/>
      <c r="B90" s="4"/>
      <c r="C90" s="3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</row>
    <row r="91" ht="12.0" customHeight="1">
      <c r="A91" s="4"/>
      <c r="B91" s="4"/>
      <c r="C91" s="3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</row>
    <row r="92" ht="12.0" customHeight="1">
      <c r="A92" s="4"/>
      <c r="B92" s="4"/>
      <c r="C92" s="3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</row>
    <row r="93" ht="12.0" customHeight="1">
      <c r="A93" s="4"/>
      <c r="B93" s="4"/>
      <c r="C93" s="3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</row>
    <row r="94" ht="12.0" customHeight="1">
      <c r="A94" s="4"/>
      <c r="B94" s="4"/>
      <c r="C94" s="3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</row>
    <row r="95" ht="12.0" customHeight="1">
      <c r="A95" s="4"/>
      <c r="B95" s="4"/>
      <c r="C95" s="3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</row>
    <row r="96" ht="12.0" customHeight="1">
      <c r="A96" s="4"/>
      <c r="B96" s="4"/>
      <c r="C96" s="3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</row>
    <row r="97" ht="12.0" customHeight="1">
      <c r="A97" s="4"/>
      <c r="B97" s="4"/>
      <c r="C97" s="3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</row>
    <row r="98" ht="12.0" customHeight="1">
      <c r="A98" s="4"/>
      <c r="B98" s="4"/>
      <c r="C98" s="3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</row>
    <row r="99" ht="12.0" customHeight="1">
      <c r="A99" s="4"/>
      <c r="B99" s="4"/>
      <c r="C99" s="3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</row>
    <row r="100" ht="12.0" customHeight="1">
      <c r="A100" s="4"/>
      <c r="B100" s="4"/>
      <c r="C100" s="3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</row>
    <row r="101" ht="12.0" customHeight="1">
      <c r="A101" s="4"/>
      <c r="B101" s="4"/>
      <c r="C101" s="3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</row>
    <row r="102" ht="12.0" customHeight="1">
      <c r="A102" s="4"/>
      <c r="B102" s="4"/>
      <c r="C102" s="3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</row>
    <row r="103" ht="12.0" customHeight="1">
      <c r="A103" s="4"/>
      <c r="B103" s="4"/>
      <c r="C103" s="3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</row>
    <row r="104" ht="12.0" customHeight="1">
      <c r="A104" s="4"/>
      <c r="B104" s="4"/>
      <c r="C104" s="3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</row>
    <row r="105" ht="12.0" customHeight="1">
      <c r="A105" s="4"/>
      <c r="B105" s="4"/>
      <c r="C105" s="3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</row>
    <row r="106" ht="12.0" customHeight="1">
      <c r="A106" s="4"/>
      <c r="B106" s="4"/>
      <c r="C106" s="3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</row>
    <row r="107" ht="12.0" customHeight="1">
      <c r="A107" s="4"/>
      <c r="B107" s="4"/>
      <c r="C107" s="3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</row>
    <row r="108" ht="12.0" customHeight="1">
      <c r="A108" s="4"/>
      <c r="B108" s="4"/>
      <c r="C108" s="3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</row>
    <row r="109" ht="12.0" customHeight="1">
      <c r="A109" s="4"/>
      <c r="B109" s="4"/>
      <c r="C109" s="3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</row>
    <row r="110" ht="12.0" customHeight="1">
      <c r="A110" s="4"/>
      <c r="B110" s="4"/>
      <c r="C110" s="3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</row>
    <row r="111" ht="12.0" customHeight="1">
      <c r="A111" s="4"/>
      <c r="B111" s="4"/>
      <c r="C111" s="3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</row>
    <row r="112" ht="12.0" customHeight="1">
      <c r="A112" s="4"/>
      <c r="B112" s="4"/>
      <c r="C112" s="3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</row>
    <row r="113" ht="12.0" customHeight="1">
      <c r="A113" s="4"/>
      <c r="B113" s="4"/>
      <c r="C113" s="3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</row>
    <row r="114" ht="12.0" customHeight="1">
      <c r="A114" s="4"/>
      <c r="B114" s="4"/>
      <c r="C114" s="3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</row>
    <row r="115" ht="12.0" customHeight="1">
      <c r="A115" s="4"/>
      <c r="B115" s="4"/>
      <c r="C115" s="3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</row>
    <row r="116" ht="12.0" customHeight="1">
      <c r="A116" s="4"/>
      <c r="B116" s="4"/>
      <c r="C116" s="3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</row>
    <row r="117" ht="12.0" customHeight="1">
      <c r="A117" s="4"/>
      <c r="B117" s="4"/>
      <c r="C117" s="3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</row>
    <row r="118" ht="12.0" customHeight="1">
      <c r="A118" s="4"/>
      <c r="B118" s="4"/>
      <c r="C118" s="3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</row>
    <row r="119" ht="12.0" customHeight="1">
      <c r="A119" s="4"/>
      <c r="B119" s="4"/>
      <c r="C119" s="3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</row>
    <row r="120" ht="12.0" customHeight="1">
      <c r="A120" s="4"/>
      <c r="B120" s="4"/>
      <c r="C120" s="3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</row>
    <row r="121" ht="12.0" customHeight="1">
      <c r="A121" s="4"/>
      <c r="B121" s="4"/>
      <c r="C121" s="3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</row>
    <row r="122" ht="12.0" customHeight="1">
      <c r="A122" s="4"/>
      <c r="B122" s="4"/>
      <c r="C122" s="3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</row>
    <row r="123" ht="12.0" customHeight="1">
      <c r="A123" s="4"/>
      <c r="B123" s="4"/>
      <c r="C123" s="3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</row>
    <row r="124" ht="12.0" customHeight="1">
      <c r="A124" s="4"/>
      <c r="B124" s="4"/>
      <c r="C124" s="3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</row>
    <row r="125" ht="12.0" customHeight="1">
      <c r="A125" s="4"/>
      <c r="B125" s="4"/>
      <c r="C125" s="3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</row>
    <row r="126" ht="12.0" customHeight="1">
      <c r="A126" s="4"/>
      <c r="B126" s="4"/>
      <c r="C126" s="3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</row>
    <row r="127" ht="12.0" customHeight="1">
      <c r="A127" s="4"/>
      <c r="B127" s="4"/>
      <c r="C127" s="3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</row>
    <row r="128" ht="12.0" customHeight="1">
      <c r="A128" s="4"/>
      <c r="B128" s="4"/>
      <c r="C128" s="3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</row>
    <row r="129" ht="12.0" customHeight="1">
      <c r="A129" s="4"/>
      <c r="B129" s="4"/>
      <c r="C129" s="3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</row>
    <row r="130" ht="12.0" customHeight="1">
      <c r="A130" s="4"/>
      <c r="B130" s="4"/>
      <c r="C130" s="3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</row>
    <row r="131" ht="12.0" customHeight="1">
      <c r="A131" s="4"/>
      <c r="B131" s="4"/>
      <c r="C131" s="3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</row>
    <row r="132" ht="12.0" customHeight="1">
      <c r="A132" s="4"/>
      <c r="B132" s="4"/>
      <c r="C132" s="3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</row>
    <row r="133" ht="12.0" customHeight="1">
      <c r="A133" s="4"/>
      <c r="B133" s="4"/>
      <c r="C133" s="3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</row>
    <row r="134" ht="12.0" customHeight="1">
      <c r="A134" s="4"/>
      <c r="B134" s="4"/>
      <c r="C134" s="3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</row>
    <row r="135" ht="12.0" customHeight="1">
      <c r="A135" s="4"/>
      <c r="B135" s="4"/>
      <c r="C135" s="3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</row>
    <row r="136" ht="12.0" customHeight="1">
      <c r="A136" s="4"/>
      <c r="B136" s="7" t="s">
        <v>15</v>
      </c>
      <c r="C136" s="3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</row>
  </sheetData>
  <conditionalFormatting sqref="D13:AY14">
    <cfRule type="cellIs" dxfId="1" priority="1" operator="equal">
      <formula>"Yes"</formula>
    </cfRule>
  </conditionalFormatting>
  <drawing r:id="rId2"/>
  <legacyDrawing r:id="rId3"/>
</worksheet>
</file>