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ndra\Desktop\investice_videa\20200528-google\"/>
    </mc:Choice>
  </mc:AlternateContent>
  <xr:revisionPtr revIDLastSave="0" documentId="8_{EA9AB94A-FD51-4468-8D10-CEFE104C7F51}" xr6:coauthVersionLast="45" xr6:coauthVersionMax="45" xr10:uidLastSave="{00000000-0000-0000-0000-000000000000}"/>
  <bookViews>
    <workbookView xWindow="-108" yWindow="-108" windowWidth="30936" windowHeight="16896" xr2:uid="{2A66801D-EFEA-4964-A70D-0470F67DCC5E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1" l="1"/>
  <c r="C10" i="1" s="1"/>
  <c r="D6" i="1"/>
  <c r="E6" i="1" s="1"/>
  <c r="F6" i="1" s="1"/>
  <c r="G6" i="1" s="1"/>
  <c r="H6" i="1" s="1"/>
  <c r="I6" i="1" s="1"/>
  <c r="J6" i="1" s="1"/>
  <c r="K6" i="1" s="1"/>
  <c r="L6" i="1" s="1"/>
  <c r="M6" i="1" s="1"/>
  <c r="N6" i="1" s="1"/>
  <c r="D7" i="1"/>
  <c r="E7" i="1" s="1"/>
  <c r="F7" i="1" s="1"/>
  <c r="G7" i="1" s="1"/>
  <c r="H7" i="1" s="1"/>
  <c r="I7" i="1" s="1"/>
  <c r="J7" i="1" s="1"/>
  <c r="K7" i="1" s="1"/>
  <c r="L7" i="1" s="1"/>
  <c r="M7" i="1" s="1"/>
  <c r="N7" i="1" s="1"/>
  <c r="D5" i="1"/>
  <c r="E5" i="1" s="1"/>
  <c r="E8" i="1" l="1"/>
  <c r="E10" i="1" s="1"/>
  <c r="E12" i="1" s="1"/>
  <c r="F5" i="1"/>
  <c r="D8" i="1"/>
  <c r="D10" i="1" s="1"/>
  <c r="D12" i="1" s="1"/>
  <c r="G5" i="1" l="1"/>
  <c r="F8" i="1"/>
  <c r="F10" i="1" s="1"/>
  <c r="F12" i="1" s="1"/>
  <c r="G8" i="1" l="1"/>
  <c r="G10" i="1" s="1"/>
  <c r="G12" i="1" s="1"/>
  <c r="H5" i="1"/>
  <c r="H8" i="1" l="1"/>
  <c r="H10" i="1" s="1"/>
  <c r="H12" i="1" s="1"/>
  <c r="I5" i="1"/>
  <c r="I8" i="1" l="1"/>
  <c r="I10" i="1" s="1"/>
  <c r="I12" i="1" s="1"/>
  <c r="J5" i="1"/>
  <c r="J8" i="1" l="1"/>
  <c r="J10" i="1" s="1"/>
  <c r="J12" i="1" s="1"/>
  <c r="K5" i="1"/>
  <c r="L5" i="1" l="1"/>
  <c r="K8" i="1"/>
  <c r="K10" i="1" s="1"/>
  <c r="K12" i="1" s="1"/>
  <c r="L8" i="1" l="1"/>
  <c r="L10" i="1" s="1"/>
  <c r="L12" i="1" s="1"/>
  <c r="M5" i="1"/>
  <c r="M8" i="1" l="1"/>
  <c r="M10" i="1" s="1"/>
  <c r="M12" i="1" s="1"/>
  <c r="N5" i="1"/>
  <c r="N8" i="1" s="1"/>
  <c r="N10" i="1" s="1"/>
  <c r="N12" i="1" l="1"/>
  <c r="B16" i="1" s="1"/>
  <c r="B15" i="1"/>
</calcChain>
</file>

<file path=xl/sharedStrings.xml><?xml version="1.0" encoding="utf-8"?>
<sst xmlns="http://schemas.openxmlformats.org/spreadsheetml/2006/main" count="15" uniqueCount="15">
  <si>
    <t>růst</t>
  </si>
  <si>
    <t>Youtube</t>
  </si>
  <si>
    <t>Cloud</t>
  </si>
  <si>
    <t>Google reklamy</t>
  </si>
  <si>
    <t>Příjmy celkem</t>
  </si>
  <si>
    <t>čtvrtinový růst od roku 2026</t>
  </si>
  <si>
    <t>současná hodnota</t>
  </si>
  <si>
    <t>marže</t>
  </si>
  <si>
    <t>Čistý zisk</t>
  </si>
  <si>
    <t>Současná hodnota</t>
  </si>
  <si>
    <t>P/E</t>
  </si>
  <si>
    <t>cena akcie 2030</t>
  </si>
  <si>
    <t>Očekávaná návratnost</t>
  </si>
  <si>
    <t>ZÁKLADNÍ SCÉNÁŘ</t>
  </si>
  <si>
    <t>poloviční růst od roku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</si>
</sst>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0" fontId="1" fillId="0" borderId="0" xfId="0" applyFont="1"/>
    <xf numFmtId="0" fontId="2" fillId="0" borderId="0" xfId="0" applyFont="1"/>
    <xf numFmtId="164" fontId="1" fillId="0" borderId="0" xfId="0" applyNumberFormat="1" applyFont="1"/>
    <xf numFmtId="1" fontId="0" fillId="0" borderId="0" xfId="0" applyNumberFormat="1"/>
    <xf numFmtId="1" fontId="1" fillId="0" borderId="0" xfId="0" applyNumberFormat="1" applyFont="1"/>
    <xf numFmtId="9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Příjmy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List1!$C$5:$N$5</c:f>
              <c:numCache>
                <c:formatCode>0.0</c:formatCode>
                <c:ptCount val="12"/>
                <c:pt idx="0">
                  <c:v>134.80000000000001</c:v>
                </c:pt>
                <c:pt idx="1">
                  <c:v>155.02000000000001</c:v>
                </c:pt>
                <c:pt idx="2">
                  <c:v>178.273</c:v>
                </c:pt>
                <c:pt idx="3">
                  <c:v>205.01394999999997</c:v>
                </c:pt>
                <c:pt idx="4">
                  <c:v>220.38999624999997</c:v>
                </c:pt>
                <c:pt idx="5">
                  <c:v>236.91924596874995</c:v>
                </c:pt>
                <c:pt idx="6">
                  <c:v>254.68818941640617</c:v>
                </c:pt>
                <c:pt idx="7">
                  <c:v>264.23899651952144</c:v>
                </c:pt>
                <c:pt idx="8">
                  <c:v>274.14795888900352</c:v>
                </c:pt>
                <c:pt idx="9">
                  <c:v>284.42850734734117</c:v>
                </c:pt>
                <c:pt idx="10">
                  <c:v>295.09457637286647</c:v>
                </c:pt>
                <c:pt idx="11">
                  <c:v>306.16062298684898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23-48D8-9B9E-05A0E3A6042E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List1!$C$6:$N$6</c:f>
              <c:numCache>
                <c:formatCode>0.0</c:formatCode>
                <c:ptCount val="12"/>
                <c:pt idx="0">
                  <c:v>15</c:v>
                </c:pt>
                <c:pt idx="1">
                  <c:v>18.75</c:v>
                </c:pt>
                <c:pt idx="2">
                  <c:v>23.4375</c:v>
                </c:pt>
                <c:pt idx="3">
                  <c:v>29.296875</c:v>
                </c:pt>
                <c:pt idx="4">
                  <c:v>32.958984375</c:v>
                </c:pt>
                <c:pt idx="5">
                  <c:v>37.078857421875</c:v>
                </c:pt>
                <c:pt idx="6">
                  <c:v>41.713714599609375</c:v>
                </c:pt>
                <c:pt idx="7">
                  <c:v>44.320821762084961</c:v>
                </c:pt>
                <c:pt idx="8">
                  <c:v>47.090873122215271</c:v>
                </c:pt>
                <c:pt idx="9">
                  <c:v>50.034052692353725</c:v>
                </c:pt>
                <c:pt idx="10">
                  <c:v>53.161180985625833</c:v>
                </c:pt>
                <c:pt idx="11">
                  <c:v>56.483754797227448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23-48D8-9B9E-05A0E3A6042E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List1!$C$7:$N$7</c:f>
              <c:numCache>
                <c:formatCode>0.0</c:formatCode>
                <c:ptCount val="12"/>
                <c:pt idx="0">
                  <c:v>8.9</c:v>
                </c:pt>
                <c:pt idx="1">
                  <c:v>13.350000000000001</c:v>
                </c:pt>
                <c:pt idx="2">
                  <c:v>20.025000000000002</c:v>
                </c:pt>
                <c:pt idx="3">
                  <c:v>30.037500000000001</c:v>
                </c:pt>
                <c:pt idx="4">
                  <c:v>37.546875</c:v>
                </c:pt>
                <c:pt idx="5">
                  <c:v>46.93359375</c:v>
                </c:pt>
                <c:pt idx="6">
                  <c:v>58.6669921875</c:v>
                </c:pt>
                <c:pt idx="7">
                  <c:v>66.0003662109375</c:v>
                </c:pt>
                <c:pt idx="8">
                  <c:v>74.250411987304688</c:v>
                </c:pt>
                <c:pt idx="9">
                  <c:v>83.531713485717773</c:v>
                </c:pt>
                <c:pt idx="10">
                  <c:v>93.973177671432495</c:v>
                </c:pt>
                <c:pt idx="11">
                  <c:v>105.71982488036156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723-48D8-9B9E-05A0E3A604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5788592"/>
        <c:axId val="967761152"/>
      </c:lineChart>
      <c:catAx>
        <c:axId val="1055788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7761152"/>
        <c:crosses val="autoZero"/>
        <c:auto val="1"/>
        <c:lblAlgn val="ctr"/>
        <c:lblOffset val="100"/>
        <c:noMultiLvlLbl val="0"/>
      </c:catAx>
      <c:valAx>
        <c:axId val="967761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5788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76200</xdr:colOff>
      <xdr:row>3</xdr:row>
      <xdr:rowOff>91440</xdr:rowOff>
    </xdr:from>
    <xdr:to>
      <xdr:col>22</xdr:col>
      <xdr:colOff>381000</xdr:colOff>
      <xdr:row>18</xdr:row>
      <xdr:rowOff>91440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28AF67D8-DB79-4AC6-978D-1B2BB6EBC4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BB0D1-BC09-4237-AEF6-9DAD61D7AD07}">
  <dimension ref="A2:N16"/>
  <sheetViews>
    <sheetView tabSelected="1" zoomScale="150" zoomScaleNormal="150" workbookViewId="0">
      <selection activeCell="O20" sqref="O20"/>
    </sheetView>
  </sheetViews>
  <sheetFormatPr defaultRowHeight="14.4" x14ac:dyDescent="0.3"/>
  <cols>
    <col min="1" max="1" width="20.33203125" customWidth="1"/>
    <col min="2" max="2" width="10.109375" customWidth="1"/>
  </cols>
  <sheetData>
    <row r="2" spans="1:14" x14ac:dyDescent="0.3">
      <c r="A2" s="2" t="s">
        <v>13</v>
      </c>
    </row>
    <row r="3" spans="1:14" x14ac:dyDescent="0.3">
      <c r="A3" t="s">
        <v>12</v>
      </c>
      <c r="B3" s="7">
        <v>7.0000000000000007E-2</v>
      </c>
      <c r="G3" t="s">
        <v>14</v>
      </c>
      <c r="J3" t="s">
        <v>5</v>
      </c>
    </row>
    <row r="4" spans="1:14" x14ac:dyDescent="0.3">
      <c r="B4" s="2" t="s">
        <v>0</v>
      </c>
      <c r="C4" s="2">
        <v>2019</v>
      </c>
      <c r="D4" s="2">
        <v>2020</v>
      </c>
      <c r="E4" s="2">
        <v>2021</v>
      </c>
      <c r="F4" s="2">
        <v>2022</v>
      </c>
      <c r="G4" s="2">
        <v>2023</v>
      </c>
      <c r="H4" s="2">
        <v>2024</v>
      </c>
      <c r="I4" s="2">
        <v>2025</v>
      </c>
      <c r="J4" s="2">
        <v>2026</v>
      </c>
      <c r="K4" s="2">
        <v>2027</v>
      </c>
      <c r="L4" s="2">
        <v>2028</v>
      </c>
      <c r="M4" s="2">
        <v>2029</v>
      </c>
      <c r="N4" s="2">
        <v>2030</v>
      </c>
    </row>
    <row r="5" spans="1:14" x14ac:dyDescent="0.3">
      <c r="A5" s="3" t="s">
        <v>3</v>
      </c>
      <c r="B5" s="7">
        <v>0.15</v>
      </c>
      <c r="C5" s="1">
        <v>134.80000000000001</v>
      </c>
      <c r="D5" s="1">
        <f>C5*(1+$B5)</f>
        <v>155.02000000000001</v>
      </c>
      <c r="E5" s="1">
        <f t="shared" ref="E5:F5" si="0">D5*(1+$B5)</f>
        <v>178.273</v>
      </c>
      <c r="F5" s="1">
        <f t="shared" si="0"/>
        <v>205.01394999999997</v>
      </c>
      <c r="G5" s="1">
        <f>F5*(1+$B5/2)</f>
        <v>220.38999624999997</v>
      </c>
      <c r="H5" s="1">
        <f t="shared" ref="H5:I5" si="1">G5*(1+$B5/2)</f>
        <v>236.91924596874995</v>
      </c>
      <c r="I5" s="1">
        <f t="shared" si="1"/>
        <v>254.68818941640617</v>
      </c>
      <c r="J5" s="1">
        <f>I5*(1+$B5/4)</f>
        <v>264.23899651952144</v>
      </c>
      <c r="K5" s="1">
        <f t="shared" ref="K5:N5" si="2">J5*(1+$B5/4)</f>
        <v>274.14795888900352</v>
      </c>
      <c r="L5" s="1">
        <f t="shared" si="2"/>
        <v>284.42850734734117</v>
      </c>
      <c r="M5" s="1">
        <f t="shared" si="2"/>
        <v>295.09457637286647</v>
      </c>
      <c r="N5" s="1">
        <f t="shared" si="2"/>
        <v>306.16062298684898</v>
      </c>
    </row>
    <row r="6" spans="1:14" x14ac:dyDescent="0.3">
      <c r="A6" s="3" t="s">
        <v>1</v>
      </c>
      <c r="B6" s="7">
        <v>0.25</v>
      </c>
      <c r="C6" s="1">
        <v>15</v>
      </c>
      <c r="D6" s="1">
        <f t="shared" ref="D6:F6" si="3">C6*(1+$B6)</f>
        <v>18.75</v>
      </c>
      <c r="E6" s="1">
        <f t="shared" si="3"/>
        <v>23.4375</v>
      </c>
      <c r="F6" s="1">
        <f t="shared" si="3"/>
        <v>29.296875</v>
      </c>
      <c r="G6" s="1">
        <f t="shared" ref="G6:I6" si="4">F6*(1+$B6/2)</f>
        <v>32.958984375</v>
      </c>
      <c r="H6" s="1">
        <f t="shared" si="4"/>
        <v>37.078857421875</v>
      </c>
      <c r="I6" s="1">
        <f t="shared" si="4"/>
        <v>41.713714599609375</v>
      </c>
      <c r="J6" s="1">
        <f t="shared" ref="J6:N6" si="5">I6*(1+$B6/4)</f>
        <v>44.320821762084961</v>
      </c>
      <c r="K6" s="1">
        <f t="shared" si="5"/>
        <v>47.090873122215271</v>
      </c>
      <c r="L6" s="1">
        <f t="shared" si="5"/>
        <v>50.034052692353725</v>
      </c>
      <c r="M6" s="1">
        <f t="shared" si="5"/>
        <v>53.161180985625833</v>
      </c>
      <c r="N6" s="1">
        <f t="shared" si="5"/>
        <v>56.483754797227448</v>
      </c>
    </row>
    <row r="7" spans="1:14" x14ac:dyDescent="0.3">
      <c r="A7" s="3" t="s">
        <v>2</v>
      </c>
      <c r="B7" s="7">
        <v>0.5</v>
      </c>
      <c r="C7" s="1">
        <v>8.9</v>
      </c>
      <c r="D7" s="1">
        <f t="shared" ref="D7:F7" si="6">C7*(1+$B7)</f>
        <v>13.350000000000001</v>
      </c>
      <c r="E7" s="1">
        <f t="shared" si="6"/>
        <v>20.025000000000002</v>
      </c>
      <c r="F7" s="1">
        <f t="shared" si="6"/>
        <v>30.037500000000001</v>
      </c>
      <c r="G7" s="1">
        <f t="shared" ref="G7:I7" si="7">F7*(1+$B7/2)</f>
        <v>37.546875</v>
      </c>
      <c r="H7" s="1">
        <f t="shared" si="7"/>
        <v>46.93359375</v>
      </c>
      <c r="I7" s="1">
        <f t="shared" si="7"/>
        <v>58.6669921875</v>
      </c>
      <c r="J7" s="1">
        <f t="shared" ref="J7:N7" si="8">I7*(1+$B7/4)</f>
        <v>66.0003662109375</v>
      </c>
      <c r="K7" s="1">
        <f t="shared" si="8"/>
        <v>74.250411987304688</v>
      </c>
      <c r="L7" s="1">
        <f t="shared" si="8"/>
        <v>83.531713485717773</v>
      </c>
      <c r="M7" s="1">
        <f t="shared" si="8"/>
        <v>93.973177671432495</v>
      </c>
      <c r="N7" s="1">
        <f t="shared" si="8"/>
        <v>105.71982488036156</v>
      </c>
    </row>
    <row r="8" spans="1:14" x14ac:dyDescent="0.3">
      <c r="A8" s="3" t="s">
        <v>4</v>
      </c>
      <c r="C8" s="1">
        <f>SUM(C5:C7)</f>
        <v>158.70000000000002</v>
      </c>
      <c r="D8" s="1">
        <f t="shared" ref="D8:N8" si="9">SUM(D5:D7)</f>
        <v>187.12</v>
      </c>
      <c r="E8" s="1">
        <f t="shared" si="9"/>
        <v>221.7355</v>
      </c>
      <c r="F8" s="1">
        <f t="shared" si="9"/>
        <v>264.34832499999999</v>
      </c>
      <c r="G8" s="1">
        <f t="shared" si="9"/>
        <v>290.89585562499997</v>
      </c>
      <c r="H8" s="1">
        <f t="shared" si="9"/>
        <v>320.93169714062492</v>
      </c>
      <c r="I8" s="1">
        <f t="shared" si="9"/>
        <v>355.06889620351558</v>
      </c>
      <c r="J8" s="1">
        <f t="shared" si="9"/>
        <v>374.5601844925439</v>
      </c>
      <c r="K8" s="1">
        <f t="shared" si="9"/>
        <v>395.48924399852348</v>
      </c>
      <c r="L8" s="1">
        <f t="shared" si="9"/>
        <v>417.99427352541267</v>
      </c>
      <c r="M8" s="1">
        <f t="shared" si="9"/>
        <v>442.2289350299248</v>
      </c>
      <c r="N8" s="1">
        <f t="shared" si="9"/>
        <v>468.36420266443798</v>
      </c>
    </row>
    <row r="9" spans="1:14" x14ac:dyDescent="0.3">
      <c r="A9" s="3"/>
      <c r="B9" s="2" t="s">
        <v>7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x14ac:dyDescent="0.3">
      <c r="A10" s="3" t="s">
        <v>8</v>
      </c>
      <c r="B10" s="7">
        <v>0.21</v>
      </c>
      <c r="C10" s="1">
        <f>C8*$B$10</f>
        <v>33.327000000000005</v>
      </c>
      <c r="D10" s="1">
        <f t="shared" ref="D10:N10" si="10">D8*$B$10</f>
        <v>39.295200000000001</v>
      </c>
      <c r="E10" s="1">
        <f t="shared" si="10"/>
        <v>46.564454999999995</v>
      </c>
      <c r="F10" s="1">
        <f t="shared" si="10"/>
        <v>55.513148249999993</v>
      </c>
      <c r="G10" s="1">
        <f t="shared" si="10"/>
        <v>61.088129681249988</v>
      </c>
      <c r="H10" s="1">
        <f t="shared" si="10"/>
        <v>67.395656399531234</v>
      </c>
      <c r="I10" s="1">
        <f t="shared" si="10"/>
        <v>74.564468202738269</v>
      </c>
      <c r="J10" s="1">
        <f t="shared" si="10"/>
        <v>78.657638743434219</v>
      </c>
      <c r="K10" s="1">
        <f t="shared" si="10"/>
        <v>83.052741239689922</v>
      </c>
      <c r="L10" s="1">
        <f t="shared" si="10"/>
        <v>87.77879744033666</v>
      </c>
      <c r="M10" s="1">
        <f t="shared" si="10"/>
        <v>92.868076356284206</v>
      </c>
      <c r="N10" s="1">
        <f t="shared" si="10"/>
        <v>98.356482559531969</v>
      </c>
    </row>
    <row r="11" spans="1:14" x14ac:dyDescent="0.3">
      <c r="A11" s="3"/>
      <c r="D11">
        <v>0</v>
      </c>
      <c r="E11">
        <v>1</v>
      </c>
      <c r="F11">
        <v>2</v>
      </c>
      <c r="G11">
        <v>3</v>
      </c>
      <c r="H11">
        <v>4</v>
      </c>
      <c r="I11">
        <v>5</v>
      </c>
      <c r="J11">
        <v>6</v>
      </c>
      <c r="K11">
        <v>7</v>
      </c>
      <c r="L11">
        <v>8</v>
      </c>
      <c r="M11">
        <v>9</v>
      </c>
      <c r="N11">
        <v>10</v>
      </c>
    </row>
    <row r="12" spans="1:14" x14ac:dyDescent="0.3">
      <c r="A12" s="3" t="s">
        <v>9</v>
      </c>
      <c r="D12" s="1">
        <f>PV($B$3,D11,,D10)*(-1)</f>
        <v>39.295200000000001</v>
      </c>
      <c r="E12" s="1">
        <f t="shared" ref="E12:N12" si="11">PV($B$3,E11,,E10)*(-1)</f>
        <v>43.518182242990648</v>
      </c>
      <c r="F12" s="1">
        <f t="shared" si="11"/>
        <v>48.48733360992226</v>
      </c>
      <c r="G12" s="1">
        <f t="shared" si="11"/>
        <v>49.866110562037399</v>
      </c>
      <c r="H12" s="1">
        <f t="shared" si="11"/>
        <v>51.415823580002531</v>
      </c>
      <c r="I12" s="1">
        <f t="shared" si="11"/>
        <v>53.163435309101828</v>
      </c>
      <c r="J12" s="1">
        <f t="shared" si="11"/>
        <v>52.412905920455835</v>
      </c>
      <c r="K12" s="1">
        <f t="shared" si="11"/>
        <v>51.721073169824635</v>
      </c>
      <c r="L12" s="1">
        <f t="shared" si="11"/>
        <v>51.088059298046225</v>
      </c>
      <c r="M12" s="1">
        <f t="shared" si="11"/>
        <v>50.514080339064094</v>
      </c>
      <c r="N12" s="1">
        <f t="shared" si="11"/>
        <v>49.999448285998795</v>
      </c>
    </row>
    <row r="13" spans="1:14" x14ac:dyDescent="0.3">
      <c r="A13" s="3"/>
      <c r="D13" s="4"/>
    </row>
    <row r="14" spans="1:14" x14ac:dyDescent="0.3">
      <c r="A14" s="3" t="s">
        <v>10</v>
      </c>
      <c r="B14">
        <v>20</v>
      </c>
    </row>
    <row r="15" spans="1:14" x14ac:dyDescent="0.3">
      <c r="A15" s="3" t="s">
        <v>11</v>
      </c>
      <c r="B15" s="5">
        <f>N10*1000000000*B14/693000000</f>
        <v>2838.5709252390179</v>
      </c>
    </row>
    <row r="16" spans="1:14" x14ac:dyDescent="0.3">
      <c r="A16" s="3" t="s">
        <v>6</v>
      </c>
      <c r="B16" s="6">
        <f>N12*1000000000*B14/693000000</f>
        <v>1442.9855205194456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jindra</dc:creator>
  <cp:lastModifiedBy>jindra</cp:lastModifiedBy>
  <dcterms:created xsi:type="dcterms:W3CDTF">2020-05-27T12:36:29Z</dcterms:created>
  <dcterms:modified xsi:type="dcterms:W3CDTF">2020-05-27T13:09:58Z</dcterms:modified>
</cp:coreProperties>
</file>