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LPA\Desktop\Workbooks Final\"/>
    </mc:Choice>
  </mc:AlternateContent>
  <xr:revisionPtr revIDLastSave="0" documentId="13_ncr:1_{6AB721F9-9C7F-4E00-99F4-9D698FEE9EDF}" xr6:coauthVersionLast="47" xr6:coauthVersionMax="47" xr10:uidLastSave="{00000000-0000-0000-0000-000000000000}"/>
  <bookViews>
    <workbookView xWindow="-110" yWindow="-110" windowWidth="19420" windowHeight="11020" xr2:uid="{58E996D0-72EA-46BF-99D1-7A64DE6264B5}"/>
  </bookViews>
  <sheets>
    <sheet name="Index" sheetId="10" r:id="rId1"/>
    <sheet name="Offset" sheetId="3" r:id="rId2"/>
    <sheet name="Indirect " sheetId="2" r:id="rId3"/>
    <sheet name="Q1 Sales" sheetId="6" r:id="rId4"/>
    <sheet name="Q2 Sales" sheetId="7" r:id="rId5"/>
    <sheet name="Q3 Sales" sheetId="8" r:id="rId6"/>
    <sheet name="Q4 Sales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B8" i="2"/>
  <c r="F4" i="6"/>
  <c r="F5" i="6"/>
  <c r="F6" i="6"/>
  <c r="F7" i="6"/>
  <c r="F8" i="6"/>
  <c r="F9" i="6"/>
  <c r="G9" i="6" s="1"/>
  <c r="F10" i="6"/>
  <c r="G10" i="6" s="1"/>
  <c r="F11" i="6"/>
  <c r="G11" i="6" s="1"/>
  <c r="E12" i="9"/>
  <c r="D12" i="9"/>
  <c r="C12" i="9"/>
  <c r="G11" i="9"/>
  <c r="F11" i="9"/>
  <c r="F10" i="9"/>
  <c r="G10" i="9" s="1"/>
  <c r="G9" i="9"/>
  <c r="F9" i="9"/>
  <c r="F8" i="9"/>
  <c r="G8" i="9" s="1"/>
  <c r="G7" i="9"/>
  <c r="F7" i="9"/>
  <c r="F6" i="9"/>
  <c r="G6" i="9" s="1"/>
  <c r="G5" i="9"/>
  <c r="F5" i="9"/>
  <c r="F4" i="9"/>
  <c r="F12" i="9" s="1"/>
  <c r="E12" i="8"/>
  <c r="D12" i="8"/>
  <c r="C12" i="8"/>
  <c r="F11" i="8"/>
  <c r="G11" i="8" s="1"/>
  <c r="G10" i="8"/>
  <c r="F10" i="8"/>
  <c r="G9" i="8"/>
  <c r="F9" i="8"/>
  <c r="G8" i="8"/>
  <c r="F8" i="8"/>
  <c r="G7" i="8"/>
  <c r="F7" i="8"/>
  <c r="F6" i="8"/>
  <c r="G6" i="8" s="1"/>
  <c r="G12" i="8" s="1"/>
  <c r="G5" i="8"/>
  <c r="F5" i="8"/>
  <c r="G4" i="8"/>
  <c r="F4" i="8"/>
  <c r="F12" i="8" s="1"/>
  <c r="E12" i="7"/>
  <c r="D12" i="7"/>
  <c r="C12" i="7"/>
  <c r="F11" i="7"/>
  <c r="G11" i="7" s="1"/>
  <c r="F10" i="7"/>
  <c r="G10" i="7" s="1"/>
  <c r="F9" i="7"/>
  <c r="G9" i="7" s="1"/>
  <c r="G8" i="7"/>
  <c r="F8" i="7"/>
  <c r="F7" i="7"/>
  <c r="G7" i="7" s="1"/>
  <c r="F6" i="7"/>
  <c r="G6" i="7" s="1"/>
  <c r="F5" i="7"/>
  <c r="G5" i="7" s="1"/>
  <c r="G4" i="7"/>
  <c r="F4" i="7"/>
  <c r="F12" i="7" s="1"/>
  <c r="E12" i="6"/>
  <c r="D12" i="6"/>
  <c r="C12" i="6"/>
  <c r="G8" i="6"/>
  <c r="G7" i="6"/>
  <c r="G6" i="6"/>
  <c r="G5" i="6"/>
  <c r="G4" i="6"/>
  <c r="B4" i="2"/>
  <c r="E4" i="2"/>
  <c r="G12" i="7" l="1"/>
  <c r="G12" i="6"/>
  <c r="F12" i="6"/>
  <c r="G4" i="9"/>
  <c r="G12" i="9" s="1"/>
  <c r="B15" i="3" l="1"/>
  <c r="E16" i="3"/>
  <c r="E17" i="3"/>
  <c r="E18" i="3"/>
  <c r="E19" i="3"/>
  <c r="E20" i="3"/>
  <c r="E15" i="3"/>
  <c r="E10" i="3"/>
  <c r="D10" i="3"/>
  <c r="C10" i="3"/>
  <c r="B10" i="3"/>
  <c r="H9" i="3"/>
  <c r="G9" i="3"/>
  <c r="F9" i="3"/>
  <c r="H8" i="3"/>
  <c r="G8" i="3"/>
  <c r="F8" i="3"/>
  <c r="H7" i="3"/>
  <c r="G7" i="3"/>
  <c r="F7" i="3"/>
  <c r="H6" i="3"/>
  <c r="G6" i="3"/>
  <c r="F6" i="3"/>
  <c r="H5" i="3"/>
  <c r="G5" i="3"/>
  <c r="F5" i="3"/>
  <c r="H4" i="3"/>
  <c r="G4" i="3"/>
  <c r="F4" i="3"/>
  <c r="G15" i="3" l="1"/>
  <c r="H10" i="3"/>
  <c r="F10" i="3"/>
  <c r="G10" i="3"/>
</calcChain>
</file>

<file path=xl/sharedStrings.xml><?xml version="1.0" encoding="utf-8"?>
<sst xmlns="http://schemas.openxmlformats.org/spreadsheetml/2006/main" count="165" uniqueCount="71">
  <si>
    <t>Region</t>
  </si>
  <si>
    <t>Sales</t>
  </si>
  <si>
    <t>West</t>
  </si>
  <si>
    <t>Arnold Shawarma</t>
  </si>
  <si>
    <t>Bustin Jeiber</t>
  </si>
  <si>
    <t>Erin Cannon</t>
  </si>
  <si>
    <t>Feb Levinson</t>
  </si>
  <si>
    <t>Him Jalpert</t>
  </si>
  <si>
    <t>Meridth Footer</t>
  </si>
  <si>
    <t>Ariana Venti</t>
  </si>
  <si>
    <t>Central</t>
  </si>
  <si>
    <t>East</t>
  </si>
  <si>
    <t>North</t>
  </si>
  <si>
    <t/>
  </si>
  <si>
    <t>Month/
Employee</t>
  </si>
  <si>
    <t>Dua Shallowa</t>
  </si>
  <si>
    <t>Lowest Sales</t>
  </si>
  <si>
    <t>Highest Sales</t>
  </si>
  <si>
    <t>Average Sales</t>
  </si>
  <si>
    <t>Jan</t>
  </si>
  <si>
    <t>Feb</t>
  </si>
  <si>
    <t>Mar</t>
  </si>
  <si>
    <t>Apr</t>
  </si>
  <si>
    <t>May</t>
  </si>
  <si>
    <t>Jun</t>
  </si>
  <si>
    <t>Total</t>
  </si>
  <si>
    <t>Sales Summary</t>
  </si>
  <si>
    <t>Employee</t>
  </si>
  <si>
    <t>Sales Report 2022</t>
  </si>
  <si>
    <t>Month</t>
  </si>
  <si>
    <t>Total Sales</t>
  </si>
  <si>
    <t>Jul</t>
  </si>
  <si>
    <t>Aug</t>
  </si>
  <si>
    <t>Total Sales - Last 3 Months</t>
  </si>
  <si>
    <t>Sales Report - Q1</t>
  </si>
  <si>
    <t>Sales Rep</t>
  </si>
  <si>
    <t>Sales Commission</t>
  </si>
  <si>
    <t>Michael Bot</t>
  </si>
  <si>
    <t>Pam Ceasely</t>
  </si>
  <si>
    <t>Right Schrute</t>
  </si>
  <si>
    <t>Cally Kapoor</t>
  </si>
  <si>
    <t>All</t>
  </si>
  <si>
    <t>Sales Report - Q2</t>
  </si>
  <si>
    <t>Sales Report - Q3</t>
  </si>
  <si>
    <t>Sep</t>
  </si>
  <si>
    <t>Sales Report - Q4</t>
  </si>
  <si>
    <t>Oct</t>
  </si>
  <si>
    <t>Nov</t>
  </si>
  <si>
    <t>Dec</t>
  </si>
  <si>
    <t>Q2</t>
  </si>
  <si>
    <t>Q1</t>
  </si>
  <si>
    <t>Q3</t>
  </si>
  <si>
    <t>Q4</t>
  </si>
  <si>
    <t>Q1_Sales</t>
  </si>
  <si>
    <t>Q2_Sales</t>
  </si>
  <si>
    <t>Q3_Sales</t>
  </si>
  <si>
    <t>Q4_Sales</t>
  </si>
  <si>
    <t>Quarter</t>
  </si>
  <si>
    <t>Lookup Value</t>
  </si>
  <si>
    <t>Lookup Value 1</t>
  </si>
  <si>
    <t>Lookup Value 2</t>
  </si>
  <si>
    <t>A3</t>
  </si>
  <si>
    <t>SNo</t>
  </si>
  <si>
    <t>Video</t>
  </si>
  <si>
    <t>Functions</t>
  </si>
  <si>
    <t>Sheet</t>
  </si>
  <si>
    <t>Offset Function</t>
  </si>
  <si>
    <t>Offset</t>
  </si>
  <si>
    <t>Indirect Function</t>
  </si>
  <si>
    <t>Indirect</t>
  </si>
  <si>
    <t>Indirect, Sumif and Vlookup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</si>
</sst>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2" tint="-0.74999237037263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5D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9" fillId="0" borderId="0" applyNumberFormat="0" applyFill="0" applyBorder="0" applyAlignment="0" applyProtection="0"/>
  </cellStyleXfs>
  <cellXfs count="70">
    <xf numFmtId="0" fontId="0" fillId="0" borderId="0" xfId="0"/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0" fillId="0" borderId="0" xfId="0" quotePrefix="1"/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5" fontId="3" fillId="3" borderId="6" xfId="1" applyNumberFormat="1" applyFont="1" applyFill="1" applyBorder="1"/>
    <xf numFmtId="165" fontId="3" fillId="3" borderId="7" xfId="1" applyNumberFormat="1" applyFont="1" applyFill="1" applyBorder="1"/>
    <xf numFmtId="0" fontId="3" fillId="3" borderId="10" xfId="0" applyFont="1" applyFill="1" applyBorder="1" applyAlignment="1">
      <alignment horizontal="center" vertical="center"/>
    </xf>
    <xf numFmtId="165" fontId="3" fillId="3" borderId="8" xfId="1" applyNumberFormat="1" applyFont="1" applyFill="1" applyBorder="1"/>
    <xf numFmtId="0" fontId="6" fillId="3" borderId="11" xfId="2" applyFont="1" applyFill="1" applyBorder="1" applyAlignment="1">
      <alignment horizontal="center" vertical="center"/>
    </xf>
    <xf numFmtId="165" fontId="6" fillId="3" borderId="12" xfId="2" applyNumberFormat="1" applyFont="1" applyFill="1" applyBorder="1"/>
    <xf numFmtId="165" fontId="6" fillId="3" borderId="13" xfId="2" applyNumberFormat="1" applyFont="1" applyFill="1" applyBorder="1"/>
    <xf numFmtId="165" fontId="0" fillId="0" borderId="0" xfId="0" applyNumberFormat="1"/>
    <xf numFmtId="0" fontId="6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165" fontId="3" fillId="3" borderId="6" xfId="1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5" fontId="3" fillId="3" borderId="16" xfId="1" applyNumberFormat="1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65" fontId="3" fillId="3" borderId="20" xfId="1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3" fillId="6" borderId="6" xfId="0" applyFont="1" applyFill="1" applyBorder="1"/>
    <xf numFmtId="165" fontId="3" fillId="6" borderId="6" xfId="1" applyNumberFormat="1" applyFont="1" applyFill="1" applyBorder="1"/>
    <xf numFmtId="0" fontId="3" fillId="6" borderId="8" xfId="0" applyFont="1" applyFill="1" applyBorder="1"/>
    <xf numFmtId="165" fontId="3" fillId="6" borderId="8" xfId="1" applyNumberFormat="1" applyFont="1" applyFill="1" applyBorder="1"/>
    <xf numFmtId="0" fontId="3" fillId="6" borderId="22" xfId="0" applyFont="1" applyFill="1" applyBorder="1"/>
    <xf numFmtId="165" fontId="3" fillId="6" borderId="22" xfId="1" applyNumberFormat="1" applyFont="1" applyFill="1" applyBorder="1"/>
    <xf numFmtId="165" fontId="3" fillId="6" borderId="23" xfId="1" applyNumberFormat="1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3" fillId="6" borderId="19" xfId="0" applyFont="1" applyFill="1" applyBorder="1"/>
    <xf numFmtId="165" fontId="3" fillId="6" borderId="16" xfId="1" applyNumberFormat="1" applyFont="1" applyFill="1" applyBorder="1"/>
    <xf numFmtId="0" fontId="6" fillId="4" borderId="17" xfId="0" applyFont="1" applyFill="1" applyBorder="1"/>
    <xf numFmtId="0" fontId="6" fillId="4" borderId="9" xfId="0" applyFont="1" applyFill="1" applyBorder="1"/>
    <xf numFmtId="0" fontId="6" fillId="4" borderId="18" xfId="0" applyFont="1" applyFill="1" applyBorder="1"/>
    <xf numFmtId="0" fontId="6" fillId="4" borderId="19" xfId="0" applyFont="1" applyFill="1" applyBorder="1"/>
    <xf numFmtId="0" fontId="6" fillId="4" borderId="22" xfId="0" applyFont="1" applyFill="1" applyBorder="1"/>
    <xf numFmtId="165" fontId="6" fillId="4" borderId="22" xfId="0" applyNumberFormat="1" applyFont="1" applyFill="1" applyBorder="1"/>
    <xf numFmtId="165" fontId="6" fillId="4" borderId="24" xfId="0" applyNumberFormat="1" applyFont="1" applyFill="1" applyBorder="1"/>
    <xf numFmtId="165" fontId="3" fillId="6" borderId="20" xfId="1" applyNumberFormat="1" applyFont="1" applyFill="1" applyBorder="1"/>
    <xf numFmtId="0" fontId="2" fillId="4" borderId="22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65" fontId="3" fillId="4" borderId="6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Continuous" vertical="center"/>
    </xf>
    <xf numFmtId="0" fontId="0" fillId="4" borderId="0" xfId="0" applyFill="1" applyAlignment="1">
      <alignment horizontal="centerContinuous"/>
    </xf>
    <xf numFmtId="0" fontId="8" fillId="4" borderId="0" xfId="0" applyFont="1" applyFill="1" applyAlignment="1">
      <alignment horizontal="centerContinuous" vertical="center"/>
    </xf>
    <xf numFmtId="0" fontId="0" fillId="2" borderId="8" xfId="0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8" xfId="0" applyFill="1" applyBorder="1" applyAlignment="1">
      <alignment horizontal="left" vertical="center"/>
    </xf>
    <xf numFmtId="0" fontId="0" fillId="4" borderId="28" xfId="0" applyFill="1" applyBorder="1" applyAlignment="1">
      <alignment vertical="center"/>
    </xf>
    <xf numFmtId="0" fontId="9" fillId="4" borderId="29" xfId="3" applyFill="1" applyBorder="1" applyAlignment="1">
      <alignment vertical="center"/>
    </xf>
    <xf numFmtId="0" fontId="0" fillId="4" borderId="30" xfId="0" applyFill="1" applyBorder="1" applyAlignment="1">
      <alignment horizontal="center" vertical="center"/>
    </xf>
    <xf numFmtId="0" fontId="0" fillId="4" borderId="31" xfId="0" applyFill="1" applyBorder="1" applyAlignment="1">
      <alignment vertical="center" wrapText="1"/>
    </xf>
    <xf numFmtId="0" fontId="0" fillId="4" borderId="31" xfId="0" applyFill="1" applyBorder="1" applyAlignment="1">
      <alignment vertical="center"/>
    </xf>
    <xf numFmtId="0" fontId="9" fillId="4" borderId="32" xfId="3" applyFill="1" applyBorder="1" applyAlignment="1">
      <alignment vertical="center"/>
    </xf>
  </cellXfs>
  <cellStyles count="4">
    <cellStyle name="Currency" xfId="1" builtinId="4"/>
    <cellStyle name="Hyperlink" xfId="3" builtinId="8"/>
    <cellStyle name="Normal" xfId="0" builtinId="0"/>
    <cellStyle name="Total" xfId="2" builtinId="25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5D9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double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5D9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double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5D9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5D9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5D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5D9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5D9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[$$-409]* #,##0.00_ ;_-[$$-409]* \-#,##0.00\ ;_-[$$-409]* &quot;-&quot;??_ ;_-@_ "/>
      <fill>
        <patternFill patternType="solid">
          <fgColor indexed="64"/>
          <bgColor rgb="FFFFF7E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7E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507F1D-A6E3-4649-AEEA-BBA809068D34}" name="Table2" displayName="Table2" ref="D14:E20" totalsRowShown="0" headerRowBorderDxfId="45" tableBorderDxfId="44">
  <autoFilter ref="D14:E20" xr:uid="{3B507F1D-A6E3-4649-AEEA-BBA809068D34}"/>
  <tableColumns count="2">
    <tableColumn id="1" xr3:uid="{D82A956B-5A1B-4041-B45F-34FCE8892556}" name="Month" dataDxfId="43"/>
    <tableColumn id="2" xr3:uid="{8B03BF74-F4A8-4560-9752-EF07315D131C}" name="Total Sales" dataDxfId="42" dataCellStyle="Currency">
      <calculatedColumnFormula>SUM(B4:E4)</calculatedColumn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5FF794-E171-4FCC-8F64-1AC287108FF7}" name="Q1_Sales" displayName="Q1_Sales" ref="A3:G12" totalsRowShown="0" headerRowDxfId="41" dataDxfId="39" headerRowBorderDxfId="40" tableBorderDxfId="38" dataCellStyle="Currency">
  <autoFilter ref="A3:G12" xr:uid="{3D5FF794-E171-4FCC-8F64-1AC287108FF7}"/>
  <tableColumns count="7">
    <tableColumn id="1" xr3:uid="{AFEAEB5A-FA48-49F8-9A65-93AF64AF8B41}" name="Sales Rep" dataDxfId="37"/>
    <tableColumn id="2" xr3:uid="{E314840F-5358-4F42-ACE2-B47EC7C65B43}" name="Region" dataDxfId="36"/>
    <tableColumn id="3" xr3:uid="{2CFAD107-E864-48E2-8129-9D86A64A99BE}" name="Jan" dataDxfId="35" dataCellStyle="Currency"/>
    <tableColumn id="4" xr3:uid="{C9F4C08A-B677-4882-B6EF-18D5119FD020}" name="Feb" dataDxfId="34" dataCellStyle="Currency"/>
    <tableColumn id="5" xr3:uid="{25548118-60B0-4128-8B17-726793A0F143}" name="Mar" dataDxfId="33" dataCellStyle="Currency"/>
    <tableColumn id="6" xr3:uid="{2768CEE8-509B-4783-943B-9BCD821947E4}" name="Total Sales" dataDxfId="32" dataCellStyle="Currency"/>
    <tableColumn id="7" xr3:uid="{D6C7050B-7976-4AAC-B356-97E0AA640385}" name="Sales Commission" dataDxfId="31" dataCellStyle="Currency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A545D0-2B3F-4FB4-BB0C-624CC3B8F850}" name="Q2_Sales" displayName="Q2_Sales" ref="A3:G12" totalsRowShown="0" headerRowDxfId="30" dataDxfId="28" headerRowBorderDxfId="29" tableBorderDxfId="27" dataCellStyle="Currency">
  <autoFilter ref="A3:G12" xr:uid="{7BA545D0-2B3F-4FB4-BB0C-624CC3B8F850}"/>
  <tableColumns count="7">
    <tableColumn id="1" xr3:uid="{161CB852-FCF3-4865-91AD-442AECB9784A}" name="Sales Rep" dataDxfId="26"/>
    <tableColumn id="2" xr3:uid="{284FBE1D-280B-4911-9AED-012A42067F7B}" name="Region" dataDxfId="25"/>
    <tableColumn id="3" xr3:uid="{A3B8AC00-0293-42A2-AE19-59A96FC94D1B}" name="Apr" dataDxfId="24" dataCellStyle="Currency"/>
    <tableColumn id="4" xr3:uid="{068D7E59-8529-4916-BC2F-2C17BAFC79A8}" name="May" dataDxfId="23" dataCellStyle="Currency"/>
    <tableColumn id="5" xr3:uid="{AD87C9E5-538E-4177-A00F-08855DD2AC7D}" name="Jun" dataDxfId="22" dataCellStyle="Currency"/>
    <tableColumn id="6" xr3:uid="{869A760B-F2C5-4716-BA3A-3C5D029C161D}" name="Total Sales" dataDxfId="21" dataCellStyle="Currency"/>
    <tableColumn id="7" xr3:uid="{524AE0AA-8EE4-449B-B820-CA491A83B7E1}" name="Sales Commission" dataDxfId="20" dataCellStyle="Currency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BA32954-A700-4859-AA09-66E42C202551}" name="Q3_Sales" displayName="Q3_Sales" ref="A3:G12" totalsRowShown="0" headerRowDxfId="19" headerRowBorderDxfId="18" tableBorderDxfId="17">
  <autoFilter ref="A3:G12" xr:uid="{8BA32954-A700-4859-AA09-66E42C202551}"/>
  <tableColumns count="7">
    <tableColumn id="1" xr3:uid="{CDDDB50E-9D4C-4C40-8FD1-55144C608683}" name="Sales Rep" dataDxfId="16"/>
    <tableColumn id="2" xr3:uid="{31AE0507-B541-4C3B-AED1-ACA9E9DEFF33}" name="Region" dataDxfId="15"/>
    <tableColumn id="3" xr3:uid="{EA232451-B08F-44D6-8F02-50DF3FCDC906}" name="Jul" dataDxfId="14" dataCellStyle="Currency"/>
    <tableColumn id="4" xr3:uid="{ECB1DD55-79F3-45E0-BC5E-93B598ED9BBD}" name="Aug" dataDxfId="13" dataCellStyle="Currency"/>
    <tableColumn id="5" xr3:uid="{BF1D891C-6FEB-4824-922F-9E0DD2AEF671}" name="Sep" dataDxfId="12" dataCellStyle="Currency"/>
    <tableColumn id="6" xr3:uid="{74FD7451-DE0A-4271-9C3B-87E700BD5ABA}" name="Total Sales" dataDxfId="11" dataCellStyle="Currency"/>
    <tableColumn id="7" xr3:uid="{AEA8D3C4-2B21-4143-89C4-B8EC62AA9217}" name="Sales Commission" dataDxfId="10" dataCellStyle="Currency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46A48DF-6FD3-4B7F-A7A2-82F7FF3272C3}" name="Q4_Sales" displayName="Q4_Sales" ref="A3:G12" totalsRowShown="0" headerRowDxfId="9" headerRowBorderDxfId="8" tableBorderDxfId="7">
  <autoFilter ref="A3:G12" xr:uid="{146A48DF-6FD3-4B7F-A7A2-82F7FF3272C3}"/>
  <tableColumns count="7">
    <tableColumn id="1" xr3:uid="{BFBF02F7-0DD6-42E2-B9F8-D1F21FAA439C}" name="Sales Rep" dataDxfId="6"/>
    <tableColumn id="2" xr3:uid="{4D61494A-F0D6-4763-8A2A-A847E7FF9ACD}" name="Region" dataDxfId="5"/>
    <tableColumn id="3" xr3:uid="{64DF6943-F4ED-4219-9CE9-6D179ECBDB91}" name="Oct" dataDxfId="4" dataCellStyle="Currency"/>
    <tableColumn id="4" xr3:uid="{E18BD66F-3BEC-47E1-B068-103E0DF3357E}" name="Nov" dataDxfId="3" dataCellStyle="Currency"/>
    <tableColumn id="5" xr3:uid="{0D681A72-4A82-4339-B036-A4535ADE9CEE}" name="Dec" dataDxfId="2" dataCellStyle="Currency"/>
    <tableColumn id="6" xr3:uid="{403E8548-AF04-4115-969C-25F984BA01B6}" name="Total Sales" dataDxfId="1" dataCellStyle="Currency"/>
    <tableColumn id="7" xr3:uid="{C4D7F653-C92C-4261-97C5-DC70C064EA1E}" name="Sales Commission" dataDxfId="0" dataCellStyle="Currency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947BA-9F1E-42E3-9E0F-E1F822F248EA}">
  <sheetPr>
    <tabColor theme="9" tint="0.59999389629810485"/>
  </sheetPr>
  <dimension ref="B1:E4"/>
  <sheetViews>
    <sheetView showGridLines="0" tabSelected="1" workbookViewId="0">
      <selection activeCell="B2" sqref="B2"/>
    </sheetView>
  </sheetViews>
  <sheetFormatPr defaultRowHeight="20" customHeight="1" x14ac:dyDescent="0.35"/>
  <cols>
    <col min="2" max="2" width="9" customWidth="1"/>
    <col min="3" max="3" width="39.90625" customWidth="1"/>
    <col min="4" max="4" width="46.81640625" customWidth="1"/>
    <col min="5" max="5" width="37.90625" customWidth="1"/>
    <col min="6" max="6" width="21.81640625" customWidth="1"/>
  </cols>
  <sheetData>
    <row r="1" spans="2:5" ht="20" customHeight="1" thickBot="1" x14ac:dyDescent="0.4"/>
    <row r="2" spans="2:5" ht="20" customHeight="1" thickBot="1" x14ac:dyDescent="0.4">
      <c r="B2" s="60" t="s">
        <v>62</v>
      </c>
      <c r="C2" s="60" t="s">
        <v>63</v>
      </c>
      <c r="D2" s="60" t="s">
        <v>64</v>
      </c>
      <c r="E2" s="61" t="s">
        <v>65</v>
      </c>
    </row>
    <row r="3" spans="2:5" ht="20" customHeight="1" x14ac:dyDescent="0.35">
      <c r="B3" s="62">
        <v>1</v>
      </c>
      <c r="C3" s="63" t="s">
        <v>66</v>
      </c>
      <c r="D3" s="64" t="s">
        <v>67</v>
      </c>
      <c r="E3" s="65" t="s">
        <v>67</v>
      </c>
    </row>
    <row r="4" spans="2:5" ht="21" customHeight="1" thickBot="1" x14ac:dyDescent="0.4">
      <c r="B4" s="66">
        <v>2</v>
      </c>
      <c r="C4" s="67" t="s">
        <v>68</v>
      </c>
      <c r="D4" s="68" t="s">
        <v>70</v>
      </c>
      <c r="E4" s="69" t="s">
        <v>69</v>
      </c>
    </row>
  </sheetData>
  <hyperlinks>
    <hyperlink ref="E3" location="Offset!A1" display="Offset" xr:uid="{F2614E3E-9B0A-4572-BD69-7A894AED8DF1}"/>
    <hyperlink ref="E4" location="'Indirect '!A1" display="Indirect" xr:uid="{12CB77A4-483C-468A-92A7-19CA1137B9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B63D-4050-4207-A773-C05B59494565}">
  <sheetPr>
    <tabColor theme="9" tint="0.59999389629810485"/>
  </sheetPr>
  <dimension ref="A1:H20"/>
  <sheetViews>
    <sheetView workbookViewId="0"/>
  </sheetViews>
  <sheetFormatPr defaultRowHeight="14.5" x14ac:dyDescent="0.35"/>
  <cols>
    <col min="1" max="1" width="19.453125" customWidth="1"/>
    <col min="2" max="2" width="19.36328125" customWidth="1"/>
    <col min="3" max="3" width="18.90625" customWidth="1"/>
    <col min="4" max="4" width="18.54296875" customWidth="1"/>
    <col min="5" max="5" width="17.08984375" customWidth="1"/>
    <col min="6" max="6" width="16.90625" customWidth="1"/>
    <col min="7" max="7" width="19.54296875" customWidth="1"/>
    <col min="8" max="8" width="15.81640625" customWidth="1"/>
    <col min="11" max="11" width="19.453125" customWidth="1"/>
    <col min="12" max="12" width="21" customWidth="1"/>
  </cols>
  <sheetData>
    <row r="1" spans="1:8" ht="23.5" x14ac:dyDescent="0.35">
      <c r="A1" s="1" t="s">
        <v>28</v>
      </c>
      <c r="B1" s="2"/>
      <c r="C1" s="2"/>
      <c r="D1" s="2"/>
      <c r="E1" s="2"/>
      <c r="F1" s="2"/>
      <c r="G1" s="2"/>
      <c r="H1" s="2"/>
    </row>
    <row r="2" spans="1:8" ht="15" thickBot="1" x14ac:dyDescent="0.4">
      <c r="A2" s="3" t="s">
        <v>13</v>
      </c>
    </row>
    <row r="3" spans="1:8" ht="31.5" thickBot="1" x14ac:dyDescent="0.4">
      <c r="A3" s="4" t="s">
        <v>14</v>
      </c>
      <c r="B3" s="5" t="s">
        <v>3</v>
      </c>
      <c r="C3" s="5" t="s">
        <v>4</v>
      </c>
      <c r="D3" s="5" t="s">
        <v>9</v>
      </c>
      <c r="E3" s="5" t="s">
        <v>15</v>
      </c>
      <c r="F3" s="5" t="s">
        <v>16</v>
      </c>
      <c r="G3" s="5" t="s">
        <v>17</v>
      </c>
      <c r="H3" s="6" t="s">
        <v>18</v>
      </c>
    </row>
    <row r="4" spans="1:8" ht="15.5" x14ac:dyDescent="0.35">
      <c r="A4" s="7" t="s">
        <v>19</v>
      </c>
      <c r="B4" s="8">
        <v>2750</v>
      </c>
      <c r="C4" s="8">
        <v>3125</v>
      </c>
      <c r="D4" s="8">
        <v>6240</v>
      </c>
      <c r="E4" s="8">
        <v>8820</v>
      </c>
      <c r="F4" s="8">
        <f>MIN(B4:E4)</f>
        <v>2750</v>
      </c>
      <c r="G4" s="8">
        <f>MAX(B4:E4)</f>
        <v>8820</v>
      </c>
      <c r="H4" s="9">
        <f>AVERAGE(B4:E4)</f>
        <v>5233.75</v>
      </c>
    </row>
    <row r="5" spans="1:8" ht="15.5" x14ac:dyDescent="0.35">
      <c r="A5" s="10" t="s">
        <v>20</v>
      </c>
      <c r="B5" s="11">
        <v>3900</v>
      </c>
      <c r="C5" s="11">
        <v>3250</v>
      </c>
      <c r="D5" s="11">
        <v>6250</v>
      </c>
      <c r="E5" s="11">
        <v>7500</v>
      </c>
      <c r="F5" s="8">
        <f t="shared" ref="F5:F9" si="0">MIN(B5:E5)</f>
        <v>3250</v>
      </c>
      <c r="G5" s="8">
        <f t="shared" ref="G5:G9" si="1">MAX(B5:E5)</f>
        <v>7500</v>
      </c>
      <c r="H5" s="9">
        <f t="shared" ref="H5:H9" si="2">AVERAGE(B5:E5)</f>
        <v>5225</v>
      </c>
    </row>
    <row r="6" spans="1:8" ht="15.5" x14ac:dyDescent="0.35">
      <c r="A6" s="10" t="s">
        <v>21</v>
      </c>
      <c r="B6" s="11">
        <v>4550</v>
      </c>
      <c r="C6" s="11">
        <v>5200</v>
      </c>
      <c r="D6" s="11">
        <v>7250</v>
      </c>
      <c r="E6" s="11">
        <v>8250</v>
      </c>
      <c r="F6" s="8">
        <f t="shared" si="0"/>
        <v>4550</v>
      </c>
      <c r="G6" s="8">
        <f t="shared" si="1"/>
        <v>8250</v>
      </c>
      <c r="H6" s="9">
        <f t="shared" si="2"/>
        <v>6312.5</v>
      </c>
    </row>
    <row r="7" spans="1:8" ht="15.5" x14ac:dyDescent="0.35">
      <c r="A7" s="10" t="s">
        <v>22</v>
      </c>
      <c r="B7" s="11">
        <v>5200</v>
      </c>
      <c r="C7" s="11">
        <v>5850</v>
      </c>
      <c r="D7" s="11">
        <v>9500</v>
      </c>
      <c r="E7" s="11">
        <v>9980</v>
      </c>
      <c r="F7" s="8">
        <f t="shared" si="0"/>
        <v>5200</v>
      </c>
      <c r="G7" s="8">
        <f t="shared" si="1"/>
        <v>9980</v>
      </c>
      <c r="H7" s="9">
        <f t="shared" si="2"/>
        <v>7632.5</v>
      </c>
    </row>
    <row r="8" spans="1:8" ht="15.5" x14ac:dyDescent="0.35">
      <c r="A8" s="10" t="s">
        <v>23</v>
      </c>
      <c r="B8" s="11">
        <v>5500</v>
      </c>
      <c r="C8" s="11">
        <v>4550</v>
      </c>
      <c r="D8" s="11">
        <v>8250</v>
      </c>
      <c r="E8" s="11">
        <v>10150</v>
      </c>
      <c r="F8" s="8">
        <f t="shared" si="0"/>
        <v>4550</v>
      </c>
      <c r="G8" s="8">
        <f t="shared" si="1"/>
        <v>10150</v>
      </c>
      <c r="H8" s="9">
        <f t="shared" si="2"/>
        <v>7112.5</v>
      </c>
    </row>
    <row r="9" spans="1:8" ht="15.5" x14ac:dyDescent="0.35">
      <c r="A9" s="10" t="s">
        <v>24</v>
      </c>
      <c r="B9" s="11">
        <v>8250</v>
      </c>
      <c r="C9" s="11">
        <v>3250</v>
      </c>
      <c r="D9" s="11">
        <v>10250</v>
      </c>
      <c r="E9" s="11">
        <v>11250</v>
      </c>
      <c r="F9" s="8">
        <f t="shared" si="0"/>
        <v>3250</v>
      </c>
      <c r="G9" s="8">
        <f t="shared" si="1"/>
        <v>11250</v>
      </c>
      <c r="H9" s="9">
        <f t="shared" si="2"/>
        <v>8250</v>
      </c>
    </row>
    <row r="10" spans="1:8" ht="16" thickBot="1" x14ac:dyDescent="0.4">
      <c r="A10" s="12" t="s">
        <v>25</v>
      </c>
      <c r="B10" s="13">
        <f>SUM(B4:B9)</f>
        <v>30150</v>
      </c>
      <c r="C10" s="13">
        <f>SUM(C4:C9)</f>
        <v>25225</v>
      </c>
      <c r="D10" s="13">
        <f>SUM(D4:D9)</f>
        <v>47740</v>
      </c>
      <c r="E10" s="13">
        <f>SUM(E4:E9)</f>
        <v>55950</v>
      </c>
      <c r="F10" s="13">
        <f>MIN(B10:E10)</f>
        <v>25225</v>
      </c>
      <c r="G10" s="13">
        <f>MAX(B10:E10)</f>
        <v>55950</v>
      </c>
      <c r="H10" s="14">
        <f>AVERAGE(B10:E10)</f>
        <v>39766.25</v>
      </c>
    </row>
    <row r="11" spans="1:8" ht="15" thickTop="1" x14ac:dyDescent="0.35"/>
    <row r="12" spans="1:8" x14ac:dyDescent="0.35">
      <c r="G12" s="15"/>
    </row>
    <row r="13" spans="1:8" ht="22.25" customHeight="1" thickBot="1" x14ac:dyDescent="0.4">
      <c r="A13" s="16" t="s">
        <v>26</v>
      </c>
      <c r="B13" s="17"/>
      <c r="G13" s="15"/>
    </row>
    <row r="14" spans="1:8" ht="32.4" customHeight="1" thickBot="1" x14ac:dyDescent="0.4">
      <c r="A14" s="5" t="s">
        <v>27</v>
      </c>
      <c r="B14" s="5" t="s">
        <v>19</v>
      </c>
      <c r="D14" s="22" t="s">
        <v>29</v>
      </c>
      <c r="E14" s="23" t="s">
        <v>30</v>
      </c>
      <c r="G14" s="26" t="s">
        <v>33</v>
      </c>
    </row>
    <row r="15" spans="1:8" ht="22.25" customHeight="1" x14ac:dyDescent="0.35">
      <c r="A15" s="7" t="s">
        <v>15</v>
      </c>
      <c r="B15" s="18">
        <f ca="1">OFFSET(A3,MATCH($B$14,$A$3:$A$10,0)-1,MATCH($A$15,$A$3:$H$3,0)-1,1,1)</f>
        <v>8820</v>
      </c>
      <c r="D15" s="19" t="s">
        <v>19</v>
      </c>
      <c r="E15" s="21">
        <f>SUM(B4:E4)</f>
        <v>20935</v>
      </c>
      <c r="G15" s="18">
        <f ca="1">SUM(OFFSET(Table2[[#Headers],[Total Sales]],COUNT(Table2[[#All],[Total Sales]])-2,0,3,1))</f>
        <v>91980</v>
      </c>
    </row>
    <row r="16" spans="1:8" ht="19.25" customHeight="1" x14ac:dyDescent="0.35">
      <c r="D16" s="20" t="s">
        <v>20</v>
      </c>
      <c r="E16" s="21">
        <f t="shared" ref="E16:E20" si="3">SUM(B5:E5)</f>
        <v>20900</v>
      </c>
    </row>
    <row r="17" spans="4:5" ht="19.25" customHeight="1" x14ac:dyDescent="0.35">
      <c r="D17" s="20" t="s">
        <v>21</v>
      </c>
      <c r="E17" s="21">
        <f t="shared" si="3"/>
        <v>25250</v>
      </c>
    </row>
    <row r="18" spans="4:5" ht="19.25" customHeight="1" x14ac:dyDescent="0.35">
      <c r="D18" s="20" t="s">
        <v>22</v>
      </c>
      <c r="E18" s="21">
        <f t="shared" si="3"/>
        <v>30530</v>
      </c>
    </row>
    <row r="19" spans="4:5" ht="19.25" customHeight="1" x14ac:dyDescent="0.35">
      <c r="D19" s="20" t="s">
        <v>23</v>
      </c>
      <c r="E19" s="21">
        <f t="shared" si="3"/>
        <v>28450</v>
      </c>
    </row>
    <row r="20" spans="4:5" ht="19.25" customHeight="1" x14ac:dyDescent="0.35">
      <c r="D20" s="24" t="s">
        <v>24</v>
      </c>
      <c r="E20" s="25">
        <f t="shared" si="3"/>
        <v>33000</v>
      </c>
    </row>
  </sheetData>
  <dataValidations count="2">
    <dataValidation type="list" allowBlank="1" showInputMessage="1" showErrorMessage="1" sqref="A15" xr:uid="{815A1D7C-D76B-4D5C-B43D-E96F33FBB10D}">
      <formula1>$B$3:$E$3</formula1>
    </dataValidation>
    <dataValidation type="list" allowBlank="1" showInputMessage="1" showErrorMessage="1" sqref="B14" xr:uid="{C7283D67-5950-47CC-AA47-8D7B5C5625FF}">
      <formula1>$A$4:$A$10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70EDF-D1AA-4B27-9328-22FEE091473A}">
  <sheetPr>
    <tabColor theme="9" tint="0.59999389629810485"/>
  </sheetPr>
  <dimension ref="A1:G16"/>
  <sheetViews>
    <sheetView workbookViewId="0"/>
  </sheetViews>
  <sheetFormatPr defaultRowHeight="14.5" x14ac:dyDescent="0.35"/>
  <cols>
    <col min="1" max="1" width="22.453125" customWidth="1"/>
    <col min="2" max="2" width="21.6328125" customWidth="1"/>
    <col min="4" max="5" width="19.54296875" customWidth="1"/>
    <col min="6" max="6" width="11.08984375" customWidth="1"/>
    <col min="7" max="7" width="10.6328125" customWidth="1"/>
    <col min="9" max="9" width="10" customWidth="1"/>
    <col min="10" max="10" width="11.36328125" customWidth="1"/>
  </cols>
  <sheetData>
    <row r="1" spans="1:7" ht="24.65" customHeight="1" x14ac:dyDescent="0.35">
      <c r="A1" s="56" t="s">
        <v>26</v>
      </c>
      <c r="B1" s="54"/>
      <c r="C1" s="55"/>
      <c r="D1" s="55"/>
      <c r="E1" s="55"/>
    </row>
    <row r="2" spans="1:7" ht="15" thickBot="1" x14ac:dyDescent="0.4"/>
    <row r="3" spans="1:7" ht="21" customHeight="1" thickBot="1" x14ac:dyDescent="0.4">
      <c r="A3" s="53" t="s">
        <v>27</v>
      </c>
      <c r="B3" s="53" t="s">
        <v>52</v>
      </c>
      <c r="D3" s="53" t="s">
        <v>0</v>
      </c>
      <c r="E3" s="53" t="s">
        <v>52</v>
      </c>
      <c r="G3" s="58" t="s">
        <v>61</v>
      </c>
    </row>
    <row r="4" spans="1:7" ht="21.65" customHeight="1" x14ac:dyDescent="0.35">
      <c r="A4" s="51" t="s">
        <v>37</v>
      </c>
      <c r="B4" s="18">
        <f ca="1">VLOOKUP(A4,INDIRECT(B8),6,FALSE)</f>
        <v>76000</v>
      </c>
      <c r="D4" s="51" t="s">
        <v>10</v>
      </c>
      <c r="E4" s="18">
        <f ca="1">SUMIF(INDIRECT(E8),D4,INDIRECT(E9))</f>
        <v>136000</v>
      </c>
    </row>
    <row r="5" spans="1:7" ht="16.75" customHeight="1" x14ac:dyDescent="0.35"/>
    <row r="6" spans="1:7" ht="16.75" customHeight="1" x14ac:dyDescent="0.35"/>
    <row r="7" spans="1:7" ht="16.75" customHeight="1" x14ac:dyDescent="0.35"/>
    <row r="8" spans="1:7" ht="22.25" customHeight="1" x14ac:dyDescent="0.35">
      <c r="A8" s="57" t="s">
        <v>58</v>
      </c>
      <c r="B8" s="59" t="str">
        <f>VLOOKUP(B3,A12:B16,2,FALSE)</f>
        <v>Q4_Sales</v>
      </c>
      <c r="D8" s="57" t="s">
        <v>59</v>
      </c>
      <c r="E8" s="59" t="str">
        <f>VLOOKUP($E$3,$A$13:$B$16,2,FALSE)&amp;"[Region]"</f>
        <v>Q4_Sales[Region]</v>
      </c>
    </row>
    <row r="9" spans="1:7" ht="21" customHeight="1" x14ac:dyDescent="0.35">
      <c r="D9" s="57" t="s">
        <v>60</v>
      </c>
      <c r="E9" s="59" t="str">
        <f>VLOOKUP($E$3,$A$13:$B$16,2,FALSE)&amp;"[Total Sales]"</f>
        <v>Q4_Sales[Total Sales]</v>
      </c>
    </row>
    <row r="10" spans="1:7" ht="16.75" customHeight="1" x14ac:dyDescent="0.35"/>
    <row r="11" spans="1:7" ht="15" thickBot="1" x14ac:dyDescent="0.4"/>
    <row r="12" spans="1:7" ht="20.399999999999999" customHeight="1" thickBot="1" x14ac:dyDescent="0.4">
      <c r="A12" s="49" t="s">
        <v>57</v>
      </c>
      <c r="B12" s="50" t="s">
        <v>1</v>
      </c>
    </row>
    <row r="13" spans="1:7" ht="20.399999999999999" customHeight="1" x14ac:dyDescent="0.35">
      <c r="A13" s="51" t="s">
        <v>50</v>
      </c>
      <c r="B13" s="52" t="s">
        <v>53</v>
      </c>
    </row>
    <row r="14" spans="1:7" ht="20.399999999999999" customHeight="1" x14ac:dyDescent="0.35">
      <c r="A14" s="51" t="s">
        <v>49</v>
      </c>
      <c r="B14" s="52" t="s">
        <v>54</v>
      </c>
    </row>
    <row r="15" spans="1:7" ht="20.399999999999999" customHeight="1" x14ac:dyDescent="0.35">
      <c r="A15" s="51" t="s">
        <v>51</v>
      </c>
      <c r="B15" s="52" t="s">
        <v>55</v>
      </c>
    </row>
    <row r="16" spans="1:7" ht="20.399999999999999" customHeight="1" x14ac:dyDescent="0.35">
      <c r="A16" s="51" t="s">
        <v>52</v>
      </c>
      <c r="B16" s="52" t="s">
        <v>56</v>
      </c>
    </row>
  </sheetData>
  <dataValidations count="2">
    <dataValidation type="list" allowBlank="1" showInputMessage="1" showErrorMessage="1" sqref="B3 E3" xr:uid="{881E1005-4269-458C-AD16-BC61E7D5F556}">
      <formula1>"Q1, Q2, Q3, Q4"</formula1>
    </dataValidation>
    <dataValidation type="list" allowBlank="1" showInputMessage="1" showErrorMessage="1" sqref="D4" xr:uid="{F5F6F0D1-7435-433E-A8C3-56AFF7EDE721}">
      <formula1>"Central, East, North, South, West"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5EFDAE-64FC-4A0E-9086-4FE9F8E0456F}">
          <x14:formula1>
            <xm:f>'Q1 Sales'!$A$4:$A$11</xm:f>
          </x14:formula1>
          <xm:sqref>A4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7D3D-481B-4BED-834D-128767BB20C1}">
  <sheetPr>
    <tabColor theme="7" tint="0.79998168889431442"/>
  </sheetPr>
  <dimension ref="A1:G12"/>
  <sheetViews>
    <sheetView workbookViewId="0">
      <selection activeCell="A3" sqref="A3"/>
    </sheetView>
  </sheetViews>
  <sheetFormatPr defaultRowHeight="14.5" x14ac:dyDescent="0.35"/>
  <cols>
    <col min="1" max="1" width="22.08984375" customWidth="1"/>
    <col min="2" max="2" width="10.81640625" customWidth="1"/>
    <col min="3" max="6" width="13.453125" bestFit="1" customWidth="1"/>
    <col min="7" max="7" width="19.453125" customWidth="1"/>
  </cols>
  <sheetData>
    <row r="1" spans="1:7" ht="28.75" customHeight="1" x14ac:dyDescent="0.35">
      <c r="A1" s="27" t="s">
        <v>34</v>
      </c>
      <c r="B1" s="28"/>
      <c r="C1" s="28"/>
      <c r="D1" s="28"/>
      <c r="E1" s="28"/>
      <c r="F1" s="28"/>
      <c r="G1" s="28"/>
    </row>
    <row r="3" spans="1:7" ht="19.75" customHeight="1" thickBot="1" x14ac:dyDescent="0.4">
      <c r="A3" s="40" t="s">
        <v>35</v>
      </c>
      <c r="B3" s="41" t="s">
        <v>0</v>
      </c>
      <c r="C3" s="41" t="s">
        <v>19</v>
      </c>
      <c r="D3" s="41" t="s">
        <v>20</v>
      </c>
      <c r="E3" s="41" t="s">
        <v>21</v>
      </c>
      <c r="F3" s="41" t="s">
        <v>30</v>
      </c>
      <c r="G3" s="42" t="s">
        <v>36</v>
      </c>
    </row>
    <row r="4" spans="1:7" ht="19.75" customHeight="1" x14ac:dyDescent="0.35">
      <c r="A4" s="36" t="s">
        <v>37</v>
      </c>
      <c r="B4" s="29" t="s">
        <v>10</v>
      </c>
      <c r="C4" s="30">
        <v>12750</v>
      </c>
      <c r="D4" s="30">
        <v>23000</v>
      </c>
      <c r="E4" s="30">
        <v>18250</v>
      </c>
      <c r="F4" s="30">
        <f>SUM(C4:E4)</f>
        <v>54000</v>
      </c>
      <c r="G4" s="39">
        <f>F4*0.08</f>
        <v>4320</v>
      </c>
    </row>
    <row r="5" spans="1:7" ht="19.75" customHeight="1" x14ac:dyDescent="0.35">
      <c r="A5" s="37" t="s">
        <v>6</v>
      </c>
      <c r="B5" s="31" t="s">
        <v>2</v>
      </c>
      <c r="C5" s="32">
        <v>33000</v>
      </c>
      <c r="D5" s="32">
        <v>23500</v>
      </c>
      <c r="E5" s="32">
        <v>27000</v>
      </c>
      <c r="F5" s="30">
        <f t="shared" ref="F5:F11" si="0">SUM(C5:E5)</f>
        <v>83500</v>
      </c>
      <c r="G5" s="39">
        <f t="shared" ref="G5:G11" si="1">F5*0.08</f>
        <v>6680</v>
      </c>
    </row>
    <row r="6" spans="1:7" ht="19.75" customHeight="1" x14ac:dyDescent="0.35">
      <c r="A6" s="37" t="s">
        <v>38</v>
      </c>
      <c r="B6" s="31" t="s">
        <v>11</v>
      </c>
      <c r="C6" s="32">
        <v>24500</v>
      </c>
      <c r="D6" s="32">
        <v>27000</v>
      </c>
      <c r="E6" s="32">
        <v>29500</v>
      </c>
      <c r="F6" s="30">
        <f t="shared" si="0"/>
        <v>81000</v>
      </c>
      <c r="G6" s="39">
        <f t="shared" si="1"/>
        <v>6480</v>
      </c>
    </row>
    <row r="7" spans="1:7" ht="19.75" customHeight="1" x14ac:dyDescent="0.35">
      <c r="A7" s="37" t="s">
        <v>39</v>
      </c>
      <c r="B7" s="31" t="s">
        <v>11</v>
      </c>
      <c r="C7" s="32">
        <v>52000</v>
      </c>
      <c r="D7" s="32">
        <v>55000</v>
      </c>
      <c r="E7" s="32">
        <v>62000</v>
      </c>
      <c r="F7" s="30">
        <f t="shared" si="0"/>
        <v>169000</v>
      </c>
      <c r="G7" s="39">
        <f t="shared" si="1"/>
        <v>13520</v>
      </c>
    </row>
    <row r="8" spans="1:7" ht="19.75" customHeight="1" x14ac:dyDescent="0.35">
      <c r="A8" s="37" t="s">
        <v>5</v>
      </c>
      <c r="B8" s="31" t="s">
        <v>10</v>
      </c>
      <c r="C8" s="32">
        <v>12500</v>
      </c>
      <c r="D8" s="32">
        <v>19500</v>
      </c>
      <c r="E8" s="32">
        <v>16000</v>
      </c>
      <c r="F8" s="30">
        <f t="shared" si="0"/>
        <v>48000</v>
      </c>
      <c r="G8" s="39">
        <f t="shared" si="1"/>
        <v>3840</v>
      </c>
    </row>
    <row r="9" spans="1:7" ht="19.75" customHeight="1" x14ac:dyDescent="0.35">
      <c r="A9" s="37" t="s">
        <v>7</v>
      </c>
      <c r="B9" s="31" t="s">
        <v>2</v>
      </c>
      <c r="C9" s="32">
        <v>38000</v>
      </c>
      <c r="D9" s="32">
        <v>32500</v>
      </c>
      <c r="E9" s="32">
        <v>35000</v>
      </c>
      <c r="F9" s="30">
        <f t="shared" si="0"/>
        <v>105500</v>
      </c>
      <c r="G9" s="39">
        <f t="shared" si="1"/>
        <v>8440</v>
      </c>
    </row>
    <row r="10" spans="1:7" ht="19.75" customHeight="1" x14ac:dyDescent="0.35">
      <c r="A10" s="37" t="s">
        <v>8</v>
      </c>
      <c r="B10" s="31" t="s">
        <v>12</v>
      </c>
      <c r="C10" s="32">
        <v>17000</v>
      </c>
      <c r="D10" s="32">
        <v>15600</v>
      </c>
      <c r="E10" s="32">
        <v>18250</v>
      </c>
      <c r="F10" s="30">
        <f t="shared" si="0"/>
        <v>50850</v>
      </c>
      <c r="G10" s="39">
        <f t="shared" si="1"/>
        <v>4068</v>
      </c>
    </row>
    <row r="11" spans="1:7" ht="19.75" customHeight="1" x14ac:dyDescent="0.35">
      <c r="A11" s="38" t="s">
        <v>40</v>
      </c>
      <c r="B11" s="33" t="s">
        <v>12</v>
      </c>
      <c r="C11" s="34">
        <v>16500</v>
      </c>
      <c r="D11" s="34">
        <v>18000</v>
      </c>
      <c r="E11" s="34">
        <v>19250</v>
      </c>
      <c r="F11" s="35">
        <f t="shared" si="0"/>
        <v>53750</v>
      </c>
      <c r="G11" s="39">
        <f t="shared" si="1"/>
        <v>4300</v>
      </c>
    </row>
    <row r="12" spans="1:7" ht="19.75" customHeight="1" x14ac:dyDescent="0.35">
      <c r="A12" s="43" t="s">
        <v>30</v>
      </c>
      <c r="B12" s="44" t="s">
        <v>41</v>
      </c>
      <c r="C12" s="45">
        <f>SUM(C4:C11)</f>
        <v>206250</v>
      </c>
      <c r="D12" s="45">
        <f t="shared" ref="D12:G12" si="2">SUM(D4:D11)</f>
        <v>214100</v>
      </c>
      <c r="E12" s="45">
        <f t="shared" si="2"/>
        <v>225250</v>
      </c>
      <c r="F12" s="45">
        <f t="shared" si="2"/>
        <v>645600</v>
      </c>
      <c r="G12" s="46">
        <f t="shared" si="2"/>
        <v>51648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26D97-DAF4-4638-A661-D7FC025D7048}">
  <sheetPr>
    <tabColor theme="7" tint="0.79998168889431442"/>
  </sheetPr>
  <dimension ref="A1:G12"/>
  <sheetViews>
    <sheetView workbookViewId="0">
      <selection activeCell="A3" sqref="A3"/>
    </sheetView>
  </sheetViews>
  <sheetFormatPr defaultRowHeight="14.5" x14ac:dyDescent="0.35"/>
  <cols>
    <col min="1" max="1" width="22.08984375" customWidth="1"/>
    <col min="2" max="2" width="10.81640625" customWidth="1"/>
    <col min="3" max="5" width="13.453125" bestFit="1" customWidth="1"/>
    <col min="6" max="6" width="15.1796875" customWidth="1"/>
    <col min="7" max="7" width="19.453125" customWidth="1"/>
  </cols>
  <sheetData>
    <row r="1" spans="1:7" ht="28.75" customHeight="1" x14ac:dyDescent="0.35">
      <c r="A1" s="27" t="s">
        <v>42</v>
      </c>
      <c r="B1" s="28"/>
      <c r="C1" s="28"/>
      <c r="D1" s="28"/>
      <c r="E1" s="28"/>
      <c r="F1" s="28"/>
      <c r="G1" s="28"/>
    </row>
    <row r="3" spans="1:7" ht="19.25" customHeight="1" thickBot="1" x14ac:dyDescent="0.4">
      <c r="A3" s="40" t="s">
        <v>35</v>
      </c>
      <c r="B3" s="41" t="s">
        <v>0</v>
      </c>
      <c r="C3" s="41" t="s">
        <v>22</v>
      </c>
      <c r="D3" s="41" t="s">
        <v>23</v>
      </c>
      <c r="E3" s="41" t="s">
        <v>24</v>
      </c>
      <c r="F3" s="41" t="s">
        <v>30</v>
      </c>
      <c r="G3" s="42" t="s">
        <v>36</v>
      </c>
    </row>
    <row r="4" spans="1:7" ht="19.25" customHeight="1" x14ac:dyDescent="0.35">
      <c r="A4" s="36" t="s">
        <v>37</v>
      </c>
      <c r="B4" s="29" t="s">
        <v>10</v>
      </c>
      <c r="C4" s="30">
        <v>13500</v>
      </c>
      <c r="D4" s="30">
        <v>22000</v>
      </c>
      <c r="E4" s="30">
        <v>19000</v>
      </c>
      <c r="F4" s="30">
        <f>SUM(C4:E4)</f>
        <v>54500</v>
      </c>
      <c r="G4" s="39">
        <f>F4*0.08</f>
        <v>4360</v>
      </c>
    </row>
    <row r="5" spans="1:7" ht="19.25" customHeight="1" x14ac:dyDescent="0.35">
      <c r="A5" s="37" t="s">
        <v>6</v>
      </c>
      <c r="B5" s="31" t="s">
        <v>2</v>
      </c>
      <c r="C5" s="32">
        <v>28500</v>
      </c>
      <c r="D5" s="32">
        <v>25500</v>
      </c>
      <c r="E5" s="32">
        <v>29000</v>
      </c>
      <c r="F5" s="30">
        <f t="shared" ref="F5:F11" si="0">SUM(C5:E5)</f>
        <v>83000</v>
      </c>
      <c r="G5" s="39">
        <f t="shared" ref="G5:G11" si="1">F5*0.08</f>
        <v>6640</v>
      </c>
    </row>
    <row r="6" spans="1:7" ht="19.25" customHeight="1" x14ac:dyDescent="0.35">
      <c r="A6" s="37" t="s">
        <v>38</v>
      </c>
      <c r="B6" s="31" t="s">
        <v>11</v>
      </c>
      <c r="C6" s="32">
        <v>34000</v>
      </c>
      <c r="D6" s="32">
        <v>30000</v>
      </c>
      <c r="E6" s="32">
        <v>31500</v>
      </c>
      <c r="F6" s="30">
        <f t="shared" si="0"/>
        <v>95500</v>
      </c>
      <c r="G6" s="39">
        <f t="shared" si="1"/>
        <v>7640</v>
      </c>
    </row>
    <row r="7" spans="1:7" ht="19.25" customHeight="1" x14ac:dyDescent="0.35">
      <c r="A7" s="37" t="s">
        <v>39</v>
      </c>
      <c r="B7" s="31" t="s">
        <v>11</v>
      </c>
      <c r="C7" s="32">
        <v>55000</v>
      </c>
      <c r="D7" s="32">
        <v>62000</v>
      </c>
      <c r="E7" s="32">
        <v>58000</v>
      </c>
      <c r="F7" s="30">
        <f t="shared" si="0"/>
        <v>175000</v>
      </c>
      <c r="G7" s="39">
        <f t="shared" si="1"/>
        <v>14000</v>
      </c>
    </row>
    <row r="8" spans="1:7" ht="19.25" customHeight="1" x14ac:dyDescent="0.35">
      <c r="A8" s="37" t="s">
        <v>5</v>
      </c>
      <c r="B8" s="31" t="s">
        <v>10</v>
      </c>
      <c r="C8" s="32">
        <v>18000</v>
      </c>
      <c r="D8" s="32">
        <v>21500</v>
      </c>
      <c r="E8" s="32">
        <v>17000</v>
      </c>
      <c r="F8" s="30">
        <f t="shared" si="0"/>
        <v>56500</v>
      </c>
      <c r="G8" s="39">
        <f t="shared" si="1"/>
        <v>4520</v>
      </c>
    </row>
    <row r="9" spans="1:7" ht="19.25" customHeight="1" x14ac:dyDescent="0.35">
      <c r="A9" s="37" t="s">
        <v>7</v>
      </c>
      <c r="B9" s="31" t="s">
        <v>2</v>
      </c>
      <c r="C9" s="32">
        <v>45000</v>
      </c>
      <c r="D9" s="32">
        <v>35000</v>
      </c>
      <c r="E9" s="32">
        <v>37000</v>
      </c>
      <c r="F9" s="30">
        <f t="shared" si="0"/>
        <v>117000</v>
      </c>
      <c r="G9" s="39">
        <f t="shared" si="1"/>
        <v>9360</v>
      </c>
    </row>
    <row r="10" spans="1:7" ht="19.25" customHeight="1" x14ac:dyDescent="0.35">
      <c r="A10" s="37" t="s">
        <v>8</v>
      </c>
      <c r="B10" s="31" t="s">
        <v>12</v>
      </c>
      <c r="C10" s="32">
        <v>19000</v>
      </c>
      <c r="D10" s="32">
        <v>18500</v>
      </c>
      <c r="E10" s="32">
        <v>20500</v>
      </c>
      <c r="F10" s="30">
        <f t="shared" si="0"/>
        <v>58000</v>
      </c>
      <c r="G10" s="39">
        <f t="shared" si="1"/>
        <v>4640</v>
      </c>
    </row>
    <row r="11" spans="1:7" ht="19.25" customHeight="1" x14ac:dyDescent="0.35">
      <c r="A11" s="38" t="s">
        <v>40</v>
      </c>
      <c r="B11" s="33" t="s">
        <v>12</v>
      </c>
      <c r="C11" s="34">
        <v>20500</v>
      </c>
      <c r="D11" s="34">
        <v>16000</v>
      </c>
      <c r="E11" s="34">
        <v>22050</v>
      </c>
      <c r="F11" s="35">
        <f t="shared" si="0"/>
        <v>58550</v>
      </c>
      <c r="G11" s="47">
        <f t="shared" si="1"/>
        <v>4684</v>
      </c>
    </row>
    <row r="12" spans="1:7" ht="19.25" customHeight="1" x14ac:dyDescent="0.35">
      <c r="A12" s="43" t="s">
        <v>30</v>
      </c>
      <c r="B12" s="48" t="s">
        <v>41</v>
      </c>
      <c r="C12" s="45">
        <f>SUM(C4:C11)</f>
        <v>233500</v>
      </c>
      <c r="D12" s="45">
        <f t="shared" ref="D12:G12" si="2">SUM(D4:D11)</f>
        <v>230500</v>
      </c>
      <c r="E12" s="45">
        <f t="shared" si="2"/>
        <v>234050</v>
      </c>
      <c r="F12" s="45">
        <f t="shared" si="2"/>
        <v>698050</v>
      </c>
      <c r="G12" s="46">
        <f t="shared" si="2"/>
        <v>55844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5F1BD-1DE5-4DD8-BCF5-9E476AFAC86A}">
  <sheetPr>
    <tabColor theme="7" tint="0.79998168889431442"/>
  </sheetPr>
  <dimension ref="A1:G12"/>
  <sheetViews>
    <sheetView workbookViewId="0">
      <selection activeCell="A3" sqref="A3"/>
    </sheetView>
  </sheetViews>
  <sheetFormatPr defaultRowHeight="14.5" x14ac:dyDescent="0.35"/>
  <cols>
    <col min="1" max="1" width="22.08984375" customWidth="1"/>
    <col min="2" max="2" width="10.81640625" customWidth="1"/>
    <col min="3" max="6" width="13.453125" bestFit="1" customWidth="1"/>
    <col min="7" max="7" width="19.453125" customWidth="1"/>
  </cols>
  <sheetData>
    <row r="1" spans="1:7" ht="28.75" customHeight="1" x14ac:dyDescent="0.35">
      <c r="A1" s="27" t="s">
        <v>43</v>
      </c>
      <c r="B1" s="28"/>
      <c r="C1" s="28"/>
      <c r="D1" s="28"/>
      <c r="E1" s="28"/>
      <c r="F1" s="28"/>
      <c r="G1" s="28"/>
    </row>
    <row r="3" spans="1:7" ht="22.25" customHeight="1" thickBot="1" x14ac:dyDescent="0.4">
      <c r="A3" s="40" t="s">
        <v>35</v>
      </c>
      <c r="B3" s="41" t="s">
        <v>0</v>
      </c>
      <c r="C3" s="41" t="s">
        <v>31</v>
      </c>
      <c r="D3" s="41" t="s">
        <v>32</v>
      </c>
      <c r="E3" s="41" t="s">
        <v>44</v>
      </c>
      <c r="F3" s="41" t="s">
        <v>30</v>
      </c>
      <c r="G3" s="42" t="s">
        <v>36</v>
      </c>
    </row>
    <row r="4" spans="1:7" ht="22.25" customHeight="1" x14ac:dyDescent="0.35">
      <c r="A4" s="36" t="s">
        <v>37</v>
      </c>
      <c r="B4" s="29" t="s">
        <v>10</v>
      </c>
      <c r="C4" s="30">
        <v>15000</v>
      </c>
      <c r="D4" s="30">
        <v>16500</v>
      </c>
      <c r="E4" s="30">
        <v>20000</v>
      </c>
      <c r="F4" s="30">
        <f>SUM(C4:E4)</f>
        <v>51500</v>
      </c>
      <c r="G4" s="39">
        <f>F4*0.08</f>
        <v>4120</v>
      </c>
    </row>
    <row r="5" spans="1:7" ht="22.25" customHeight="1" x14ac:dyDescent="0.35">
      <c r="A5" s="37" t="s">
        <v>6</v>
      </c>
      <c r="B5" s="31" t="s">
        <v>2</v>
      </c>
      <c r="C5" s="30">
        <v>30000</v>
      </c>
      <c r="D5" s="32">
        <v>24500</v>
      </c>
      <c r="E5" s="32">
        <v>28000</v>
      </c>
      <c r="F5" s="30">
        <f t="shared" ref="F5:F11" si="0">SUM(C5:E5)</f>
        <v>82500</v>
      </c>
      <c r="G5" s="39">
        <f t="shared" ref="G5:G11" si="1">F5*0.08</f>
        <v>6600</v>
      </c>
    </row>
    <row r="6" spans="1:7" ht="22.25" customHeight="1" x14ac:dyDescent="0.35">
      <c r="A6" s="37" t="s">
        <v>38</v>
      </c>
      <c r="B6" s="31" t="s">
        <v>11</v>
      </c>
      <c r="C6" s="30">
        <v>35500</v>
      </c>
      <c r="D6" s="32">
        <v>29000</v>
      </c>
      <c r="E6" s="32">
        <v>32000</v>
      </c>
      <c r="F6" s="30">
        <f t="shared" si="0"/>
        <v>96500</v>
      </c>
      <c r="G6" s="39">
        <f t="shared" si="1"/>
        <v>7720</v>
      </c>
    </row>
    <row r="7" spans="1:7" ht="22.25" customHeight="1" x14ac:dyDescent="0.35">
      <c r="A7" s="37" t="s">
        <v>39</v>
      </c>
      <c r="B7" s="31" t="s">
        <v>11</v>
      </c>
      <c r="C7" s="30">
        <v>56500</v>
      </c>
      <c r="D7" s="32">
        <v>61000</v>
      </c>
      <c r="E7" s="32">
        <v>60000</v>
      </c>
      <c r="F7" s="30">
        <f t="shared" si="0"/>
        <v>177500</v>
      </c>
      <c r="G7" s="39">
        <f t="shared" si="1"/>
        <v>14200</v>
      </c>
    </row>
    <row r="8" spans="1:7" ht="22.25" customHeight="1" x14ac:dyDescent="0.35">
      <c r="A8" s="37" t="s">
        <v>5</v>
      </c>
      <c r="B8" s="31" t="s">
        <v>10</v>
      </c>
      <c r="C8" s="30">
        <v>19500</v>
      </c>
      <c r="D8" s="32">
        <v>20500</v>
      </c>
      <c r="E8" s="32">
        <v>19500</v>
      </c>
      <c r="F8" s="30">
        <f t="shared" si="0"/>
        <v>59500</v>
      </c>
      <c r="G8" s="39">
        <f t="shared" si="1"/>
        <v>4760</v>
      </c>
    </row>
    <row r="9" spans="1:7" ht="22.25" customHeight="1" x14ac:dyDescent="0.35">
      <c r="A9" s="37" t="s">
        <v>7</v>
      </c>
      <c r="B9" s="31" t="s">
        <v>2</v>
      </c>
      <c r="C9" s="30">
        <v>46500</v>
      </c>
      <c r="D9" s="32">
        <v>34000</v>
      </c>
      <c r="E9" s="32">
        <v>44000</v>
      </c>
      <c r="F9" s="30">
        <f t="shared" si="0"/>
        <v>124500</v>
      </c>
      <c r="G9" s="39">
        <f t="shared" si="1"/>
        <v>9960</v>
      </c>
    </row>
    <row r="10" spans="1:7" ht="22.25" customHeight="1" x14ac:dyDescent="0.35">
      <c r="A10" s="37" t="s">
        <v>8</v>
      </c>
      <c r="B10" s="31" t="s">
        <v>12</v>
      </c>
      <c r="C10" s="30">
        <v>20500</v>
      </c>
      <c r="D10" s="32">
        <v>17500</v>
      </c>
      <c r="E10" s="32">
        <v>21500</v>
      </c>
      <c r="F10" s="30">
        <f t="shared" si="0"/>
        <v>59500</v>
      </c>
      <c r="G10" s="39">
        <f t="shared" si="1"/>
        <v>4760</v>
      </c>
    </row>
    <row r="11" spans="1:7" ht="22.25" customHeight="1" x14ac:dyDescent="0.35">
      <c r="A11" s="38" t="s">
        <v>40</v>
      </c>
      <c r="B11" s="33" t="s">
        <v>12</v>
      </c>
      <c r="C11" s="35">
        <v>22000</v>
      </c>
      <c r="D11" s="34">
        <v>15000</v>
      </c>
      <c r="E11" s="34">
        <v>20000</v>
      </c>
      <c r="F11" s="35">
        <f t="shared" si="0"/>
        <v>57000</v>
      </c>
      <c r="G11" s="47">
        <f t="shared" si="1"/>
        <v>4560</v>
      </c>
    </row>
    <row r="12" spans="1:7" ht="22.25" customHeight="1" x14ac:dyDescent="0.35">
      <c r="A12" s="43" t="s">
        <v>30</v>
      </c>
      <c r="B12" s="48" t="s">
        <v>41</v>
      </c>
      <c r="C12" s="45">
        <f>SUM(C4:C11)</f>
        <v>245500</v>
      </c>
      <c r="D12" s="45">
        <f t="shared" ref="D12:G12" si="2">SUM(D4:D11)</f>
        <v>218000</v>
      </c>
      <c r="E12" s="45">
        <f t="shared" si="2"/>
        <v>245000</v>
      </c>
      <c r="F12" s="45">
        <f t="shared" si="2"/>
        <v>708500</v>
      </c>
      <c r="G12" s="46">
        <f t="shared" si="2"/>
        <v>56680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76B9-5191-4329-B0D2-C0B981F2A0D6}">
  <sheetPr>
    <tabColor theme="7" tint="0.79998168889431442"/>
  </sheetPr>
  <dimension ref="A1:G12"/>
  <sheetViews>
    <sheetView workbookViewId="0">
      <selection activeCell="A3" sqref="A3"/>
    </sheetView>
  </sheetViews>
  <sheetFormatPr defaultRowHeight="14.5" x14ac:dyDescent="0.35"/>
  <cols>
    <col min="1" max="1" width="22.08984375" customWidth="1"/>
    <col min="2" max="2" width="10.81640625" customWidth="1"/>
    <col min="3" max="5" width="13.453125" bestFit="1" customWidth="1"/>
    <col min="6" max="6" width="15.1796875" customWidth="1"/>
    <col min="7" max="7" width="19.453125" customWidth="1"/>
  </cols>
  <sheetData>
    <row r="1" spans="1:7" ht="28.75" customHeight="1" x14ac:dyDescent="0.35">
      <c r="A1" s="27" t="s">
        <v>45</v>
      </c>
      <c r="B1" s="28"/>
      <c r="C1" s="28"/>
      <c r="D1" s="28"/>
      <c r="E1" s="28"/>
      <c r="F1" s="28"/>
      <c r="G1" s="28"/>
    </row>
    <row r="3" spans="1:7" ht="21" customHeight="1" thickBot="1" x14ac:dyDescent="0.4">
      <c r="A3" s="40" t="s">
        <v>35</v>
      </c>
      <c r="B3" s="41" t="s">
        <v>0</v>
      </c>
      <c r="C3" s="41" t="s">
        <v>46</v>
      </c>
      <c r="D3" s="41" t="s">
        <v>47</v>
      </c>
      <c r="E3" s="41" t="s">
        <v>48</v>
      </c>
      <c r="F3" s="41" t="s">
        <v>30</v>
      </c>
      <c r="G3" s="42" t="s">
        <v>36</v>
      </c>
    </row>
    <row r="4" spans="1:7" ht="21" customHeight="1" x14ac:dyDescent="0.35">
      <c r="A4" s="36" t="s">
        <v>37</v>
      </c>
      <c r="B4" s="29" t="s">
        <v>10</v>
      </c>
      <c r="C4" s="30">
        <v>19000</v>
      </c>
      <c r="D4" s="30">
        <v>25000</v>
      </c>
      <c r="E4" s="30">
        <v>32000</v>
      </c>
      <c r="F4" s="30">
        <f>SUM(C4:E4)</f>
        <v>76000</v>
      </c>
      <c r="G4" s="39">
        <f>F4*0.08</f>
        <v>6080</v>
      </c>
    </row>
    <row r="5" spans="1:7" ht="21" customHeight="1" x14ac:dyDescent="0.35">
      <c r="A5" s="37" t="s">
        <v>6</v>
      </c>
      <c r="B5" s="31" t="s">
        <v>2</v>
      </c>
      <c r="C5" s="30">
        <v>31000</v>
      </c>
      <c r="D5" s="32">
        <v>32000</v>
      </c>
      <c r="E5" s="32">
        <v>28000</v>
      </c>
      <c r="F5" s="30">
        <f t="shared" ref="F5:F11" si="0">SUM(C5:E5)</f>
        <v>91000</v>
      </c>
      <c r="G5" s="39">
        <f t="shared" ref="G5:G11" si="1">F5*0.08</f>
        <v>7280</v>
      </c>
    </row>
    <row r="6" spans="1:7" ht="21" customHeight="1" x14ac:dyDescent="0.35">
      <c r="A6" s="37" t="s">
        <v>38</v>
      </c>
      <c r="B6" s="31" t="s">
        <v>11</v>
      </c>
      <c r="C6" s="30">
        <v>34000</v>
      </c>
      <c r="D6" s="32">
        <v>30000</v>
      </c>
      <c r="E6" s="32">
        <v>29000</v>
      </c>
      <c r="F6" s="30">
        <f t="shared" si="0"/>
        <v>93000</v>
      </c>
      <c r="G6" s="39">
        <f t="shared" si="1"/>
        <v>7440</v>
      </c>
    </row>
    <row r="7" spans="1:7" ht="21" customHeight="1" x14ac:dyDescent="0.35">
      <c r="A7" s="37" t="s">
        <v>39</v>
      </c>
      <c r="B7" s="31" t="s">
        <v>11</v>
      </c>
      <c r="C7" s="30">
        <v>70000</v>
      </c>
      <c r="D7" s="32">
        <v>65000</v>
      </c>
      <c r="E7" s="32">
        <v>60000</v>
      </c>
      <c r="F7" s="30">
        <f t="shared" si="0"/>
        <v>195000</v>
      </c>
      <c r="G7" s="39">
        <f t="shared" si="1"/>
        <v>15600</v>
      </c>
    </row>
    <row r="8" spans="1:7" ht="21" customHeight="1" x14ac:dyDescent="0.35">
      <c r="A8" s="37" t="s">
        <v>5</v>
      </c>
      <c r="B8" s="31" t="s">
        <v>10</v>
      </c>
      <c r="C8" s="30">
        <v>20500</v>
      </c>
      <c r="D8" s="32">
        <v>21000</v>
      </c>
      <c r="E8" s="32">
        <v>18500</v>
      </c>
      <c r="F8" s="30">
        <f t="shared" si="0"/>
        <v>60000</v>
      </c>
      <c r="G8" s="39">
        <f t="shared" si="1"/>
        <v>4800</v>
      </c>
    </row>
    <row r="9" spans="1:7" ht="21" customHeight="1" x14ac:dyDescent="0.35">
      <c r="A9" s="37" t="s">
        <v>7</v>
      </c>
      <c r="B9" s="31" t="s">
        <v>2</v>
      </c>
      <c r="C9" s="30">
        <v>39000</v>
      </c>
      <c r="D9" s="32">
        <v>42000</v>
      </c>
      <c r="E9" s="32">
        <v>44000</v>
      </c>
      <c r="F9" s="30">
        <f t="shared" si="0"/>
        <v>125000</v>
      </c>
      <c r="G9" s="39">
        <f t="shared" si="1"/>
        <v>10000</v>
      </c>
    </row>
    <row r="10" spans="1:7" ht="21" customHeight="1" x14ac:dyDescent="0.35">
      <c r="A10" s="37" t="s">
        <v>8</v>
      </c>
      <c r="B10" s="31" t="s">
        <v>12</v>
      </c>
      <c r="C10" s="30">
        <v>15000</v>
      </c>
      <c r="D10" s="32">
        <v>14000</v>
      </c>
      <c r="E10" s="32">
        <v>18000</v>
      </c>
      <c r="F10" s="30">
        <f t="shared" si="0"/>
        <v>47000</v>
      </c>
      <c r="G10" s="39">
        <f t="shared" si="1"/>
        <v>3760</v>
      </c>
    </row>
    <row r="11" spans="1:7" ht="21" customHeight="1" x14ac:dyDescent="0.35">
      <c r="A11" s="38" t="s">
        <v>40</v>
      </c>
      <c r="B11" s="33" t="s">
        <v>12</v>
      </c>
      <c r="C11" s="35">
        <v>17000</v>
      </c>
      <c r="D11" s="34">
        <v>15000</v>
      </c>
      <c r="E11" s="34">
        <v>21000</v>
      </c>
      <c r="F11" s="35">
        <f t="shared" si="0"/>
        <v>53000</v>
      </c>
      <c r="G11" s="47">
        <f t="shared" si="1"/>
        <v>4240</v>
      </c>
    </row>
    <row r="12" spans="1:7" ht="21" customHeight="1" x14ac:dyDescent="0.35">
      <c r="A12" s="43" t="s">
        <v>30</v>
      </c>
      <c r="B12" s="48" t="s">
        <v>41</v>
      </c>
      <c r="C12" s="45">
        <f>SUM(C4:C11)</f>
        <v>245500</v>
      </c>
      <c r="D12" s="45">
        <f t="shared" ref="D12:G12" si="2">SUM(D4:D11)</f>
        <v>244000</v>
      </c>
      <c r="E12" s="45">
        <f t="shared" si="2"/>
        <v>250500</v>
      </c>
      <c r="F12" s="45">
        <f t="shared" si="2"/>
        <v>740000</v>
      </c>
      <c r="G12" s="46">
        <f t="shared" si="2"/>
        <v>59200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Offset</vt:lpstr>
      <vt:lpstr>Indirect </vt:lpstr>
      <vt:lpstr>Q1 Sales</vt:lpstr>
      <vt:lpstr>Q2 Sales</vt:lpstr>
      <vt:lpstr>Q3 Sales</vt:lpstr>
      <vt:lpstr>Q4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Sheet Sensei</dc:creator>
  <cp:lastModifiedBy>Shilpa Baweja</cp:lastModifiedBy>
  <dcterms:created xsi:type="dcterms:W3CDTF">2023-06-06T12:24:53Z</dcterms:created>
  <dcterms:modified xsi:type="dcterms:W3CDTF">2024-12-01T22:51:23Z</dcterms:modified>
</cp:coreProperties>
</file>