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1075" windowHeight="10035"/>
  </bookViews>
  <sheets>
    <sheet name="คาน คสล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N62" i="4"/>
  <c r="M62"/>
  <c r="L62"/>
  <c r="K62"/>
  <c r="J62"/>
  <c r="I62"/>
  <c r="H62"/>
  <c r="G62"/>
  <c r="N59"/>
  <c r="M59"/>
  <c r="L59"/>
  <c r="K59"/>
  <c r="J59"/>
  <c r="I59"/>
  <c r="H59"/>
  <c r="G59"/>
  <c r="N56"/>
  <c r="N63" s="1"/>
  <c r="M56"/>
  <c r="M63" s="1"/>
  <c r="L56"/>
  <c r="L63" s="1"/>
  <c r="K56"/>
  <c r="K63" s="1"/>
  <c r="J56"/>
  <c r="J63" s="1"/>
  <c r="I56"/>
  <c r="I63" s="1"/>
  <c r="H56"/>
  <c r="H63" s="1"/>
  <c r="G56"/>
  <c r="G63" s="1"/>
  <c r="N49"/>
  <c r="M49"/>
  <c r="L49"/>
  <c r="K49"/>
  <c r="J49"/>
  <c r="I49"/>
  <c r="H49"/>
  <c r="G49"/>
  <c r="N46"/>
  <c r="M46"/>
  <c r="L46"/>
  <c r="K46"/>
  <c r="J46"/>
  <c r="I46"/>
  <c r="H46"/>
  <c r="G46"/>
  <c r="N43"/>
  <c r="N50" s="1"/>
  <c r="M43"/>
  <c r="M50" s="1"/>
  <c r="L43"/>
  <c r="L50" s="1"/>
  <c r="K43"/>
  <c r="K50" s="1"/>
  <c r="J43"/>
  <c r="J50" s="1"/>
  <c r="I43"/>
  <c r="I50" s="1"/>
  <c r="H43"/>
  <c r="H50" s="1"/>
  <c r="G43"/>
  <c r="G50" s="1"/>
  <c r="L35"/>
  <c r="K33"/>
  <c r="G28"/>
  <c r="K26"/>
  <c r="N29" s="1"/>
  <c r="K18"/>
  <c r="K16"/>
  <c r="K15"/>
  <c r="K17" s="1"/>
</calcChain>
</file>

<file path=xl/sharedStrings.xml><?xml version="1.0" encoding="utf-8"?>
<sst xmlns="http://schemas.openxmlformats.org/spreadsheetml/2006/main" count="137" uniqueCount="71">
  <si>
    <t>ตัวอย่างการประมาณราคาคาน คสล</t>
  </si>
  <si>
    <t>net in place</t>
  </si>
  <si>
    <t>หมายเลขคาน</t>
  </si>
  <si>
    <t>=</t>
  </si>
  <si>
    <t>B1</t>
  </si>
  <si>
    <t>ตำแหน่งคานตามแบบ</t>
  </si>
  <si>
    <t>2A</t>
  </si>
  <si>
    <t>แบบแผ่นที่</t>
  </si>
  <si>
    <t>1/25</t>
  </si>
  <si>
    <t>ขนาดคาน</t>
  </si>
  <si>
    <t>กว้าง</t>
  </si>
  <si>
    <t>m</t>
  </si>
  <si>
    <t>ลึก</t>
  </si>
  <si>
    <t>ยาว</t>
  </si>
  <si>
    <t>ปริมาตรคอนกรีต 1:2:4</t>
  </si>
  <si>
    <t>ปริมาตรคอนกรีตคานคิดระหว่างขอบเสาถึงขอบเสาที่ปลายคานทั้งสองด้าน</t>
  </si>
  <si>
    <t>ปริมาตร</t>
  </si>
  <si>
    <t>พื้นที่หน้าตัด x ความยาว</t>
  </si>
  <si>
    <t>ลบ.ม.</t>
  </si>
  <si>
    <t>cement</t>
  </si>
  <si>
    <t>320 กก. ต่อ 1 ลบ.ม.</t>
  </si>
  <si>
    <t>กก.</t>
  </si>
  <si>
    <t>เผื่อเสียหายแล้ว</t>
  </si>
  <si>
    <t>ทราย</t>
  </si>
  <si>
    <t>0.45 ลบ.ม. ต่อคอนกรีต 1 ลบ.ม.</t>
  </si>
  <si>
    <t>หิน</t>
  </si>
  <si>
    <t>0.90 ลบ.ม.ต่อคอนกรีต 1 ลบ.ม.</t>
  </si>
  <si>
    <t>cement 1 ถุง</t>
  </si>
  <si>
    <t xml:space="preserve">หนัก </t>
  </si>
  <si>
    <t>ปูนขาว 1 ถุง</t>
  </si>
  <si>
    <t>ทราย 1 ลบ.ม.</t>
  </si>
  <si>
    <t>ทรายชื้นทั่วๆไป</t>
  </si>
  <si>
    <t>ปริมาตรไม้แบบ</t>
  </si>
  <si>
    <t>พื้นที่ไม้แบบ</t>
  </si>
  <si>
    <t>พื้นที่ที่สัมผัสกับคอนกรีต</t>
  </si>
  <si>
    <t>ตารางเมตร</t>
  </si>
  <si>
    <t>0.25 ลบ.ฟ. ต่อ พื้นที่ไม้แบบ 1 ตารางเมตร เมื่อใช้ไม้แบบ 3 ครั้งก่อนทิ้ง</t>
  </si>
  <si>
    <t>ลบ.ฟ</t>
  </si>
  <si>
    <t>ตะปูตอกแบบ</t>
  </si>
  <si>
    <t>กก. ต่อ ไม้แบบ 1 ตารางเมตร</t>
  </si>
  <si>
    <t>ปริมาณเหล็กปลอก</t>
  </si>
  <si>
    <t>ความยาวเหล็กปลอก</t>
  </si>
  <si>
    <t>เส้นรอบรูปของคาน</t>
  </si>
  <si>
    <t>ระยะห่างเหล็กปลอก</t>
  </si>
  <si>
    <t>ม.</t>
  </si>
  <si>
    <t>จำนวนเหล็กปลอก</t>
  </si>
  <si>
    <t xml:space="preserve"> 1+(ความยาวคาน/spacing)</t>
  </si>
  <si>
    <t>ปลอก</t>
  </si>
  <si>
    <t>ปริมาณเหล็กเสริมหลัก</t>
  </si>
  <si>
    <t>ความยาวเหล็กเสริมหลักคิดระหว่างกลางเสาถึงกลางเสา หรือ ขอบนอกถ้าเป็นคานตัวริมสุด</t>
  </si>
  <si>
    <t>ชนิดเหล็ก  RB</t>
  </si>
  <si>
    <t>Ø06</t>
  </si>
  <si>
    <t>Ø09</t>
  </si>
  <si>
    <t>Ø12</t>
  </si>
  <si>
    <t>Ø15</t>
  </si>
  <si>
    <t>Ø19</t>
  </si>
  <si>
    <t>Ø22</t>
  </si>
  <si>
    <t>Ø25</t>
  </si>
  <si>
    <t>Ø28</t>
  </si>
  <si>
    <t>น้ำหนัก กก. ต่อเมตร</t>
  </si>
  <si>
    <t xml:space="preserve">เหล็กบน  </t>
  </si>
  <si>
    <t>ความยาว  ม.</t>
  </si>
  <si>
    <t>จำนวน  ท่อน</t>
  </si>
  <si>
    <t>รวมน้ำหนักทั้งหมด กก.</t>
  </si>
  <si>
    <t xml:space="preserve">เหล็กล่าง  </t>
  </si>
  <si>
    <t>เหล็กปลอก</t>
  </si>
  <si>
    <t>ชนิดเหล็ก  DB</t>
  </si>
  <si>
    <t>Ø10</t>
  </si>
  <si>
    <t>Ø16</t>
  </si>
  <si>
    <t>Ø20</t>
  </si>
  <si>
    <t>Ø32</t>
  </si>
</sst>
</file>

<file path=xl/styles.xml><?xml version="1.0" encoding="utf-8"?>
<styleSheet xmlns="http://schemas.openxmlformats.org/spreadsheetml/2006/main">
  <numFmts count="1">
    <numFmt numFmtId="187" formatCode="0.000"/>
  </numFmts>
  <fonts count="5"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sz val="10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quotePrefix="1" applyFont="1" applyAlignment="1">
      <alignment horizontal="center"/>
    </xf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17" fontId="2" fillId="2" borderId="1" xfId="1" quotePrefix="1" applyNumberFormat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87" fontId="2" fillId="2" borderId="1" xfId="1" applyNumberFormat="1" applyFont="1" applyFill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187" fontId="2" fillId="3" borderId="1" xfId="1" applyNumberFormat="1" applyFont="1" applyFill="1" applyBorder="1" applyAlignment="1">
      <alignment horizontal="center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187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2" fillId="0" borderId="0" xfId="1" applyFont="1" applyBorder="1" applyAlignment="1">
      <alignment horizontal="right"/>
    </xf>
    <xf numFmtId="187" fontId="2" fillId="0" borderId="0" xfId="1" applyNumberFormat="1" applyFont="1" applyBorder="1" applyAlignment="1">
      <alignment horizontal="center"/>
    </xf>
    <xf numFmtId="0" fontId="2" fillId="0" borderId="0" xfId="1" applyFont="1" applyBorder="1" applyAlignment="1"/>
    <xf numFmtId="187" fontId="2" fillId="2" borderId="2" xfId="1" applyNumberFormat="1" applyFont="1" applyFill="1" applyBorder="1" applyAlignment="1">
      <alignment horizontal="center"/>
    </xf>
    <xf numFmtId="187" fontId="2" fillId="2" borderId="4" xfId="1" applyNumberFormat="1" applyFont="1" applyFill="1" applyBorder="1" applyAlignment="1">
      <alignment horizontal="center"/>
    </xf>
    <xf numFmtId="187" fontId="2" fillId="0" borderId="0" xfId="1" applyNumberFormat="1" applyFont="1" applyBorder="1" applyAlignment="1">
      <alignment horizontal="center"/>
    </xf>
    <xf numFmtId="0" fontId="2" fillId="0" borderId="0" xfId="1" applyFont="1"/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4" fillId="0" borderId="5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2" fillId="0" borderId="6" xfId="1" applyFont="1" applyBorder="1" applyAlignment="1">
      <alignment horizontal="right"/>
    </xf>
    <xf numFmtId="0" fontId="2" fillId="0" borderId="7" xfId="1" applyFont="1" applyBorder="1" applyAlignment="1">
      <alignment horizontal="right"/>
    </xf>
    <xf numFmtId="0" fontId="2" fillId="2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right"/>
    </xf>
    <xf numFmtId="0" fontId="2" fillId="0" borderId="9" xfId="1" applyFont="1" applyBorder="1" applyAlignment="1">
      <alignment horizontal="right"/>
    </xf>
    <xf numFmtId="0" fontId="2" fillId="0" borderId="10" xfId="1" applyFont="1" applyBorder="1" applyAlignment="1">
      <alignment horizontal="right"/>
    </xf>
    <xf numFmtId="0" fontId="2" fillId="0" borderId="11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3" borderId="4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2" fontId="2" fillId="3" borderId="1" xfId="1" applyNumberFormat="1" applyFont="1" applyFill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4" fillId="0" borderId="8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187" fontId="2" fillId="3" borderId="2" xfId="1" applyNumberFormat="1" applyFont="1" applyFill="1" applyBorder="1" applyAlignment="1">
      <alignment horizontal="center"/>
    </xf>
    <xf numFmtId="187" fontId="2" fillId="3" borderId="4" xfId="1" applyNumberFormat="1" applyFont="1" applyFill="1" applyBorder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T63"/>
  <sheetViews>
    <sheetView tabSelected="1" workbookViewId="0">
      <selection activeCell="W27" sqref="W27"/>
    </sheetView>
  </sheetViews>
  <sheetFormatPr defaultColWidth="5" defaultRowHeight="12.75"/>
  <cols>
    <col min="1" max="1" width="5" style="1"/>
    <col min="2" max="2" width="3.25" style="1" customWidth="1"/>
    <col min="3" max="18" width="5.5" style="1" customWidth="1"/>
    <col min="19" max="257" width="5" style="1"/>
    <col min="258" max="258" width="3.25" style="1" customWidth="1"/>
    <col min="259" max="274" width="5.5" style="1" customWidth="1"/>
    <col min="275" max="513" width="5" style="1"/>
    <col min="514" max="514" width="3.25" style="1" customWidth="1"/>
    <col min="515" max="530" width="5.5" style="1" customWidth="1"/>
    <col min="531" max="769" width="5" style="1"/>
    <col min="770" max="770" width="3.25" style="1" customWidth="1"/>
    <col min="771" max="786" width="5.5" style="1" customWidth="1"/>
    <col min="787" max="1025" width="5" style="1"/>
    <col min="1026" max="1026" width="3.25" style="1" customWidth="1"/>
    <col min="1027" max="1042" width="5.5" style="1" customWidth="1"/>
    <col min="1043" max="1281" width="5" style="1"/>
    <col min="1282" max="1282" width="3.25" style="1" customWidth="1"/>
    <col min="1283" max="1298" width="5.5" style="1" customWidth="1"/>
    <col min="1299" max="1537" width="5" style="1"/>
    <col min="1538" max="1538" width="3.25" style="1" customWidth="1"/>
    <col min="1539" max="1554" width="5.5" style="1" customWidth="1"/>
    <col min="1555" max="1793" width="5" style="1"/>
    <col min="1794" max="1794" width="3.25" style="1" customWidth="1"/>
    <col min="1795" max="1810" width="5.5" style="1" customWidth="1"/>
    <col min="1811" max="2049" width="5" style="1"/>
    <col min="2050" max="2050" width="3.25" style="1" customWidth="1"/>
    <col min="2051" max="2066" width="5.5" style="1" customWidth="1"/>
    <col min="2067" max="2305" width="5" style="1"/>
    <col min="2306" max="2306" width="3.25" style="1" customWidth="1"/>
    <col min="2307" max="2322" width="5.5" style="1" customWidth="1"/>
    <col min="2323" max="2561" width="5" style="1"/>
    <col min="2562" max="2562" width="3.25" style="1" customWidth="1"/>
    <col min="2563" max="2578" width="5.5" style="1" customWidth="1"/>
    <col min="2579" max="2817" width="5" style="1"/>
    <col min="2818" max="2818" width="3.25" style="1" customWidth="1"/>
    <col min="2819" max="2834" width="5.5" style="1" customWidth="1"/>
    <col min="2835" max="3073" width="5" style="1"/>
    <col min="3074" max="3074" width="3.25" style="1" customWidth="1"/>
    <col min="3075" max="3090" width="5.5" style="1" customWidth="1"/>
    <col min="3091" max="3329" width="5" style="1"/>
    <col min="3330" max="3330" width="3.25" style="1" customWidth="1"/>
    <col min="3331" max="3346" width="5.5" style="1" customWidth="1"/>
    <col min="3347" max="3585" width="5" style="1"/>
    <col min="3586" max="3586" width="3.25" style="1" customWidth="1"/>
    <col min="3587" max="3602" width="5.5" style="1" customWidth="1"/>
    <col min="3603" max="3841" width="5" style="1"/>
    <col min="3842" max="3842" width="3.25" style="1" customWidth="1"/>
    <col min="3843" max="3858" width="5.5" style="1" customWidth="1"/>
    <col min="3859" max="4097" width="5" style="1"/>
    <col min="4098" max="4098" width="3.25" style="1" customWidth="1"/>
    <col min="4099" max="4114" width="5.5" style="1" customWidth="1"/>
    <col min="4115" max="4353" width="5" style="1"/>
    <col min="4354" max="4354" width="3.25" style="1" customWidth="1"/>
    <col min="4355" max="4370" width="5.5" style="1" customWidth="1"/>
    <col min="4371" max="4609" width="5" style="1"/>
    <col min="4610" max="4610" width="3.25" style="1" customWidth="1"/>
    <col min="4611" max="4626" width="5.5" style="1" customWidth="1"/>
    <col min="4627" max="4865" width="5" style="1"/>
    <col min="4866" max="4866" width="3.25" style="1" customWidth="1"/>
    <col min="4867" max="4882" width="5.5" style="1" customWidth="1"/>
    <col min="4883" max="5121" width="5" style="1"/>
    <col min="5122" max="5122" width="3.25" style="1" customWidth="1"/>
    <col min="5123" max="5138" width="5.5" style="1" customWidth="1"/>
    <col min="5139" max="5377" width="5" style="1"/>
    <col min="5378" max="5378" width="3.25" style="1" customWidth="1"/>
    <col min="5379" max="5394" width="5.5" style="1" customWidth="1"/>
    <col min="5395" max="5633" width="5" style="1"/>
    <col min="5634" max="5634" width="3.25" style="1" customWidth="1"/>
    <col min="5635" max="5650" width="5.5" style="1" customWidth="1"/>
    <col min="5651" max="5889" width="5" style="1"/>
    <col min="5890" max="5890" width="3.25" style="1" customWidth="1"/>
    <col min="5891" max="5906" width="5.5" style="1" customWidth="1"/>
    <col min="5907" max="6145" width="5" style="1"/>
    <col min="6146" max="6146" width="3.25" style="1" customWidth="1"/>
    <col min="6147" max="6162" width="5.5" style="1" customWidth="1"/>
    <col min="6163" max="6401" width="5" style="1"/>
    <col min="6402" max="6402" width="3.25" style="1" customWidth="1"/>
    <col min="6403" max="6418" width="5.5" style="1" customWidth="1"/>
    <col min="6419" max="6657" width="5" style="1"/>
    <col min="6658" max="6658" width="3.25" style="1" customWidth="1"/>
    <col min="6659" max="6674" width="5.5" style="1" customWidth="1"/>
    <col min="6675" max="6913" width="5" style="1"/>
    <col min="6914" max="6914" width="3.25" style="1" customWidth="1"/>
    <col min="6915" max="6930" width="5.5" style="1" customWidth="1"/>
    <col min="6931" max="7169" width="5" style="1"/>
    <col min="7170" max="7170" width="3.25" style="1" customWidth="1"/>
    <col min="7171" max="7186" width="5.5" style="1" customWidth="1"/>
    <col min="7187" max="7425" width="5" style="1"/>
    <col min="7426" max="7426" width="3.25" style="1" customWidth="1"/>
    <col min="7427" max="7442" width="5.5" style="1" customWidth="1"/>
    <col min="7443" max="7681" width="5" style="1"/>
    <col min="7682" max="7682" width="3.25" style="1" customWidth="1"/>
    <col min="7683" max="7698" width="5.5" style="1" customWidth="1"/>
    <col min="7699" max="7937" width="5" style="1"/>
    <col min="7938" max="7938" width="3.25" style="1" customWidth="1"/>
    <col min="7939" max="7954" width="5.5" style="1" customWidth="1"/>
    <col min="7955" max="8193" width="5" style="1"/>
    <col min="8194" max="8194" width="3.25" style="1" customWidth="1"/>
    <col min="8195" max="8210" width="5.5" style="1" customWidth="1"/>
    <col min="8211" max="8449" width="5" style="1"/>
    <col min="8450" max="8450" width="3.25" style="1" customWidth="1"/>
    <col min="8451" max="8466" width="5.5" style="1" customWidth="1"/>
    <col min="8467" max="8705" width="5" style="1"/>
    <col min="8706" max="8706" width="3.25" style="1" customWidth="1"/>
    <col min="8707" max="8722" width="5.5" style="1" customWidth="1"/>
    <col min="8723" max="8961" width="5" style="1"/>
    <col min="8962" max="8962" width="3.25" style="1" customWidth="1"/>
    <col min="8963" max="8978" width="5.5" style="1" customWidth="1"/>
    <col min="8979" max="9217" width="5" style="1"/>
    <col min="9218" max="9218" width="3.25" style="1" customWidth="1"/>
    <col min="9219" max="9234" width="5.5" style="1" customWidth="1"/>
    <col min="9235" max="9473" width="5" style="1"/>
    <col min="9474" max="9474" width="3.25" style="1" customWidth="1"/>
    <col min="9475" max="9490" width="5.5" style="1" customWidth="1"/>
    <col min="9491" max="9729" width="5" style="1"/>
    <col min="9730" max="9730" width="3.25" style="1" customWidth="1"/>
    <col min="9731" max="9746" width="5.5" style="1" customWidth="1"/>
    <col min="9747" max="9985" width="5" style="1"/>
    <col min="9986" max="9986" width="3.25" style="1" customWidth="1"/>
    <col min="9987" max="10002" width="5.5" style="1" customWidth="1"/>
    <col min="10003" max="10241" width="5" style="1"/>
    <col min="10242" max="10242" width="3.25" style="1" customWidth="1"/>
    <col min="10243" max="10258" width="5.5" style="1" customWidth="1"/>
    <col min="10259" max="10497" width="5" style="1"/>
    <col min="10498" max="10498" width="3.25" style="1" customWidth="1"/>
    <col min="10499" max="10514" width="5.5" style="1" customWidth="1"/>
    <col min="10515" max="10753" width="5" style="1"/>
    <col min="10754" max="10754" width="3.25" style="1" customWidth="1"/>
    <col min="10755" max="10770" width="5.5" style="1" customWidth="1"/>
    <col min="10771" max="11009" width="5" style="1"/>
    <col min="11010" max="11010" width="3.25" style="1" customWidth="1"/>
    <col min="11011" max="11026" width="5.5" style="1" customWidth="1"/>
    <col min="11027" max="11265" width="5" style="1"/>
    <col min="11266" max="11266" width="3.25" style="1" customWidth="1"/>
    <col min="11267" max="11282" width="5.5" style="1" customWidth="1"/>
    <col min="11283" max="11521" width="5" style="1"/>
    <col min="11522" max="11522" width="3.25" style="1" customWidth="1"/>
    <col min="11523" max="11538" width="5.5" style="1" customWidth="1"/>
    <col min="11539" max="11777" width="5" style="1"/>
    <col min="11778" max="11778" width="3.25" style="1" customWidth="1"/>
    <col min="11779" max="11794" width="5.5" style="1" customWidth="1"/>
    <col min="11795" max="12033" width="5" style="1"/>
    <col min="12034" max="12034" width="3.25" style="1" customWidth="1"/>
    <col min="12035" max="12050" width="5.5" style="1" customWidth="1"/>
    <col min="12051" max="12289" width="5" style="1"/>
    <col min="12290" max="12290" width="3.25" style="1" customWidth="1"/>
    <col min="12291" max="12306" width="5.5" style="1" customWidth="1"/>
    <col min="12307" max="12545" width="5" style="1"/>
    <col min="12546" max="12546" width="3.25" style="1" customWidth="1"/>
    <col min="12547" max="12562" width="5.5" style="1" customWidth="1"/>
    <col min="12563" max="12801" width="5" style="1"/>
    <col min="12802" max="12802" width="3.25" style="1" customWidth="1"/>
    <col min="12803" max="12818" width="5.5" style="1" customWidth="1"/>
    <col min="12819" max="13057" width="5" style="1"/>
    <col min="13058" max="13058" width="3.25" style="1" customWidth="1"/>
    <col min="13059" max="13074" width="5.5" style="1" customWidth="1"/>
    <col min="13075" max="13313" width="5" style="1"/>
    <col min="13314" max="13314" width="3.25" style="1" customWidth="1"/>
    <col min="13315" max="13330" width="5.5" style="1" customWidth="1"/>
    <col min="13331" max="13569" width="5" style="1"/>
    <col min="13570" max="13570" width="3.25" style="1" customWidth="1"/>
    <col min="13571" max="13586" width="5.5" style="1" customWidth="1"/>
    <col min="13587" max="13825" width="5" style="1"/>
    <col min="13826" max="13826" width="3.25" style="1" customWidth="1"/>
    <col min="13827" max="13842" width="5.5" style="1" customWidth="1"/>
    <col min="13843" max="14081" width="5" style="1"/>
    <col min="14082" max="14082" width="3.25" style="1" customWidth="1"/>
    <col min="14083" max="14098" width="5.5" style="1" customWidth="1"/>
    <col min="14099" max="14337" width="5" style="1"/>
    <col min="14338" max="14338" width="3.25" style="1" customWidth="1"/>
    <col min="14339" max="14354" width="5.5" style="1" customWidth="1"/>
    <col min="14355" max="14593" width="5" style="1"/>
    <col min="14594" max="14594" width="3.25" style="1" customWidth="1"/>
    <col min="14595" max="14610" width="5.5" style="1" customWidth="1"/>
    <col min="14611" max="14849" width="5" style="1"/>
    <col min="14850" max="14850" width="3.25" style="1" customWidth="1"/>
    <col min="14851" max="14866" width="5.5" style="1" customWidth="1"/>
    <col min="14867" max="15105" width="5" style="1"/>
    <col min="15106" max="15106" width="3.25" style="1" customWidth="1"/>
    <col min="15107" max="15122" width="5.5" style="1" customWidth="1"/>
    <col min="15123" max="15361" width="5" style="1"/>
    <col min="15362" max="15362" width="3.25" style="1" customWidth="1"/>
    <col min="15363" max="15378" width="5.5" style="1" customWidth="1"/>
    <col min="15379" max="15617" width="5" style="1"/>
    <col min="15618" max="15618" width="3.25" style="1" customWidth="1"/>
    <col min="15619" max="15634" width="5.5" style="1" customWidth="1"/>
    <col min="15635" max="15873" width="5" style="1"/>
    <col min="15874" max="15874" width="3.25" style="1" customWidth="1"/>
    <col min="15875" max="15890" width="5.5" style="1" customWidth="1"/>
    <col min="15891" max="16129" width="5" style="1"/>
    <col min="16130" max="16130" width="3.25" style="1" customWidth="1"/>
    <col min="16131" max="16146" width="5.5" style="1" customWidth="1"/>
    <col min="16147" max="16384" width="5" style="1"/>
  </cols>
  <sheetData>
    <row r="3" spans="2:17" ht="15">
      <c r="C3" s="2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>
      <c r="C4" s="3" t="s">
        <v>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6" spans="2:17">
      <c r="B6" s="4">
        <v>1</v>
      </c>
      <c r="C6" s="5" t="s">
        <v>2</v>
      </c>
      <c r="D6" s="5"/>
      <c r="E6" s="6" t="s">
        <v>3</v>
      </c>
      <c r="F6" s="7" t="s">
        <v>4</v>
      </c>
      <c r="I6" s="8" t="s">
        <v>5</v>
      </c>
      <c r="J6" s="8"/>
      <c r="K6" s="8"/>
      <c r="L6" s="8"/>
      <c r="M6" s="6" t="s">
        <v>3</v>
      </c>
      <c r="N6" s="7" t="s">
        <v>6</v>
      </c>
    </row>
    <row r="7" spans="2:17">
      <c r="C7" s="5" t="s">
        <v>7</v>
      </c>
      <c r="D7" s="5"/>
      <c r="E7" s="9" t="s">
        <v>8</v>
      </c>
      <c r="F7" s="6"/>
    </row>
    <row r="9" spans="2:17">
      <c r="B9" s="1">
        <v>2</v>
      </c>
      <c r="C9" s="10" t="s">
        <v>9</v>
      </c>
      <c r="D9" s="10"/>
    </row>
    <row r="10" spans="2:17">
      <c r="C10" s="11"/>
      <c r="D10" s="11"/>
    </row>
    <row r="11" spans="2:17">
      <c r="C11" s="6" t="s">
        <v>10</v>
      </c>
      <c r="D11" s="6" t="s">
        <v>3</v>
      </c>
      <c r="E11" s="12">
        <v>0.2</v>
      </c>
      <c r="F11" s="6" t="s">
        <v>11</v>
      </c>
      <c r="G11" s="6"/>
      <c r="H11" s="6" t="s">
        <v>12</v>
      </c>
      <c r="I11" s="6" t="s">
        <v>3</v>
      </c>
      <c r="J11" s="12">
        <v>0.4</v>
      </c>
      <c r="K11" s="6" t="s">
        <v>11</v>
      </c>
      <c r="L11" s="6"/>
      <c r="M11" s="6" t="s">
        <v>13</v>
      </c>
      <c r="N11" s="6" t="s">
        <v>3</v>
      </c>
      <c r="O11" s="12">
        <v>5</v>
      </c>
      <c r="P11" s="6" t="s">
        <v>11</v>
      </c>
    </row>
    <row r="13" spans="2:17">
      <c r="B13" s="1">
        <v>3</v>
      </c>
      <c r="C13" s="10" t="s">
        <v>14</v>
      </c>
      <c r="D13" s="10"/>
      <c r="E13" s="10"/>
      <c r="F13" s="10"/>
      <c r="G13" s="3" t="s">
        <v>15</v>
      </c>
      <c r="H13" s="3"/>
      <c r="I13" s="3"/>
      <c r="J13" s="3"/>
      <c r="K13" s="3"/>
      <c r="L13" s="3"/>
      <c r="M13" s="3"/>
      <c r="N13" s="3"/>
      <c r="O13" s="3"/>
    </row>
    <row r="14" spans="2:17">
      <c r="C14" s="11"/>
      <c r="D14" s="11"/>
      <c r="E14" s="11"/>
      <c r="F14" s="11"/>
    </row>
    <row r="15" spans="2:17">
      <c r="C15" s="13" t="s">
        <v>16</v>
      </c>
      <c r="D15" s="14"/>
      <c r="E15" s="15" t="s">
        <v>3</v>
      </c>
      <c r="F15" s="16" t="s">
        <v>17</v>
      </c>
      <c r="G15" s="16"/>
      <c r="H15" s="16"/>
      <c r="I15" s="16"/>
      <c r="J15" s="15" t="s">
        <v>3</v>
      </c>
      <c r="K15" s="17">
        <f>E11*J11*O11</f>
        <v>0.40000000000000008</v>
      </c>
      <c r="L15" s="17"/>
      <c r="M15" s="18" t="s">
        <v>18</v>
      </c>
      <c r="N15" s="19"/>
    </row>
    <row r="16" spans="2:17">
      <c r="C16" s="13" t="s">
        <v>19</v>
      </c>
      <c r="D16" s="14"/>
      <c r="E16" s="15" t="s">
        <v>3</v>
      </c>
      <c r="F16" s="16" t="s">
        <v>20</v>
      </c>
      <c r="G16" s="16"/>
      <c r="H16" s="16"/>
      <c r="I16" s="16"/>
      <c r="J16" s="15" t="s">
        <v>3</v>
      </c>
      <c r="K16" s="17">
        <f>320*K15</f>
        <v>128.00000000000003</v>
      </c>
      <c r="L16" s="17"/>
      <c r="M16" s="18" t="s">
        <v>21</v>
      </c>
      <c r="N16" s="19"/>
      <c r="O16" s="20" t="s">
        <v>22</v>
      </c>
      <c r="P16" s="20"/>
      <c r="Q16" s="20"/>
    </row>
    <row r="17" spans="2:17">
      <c r="C17" s="13" t="s">
        <v>23</v>
      </c>
      <c r="D17" s="14"/>
      <c r="E17" s="15" t="s">
        <v>3</v>
      </c>
      <c r="F17" s="16" t="s">
        <v>24</v>
      </c>
      <c r="G17" s="16"/>
      <c r="H17" s="16"/>
      <c r="I17" s="16"/>
      <c r="J17" s="15" t="s">
        <v>3</v>
      </c>
      <c r="K17" s="17">
        <f>0.45*K15</f>
        <v>0.18000000000000005</v>
      </c>
      <c r="L17" s="17"/>
      <c r="M17" s="18" t="s">
        <v>18</v>
      </c>
      <c r="N17" s="19"/>
      <c r="O17" s="20" t="s">
        <v>22</v>
      </c>
      <c r="P17" s="20"/>
      <c r="Q17" s="20"/>
    </row>
    <row r="18" spans="2:17">
      <c r="C18" s="13" t="s">
        <v>25</v>
      </c>
      <c r="D18" s="14"/>
      <c r="E18" s="15" t="s">
        <v>3</v>
      </c>
      <c r="F18" s="16" t="s">
        <v>26</v>
      </c>
      <c r="G18" s="16"/>
      <c r="H18" s="16"/>
      <c r="I18" s="16"/>
      <c r="J18" s="15" t="s">
        <v>3</v>
      </c>
      <c r="K18" s="17">
        <f>0.9*K15</f>
        <v>0.3600000000000001</v>
      </c>
      <c r="L18" s="17"/>
      <c r="M18" s="18" t="s">
        <v>18</v>
      </c>
      <c r="N18" s="19"/>
      <c r="O18" s="20" t="s">
        <v>22</v>
      </c>
      <c r="P18" s="20"/>
      <c r="Q18" s="20"/>
    </row>
    <row r="19" spans="2:17" s="21" customFormat="1">
      <c r="C19" s="22"/>
      <c r="D19" s="22"/>
      <c r="E19" s="23"/>
      <c r="F19" s="23"/>
      <c r="G19" s="23"/>
      <c r="H19" s="23"/>
      <c r="I19" s="23"/>
      <c r="J19" s="23"/>
      <c r="K19" s="24"/>
      <c r="L19" s="24"/>
      <c r="M19" s="25"/>
      <c r="N19" s="25"/>
    </row>
    <row r="20" spans="2:17" s="21" customFormat="1">
      <c r="C20" s="26" t="s">
        <v>27</v>
      </c>
      <c r="D20" s="26"/>
      <c r="E20" s="23" t="s">
        <v>28</v>
      </c>
      <c r="F20" s="23">
        <v>50</v>
      </c>
      <c r="G20" s="23" t="s">
        <v>21</v>
      </c>
      <c r="H20" s="23" t="s">
        <v>16</v>
      </c>
      <c r="I20" s="23">
        <v>3.7999999999999999E-2</v>
      </c>
      <c r="J20" s="23" t="s">
        <v>18</v>
      </c>
      <c r="K20" s="24"/>
      <c r="L20" s="24"/>
      <c r="M20" s="25"/>
      <c r="N20" s="25"/>
    </row>
    <row r="21" spans="2:17" s="21" customFormat="1">
      <c r="C21" s="26" t="s">
        <v>29</v>
      </c>
      <c r="D21" s="26"/>
      <c r="E21" s="23" t="s">
        <v>28</v>
      </c>
      <c r="F21" s="23">
        <v>8.25</v>
      </c>
      <c r="G21" s="23" t="s">
        <v>21</v>
      </c>
      <c r="H21" s="23" t="s">
        <v>16</v>
      </c>
      <c r="I21" s="23">
        <v>1.4999999999999999E-2</v>
      </c>
      <c r="J21" s="23" t="s">
        <v>18</v>
      </c>
      <c r="K21" s="24"/>
      <c r="L21" s="24"/>
      <c r="M21" s="25"/>
      <c r="N21" s="25"/>
    </row>
    <row r="22" spans="2:17" s="21" customFormat="1">
      <c r="C22" s="26" t="s">
        <v>30</v>
      </c>
      <c r="D22" s="26"/>
      <c r="E22" s="23" t="s">
        <v>28</v>
      </c>
      <c r="F22" s="23">
        <v>1600</v>
      </c>
      <c r="G22" s="23" t="s">
        <v>21</v>
      </c>
      <c r="H22" s="26" t="s">
        <v>31</v>
      </c>
      <c r="I22" s="26"/>
      <c r="J22" s="26"/>
      <c r="K22" s="24"/>
      <c r="L22" s="24"/>
      <c r="M22" s="25"/>
      <c r="N22" s="25"/>
    </row>
    <row r="23" spans="2:17" s="21" customFormat="1">
      <c r="C23" s="22"/>
      <c r="D23" s="22"/>
      <c r="E23" s="23"/>
      <c r="F23" s="23"/>
      <c r="G23" s="23"/>
      <c r="H23" s="23"/>
      <c r="I23" s="23"/>
      <c r="J23" s="23"/>
      <c r="K23" s="24"/>
      <c r="L23" s="24"/>
      <c r="M23" s="25"/>
      <c r="N23" s="25"/>
    </row>
    <row r="24" spans="2:17">
      <c r="B24" s="1">
        <v>4</v>
      </c>
      <c r="C24" s="10" t="s">
        <v>32</v>
      </c>
      <c r="D24" s="10"/>
      <c r="E24" s="10"/>
      <c r="F24" s="10"/>
    </row>
    <row r="25" spans="2:17">
      <c r="C25" s="11"/>
      <c r="D25" s="11"/>
      <c r="E25" s="11"/>
      <c r="F25" s="11"/>
    </row>
    <row r="26" spans="2:17">
      <c r="C26" s="27" t="s">
        <v>33</v>
      </c>
      <c r="D26" s="27"/>
      <c r="E26" s="6" t="s">
        <v>3</v>
      </c>
      <c r="F26" s="5" t="s">
        <v>34</v>
      </c>
      <c r="G26" s="5"/>
      <c r="H26" s="5"/>
      <c r="I26" s="5"/>
      <c r="J26" s="6" t="s">
        <v>3</v>
      </c>
      <c r="K26" s="56">
        <f>(E11+2*J11)*O11</f>
        <v>5</v>
      </c>
      <c r="L26" s="57"/>
      <c r="M26" s="8" t="s">
        <v>35</v>
      </c>
      <c r="N26" s="8"/>
      <c r="O26" s="6"/>
      <c r="P26" s="6"/>
    </row>
    <row r="27" spans="2:17">
      <c r="C27" s="27" t="s">
        <v>32</v>
      </c>
      <c r="D27" s="27"/>
      <c r="E27" s="27"/>
      <c r="F27" s="6" t="s">
        <v>3</v>
      </c>
      <c r="G27" s="8" t="s">
        <v>36</v>
      </c>
      <c r="H27" s="8"/>
      <c r="I27" s="8"/>
      <c r="J27" s="8"/>
      <c r="K27" s="8"/>
      <c r="L27" s="8"/>
      <c r="M27" s="8"/>
      <c r="N27" s="8"/>
      <c r="O27" s="8"/>
      <c r="P27" s="8"/>
    </row>
    <row r="28" spans="2:17">
      <c r="C28" s="6"/>
      <c r="D28" s="6"/>
      <c r="E28" s="6"/>
      <c r="F28" s="6" t="s">
        <v>3</v>
      </c>
      <c r="G28" s="56">
        <f>0.25*K26</f>
        <v>1.25</v>
      </c>
      <c r="H28" s="57"/>
      <c r="I28" s="28" t="s">
        <v>37</v>
      </c>
      <c r="J28" s="28"/>
      <c r="K28" s="6"/>
      <c r="L28" s="6"/>
      <c r="M28" s="6"/>
      <c r="N28" s="6"/>
      <c r="O28" s="6"/>
      <c r="P28" s="6"/>
    </row>
    <row r="29" spans="2:17">
      <c r="C29" s="27" t="s">
        <v>38</v>
      </c>
      <c r="D29" s="27"/>
      <c r="E29" s="27"/>
      <c r="F29" s="6" t="s">
        <v>3</v>
      </c>
      <c r="G29" s="6">
        <v>0.2</v>
      </c>
      <c r="H29" s="5" t="s">
        <v>39</v>
      </c>
      <c r="I29" s="5"/>
      <c r="J29" s="5"/>
      <c r="K29" s="5"/>
      <c r="L29" s="5"/>
      <c r="M29" s="6" t="s">
        <v>3</v>
      </c>
      <c r="N29" s="56">
        <f>0.2*K26</f>
        <v>1</v>
      </c>
      <c r="O29" s="57"/>
      <c r="P29" s="6" t="s">
        <v>21</v>
      </c>
    </row>
    <row r="31" spans="2:17">
      <c r="B31" s="1">
        <v>5</v>
      </c>
      <c r="C31" s="10" t="s">
        <v>40</v>
      </c>
      <c r="D31" s="10"/>
      <c r="E31" s="10"/>
      <c r="F31" s="10"/>
    </row>
    <row r="32" spans="2:17">
      <c r="C32" s="11"/>
      <c r="D32" s="11"/>
      <c r="E32" s="11"/>
      <c r="F32" s="11"/>
    </row>
    <row r="33" spans="2:20">
      <c r="C33" s="27" t="s">
        <v>41</v>
      </c>
      <c r="D33" s="27"/>
      <c r="E33" s="27"/>
      <c r="F33" s="6" t="s">
        <v>3</v>
      </c>
      <c r="G33" s="29" t="s">
        <v>42</v>
      </c>
      <c r="H33" s="29"/>
      <c r="I33" s="29"/>
      <c r="J33" s="6" t="s">
        <v>3</v>
      </c>
      <c r="K33" s="56">
        <f>2*(E11+J11)</f>
        <v>1.2000000000000002</v>
      </c>
      <c r="L33" s="57"/>
      <c r="M33" s="6" t="s">
        <v>11</v>
      </c>
      <c r="N33" s="6"/>
    </row>
    <row r="34" spans="2:20">
      <c r="C34" s="27" t="s">
        <v>43</v>
      </c>
      <c r="D34" s="27"/>
      <c r="E34" s="27"/>
      <c r="F34" s="6" t="s">
        <v>3</v>
      </c>
      <c r="G34" s="30">
        <v>0.2</v>
      </c>
      <c r="H34" s="31"/>
      <c r="I34" s="6" t="s">
        <v>44</v>
      </c>
      <c r="J34" s="6"/>
      <c r="K34" s="32"/>
      <c r="L34" s="32"/>
      <c r="M34" s="6"/>
      <c r="N34" s="6"/>
    </row>
    <row r="35" spans="2:20">
      <c r="C35" s="27" t="s">
        <v>45</v>
      </c>
      <c r="D35" s="27"/>
      <c r="E35" s="27"/>
      <c r="F35" s="6" t="s">
        <v>3</v>
      </c>
      <c r="G35" s="8" t="s">
        <v>46</v>
      </c>
      <c r="H35" s="8"/>
      <c r="I35" s="8"/>
      <c r="J35" s="8"/>
      <c r="K35" s="6" t="s">
        <v>3</v>
      </c>
      <c r="L35" s="48">
        <f>1+INT(O11/G34)</f>
        <v>26</v>
      </c>
      <c r="M35" s="8" t="s">
        <v>47</v>
      </c>
      <c r="N35" s="8"/>
    </row>
    <row r="36" spans="2:20">
      <c r="S36" s="33"/>
      <c r="T36" s="33"/>
    </row>
    <row r="37" spans="2:20">
      <c r="B37" s="1">
        <v>6</v>
      </c>
      <c r="C37" s="10" t="s">
        <v>48</v>
      </c>
      <c r="D37" s="10"/>
      <c r="E37" s="10"/>
      <c r="F37" s="10"/>
      <c r="G37" s="10" t="s">
        <v>49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S37" s="33"/>
      <c r="T37" s="33"/>
    </row>
    <row r="38" spans="2:20">
      <c r="C38" s="11"/>
      <c r="D38" s="11"/>
      <c r="E38" s="11"/>
      <c r="F38" s="11"/>
      <c r="S38" s="33"/>
      <c r="T38" s="33"/>
    </row>
    <row r="39" spans="2:20">
      <c r="C39" s="34" t="s">
        <v>50</v>
      </c>
      <c r="D39" s="34"/>
      <c r="E39" s="34"/>
      <c r="F39" s="34"/>
      <c r="G39" s="35" t="s">
        <v>51</v>
      </c>
      <c r="H39" s="35" t="s">
        <v>52</v>
      </c>
      <c r="I39" s="35" t="s">
        <v>53</v>
      </c>
      <c r="J39" s="35" t="s">
        <v>54</v>
      </c>
      <c r="K39" s="35" t="s">
        <v>55</v>
      </c>
      <c r="L39" s="35" t="s">
        <v>56</v>
      </c>
      <c r="M39" s="35" t="s">
        <v>57</v>
      </c>
      <c r="N39" s="35" t="s">
        <v>58</v>
      </c>
      <c r="S39" s="33"/>
      <c r="T39" s="33"/>
    </row>
    <row r="40" spans="2:20">
      <c r="C40" s="36" t="s">
        <v>59</v>
      </c>
      <c r="D40" s="36"/>
      <c r="E40" s="36"/>
      <c r="F40" s="36"/>
      <c r="G40" s="35">
        <v>2.1999999999999999E-2</v>
      </c>
      <c r="H40" s="35">
        <v>0.499</v>
      </c>
      <c r="I40" s="35">
        <v>0.88800000000000001</v>
      </c>
      <c r="J40" s="35">
        <v>1.387</v>
      </c>
      <c r="K40" s="35">
        <v>2.226</v>
      </c>
      <c r="L40" s="35">
        <v>2.984</v>
      </c>
      <c r="M40" s="35">
        <v>3.8530000000000002</v>
      </c>
      <c r="N40" s="35">
        <v>4.8339999999999996</v>
      </c>
      <c r="S40" s="33"/>
      <c r="T40" s="33"/>
    </row>
    <row r="41" spans="2:20">
      <c r="C41" s="37" t="s">
        <v>60</v>
      </c>
      <c r="D41" s="38"/>
      <c r="E41" s="39" t="s">
        <v>61</v>
      </c>
      <c r="F41" s="40"/>
      <c r="G41" s="41"/>
      <c r="H41" s="7"/>
      <c r="I41" s="7"/>
      <c r="J41" s="7"/>
      <c r="K41" s="7"/>
      <c r="L41" s="7"/>
      <c r="M41" s="7"/>
      <c r="N41" s="7"/>
      <c r="S41" s="33"/>
      <c r="T41" s="33"/>
    </row>
    <row r="42" spans="2:20">
      <c r="C42" s="42" t="s">
        <v>62</v>
      </c>
      <c r="D42" s="27"/>
      <c r="E42" s="27"/>
      <c r="F42" s="43"/>
      <c r="G42" s="41"/>
      <c r="H42" s="7"/>
      <c r="I42" s="7"/>
      <c r="J42" s="7"/>
      <c r="K42" s="7"/>
      <c r="L42" s="7"/>
      <c r="M42" s="7"/>
      <c r="N42" s="7"/>
      <c r="S42" s="33"/>
      <c r="T42" s="33"/>
    </row>
    <row r="43" spans="2:20">
      <c r="C43" s="44" t="s">
        <v>63</v>
      </c>
      <c r="D43" s="45"/>
      <c r="E43" s="45"/>
      <c r="F43" s="46"/>
      <c r="G43" s="47">
        <f>G40*G41*G42</f>
        <v>0</v>
      </c>
      <c r="H43" s="48">
        <f t="shared" ref="H43:N43" si="0">H40*H41*H42</f>
        <v>0</v>
      </c>
      <c r="I43" s="48">
        <f t="shared" si="0"/>
        <v>0</v>
      </c>
      <c r="J43" s="48">
        <f t="shared" si="0"/>
        <v>0</v>
      </c>
      <c r="K43" s="48">
        <f t="shared" si="0"/>
        <v>0</v>
      </c>
      <c r="L43" s="48">
        <f t="shared" si="0"/>
        <v>0</v>
      </c>
      <c r="M43" s="48">
        <f t="shared" si="0"/>
        <v>0</v>
      </c>
      <c r="N43" s="48">
        <f t="shared" si="0"/>
        <v>0</v>
      </c>
      <c r="S43" s="33"/>
      <c r="T43" s="33"/>
    </row>
    <row r="44" spans="2:20">
      <c r="C44" s="37" t="s">
        <v>64</v>
      </c>
      <c r="D44" s="38"/>
      <c r="E44" s="39" t="s">
        <v>61</v>
      </c>
      <c r="F44" s="40"/>
      <c r="G44" s="7"/>
      <c r="H44" s="7"/>
      <c r="I44" s="7"/>
      <c r="J44" s="7"/>
      <c r="K44" s="7"/>
      <c r="L44" s="7"/>
      <c r="M44" s="7"/>
      <c r="N44" s="7"/>
      <c r="S44" s="33"/>
      <c r="T44" s="33"/>
    </row>
    <row r="45" spans="2:20">
      <c r="C45" s="42" t="s">
        <v>62</v>
      </c>
      <c r="D45" s="27"/>
      <c r="E45" s="27"/>
      <c r="F45" s="43"/>
      <c r="G45" s="7"/>
      <c r="H45" s="7"/>
      <c r="I45" s="7"/>
      <c r="J45" s="7"/>
      <c r="K45" s="7"/>
      <c r="L45" s="7"/>
      <c r="M45" s="7"/>
      <c r="N45" s="7"/>
      <c r="S45" s="33"/>
      <c r="T45" s="33"/>
    </row>
    <row r="46" spans="2:20">
      <c r="C46" s="44" t="s">
        <v>63</v>
      </c>
      <c r="D46" s="45"/>
      <c r="E46" s="45"/>
      <c r="F46" s="46"/>
      <c r="G46" s="48">
        <f t="shared" ref="G46:N46" si="1">G40*G44*G45</f>
        <v>0</v>
      </c>
      <c r="H46" s="48">
        <f t="shared" si="1"/>
        <v>0</v>
      </c>
      <c r="I46" s="48">
        <f t="shared" si="1"/>
        <v>0</v>
      </c>
      <c r="J46" s="48">
        <f t="shared" si="1"/>
        <v>0</v>
      </c>
      <c r="K46" s="48">
        <f t="shared" si="1"/>
        <v>0</v>
      </c>
      <c r="L46" s="48">
        <f t="shared" si="1"/>
        <v>0</v>
      </c>
      <c r="M46" s="48">
        <f t="shared" si="1"/>
        <v>0</v>
      </c>
      <c r="N46" s="48">
        <f t="shared" si="1"/>
        <v>0</v>
      </c>
      <c r="S46" s="33"/>
      <c r="T46" s="33"/>
    </row>
    <row r="47" spans="2:20">
      <c r="C47" s="37" t="s">
        <v>65</v>
      </c>
      <c r="D47" s="38"/>
      <c r="E47" s="39" t="s">
        <v>61</v>
      </c>
      <c r="F47" s="40"/>
      <c r="G47" s="12">
        <v>1.2</v>
      </c>
      <c r="H47" s="7"/>
      <c r="I47" s="7"/>
      <c r="J47" s="7"/>
      <c r="K47" s="7"/>
      <c r="L47" s="7"/>
      <c r="M47" s="7"/>
      <c r="N47" s="7"/>
      <c r="S47" s="33"/>
      <c r="T47" s="33"/>
    </row>
    <row r="48" spans="2:20">
      <c r="C48" s="42" t="s">
        <v>62</v>
      </c>
      <c r="D48" s="27"/>
      <c r="E48" s="27"/>
      <c r="F48" s="43"/>
      <c r="G48" s="7">
        <v>26</v>
      </c>
      <c r="H48" s="7"/>
      <c r="I48" s="7"/>
      <c r="J48" s="7"/>
      <c r="K48" s="7"/>
      <c r="L48" s="7"/>
      <c r="M48" s="7"/>
      <c r="N48" s="7"/>
      <c r="S48" s="33"/>
      <c r="T48" s="33"/>
    </row>
    <row r="49" spans="3:20">
      <c r="C49" s="44" t="s">
        <v>63</v>
      </c>
      <c r="D49" s="45"/>
      <c r="E49" s="45"/>
      <c r="F49" s="46"/>
      <c r="G49" s="49">
        <f>G47*G48</f>
        <v>31.2</v>
      </c>
      <c r="H49" s="48">
        <f t="shared" ref="H49:N49" si="2">H47*H48</f>
        <v>0</v>
      </c>
      <c r="I49" s="48">
        <f t="shared" si="2"/>
        <v>0</v>
      </c>
      <c r="J49" s="48">
        <f t="shared" si="2"/>
        <v>0</v>
      </c>
      <c r="K49" s="48">
        <f t="shared" si="2"/>
        <v>0</v>
      </c>
      <c r="L49" s="48">
        <f t="shared" si="2"/>
        <v>0</v>
      </c>
      <c r="M49" s="48">
        <f t="shared" si="2"/>
        <v>0</v>
      </c>
      <c r="N49" s="48">
        <f t="shared" si="2"/>
        <v>0</v>
      </c>
      <c r="S49" s="33"/>
      <c r="T49" s="33"/>
    </row>
    <row r="50" spans="3:20">
      <c r="C50" s="50" t="s">
        <v>63</v>
      </c>
      <c r="D50" s="51"/>
      <c r="E50" s="51"/>
      <c r="F50" s="52"/>
      <c r="G50" s="49">
        <f>G43+G46+G49</f>
        <v>31.2</v>
      </c>
      <c r="H50" s="48">
        <f t="shared" ref="H50:N50" si="3">H43+H46+H49</f>
        <v>0</v>
      </c>
      <c r="I50" s="48">
        <f t="shared" si="3"/>
        <v>0</v>
      </c>
      <c r="J50" s="48">
        <f t="shared" si="3"/>
        <v>0</v>
      </c>
      <c r="K50" s="48">
        <f t="shared" si="3"/>
        <v>0</v>
      </c>
      <c r="L50" s="48">
        <f t="shared" si="3"/>
        <v>0</v>
      </c>
      <c r="M50" s="48">
        <f t="shared" si="3"/>
        <v>0</v>
      </c>
      <c r="N50" s="48">
        <f t="shared" si="3"/>
        <v>0</v>
      </c>
      <c r="S50" s="33"/>
      <c r="T50" s="33"/>
    </row>
    <row r="51" spans="3:20">
      <c r="C51" s="53"/>
      <c r="D51" s="53"/>
      <c r="E51" s="53"/>
      <c r="F51" s="53"/>
      <c r="G51" s="23"/>
      <c r="H51" s="23"/>
      <c r="I51" s="23"/>
      <c r="J51" s="23"/>
      <c r="K51" s="23"/>
      <c r="L51" s="23"/>
      <c r="M51" s="23"/>
      <c r="N51" s="23"/>
      <c r="S51" s="33"/>
      <c r="T51" s="33"/>
    </row>
    <row r="52" spans="3:20">
      <c r="C52" s="34" t="s">
        <v>66</v>
      </c>
      <c r="D52" s="34"/>
      <c r="E52" s="34"/>
      <c r="F52" s="34"/>
      <c r="G52" s="35" t="s">
        <v>67</v>
      </c>
      <c r="H52" s="35" t="s">
        <v>53</v>
      </c>
      <c r="I52" s="35" t="s">
        <v>68</v>
      </c>
      <c r="J52" s="35" t="s">
        <v>69</v>
      </c>
      <c r="K52" s="35" t="s">
        <v>56</v>
      </c>
      <c r="L52" s="35" t="s">
        <v>57</v>
      </c>
      <c r="M52" s="35" t="s">
        <v>58</v>
      </c>
      <c r="N52" s="35" t="s">
        <v>70</v>
      </c>
      <c r="S52" s="33"/>
      <c r="T52" s="33"/>
    </row>
    <row r="53" spans="3:20">
      <c r="C53" s="36" t="s">
        <v>59</v>
      </c>
      <c r="D53" s="36"/>
      <c r="E53" s="36"/>
      <c r="F53" s="36"/>
      <c r="G53" s="35">
        <v>0.61699999999999999</v>
      </c>
      <c r="H53" s="35">
        <v>0.88800000000000001</v>
      </c>
      <c r="I53" s="35">
        <v>1.587</v>
      </c>
      <c r="J53" s="35">
        <v>2.4660000000000002</v>
      </c>
      <c r="K53" s="35">
        <v>2.984</v>
      </c>
      <c r="L53" s="35">
        <v>3.8530000000000002</v>
      </c>
      <c r="M53" s="35">
        <v>4.3840000000000003</v>
      </c>
      <c r="N53" s="35">
        <v>6.3129999999999997</v>
      </c>
      <c r="S53" s="33"/>
      <c r="T53" s="33"/>
    </row>
    <row r="54" spans="3:20">
      <c r="C54" s="37" t="s">
        <v>60</v>
      </c>
      <c r="D54" s="38"/>
      <c r="E54" s="39" t="s">
        <v>61</v>
      </c>
      <c r="F54" s="40"/>
      <c r="G54" s="7"/>
      <c r="H54" s="7"/>
      <c r="I54" s="7"/>
      <c r="J54" s="7"/>
      <c r="K54" s="7"/>
      <c r="L54" s="7"/>
      <c r="M54" s="7"/>
      <c r="N54" s="7"/>
      <c r="S54" s="33"/>
      <c r="T54" s="33"/>
    </row>
    <row r="55" spans="3:20">
      <c r="C55" s="42" t="s">
        <v>62</v>
      </c>
      <c r="D55" s="27"/>
      <c r="E55" s="27"/>
      <c r="F55" s="43"/>
      <c r="G55" s="7"/>
      <c r="H55" s="7"/>
      <c r="I55" s="7"/>
      <c r="J55" s="7"/>
      <c r="K55" s="7"/>
      <c r="L55" s="7"/>
      <c r="M55" s="7"/>
      <c r="N55" s="7"/>
      <c r="S55" s="33"/>
      <c r="T55" s="33"/>
    </row>
    <row r="56" spans="3:20">
      <c r="C56" s="44" t="s">
        <v>63</v>
      </c>
      <c r="D56" s="45"/>
      <c r="E56" s="45"/>
      <c r="F56" s="46"/>
      <c r="G56" s="48">
        <f>G53*G54*G55</f>
        <v>0</v>
      </c>
      <c r="H56" s="48">
        <f t="shared" ref="H56:N56" si="4">H53*H54*H55</f>
        <v>0</v>
      </c>
      <c r="I56" s="48">
        <f t="shared" si="4"/>
        <v>0</v>
      </c>
      <c r="J56" s="48">
        <f t="shared" si="4"/>
        <v>0</v>
      </c>
      <c r="K56" s="48">
        <f t="shared" si="4"/>
        <v>0</v>
      </c>
      <c r="L56" s="48">
        <f t="shared" si="4"/>
        <v>0</v>
      </c>
      <c r="M56" s="48">
        <f t="shared" si="4"/>
        <v>0</v>
      </c>
      <c r="N56" s="48">
        <f t="shared" si="4"/>
        <v>0</v>
      </c>
      <c r="S56" s="33"/>
      <c r="T56" s="33"/>
    </row>
    <row r="57" spans="3:20">
      <c r="C57" s="54" t="s">
        <v>64</v>
      </c>
      <c r="D57" s="55"/>
      <c r="E57" s="27" t="s">
        <v>61</v>
      </c>
      <c r="F57" s="43"/>
      <c r="G57" s="7"/>
      <c r="H57" s="7"/>
      <c r="I57" s="7"/>
      <c r="J57" s="7"/>
      <c r="K57" s="7"/>
      <c r="L57" s="7"/>
      <c r="M57" s="7"/>
      <c r="N57" s="7"/>
      <c r="S57" s="33"/>
      <c r="T57" s="33"/>
    </row>
    <row r="58" spans="3:20">
      <c r="C58" s="42" t="s">
        <v>62</v>
      </c>
      <c r="D58" s="27"/>
      <c r="E58" s="27"/>
      <c r="F58" s="43"/>
      <c r="G58" s="7"/>
      <c r="H58" s="7"/>
      <c r="I58" s="7"/>
      <c r="J58" s="7"/>
      <c r="K58" s="7"/>
      <c r="L58" s="7"/>
      <c r="M58" s="7"/>
      <c r="N58" s="7"/>
      <c r="S58" s="33"/>
      <c r="T58" s="33"/>
    </row>
    <row r="59" spans="3:20">
      <c r="C59" s="44" t="s">
        <v>63</v>
      </c>
      <c r="D59" s="45"/>
      <c r="E59" s="45"/>
      <c r="F59" s="46"/>
      <c r="G59" s="48">
        <f t="shared" ref="G59:N59" si="5">G53*G57*G58</f>
        <v>0</v>
      </c>
      <c r="H59" s="48">
        <f t="shared" si="5"/>
        <v>0</v>
      </c>
      <c r="I59" s="48">
        <f t="shared" si="5"/>
        <v>0</v>
      </c>
      <c r="J59" s="48">
        <f t="shared" si="5"/>
        <v>0</v>
      </c>
      <c r="K59" s="48">
        <f t="shared" si="5"/>
        <v>0</v>
      </c>
      <c r="L59" s="48">
        <f t="shared" si="5"/>
        <v>0</v>
      </c>
      <c r="M59" s="48">
        <f t="shared" si="5"/>
        <v>0</v>
      </c>
      <c r="N59" s="48">
        <f t="shared" si="5"/>
        <v>0</v>
      </c>
      <c r="S59" s="33"/>
      <c r="T59" s="33"/>
    </row>
    <row r="60" spans="3:20">
      <c r="C60" s="37" t="s">
        <v>65</v>
      </c>
      <c r="D60" s="38"/>
      <c r="E60" s="39" t="s">
        <v>61</v>
      </c>
      <c r="F60" s="40"/>
      <c r="G60" s="7"/>
      <c r="H60" s="7"/>
      <c r="I60" s="7"/>
      <c r="J60" s="7"/>
      <c r="K60" s="7"/>
      <c r="L60" s="7"/>
      <c r="M60" s="7"/>
      <c r="N60" s="7"/>
      <c r="S60" s="33"/>
      <c r="T60" s="33"/>
    </row>
    <row r="61" spans="3:20">
      <c r="C61" s="42" t="s">
        <v>62</v>
      </c>
      <c r="D61" s="27"/>
      <c r="E61" s="27"/>
      <c r="F61" s="43"/>
      <c r="G61" s="7"/>
      <c r="H61" s="7"/>
      <c r="I61" s="7"/>
      <c r="J61" s="7"/>
      <c r="K61" s="7"/>
      <c r="L61" s="7"/>
      <c r="M61" s="7"/>
      <c r="N61" s="7"/>
      <c r="S61" s="33"/>
      <c r="T61" s="33"/>
    </row>
    <row r="62" spans="3:20">
      <c r="C62" s="44" t="s">
        <v>63</v>
      </c>
      <c r="D62" s="45"/>
      <c r="E62" s="45"/>
      <c r="F62" s="46"/>
      <c r="G62" s="48">
        <f>G60*G61</f>
        <v>0</v>
      </c>
      <c r="H62" s="48">
        <f t="shared" ref="H62:N62" si="6">H60*H61</f>
        <v>0</v>
      </c>
      <c r="I62" s="48">
        <f t="shared" si="6"/>
        <v>0</v>
      </c>
      <c r="J62" s="48">
        <f t="shared" si="6"/>
        <v>0</v>
      </c>
      <c r="K62" s="48">
        <f t="shared" si="6"/>
        <v>0</v>
      </c>
      <c r="L62" s="48">
        <f t="shared" si="6"/>
        <v>0</v>
      </c>
      <c r="M62" s="48">
        <f t="shared" si="6"/>
        <v>0</v>
      </c>
      <c r="N62" s="48">
        <f t="shared" si="6"/>
        <v>0</v>
      </c>
      <c r="S62" s="33"/>
      <c r="T62" s="33"/>
    </row>
    <row r="63" spans="3:20">
      <c r="C63" s="50" t="s">
        <v>63</v>
      </c>
      <c r="D63" s="51"/>
      <c r="E63" s="51"/>
      <c r="F63" s="52"/>
      <c r="G63" s="48">
        <f>G56+G59+G62</f>
        <v>0</v>
      </c>
      <c r="H63" s="48">
        <f t="shared" ref="H63:N63" si="7">H56+H59+H62</f>
        <v>0</v>
      </c>
      <c r="I63" s="48">
        <f t="shared" si="7"/>
        <v>0</v>
      </c>
      <c r="J63" s="48">
        <f t="shared" si="7"/>
        <v>0</v>
      </c>
      <c r="K63" s="48">
        <f t="shared" si="7"/>
        <v>0</v>
      </c>
      <c r="L63" s="48">
        <f t="shared" si="7"/>
        <v>0</v>
      </c>
      <c r="M63" s="48">
        <f t="shared" si="7"/>
        <v>0</v>
      </c>
      <c r="N63" s="48">
        <f t="shared" si="7"/>
        <v>0</v>
      </c>
      <c r="S63" s="33"/>
      <c r="T63" s="33"/>
    </row>
  </sheetData>
  <mergeCells count="83">
    <mergeCell ref="C60:D60"/>
    <mergeCell ref="E60:F60"/>
    <mergeCell ref="C61:F61"/>
    <mergeCell ref="C62:F62"/>
    <mergeCell ref="C63:F63"/>
    <mergeCell ref="C55:F55"/>
    <mergeCell ref="C56:F56"/>
    <mergeCell ref="C57:D57"/>
    <mergeCell ref="E57:F57"/>
    <mergeCell ref="C58:F58"/>
    <mergeCell ref="C59:F59"/>
    <mergeCell ref="C48:F48"/>
    <mergeCell ref="C49:F49"/>
    <mergeCell ref="C50:F50"/>
    <mergeCell ref="C52:F52"/>
    <mergeCell ref="C53:F53"/>
    <mergeCell ref="C54:D54"/>
    <mergeCell ref="E54:F54"/>
    <mergeCell ref="C44:D44"/>
    <mergeCell ref="E44:F44"/>
    <mergeCell ref="C45:F45"/>
    <mergeCell ref="C46:F46"/>
    <mergeCell ref="C47:D47"/>
    <mergeCell ref="E47:F47"/>
    <mergeCell ref="C39:F39"/>
    <mergeCell ref="C40:F40"/>
    <mergeCell ref="C41:D41"/>
    <mergeCell ref="E41:F41"/>
    <mergeCell ref="C42:F42"/>
    <mergeCell ref="C43:F43"/>
    <mergeCell ref="C34:E34"/>
    <mergeCell ref="G34:H34"/>
    <mergeCell ref="C35:E35"/>
    <mergeCell ref="G35:J35"/>
    <mergeCell ref="M35:N35"/>
    <mergeCell ref="C37:F37"/>
    <mergeCell ref="G37:Q37"/>
    <mergeCell ref="C29:E29"/>
    <mergeCell ref="H29:L29"/>
    <mergeCell ref="N29:O29"/>
    <mergeCell ref="C31:F31"/>
    <mergeCell ref="C33:E33"/>
    <mergeCell ref="K33:L33"/>
    <mergeCell ref="K26:L26"/>
    <mergeCell ref="M26:N26"/>
    <mergeCell ref="C27:E27"/>
    <mergeCell ref="G27:P27"/>
    <mergeCell ref="G28:H28"/>
    <mergeCell ref="I28:J28"/>
    <mergeCell ref="C21:D21"/>
    <mergeCell ref="C22:D22"/>
    <mergeCell ref="H22:J22"/>
    <mergeCell ref="C24:F24"/>
    <mergeCell ref="C26:D26"/>
    <mergeCell ref="F26:I26"/>
    <mergeCell ref="C18:D18"/>
    <mergeCell ref="F18:I18"/>
    <mergeCell ref="K18:L18"/>
    <mergeCell ref="M18:N18"/>
    <mergeCell ref="O18:Q18"/>
    <mergeCell ref="C20:D20"/>
    <mergeCell ref="C16:D16"/>
    <mergeCell ref="F16:I16"/>
    <mergeCell ref="K16:L16"/>
    <mergeCell ref="M16:N16"/>
    <mergeCell ref="O16:Q16"/>
    <mergeCell ref="C17:D17"/>
    <mergeCell ref="F17:I17"/>
    <mergeCell ref="K17:L17"/>
    <mergeCell ref="M17:N17"/>
    <mergeCell ref="O17:Q17"/>
    <mergeCell ref="C13:F13"/>
    <mergeCell ref="G13:O13"/>
    <mergeCell ref="C15:D15"/>
    <mergeCell ref="F15:I15"/>
    <mergeCell ref="K15:L15"/>
    <mergeCell ref="M15:N15"/>
    <mergeCell ref="C3:Q3"/>
    <mergeCell ref="C4:Q4"/>
    <mergeCell ref="C6:D6"/>
    <mergeCell ref="I6:L6"/>
    <mergeCell ref="C7:D7"/>
    <mergeCell ref="C9:D9"/>
  </mergeCells>
  <printOptions horizontalCentered="1"/>
  <pageMargins left="0.35433070866141736" right="0.35433070866141736" top="0.1968503937007874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คาน คสล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2016-02-10T05:49:44Z</dcterms:created>
  <dcterms:modified xsi:type="dcterms:W3CDTF">2016-02-10T05:52:23Z</dcterms:modified>
</cp:coreProperties>
</file>