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3.xml" ContentType="application/vnd.openxmlformats-officedocument.spreadsheetml.comments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OneDrive\Desktop\ADNLean\1. Cursos\Curso 5. Lean Six Sigma\1. Diagnóstico\VSM\"/>
    </mc:Choice>
  </mc:AlternateContent>
  <xr:revisionPtr revIDLastSave="0" documentId="8_{BC5CF7CA-26E3-4576-B34C-78BD60239C82}" xr6:coauthVersionLast="47" xr6:coauthVersionMax="47" xr10:uidLastSave="{00000000-0000-0000-0000-000000000000}"/>
  <workbookProtection workbookAlgorithmName="SHA-512" workbookHashValue="68v4gBd9voKBmET5fu+ZyOSiChxCWd8FhHgXWAkTv8ZxIHWP1mbWpMb8QqW16pJkMROwTiG9y6YFXkjPWWNwUw==" workbookSaltValue="dCC86iGmLf1JmTIOmkHROg==" workbookSpinCount="100000" lockStructure="1"/>
  <bookViews>
    <workbookView xWindow="-120" yWindow="-120" windowWidth="20730" windowHeight="11040" xr2:uid="{8519B740-3A11-49AF-AFC2-0C644FAD68D8}"/>
  </bookViews>
  <sheets>
    <sheet name="1" sheetId="1" r:id="rId1"/>
    <sheet name="2" sheetId="2" r:id="rId2"/>
    <sheet name="3" sheetId="3" r:id="rId3"/>
    <sheet name="4" sheetId="23" r:id="rId4"/>
    <sheet name="5" sheetId="5" r:id="rId5"/>
    <sheet name="6.1" sheetId="6" r:id="rId6"/>
    <sheet name="6.2" sheetId="19" r:id="rId7"/>
    <sheet name="6.3" sheetId="11" r:id="rId8"/>
    <sheet name="6.4" sheetId="12" r:id="rId9"/>
    <sheet name="6.5" sheetId="24" r:id="rId10"/>
    <sheet name="6.6" sheetId="14" r:id="rId11"/>
    <sheet name="6.7" sheetId="15" r:id="rId12"/>
    <sheet name="Bonus" sheetId="22" state="hidden" r:id="rId13"/>
  </sheets>
  <externalReferences>
    <externalReference r:id="rId14"/>
    <externalReference r:id="rId15"/>
  </externalReferences>
  <definedNames>
    <definedName name="_xlnm._FilterDatabase" localSheetId="6" hidden="1">'6.2'!$Q$5:$U$24</definedName>
    <definedName name="_xlnm._FilterDatabase" localSheetId="10" hidden="1">'6.6'!$E$5:$P$15</definedName>
    <definedName name="_xlnm._FilterDatabase" localSheetId="12" hidden="1">Bonus!$B$3:$E$10</definedName>
    <definedName name="_xlchart.v1.0" hidden="1">'6.1'!$AA$21:$AD$21</definedName>
    <definedName name="_xlchart.v1.1" hidden="1">'6.1'!$AA$22:$AD$22</definedName>
    <definedName name="DIARIO">[1]!Tabla3[DETALLE]</definedName>
    <definedName name="PDC">[1]!Tabla2[#All]</definedName>
    <definedName name="Type">'[2]Maintenance Work Order'!#REF!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" i="11" l="1"/>
  <c r="G15" i="11"/>
  <c r="K6" i="14"/>
  <c r="G37" i="11"/>
  <c r="P32" i="11"/>
  <c r="P31" i="11"/>
  <c r="P30" i="11"/>
  <c r="P21" i="11"/>
  <c r="P22" i="11" s="1"/>
  <c r="P23" i="11" s="1"/>
  <c r="P20" i="11"/>
  <c r="P25" i="11"/>
  <c r="P15" i="11"/>
  <c r="P9" i="11"/>
  <c r="P24" i="11" l="1"/>
  <c r="G32" i="11" l="1"/>
  <c r="G30" i="11"/>
  <c r="G29" i="11"/>
  <c r="H28" i="11"/>
  <c r="G26" i="11"/>
  <c r="G27" i="11"/>
  <c r="G28" i="11"/>
  <c r="G33" i="11"/>
  <c r="G20" i="11"/>
  <c r="G21" i="11"/>
  <c r="H21" i="11"/>
  <c r="L22" i="6"/>
  <c r="M22" i="6"/>
  <c r="M27" i="6"/>
  <c r="M23" i="6"/>
  <c r="L23" i="6"/>
  <c r="AD22" i="19" l="1"/>
  <c r="AE22" i="19"/>
  <c r="AF22" i="19"/>
  <c r="AG22" i="19"/>
  <c r="AH22" i="19"/>
  <c r="AI22" i="19"/>
  <c r="AJ22" i="19"/>
  <c r="AK22" i="19"/>
  <c r="AL22" i="19"/>
  <c r="AM22" i="19"/>
  <c r="I13" i="14" l="1"/>
  <c r="I8" i="14"/>
  <c r="H12" i="11"/>
  <c r="I12" i="11"/>
  <c r="J12" i="11"/>
  <c r="H14" i="11"/>
  <c r="I14" i="11"/>
  <c r="J14" i="11"/>
  <c r="G14" i="11"/>
  <c r="G12" i="11"/>
  <c r="S14" i="11"/>
  <c r="U14" i="11" s="1"/>
  <c r="T14" i="11"/>
  <c r="G38" i="11" l="1"/>
  <c r="J15" i="11"/>
  <c r="I15" i="11"/>
  <c r="H15" i="11"/>
  <c r="I7" i="14" l="1"/>
  <c r="I23" i="11"/>
  <c r="J23" i="11"/>
  <c r="J20" i="11" l="1"/>
  <c r="J32" i="11" s="1"/>
  <c r="I20" i="11"/>
  <c r="I32" i="11" s="1"/>
  <c r="I12" i="14" s="1"/>
  <c r="H32" i="11"/>
  <c r="J26" i="11"/>
  <c r="I26" i="11"/>
  <c r="H23" i="11"/>
  <c r="H26" i="11" s="1"/>
  <c r="H27" i="11" s="1"/>
  <c r="G23" i="11"/>
  <c r="G36" i="11" l="1"/>
  <c r="H36" i="11" s="1"/>
  <c r="I36" i="11" s="1"/>
  <c r="J36" i="11" s="1"/>
  <c r="I21" i="11"/>
  <c r="J21" i="11"/>
  <c r="S15" i="11"/>
  <c r="T15" i="11"/>
  <c r="G35" i="11"/>
  <c r="I27" i="11"/>
  <c r="I28" i="11" s="1"/>
  <c r="Q15" i="11"/>
  <c r="J27" i="11"/>
  <c r="J28" i="11" s="1"/>
  <c r="R15" i="11"/>
  <c r="U28" i="6"/>
  <c r="V28" i="6" s="1"/>
  <c r="Q28" i="6"/>
  <c r="K28" i="6"/>
  <c r="G28" i="6"/>
  <c r="J37" i="11" l="1"/>
  <c r="J38" i="11"/>
  <c r="Q21" i="11"/>
  <c r="I6" i="14"/>
  <c r="I37" i="11"/>
  <c r="I38" i="11"/>
  <c r="H37" i="11"/>
  <c r="I9" i="14" s="1"/>
  <c r="H38" i="11"/>
  <c r="I14" i="14" s="1"/>
  <c r="Q20" i="11"/>
  <c r="V22" i="6"/>
  <c r="W22" i="6" s="1"/>
  <c r="U15" i="11"/>
  <c r="H29" i="11"/>
  <c r="H30" i="11" s="1"/>
  <c r="I29" i="11"/>
  <c r="I30" i="11" s="1"/>
  <c r="I33" i="11" s="1"/>
  <c r="J29" i="11"/>
  <c r="J30" i="11" s="1"/>
  <c r="H35" i="11"/>
  <c r="I35" i="11" s="1"/>
  <c r="J35" i="11" s="1"/>
  <c r="K35" i="11" s="1"/>
  <c r="L35" i="11" s="1"/>
  <c r="V27" i="6"/>
  <c r="V26" i="6"/>
  <c r="V23" i="6"/>
  <c r="V25" i="6"/>
  <c r="V24" i="6"/>
  <c r="L27" i="6"/>
  <c r="L25" i="6"/>
  <c r="L28" i="6"/>
  <c r="L26" i="6"/>
  <c r="L24" i="6"/>
  <c r="J33" i="11" l="1"/>
  <c r="I11" i="14"/>
  <c r="I10" i="14"/>
  <c r="H33" i="11"/>
  <c r="W23" i="6"/>
  <c r="W24" i="6" s="1"/>
  <c r="W25" i="6" s="1"/>
  <c r="W26" i="6" s="1"/>
  <c r="W27" i="6" s="1"/>
  <c r="M24" i="6"/>
  <c r="M25" i="6" s="1"/>
  <c r="M26" i="6" s="1"/>
  <c r="Q22" i="11" l="1"/>
  <c r="I15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ADN Lean</author>
  </authors>
  <commentList>
    <comment ref="O9" authorId="0" shapeId="0" xr:uid="{C838AC6C-F720-42B8-8493-DBF057EDEA79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Retirada (Withdrawal)
Tirar de los materiales, usualmente de un inventario controlado (supermarket)</t>
        </r>
      </text>
    </comment>
    <comment ref="G14" authorId="0" shapeId="0" xr:uid="{D1A01C70-5614-4038-B269-FFCC884EF0EB}">
      <text>
        <r>
          <rPr>
            <b/>
            <sz val="9"/>
            <color indexed="81"/>
            <rFont val="Tahoma"/>
            <charset val="1"/>
          </rPr>
          <t>ADN Lean:</t>
        </r>
        <r>
          <rPr>
            <sz val="9"/>
            <color indexed="81"/>
            <rFont val="Tahoma"/>
            <charset val="1"/>
          </rPr>
          <t xml:space="preserve">
Se utiliza en los puntos
de la cadena de valor en
los que no se puede
establecer un flujo
continuo</t>
        </r>
      </text>
    </comment>
    <comment ref="G15" authorId="0" shapeId="0" xr:uid="{1629BEC4-3A1C-44D1-A8B8-A75C55945739}">
      <text>
        <r>
          <rPr>
            <b/>
            <sz val="9"/>
            <color indexed="81"/>
            <rFont val="Tahoma"/>
            <charset val="1"/>
          </rPr>
          <t>ADN Lean:</t>
        </r>
        <r>
          <rPr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81"/>
            <rFont val="Tahoma"/>
            <family val="2"/>
          </rPr>
          <t>Representa: 
*</t>
        </r>
        <r>
          <rPr>
            <sz val="9"/>
            <color indexed="81"/>
            <rFont val="Tahoma"/>
            <charset val="1"/>
          </rPr>
          <t xml:space="preserve">Punto de acumulación de material. Sale lo primero que ha entrado. Está limitada la capacidad, si se alcanza el tope de capacidad se interrumpe el proceso de cabecera.
*La transferencia de cantidades controladas de material entre los procesos en una secuencia "Pimero en entrar, primero en salir".
</t>
        </r>
        <r>
          <rPr>
            <b/>
            <sz val="9"/>
            <color indexed="81"/>
            <rFont val="Tahoma"/>
            <family val="2"/>
          </rPr>
          <t>Observaciones:</t>
        </r>
        <r>
          <rPr>
            <sz val="9"/>
            <color indexed="81"/>
            <rFont val="Tahoma"/>
            <charset val="1"/>
          </rPr>
          <t xml:space="preserve"> 
Alta variedad de productos. No se puede establecer un Súper. Protege el proceso de salida.
</t>
        </r>
        <r>
          <rPr>
            <b/>
            <sz val="9"/>
            <color indexed="81"/>
            <rFont val="Tahoma"/>
            <family val="2"/>
          </rPr>
          <t>Cómo usarlo:</t>
        </r>
        <r>
          <rPr>
            <sz val="9"/>
            <color indexed="81"/>
            <rFont val="Tahoma"/>
            <charset val="1"/>
          </rPr>
          <t xml:space="preserve">
 Indica un dispositivo para limitar la cantidad y garantiza el flujo FIFO de material entre procesos. La cantidad máxima debe anotarse</t>
        </r>
      </text>
    </comment>
    <comment ref="G16" authorId="0" shapeId="0" xr:uid="{93291889-29F6-4489-8DFC-FB705474275A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Una tarjeta o dispositivo que le dice a un proceso que está "OK" para producir "qué" y la "cantidad" que se necesita producir y entregar</t>
        </r>
      </text>
    </comment>
    <comment ref="K16" authorId="0" shapeId="0" xr:uid="{A30B6E1F-01CF-4009-8FFD-75505A9209D9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HEIJUNKA BOX.</t>
        </r>
        <r>
          <rPr>
            <sz val="9"/>
            <color indexed="81"/>
            <rFont val="Tahoma"/>
            <family val="2"/>
          </rPr>
          <t xml:space="preserve">
Representa una nivelación del flujo de materiales.
</t>
        </r>
        <r>
          <rPr>
            <b/>
            <sz val="9"/>
            <color indexed="81"/>
            <rFont val="Tahoma"/>
            <family val="2"/>
          </rPr>
          <t>Observaciones:</t>
        </r>
        <r>
          <rPr>
            <sz val="9"/>
            <color indexed="81"/>
            <rFont val="Tahoma"/>
            <family val="2"/>
          </rPr>
          <t xml:space="preserve"> La secuenciación está realizada en base a cantidades de trabajo fijas de xx minutos de
duración.</t>
        </r>
      </text>
    </comment>
    <comment ref="O16" authorId="0" shapeId="0" xr:uid="{FC3DDB0A-A575-4053-8E05-6ECBC79637F2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Se puede
eliminar con flexibilidad
en capacidad productiva.</t>
        </r>
      </text>
    </comment>
    <comment ref="O18" authorId="0" shapeId="0" xr:uid="{3115444C-3A39-4C84-BE18-E077C980AD16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Se puede eliminar resolviendo las
incidencias internas.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ADN Lean</author>
  </authors>
  <commentList>
    <comment ref="P13" authorId="0" shapeId="0" xr:uid="{0DEF104C-1857-4737-8BB9-A8DE11E57147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Almacén de materia prima
(bobinas de PETG)</t>
        </r>
      </text>
    </comment>
    <comment ref="Q13" authorId="0" shapeId="0" xr:uid="{D7BC1CB7-1C26-4DEF-B811-A9239A67187D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Almacén de tránsito
(bobinas impresas)</t>
        </r>
      </text>
    </comment>
    <comment ref="R13" authorId="0" shapeId="0" xr:uid="{5EEF6E4B-72CD-4DFE-BB1F-F31F3B56C694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Almacén de tránsito (bobinas refiladas)</t>
        </r>
      </text>
    </comment>
    <comment ref="S13" authorId="0" shapeId="0" xr:uid="{51C603BD-87EB-43E6-8D95-F4C827AE6E0E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Almacén de tránsito
(bobinas pegadas)</t>
        </r>
      </text>
    </comment>
    <comment ref="T13" authorId="0" shapeId="0" xr:uid="{FD370500-2F5C-400D-B5E1-AEBA8C53E5A6}">
      <text>
        <r>
          <rPr>
            <b/>
            <sz val="9"/>
            <color indexed="81"/>
            <rFont val="Tahoma"/>
            <charset val="1"/>
          </rPr>
          <t>ADN Lean:</t>
        </r>
        <r>
          <rPr>
            <sz val="9"/>
            <color indexed="81"/>
            <rFont val="Tahoma"/>
            <charset val="1"/>
          </rPr>
          <t xml:space="preserve">
Almacén de producto terminado</t>
        </r>
      </text>
    </comment>
    <comment ref="E14" authorId="0" shapeId="0" xr:uid="{F9D085F1-CA9A-40B3-9F08-255F013AED87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Reuniones, simulacros, cambios de turno, etc</t>
        </r>
      </text>
    </comment>
    <comment ref="G16" authorId="0" shapeId="0" xr:uid="{B2576FBF-79D6-4EEA-A92F-199248A4F646}">
      <text>
        <r>
          <rPr>
            <b/>
            <sz val="9"/>
            <color indexed="81"/>
            <rFont val="Tahoma"/>
            <charset val="1"/>
          </rPr>
          <t>ADN Lean:</t>
        </r>
        <r>
          <rPr>
            <sz val="9"/>
            <color indexed="81"/>
            <rFont val="Tahoma"/>
            <charset val="1"/>
          </rPr>
          <t xml:space="preserve">
Para esta empresa, la unidad de medida se expresa en millares de etiquetas, ya que los clientes solicitan sus pedidos en base a dicha unidad.
Por lo tanto la velocidad, la producción bruta, real, el tiempo de ciclo, demanda mensual, takt time, etc serán expresados en: und: millares.
</t>
        </r>
      </text>
    </comment>
    <comment ref="N20" authorId="0" shapeId="0" xr:uid="{D69DCA07-11DE-4BD7-BA65-570143A11C03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TVA (Tiempo de valor añadido)
Tiempo dedicado a las tareas que transforman el producto (el cliente está dispuesto a pagar por él)</t>
        </r>
      </text>
    </comment>
    <comment ref="E21" authorId="0" shapeId="0" xr:uid="{90F1C588-54FD-4448-94C0-555244202FFF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Tiempo de Ciclo (C/T): </t>
        </r>
        <r>
          <rPr>
            <sz val="9"/>
            <color indexed="81"/>
            <rFont val="Tahoma"/>
            <family val="2"/>
          </rPr>
          <t xml:space="preserve">
Tiempo que pasa entre la fabricación de una pieza y la siguiente</t>
        </r>
      </text>
    </comment>
    <comment ref="N21" authorId="0" shapeId="0" xr:uid="{01534A49-1CE9-44BD-A147-C2B67D718CA0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TNVA (tiempo no valor añadido)
Tiempo de trabajo dedicado a tareas que no agregan valor (el cliente no está dispuesto a pagar por ello)</t>
        </r>
      </text>
    </comment>
    <comment ref="N22" authorId="0" shapeId="0" xr:uid="{5F39A531-88CC-4B44-BA44-66B12CE14F6A}">
      <text>
        <r>
          <rPr>
            <b/>
            <sz val="9"/>
            <color indexed="81"/>
            <rFont val="Tahoma"/>
            <charset val="1"/>
          </rPr>
          <t>ADN Lean:</t>
        </r>
        <r>
          <rPr>
            <sz val="9"/>
            <color indexed="81"/>
            <rFont val="Tahoma"/>
            <charset val="1"/>
          </rPr>
          <t xml:space="preserve">
Tiempo total</t>
        </r>
      </text>
    </comment>
    <comment ref="E23" authorId="0" shapeId="0" xr:uid="{8E036703-E200-4B41-9D53-A8A7F4FC2280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Tiempo de cambio de elementos (TCE)
</t>
        </r>
        <r>
          <rPr>
            <sz val="9"/>
            <color indexed="81"/>
            <rFont val="Tahoma"/>
            <family val="2"/>
          </rPr>
          <t>Tiempo que toma cambiar elementos durante el proceso de fabricación de un producto</t>
        </r>
      </text>
    </comment>
    <comment ref="E24" authorId="0" shapeId="0" xr:uid="{4057F5BB-832A-4092-B240-F0EF86CD4139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Tiempo de cambio de Modelo (C/O)
</t>
        </r>
        <r>
          <rPr>
            <sz val="9"/>
            <color indexed="81"/>
            <rFont val="Tahoma"/>
            <family val="2"/>
          </rPr>
          <t>Tiempo desde que se fabrica la última pieza del producto saliente hasta la primera ok del producto entrante</t>
        </r>
      </text>
    </comment>
    <comment ref="N25" authorId="0" shapeId="0" xr:uid="{6B6764FB-F9DD-485F-A44F-08E0110613AE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Tiempo que se necesita para que una pieza cualquierarecorra un proceso o cadena de valor de principio a fin (cronómetro en pieza)</t>
        </r>
      </text>
    </comment>
    <comment ref="E28" authorId="0" shapeId="0" xr:uid="{D256A800-9F56-4076-968B-1AD296ED78E3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Disponibilidad perdida por paradas-averías y configuración o ajuste</t>
        </r>
      </text>
    </comment>
    <comment ref="E30" authorId="0" shapeId="0" xr:uid="{3B7D7251-9547-4A62-872A-4B65F889EF98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Eficiencia perdida por pequeñas paradas o por reducción de velocidad</t>
        </r>
      </text>
    </comment>
    <comment ref="N30" authorId="0" shapeId="0" xr:uid="{16CA4153-144A-4BD7-85C4-5257C67317BF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Intervalo de tiempo, ritmo o compás a la que se debe producir para satisfacer la demanda</t>
        </r>
      </text>
    </comment>
    <comment ref="G32" authorId="0" shapeId="0" xr:uid="{C6E61DFA-9F56-413B-A514-63CA08AED247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Calidad perdida por puesta en marcha y rechazos de producción</t>
        </r>
      </text>
    </comment>
    <comment ref="E33" authorId="0" shapeId="0" xr:uid="{CF0BDF41-61CD-4CFA-9943-E48BEF66185F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Razón porcentual que sirve para medir el aprovechamiento</t>
        </r>
      </text>
    </comment>
    <comment ref="G33" authorId="0" shapeId="0" xr:uid="{9006A45D-5C14-4C17-A962-3F1496E7E0AB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Razón porcentual que sirve para medirel aprovechamiento integral de la maquinaria industrial</t>
        </r>
      </text>
    </comment>
    <comment ref="E34" authorId="0" shapeId="0" xr:uid="{D092753C-FB80-4DA6-AB58-748682F7822C}">
      <text>
        <r>
          <rPr>
            <b/>
            <sz val="9"/>
            <color indexed="81"/>
            <rFont val="Tahoma"/>
            <family val="2"/>
          </rPr>
          <t xml:space="preserve">ADN Lean:
Cada pieza Cada (CPC):
</t>
        </r>
        <r>
          <rPr>
            <sz val="9"/>
            <color indexed="81"/>
            <rFont val="Tahoma"/>
            <family val="2"/>
          </rPr>
          <t>Cada cuánto se cambia de producto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ADN Lean</author>
  </authors>
  <commentList>
    <comment ref="L11" authorId="0" shapeId="0" xr:uid="{4AD15ADE-ABA9-42BA-864F-5AD966C56725}">
      <text>
        <r>
          <rPr>
            <b/>
            <sz val="9"/>
            <color indexed="81"/>
            <rFont val="Tahoma"/>
            <charset val="1"/>
          </rPr>
          <t>ADN Lean:</t>
        </r>
        <r>
          <rPr>
            <sz val="9"/>
            <color indexed="81"/>
            <rFont val="Tahoma"/>
            <charset val="1"/>
          </rPr>
          <t xml:space="preserve">
(pequeñas paradas y reducción de velocidad)</t>
        </r>
      </text>
    </comment>
  </commentList>
</comments>
</file>

<file path=xl/sharedStrings.xml><?xml version="1.0" encoding="utf-8"?>
<sst xmlns="http://schemas.openxmlformats.org/spreadsheetml/2006/main" count="546" uniqueCount="347">
  <si>
    <t>Total anual</t>
  </si>
  <si>
    <t>Empaques flexibles</t>
  </si>
  <si>
    <t>Laminas termoencogibles</t>
  </si>
  <si>
    <t>Doypacks</t>
  </si>
  <si>
    <t>Etiquetas termoencogibles</t>
  </si>
  <si>
    <t>Etiquetas autoadhesivas</t>
  </si>
  <si>
    <t>Etiquetas Roll Feed</t>
  </si>
  <si>
    <t>Frecuencia
acumulada</t>
  </si>
  <si>
    <t>LP</t>
  </si>
  <si>
    <t>ETERM</t>
  </si>
  <si>
    <t>EAUTO</t>
  </si>
  <si>
    <t>LTERM</t>
  </si>
  <si>
    <t>EFLEX</t>
  </si>
  <si>
    <t>DOYP</t>
  </si>
  <si>
    <t>EROLL</t>
  </si>
  <si>
    <t>Impresión</t>
  </si>
  <si>
    <t>Refilado</t>
  </si>
  <si>
    <t>Pegado</t>
  </si>
  <si>
    <t>Rebobinado</t>
  </si>
  <si>
    <t>Descripción</t>
  </si>
  <si>
    <t>UMD</t>
  </si>
  <si>
    <t>IMP</t>
  </si>
  <si>
    <t>REF</t>
  </si>
  <si>
    <t>PEG</t>
  </si>
  <si>
    <t>REB</t>
  </si>
  <si>
    <t>Número de turnos</t>
  </si>
  <si>
    <t>und</t>
  </si>
  <si>
    <t>Jornada laboral</t>
  </si>
  <si>
    <t>hrs/turno</t>
  </si>
  <si>
    <t>min/día</t>
  </si>
  <si>
    <t>Velocidad teórica</t>
  </si>
  <si>
    <t>und/min</t>
  </si>
  <si>
    <t>Producción bruta</t>
  </si>
  <si>
    <t>und/turno</t>
  </si>
  <si>
    <t>N° máquinas</t>
  </si>
  <si>
    <t>min</t>
  </si>
  <si>
    <t>Tiempos muertos</t>
  </si>
  <si>
    <t>Piezas buenas</t>
  </si>
  <si>
    <t>N° Operarios</t>
  </si>
  <si>
    <t>Tiempo productivo</t>
  </si>
  <si>
    <t>Capacidad productiva</t>
  </si>
  <si>
    <t>und/día</t>
  </si>
  <si>
    <t>Producción real</t>
  </si>
  <si>
    <t>%</t>
  </si>
  <si>
    <t>OEE</t>
  </si>
  <si>
    <t>seg/und</t>
  </si>
  <si>
    <t>Demanda mensual</t>
  </si>
  <si>
    <t>und/mes</t>
  </si>
  <si>
    <t>Días hábiles x mes</t>
  </si>
  <si>
    <t>días/mes</t>
  </si>
  <si>
    <t>Demanda diaria</t>
  </si>
  <si>
    <t>und/dia</t>
  </si>
  <si>
    <t>Valor</t>
  </si>
  <si>
    <t>takt time</t>
  </si>
  <si>
    <t>días</t>
  </si>
  <si>
    <t>Inventario</t>
  </si>
  <si>
    <t>Frecuencia
relativa</t>
  </si>
  <si>
    <t>Costo de PNC ($)</t>
  </si>
  <si>
    <t>Línea de Producto (LP)</t>
  </si>
  <si>
    <t>Tiempo avería (TAV)</t>
  </si>
  <si>
    <t>Rendimiento (R )</t>
  </si>
  <si>
    <t>Disponibilidad ( D )</t>
  </si>
  <si>
    <t>Calidad ( C )</t>
  </si>
  <si>
    <t>Proceso</t>
  </si>
  <si>
    <t>Métrica</t>
  </si>
  <si>
    <t>Plan de Acción</t>
  </si>
  <si>
    <t>Responsable</t>
  </si>
  <si>
    <t>Fecha de término</t>
  </si>
  <si>
    <t>Estatus</t>
  </si>
  <si>
    <t>Estudio de métodos,
estudio de tiempos</t>
  </si>
  <si>
    <t>Jefe de 
Producción</t>
  </si>
  <si>
    <t>25/09/20XY</t>
  </si>
  <si>
    <t>En proceso</t>
  </si>
  <si>
    <t>Jefe de 
Logística</t>
  </si>
  <si>
    <t>20/08/20XY</t>
  </si>
  <si>
    <t>Jefe de 
Calidad</t>
  </si>
  <si>
    <t>15/12/20XY</t>
  </si>
  <si>
    <t>Pendiente</t>
  </si>
  <si>
    <t>TPM</t>
  </si>
  <si>
    <t>Jefe de Mantenimiento</t>
  </si>
  <si>
    <t>24/11/20XY</t>
  </si>
  <si>
    <t>TOC</t>
  </si>
  <si>
    <t>Ventas ($)</t>
  </si>
  <si>
    <t>Total</t>
  </si>
  <si>
    <t>Etapas del Proceso</t>
  </si>
  <si>
    <t>Proveedor</t>
  </si>
  <si>
    <t>Entrada</t>
  </si>
  <si>
    <t>Salida</t>
  </si>
  <si>
    <t>Cliente</t>
  </si>
  <si>
    <t>PETG</t>
  </si>
  <si>
    <t>Tinta</t>
  </si>
  <si>
    <t>Bobinas impresas</t>
  </si>
  <si>
    <t>Impresión Flexográfica</t>
  </si>
  <si>
    <t>Pre Prensa</t>
  </si>
  <si>
    <t>Fotopolímero</t>
  </si>
  <si>
    <t>Recepción de MP</t>
  </si>
  <si>
    <t>Layout del Proceso</t>
  </si>
  <si>
    <t>Diagrama SIPOC del Proceso</t>
  </si>
  <si>
    <t>Bobinas refiladas</t>
  </si>
  <si>
    <t>Bobinas pegadas</t>
  </si>
  <si>
    <t>Bobinas rebobinadas</t>
  </si>
  <si>
    <t>Empaquetado</t>
  </si>
  <si>
    <t>Producto terminado</t>
  </si>
  <si>
    <t>Despacho</t>
  </si>
  <si>
    <t>1. Recepción de MP</t>
  </si>
  <si>
    <t>2. Impresión Flexográfica</t>
  </si>
  <si>
    <t>3. Refilado</t>
  </si>
  <si>
    <t>4. Pegado</t>
  </si>
  <si>
    <t>5. Rebobinado</t>
  </si>
  <si>
    <t>6. Empaquetado</t>
  </si>
  <si>
    <t>7. Despacho</t>
  </si>
  <si>
    <t>TVA</t>
  </si>
  <si>
    <t>TNVA</t>
  </si>
  <si>
    <t>seg</t>
  </si>
  <si>
    <t>Tiempo de espera (TES)</t>
  </si>
  <si>
    <t xml:space="preserve">Tiempo de ciclo (C/T) </t>
  </si>
  <si>
    <t>Cada pieza Cada (CPC)</t>
  </si>
  <si>
    <t>Tiempo de cambio M. (C/O)</t>
  </si>
  <si>
    <t>Tiempo de cambio E. (TCE)</t>
  </si>
  <si>
    <t>Tiempo disponible (EN)</t>
  </si>
  <si>
    <t>A1</t>
  </si>
  <si>
    <t>A2</t>
  </si>
  <si>
    <t>A3</t>
  </si>
  <si>
    <t>A4</t>
  </si>
  <si>
    <t>A5</t>
  </si>
  <si>
    <t>% TVA</t>
  </si>
  <si>
    <t>% TNVA</t>
  </si>
  <si>
    <t>Jefe de Planeamiento</t>
  </si>
  <si>
    <t>Global</t>
  </si>
  <si>
    <t>Lead time</t>
  </si>
  <si>
    <t>Refilado (intermedio)</t>
  </si>
  <si>
    <t>Refilado (final)</t>
  </si>
  <si>
    <t>Troquelado</t>
  </si>
  <si>
    <t>Corte</t>
  </si>
  <si>
    <t>X</t>
  </si>
  <si>
    <t>Laminado</t>
  </si>
  <si>
    <t>Sellado</t>
  </si>
  <si>
    <t>Presentación</t>
  </si>
  <si>
    <t>Unidades</t>
  </si>
  <si>
    <t>bobinas</t>
  </si>
  <si>
    <t>unidades</t>
  </si>
  <si>
    <t xml:space="preserve">Total </t>
  </si>
  <si>
    <t>Actividad</t>
  </si>
  <si>
    <t>Manual</t>
  </si>
  <si>
    <t>Semiautomático</t>
  </si>
  <si>
    <t>Automático</t>
  </si>
  <si>
    <t>Clasificación</t>
  </si>
  <si>
    <t>Montaje de clissé</t>
  </si>
  <si>
    <t>Transporte de cilindros</t>
  </si>
  <si>
    <t>Montaje de cilindro</t>
  </si>
  <si>
    <t>Calibación y registro</t>
  </si>
  <si>
    <t>Revisión de muestra</t>
  </si>
  <si>
    <t>Arranque de producción</t>
  </si>
  <si>
    <t>Desmontaje de anilox</t>
  </si>
  <si>
    <t>Desmontaje de bandejas</t>
  </si>
  <si>
    <t>Preparación de bandeja</t>
  </si>
  <si>
    <t>Montaje de bandeja</t>
  </si>
  <si>
    <t>Revisión de anilox</t>
  </si>
  <si>
    <t>Montaje de anilox</t>
  </si>
  <si>
    <t>Traer la bobina virgen (sustrato)</t>
  </si>
  <si>
    <t>Montaje de sustrato</t>
  </si>
  <si>
    <t>Aprobar de muestra</t>
  </si>
  <si>
    <t>Etapa</t>
  </si>
  <si>
    <t>Set up</t>
  </si>
  <si>
    <t>Producción</t>
  </si>
  <si>
    <t>Impresión flexográfica</t>
  </si>
  <si>
    <t>Metrica</t>
  </si>
  <si>
    <t>Definición</t>
  </si>
  <si>
    <t>Fórmula</t>
  </si>
  <si>
    <t>Takt time</t>
  </si>
  <si>
    <t>Nombre</t>
  </si>
  <si>
    <t>Tiempo Takt</t>
  </si>
  <si>
    <t>Tiempo de ciclo</t>
  </si>
  <si>
    <t>Pedido- entrega
Pedido - envío</t>
  </si>
  <si>
    <t>Tiempo de cambio</t>
  </si>
  <si>
    <t>Tiempo de valor agregado</t>
  </si>
  <si>
    <t>Tiempo de no valor agregado</t>
  </si>
  <si>
    <t>Disponibilidad</t>
  </si>
  <si>
    <t>Calidad</t>
  </si>
  <si>
    <t>Símbolo</t>
  </si>
  <si>
    <t>Kaizen blits
Ideas de mejora</t>
  </si>
  <si>
    <t>Representar todas las ideas de mejora rápida para los procesos</t>
  </si>
  <si>
    <t>Cliente /Proveedor</t>
  </si>
  <si>
    <t>La fábrica representa a clientes y proveedores. Normalmente incluye al menos 1 de cada tipo</t>
  </si>
  <si>
    <t>Casilla de Proceso</t>
  </si>
  <si>
    <t>Operación de proceso o departamento. Incluye la cantidad de participantes</t>
  </si>
  <si>
    <t>Proceso compartido</t>
  </si>
  <si>
    <t>Tabla de datos de proceso</t>
  </si>
  <si>
    <t>Información manual</t>
  </si>
  <si>
    <t>Refrigerio</t>
  </si>
  <si>
    <t>Pausas activas</t>
  </si>
  <si>
    <t>Mantenimiento Preventivo</t>
  </si>
  <si>
    <t>Otros</t>
  </si>
  <si>
    <t>Capacidad requerida</t>
  </si>
  <si>
    <t>Capacidad actual</t>
  </si>
  <si>
    <t>und/hora</t>
  </si>
  <si>
    <t>Tiempo de avería</t>
  </si>
  <si>
    <t>Rendimiento</t>
  </si>
  <si>
    <t>dias</t>
  </si>
  <si>
    <t>Tiempo de ciclo (C/T)</t>
  </si>
  <si>
    <t>Tiempo de cambio (C/O)</t>
  </si>
  <si>
    <t>VNAN</t>
  </si>
  <si>
    <t>VA</t>
  </si>
  <si>
    <t>Operación de proceso o departamento que es compartido con otros mapas de flujo</t>
  </si>
  <si>
    <t>Contiene los datos necesarios para analizar el sistema, se puede ubicar debajo del cliente/Proveedor o casilla de proceso</t>
  </si>
  <si>
    <t>Información electtrónica</t>
  </si>
  <si>
    <t>Flujo de Información de manera manual como informes o conversaciones</t>
  </si>
  <si>
    <t>Flujo de información digital, indica el intercambio de datos electrónico</t>
  </si>
  <si>
    <t>Departamento de control o planificación de la producción centralizada</t>
  </si>
  <si>
    <t>Push (empuje)</t>
  </si>
  <si>
    <t>PEPS (FIFO) Lane</t>
  </si>
  <si>
    <t>Operario</t>
  </si>
  <si>
    <t>Ubicado entre 2 objetos normalmente procesos o proveedor y procesos, representa el recuento de inventario</t>
  </si>
  <si>
    <t>Indica los materiales procedentes de proveedores o los productos terminados que se dirigen de fábrica a clientes</t>
  </si>
  <si>
    <t>Indica el material que se traslada de un proceso al siguiente</t>
  </si>
  <si>
    <t>Primeras entradas, primeras salida. La capacidad máxima de inventario  se representa debajo</t>
  </si>
  <si>
    <t>Son los participantes dentro del proceso. Representa trabajadores/operadores</t>
  </si>
  <si>
    <t>¿Se puede implantar PULL con OPF, FIFO o supermercados y Kanban para evitar mantener stocks altos?</t>
  </si>
  <si>
    <t>¿Qué operaciones podemos agrupar mediante balanceo de líneas para formar células de trabajo?</t>
  </si>
  <si>
    <t>¿Cómo podríamos mejorar los estándares de trabajo para trabajar lo más cercano posible a un 100% VA?</t>
  </si>
  <si>
    <t>¿Cómo podemos lograr que el cuello de botella deje de ser una restricción en nuestro sistema e incrementar la capacidad?</t>
  </si>
  <si>
    <t>Heramienta</t>
  </si>
  <si>
    <t>OPF, FIFO, Supermercado, Kanban</t>
  </si>
  <si>
    <t>Balanceo de líneas</t>
  </si>
  <si>
    <t>Estándarización de trabajos</t>
  </si>
  <si>
    <t>¿Quién regulará el control de Producción MRP o el proceso marcapasos a través de Sistemas Kanban?</t>
  </si>
  <si>
    <t>¿Cómo podemos saber lo que el consumidor necesita y cuando lo necesita?</t>
  </si>
  <si>
    <t>SMED, OEE, EPEC</t>
  </si>
  <si>
    <t>¿Se puede implantar un ritmo al flujo de producción adaptado al consumo? Ajuste al TCP</t>
  </si>
  <si>
    <t>SMED, TPM</t>
  </si>
  <si>
    <t>¿Cómo lograr un flujo ininterrumpido, regular y constante donde el nivel de stock se reduzca en consecuencia el LT?</t>
  </si>
  <si>
    <t>JIT</t>
  </si>
  <si>
    <t>¿Cómo sincronizar flujos, cómo eliminar retrabajos o reprocesos que  incluyen en el OPF?</t>
  </si>
  <si>
    <t>¿Qué etapas pueden simplificarse, eliminarse o combinarse para hacer un flujo más sencillo?</t>
  </si>
  <si>
    <t>Células de trabajo</t>
  </si>
  <si>
    <t>¿Qué hacer para nivelar la carga de trabajo y eliminar los picos y valles de producción?</t>
  </si>
  <si>
    <t>Heijunka</t>
  </si>
  <si>
    <t>¿Qué herramientas de gestión visual pueden hacer visibles los retrasos, los progresos e influir en la creación de flujo continuo?</t>
  </si>
  <si>
    <t>5S, Andon, Diagrama de espagethi, estándares de trabajo, TPM</t>
  </si>
  <si>
    <t>¿Cómo lograr la sostenibilidad de las herramientas Lean para mantener las mejoras?</t>
  </si>
  <si>
    <t>Liderazgo</t>
  </si>
  <si>
    <t>Supermercado</t>
  </si>
  <si>
    <t>Carril FIFO</t>
  </si>
  <si>
    <t xml:space="preserve"> Un inventario con un sistema en el que el primero en entrar es el primero en salir (FIFO).</t>
  </si>
  <si>
    <t>Retirada Kanban</t>
  </si>
  <si>
    <t>Kanban de producción</t>
  </si>
  <si>
    <t>Señal Kanban</t>
  </si>
  <si>
    <t>Indica el número de componentes a fabricar en un proceso que fabrique por lotes.</t>
  </si>
  <si>
    <t>indica la ubicación donde retirar señales Kanban, normalmente ubicado cerca de un supermercado.</t>
  </si>
  <si>
    <t>Indica a un operador que mueva piezas de un supermercado a un proceso.</t>
  </si>
  <si>
    <t>Indica la necesidad de que el producto suministre piezas a un proceso posterior.</t>
  </si>
  <si>
    <t>Representa un punto de almacenamiento Kanban donde los clientes pueden obtener el inventario requerido tan pronto como el proveedor lo repone.</t>
  </si>
  <si>
    <t>Tarjeta Kanban.</t>
  </si>
  <si>
    <t>Lote de tarjetas Kanban</t>
  </si>
  <si>
    <t>Envío de cantidades representadas en grupos o lotes</t>
  </si>
  <si>
    <t>Nivelación de carga 
(heijunka box)</t>
  </si>
  <si>
    <t>Una herramienta que agrupa los Kanban con el fin de nivelar el volumen de producción</t>
  </si>
  <si>
    <t>Caja de información</t>
  </si>
  <si>
    <t>Otra información útil</t>
  </si>
  <si>
    <t>Secuencia de tiro/jalar - Pull Ball</t>
  </si>
  <si>
    <t xml:space="preserve">Proporciona instrucciones para producir de inmediato un tipo y cantidad, normalmente una unidad. </t>
  </si>
  <si>
    <t>Ajustes de los programas basados en la verificación de niveles de inventarios</t>
  </si>
  <si>
    <t>Línea de tiempo</t>
  </si>
  <si>
    <t>Muestra los momentos en el que el proceso añade valor al producto (zona inferior) y los tiempos de espera (zona superior)</t>
  </si>
  <si>
    <t>Tiempo Total</t>
  </si>
  <si>
    <t>Muestra el tiempo total en el que el proceso aporta valor añadido al producto y los tiempos totales de espera</t>
  </si>
  <si>
    <t>Buffer o inventario de seguridad</t>
  </si>
  <si>
    <t>"Buffer" o "Safety stock". Las cantidades deben ser anotadas</t>
  </si>
  <si>
    <t>Celda de trabajo</t>
  </si>
  <si>
    <t>Punto de acumulación de
material. BUFFER.</t>
  </si>
  <si>
    <t>Sirve para cumplir con la
demanda absorbiendo
variaciones. Es una protección a
variaciones EXTERNAS:
Variación en la demanda.</t>
  </si>
  <si>
    <t>Punto de acumulación de
material. STOCK DE
SEGURIDAD.</t>
  </si>
  <si>
    <t>Sirve para cumplir con la
demanda absorbiendo
problemas internos. Es una protección a problemas INTERNOS:
Defectos, averías,…</t>
  </si>
  <si>
    <t>Indica que múltiples procesos están siendo integrados en una celda de trabajo de manufactura.</t>
  </si>
  <si>
    <t>Observación</t>
  </si>
  <si>
    <t>Flujo de materiales PULL</t>
  </si>
  <si>
    <t>El material avanza porque se ha producido un consumo de productos</t>
  </si>
  <si>
    <t>Realiza la planificación mediante un sistema de control del inventario, como la planificación de requerimientos de material (MRP).</t>
  </si>
  <si>
    <t>Sistema MRP/ERP</t>
  </si>
  <si>
    <t>Control de la producción</t>
  </si>
  <si>
    <t>Flujo de MP y PT</t>
  </si>
  <si>
    <t>Intervalo de tiempo, ritmo o compás a la que se debe producir para satisfacer la demanda</t>
  </si>
  <si>
    <t>Tiempo que pasa entre la fabricación de una pieza y la siguiente</t>
  </si>
  <si>
    <t>C/T</t>
  </si>
  <si>
    <t>Tiempo que se necesita para que una pieza cualquierarecorra un proceso o cadena de valor de principio a fin (cronómetro en pieza)</t>
  </si>
  <si>
    <t>C/O</t>
  </si>
  <si>
    <t>Tiempo desde que se fabrica la última pieza del producto saliente hasta la primera ok del producto entrante</t>
  </si>
  <si>
    <t>Tiempo dedicado a las tareas que transforman el producto (el cliente está dispuesto a pagar por él)</t>
  </si>
  <si>
    <t>Tiempo de trabajo dedicado a tareas que no agregan valor (el cliente no está dispuesto a pagar por ello)</t>
  </si>
  <si>
    <t>Flujo de valor</t>
  </si>
  <si>
    <t>El Lean Enterprise Institute, Inc. (LEI) lo define como "todas las acciones -tanto las que crean valor como las que no- necesarias para llevar un producto desde su concepción hasta su lanzamiento (también conocido como flujo de valor operativo). Esto incluye las acciones para procesar la información del cliente y transformar el producto en su camino hacia el cliente".</t>
  </si>
  <si>
    <t>Transporte</t>
  </si>
  <si>
    <t>Medio de envío hacia los clientes o desde proveedores</t>
  </si>
  <si>
    <t>Cliente externo</t>
  </si>
  <si>
    <t>Proveedor Externo</t>
  </si>
  <si>
    <t>Resultado
(VSM Actual)</t>
  </si>
  <si>
    <t>Meta 
(VSM futuro)</t>
  </si>
  <si>
    <t>Objetivo</t>
  </si>
  <si>
    <t>15/06/20XY</t>
  </si>
  <si>
    <t>Nivel de inventario</t>
  </si>
  <si>
    <t>Almacén de Materia prima</t>
  </si>
  <si>
    <t>N°</t>
  </si>
  <si>
    <t>Reducir el nivel de inventario del almacén de materia prima en 60%</t>
  </si>
  <si>
    <t>Reducir el Lead time del proceso  a 1 día</t>
  </si>
  <si>
    <t>Implementar la metodología SMED</t>
  </si>
  <si>
    <t>SMED</t>
  </si>
  <si>
    <t>Implementar el sistema Justo a tiempo (JIT)</t>
  </si>
  <si>
    <t>Realizar un balanceo de línea y TOC</t>
  </si>
  <si>
    <t>Marcapasos, Kanban</t>
  </si>
  <si>
    <t>Métodos de pronósticos (Delphi)</t>
  </si>
  <si>
    <t>Incrementar la disponibilidad del proceso de impresión a 90%</t>
  </si>
  <si>
    <t>Mejorar el rendimiento del proceso de Rebobinado a 85%</t>
  </si>
  <si>
    <t>Aumentar  la calidad del Proceso de pegado a 90%</t>
  </si>
  <si>
    <t>Reducir el tiempo de mantenimiento correctivo del proceso de impresión a 30 minutos</t>
  </si>
  <si>
    <t xml:space="preserve">Implementar Mantenimiento Productivo Total en la máquina de Impresión </t>
  </si>
  <si>
    <t>Capacidad productiva actual</t>
  </si>
  <si>
    <t>Optimizar la capacidad productiva actual de los procesos para mejorar el flujo continuo</t>
  </si>
  <si>
    <t>Implementar herramientas y metodologías de gestión y control de calidad</t>
  </si>
  <si>
    <t>Jidoka, Poka Yoke, TQM</t>
  </si>
  <si>
    <t>JIT (OPF, FIFO, supermercados, kanban)</t>
  </si>
  <si>
    <t>Preguntas tipo para implantar el VSM futuro</t>
  </si>
  <si>
    <t>Implementar los planes de acción anteriores para reducir de forma integral el %TNVA</t>
  </si>
  <si>
    <t>Reducir el % de tiempo de valor no añadido (TNVA) a 10%</t>
  </si>
  <si>
    <t>Varias</t>
  </si>
  <si>
    <t>Jefes de Área</t>
  </si>
  <si>
    <t>Herramienta/
metodología</t>
  </si>
  <si>
    <t>Lead time (TT)</t>
  </si>
  <si>
    <t>Lead time  (TT)</t>
  </si>
  <si>
    <t>días/und</t>
  </si>
  <si>
    <t>Reducir el tiempo de ciclo del proceso de impresión por debajo del takt time (39.9 seg/und)</t>
  </si>
  <si>
    <t>Aplicar el trabajo estandarizado como prioridad al proceso de impresión</t>
  </si>
  <si>
    <t>Reducir el tiempo de cambio de modelo del proceso de impresión a 30 min</t>
  </si>
  <si>
    <t>Balanceo de línea / células de trabajo / TOC</t>
  </si>
  <si>
    <t>RCA, 5W2H, Ishikawa, Pareto, 8Ds</t>
  </si>
  <si>
    <t>Aplicar el análisis de causas y Soluciones asociados al rendimiento de equipos</t>
  </si>
  <si>
    <t>Aplicar la metodología 5s para clasificar, ordenar y estandarizar los procesos alineados a la mejora de la disponibilidad</t>
  </si>
  <si>
    <t>Metodología 5S</t>
  </si>
  <si>
    <t>Programación (Marcapasos)</t>
  </si>
  <si>
    <t>Optimizar el programa de Producción (MRP)</t>
  </si>
  <si>
    <t>Procesos/capacidad utilizada</t>
  </si>
  <si>
    <t>Rollos</t>
  </si>
  <si>
    <t>turnos/día</t>
  </si>
  <si>
    <t>6.3.2. Cálculo de la demanda</t>
  </si>
  <si>
    <t>6.3.1. Cálculo tiempo disponible,tiempo de ciclo y OEE</t>
  </si>
  <si>
    <t>6.3.3. Cálculo de los días de inventario</t>
  </si>
  <si>
    <t>6.3.4. Cálculo de valor agregado y lead time</t>
  </si>
  <si>
    <t>6.3.5. Cálculo del takt time y capacidad del proceso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</si>
</sst>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[$$-540A]#,##0"/>
    <numFmt numFmtId="166" formatCode="0.000"/>
    <numFmt numFmtId="167" formatCode="0.0"/>
    <numFmt numFmtId="168" formatCode="#,##0.000"/>
    <numFmt numFmtId="169" formatCode="#,##0.0"/>
    <numFmt numFmtId="170" formatCode="0.0000"/>
  </numFmts>
  <fonts count="1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7" tint="0.39997558519241921"/>
      <name val="Calibri"/>
      <family val="2"/>
      <scheme val="minor"/>
    </font>
    <font>
      <sz val="13"/>
      <color theme="0" tint="-0.249977111117893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3"/>
      <color theme="0" tint="-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7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5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7" fillId="2" borderId="1" xfId="0" applyFont="1" applyFill="1" applyBorder="1" applyAlignment="1">
      <alignment horizontal="center" vertical="center" wrapText="1"/>
    </xf>
    <xf numFmtId="0" fontId="8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64" fontId="8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9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8" fillId="0" borderId="0" xfId="0" applyFont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3" fontId="8" fillId="0" borderId="1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7" fillId="3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/>
    </xf>
    <xf numFmtId="3" fontId="7" fillId="3" borderId="1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9" fontId="7" fillId="3" borderId="1" xfId="1" applyFont="1" applyFill="1" applyBorder="1" applyAlignment="1">
      <alignment horizontal="center" vertical="center"/>
    </xf>
    <xf numFmtId="9" fontId="11" fillId="3" borderId="1" xfId="1" applyFont="1" applyFill="1" applyBorder="1" applyAlignment="1">
      <alignment horizontal="center" vertical="center"/>
    </xf>
    <xf numFmtId="164" fontId="7" fillId="3" borderId="1" xfId="1" applyNumberFormat="1" applyFont="1" applyFill="1" applyBorder="1" applyAlignment="1">
      <alignment horizontal="center" vertical="center"/>
    </xf>
    <xf numFmtId="164" fontId="11" fillId="3" borderId="1" xfId="1" applyNumberFormat="1" applyFont="1" applyFill="1" applyBorder="1" applyAlignment="1">
      <alignment horizontal="center" vertical="center"/>
    </xf>
    <xf numFmtId="164" fontId="11" fillId="3" borderId="1" xfId="0" applyNumberFormat="1" applyFont="1" applyFill="1" applyBorder="1" applyAlignment="1">
      <alignment horizontal="center" vertical="center"/>
    </xf>
    <xf numFmtId="2" fontId="7" fillId="3" borderId="1" xfId="0" applyNumberFormat="1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2" borderId="0" xfId="0" applyFill="1"/>
    <xf numFmtId="0" fontId="0" fillId="5" borderId="0" xfId="0" applyFill="1"/>
    <xf numFmtId="0" fontId="4" fillId="0" borderId="1" xfId="0" applyFont="1" applyBorder="1" applyAlignment="1">
      <alignment horizontal="left" vertical="center"/>
    </xf>
    <xf numFmtId="166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167" fontId="7" fillId="3" borderId="1" xfId="0" applyNumberFormat="1" applyFont="1" applyFill="1" applyBorder="1" applyAlignment="1">
      <alignment horizontal="center" vertical="center"/>
    </xf>
    <xf numFmtId="168" fontId="7" fillId="3" borderId="1" xfId="0" applyNumberFormat="1" applyFont="1" applyFill="1" applyBorder="1" applyAlignment="1">
      <alignment horizontal="center" vertical="center"/>
    </xf>
    <xf numFmtId="0" fontId="16" fillId="0" borderId="0" xfId="2" applyAlignment="1">
      <alignment vertical="center"/>
    </xf>
    <xf numFmtId="0" fontId="0" fillId="0" borderId="1" xfId="0" applyBorder="1" applyAlignment="1">
      <alignment vertical="center"/>
    </xf>
    <xf numFmtId="169" fontId="7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7" fillId="2" borderId="7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7" fillId="3" borderId="6" xfId="0" applyFont="1" applyFill="1" applyBorder="1" applyAlignment="1">
      <alignment horizontal="left" vertical="center" wrapText="1"/>
    </xf>
    <xf numFmtId="3" fontId="8" fillId="0" borderId="7" xfId="0" applyNumberFormat="1" applyFont="1" applyBorder="1" applyAlignment="1">
      <alignment horizontal="center" vertical="center"/>
    </xf>
    <xf numFmtId="2" fontId="7" fillId="3" borderId="7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4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2" fontId="8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 vertical="center"/>
    </xf>
    <xf numFmtId="0" fontId="17" fillId="4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 wrapText="1"/>
    </xf>
    <xf numFmtId="0" fontId="0" fillId="4" borderId="1" xfId="0" applyFill="1" applyBorder="1" applyAlignment="1">
      <alignment horizontal="center" vertical="center"/>
    </xf>
    <xf numFmtId="166" fontId="4" fillId="0" borderId="1" xfId="0" applyNumberFormat="1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left" vertical="center" wrapText="1"/>
    </xf>
    <xf numFmtId="14" fontId="4" fillId="0" borderId="7" xfId="0" applyNumberFormat="1" applyFont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left" vertical="center" wrapText="1"/>
    </xf>
    <xf numFmtId="1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/>
    </xf>
    <xf numFmtId="9" fontId="7" fillId="2" borderId="1" xfId="0" applyNumberFormat="1" applyFont="1" applyFill="1" applyBorder="1" applyAlignment="1">
      <alignment horizontal="center" vertical="center"/>
    </xf>
    <xf numFmtId="9" fontId="7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2" fontId="11" fillId="4" borderId="1" xfId="0" applyNumberFormat="1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0" fontId="7" fillId="7" borderId="2" xfId="0" applyFont="1" applyFill="1" applyBorder="1" applyAlignment="1">
      <alignment horizontal="left" vertical="center" wrapText="1"/>
    </xf>
    <xf numFmtId="0" fontId="8" fillId="7" borderId="2" xfId="0" applyFont="1" applyFill="1" applyBorder="1" applyAlignment="1">
      <alignment horizontal="center" vertical="center"/>
    </xf>
    <xf numFmtId="3" fontId="7" fillId="7" borderId="1" xfId="0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center" vertical="center"/>
    </xf>
    <xf numFmtId="167" fontId="7" fillId="7" borderId="1" xfId="0" applyNumberFormat="1" applyFont="1" applyFill="1" applyBorder="1" applyAlignment="1">
      <alignment horizontal="center" vertical="center"/>
    </xf>
    <xf numFmtId="164" fontId="7" fillId="7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 wrapText="1"/>
    </xf>
    <xf numFmtId="167" fontId="18" fillId="5" borderId="0" xfId="0" applyNumberFormat="1" applyFont="1" applyFill="1" applyAlignment="1">
      <alignment horizontal="left" vertical="center"/>
    </xf>
    <xf numFmtId="167" fontId="18" fillId="5" borderId="0" xfId="0" applyNumberFormat="1" applyFont="1" applyFill="1" applyAlignment="1">
      <alignment horizontal="center" vertical="center"/>
    </xf>
    <xf numFmtId="1" fontId="18" fillId="5" borderId="0" xfId="0" applyNumberFormat="1" applyFont="1" applyFill="1" applyAlignment="1">
      <alignment horizontal="center" vertical="center"/>
    </xf>
    <xf numFmtId="170" fontId="18" fillId="5" borderId="0" xfId="0" applyNumberFormat="1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99"/>
      <color rgb="FF6699FF"/>
      <color rgb="FF99FF66"/>
      <color rgb="FFCC66FF"/>
      <color rgb="FF99CCFF"/>
      <color rgb="FFCC99FF"/>
      <color rgb="FF66CC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Diagrama de Pareto - Costo de Productos no conformes ($)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'6.1'!$K$21</c:f>
              <c:strCache>
                <c:ptCount val="1"/>
                <c:pt idx="0">
                  <c:v>Costo de PNC ($)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C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8DE-4270-A679-C5ABBCA3283A}"/>
              </c:ext>
            </c:extLst>
          </c:dPt>
          <c:dPt>
            <c:idx val="1"/>
            <c:invertIfNegative val="0"/>
            <c:bubble3D val="0"/>
            <c:spPr>
              <a:solidFill>
                <a:srgbClr val="CC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DE-4270-A679-C5ABBCA328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'6.1'!$J$22:$J$27</c:f>
              <c:strCache>
                <c:ptCount val="6"/>
                <c:pt idx="0">
                  <c:v>ETERM</c:v>
                </c:pt>
                <c:pt idx="1">
                  <c:v>EAUTO</c:v>
                </c:pt>
                <c:pt idx="2">
                  <c:v>LTERM</c:v>
                </c:pt>
                <c:pt idx="3">
                  <c:v>EFLEX</c:v>
                </c:pt>
                <c:pt idx="4">
                  <c:v>DOYP</c:v>
                </c:pt>
                <c:pt idx="5">
                  <c:v>EROLL</c:v>
                </c:pt>
              </c:strCache>
            </c:strRef>
          </c:cat>
          <c:val>
            <c:numRef>
              <c:f>'6.1'!$K$22:$K$27</c:f>
              <c:numCache>
                <c:formatCode>[$$-540A]#,##0</c:formatCode>
                <c:ptCount val="6"/>
                <c:pt idx="0">
                  <c:v>245300</c:v>
                </c:pt>
                <c:pt idx="1">
                  <c:v>40010</c:v>
                </c:pt>
                <c:pt idx="2">
                  <c:v>32412</c:v>
                </c:pt>
                <c:pt idx="3">
                  <c:v>26790</c:v>
                </c:pt>
                <c:pt idx="4">
                  <c:v>6960</c:v>
                </c:pt>
                <c:pt idx="5">
                  <c:v>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E-4270-A679-C5ABBCA3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4219280"/>
        <c:axId val="1044225040"/>
      </c:barChart>
      <c:lineChart>
        <c:grouping val="standard"/>
        <c:varyColors val="0"/>
        <c:ser>
          <c:idx val="1"/>
          <c:order val="1"/>
          <c:tx>
            <c:strRef>
              <c:f>'6.1'!$M$21</c:f>
              <c:strCache>
                <c:ptCount val="1"/>
                <c:pt idx="0">
                  <c:v>Frecuencia
acumulada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'6.1'!$J$22:$J$27</c:f>
              <c:strCache>
                <c:ptCount val="6"/>
                <c:pt idx="0">
                  <c:v>ETERM</c:v>
                </c:pt>
                <c:pt idx="1">
                  <c:v>EAUTO</c:v>
                </c:pt>
                <c:pt idx="2">
                  <c:v>LTERM</c:v>
                </c:pt>
                <c:pt idx="3">
                  <c:v>EFLEX</c:v>
                </c:pt>
                <c:pt idx="4">
                  <c:v>DOYP</c:v>
                </c:pt>
                <c:pt idx="5">
                  <c:v>EROLL</c:v>
                </c:pt>
              </c:strCache>
            </c:strRef>
          </c:cat>
          <c:val>
            <c:numRef>
              <c:f>'6.1'!$M$22:$M$27</c:f>
              <c:numCache>
                <c:formatCode>0.0%</c:formatCode>
                <c:ptCount val="6"/>
                <c:pt idx="0">
                  <c:v>0.69419485565671168</c:v>
                </c:pt>
                <c:pt idx="1">
                  <c:v>0.80742247968779624</c:v>
                </c:pt>
                <c:pt idx="2">
                  <c:v>0.89914789208708423</c:v>
                </c:pt>
                <c:pt idx="3">
                  <c:v>0.97496313947005731</c:v>
                </c:pt>
                <c:pt idx="4">
                  <c:v>0.99465982188086333</c:v>
                </c:pt>
                <c:pt idx="5" formatCode="0%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E-4270-A679-C5ABBCA3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223240"/>
        <c:axId val="1044222880"/>
      </c:lineChart>
      <c:catAx>
        <c:axId val="104421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44225040"/>
        <c:crosses val="autoZero"/>
        <c:auto val="1"/>
        <c:lblAlgn val="ctr"/>
        <c:lblOffset val="100"/>
        <c:noMultiLvlLbl val="0"/>
      </c:catAx>
      <c:valAx>
        <c:axId val="1044225040"/>
        <c:scaling>
          <c:orientation val="minMax"/>
        </c:scaling>
        <c:delete val="0"/>
        <c:axPos val="l"/>
        <c:numFmt formatCode="[$$-540A]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44219280"/>
        <c:crosses val="autoZero"/>
        <c:crossBetween val="between"/>
      </c:valAx>
      <c:valAx>
        <c:axId val="10442228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44223240"/>
        <c:crosses val="max"/>
        <c:crossBetween val="between"/>
      </c:valAx>
      <c:catAx>
        <c:axId val="1044223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442228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Diagrama de Pareto - Ventas ($)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'6.1'!$U$21</c:f>
              <c:strCache>
                <c:ptCount val="1"/>
                <c:pt idx="0">
                  <c:v>Ventas ($)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C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662-451C-A888-2BE5BB029375}"/>
              </c:ext>
            </c:extLst>
          </c:dPt>
          <c:dPt>
            <c:idx val="5"/>
            <c:invertIfNegative val="0"/>
            <c:bubble3D val="0"/>
            <c:spPr>
              <a:solidFill>
                <a:srgbClr val="CC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0C-46BA-B3FD-02700B739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'6.1'!$T$22:$T$27</c:f>
              <c:strCache>
                <c:ptCount val="6"/>
                <c:pt idx="0">
                  <c:v>ETERM</c:v>
                </c:pt>
                <c:pt idx="1">
                  <c:v>EAUTO</c:v>
                </c:pt>
                <c:pt idx="2">
                  <c:v>EFLEX</c:v>
                </c:pt>
                <c:pt idx="3">
                  <c:v>DOYP</c:v>
                </c:pt>
                <c:pt idx="4">
                  <c:v>LTERM</c:v>
                </c:pt>
                <c:pt idx="5">
                  <c:v>EROLL</c:v>
                </c:pt>
              </c:strCache>
            </c:strRef>
          </c:cat>
          <c:val>
            <c:numRef>
              <c:f>'6.1'!$U$22:$U$27</c:f>
              <c:numCache>
                <c:formatCode>[$$-540A]#,##0</c:formatCode>
                <c:ptCount val="6"/>
                <c:pt idx="0">
                  <c:v>17697450</c:v>
                </c:pt>
                <c:pt idx="1">
                  <c:v>5258460</c:v>
                </c:pt>
                <c:pt idx="2">
                  <c:v>934691</c:v>
                </c:pt>
                <c:pt idx="3">
                  <c:v>514890</c:v>
                </c:pt>
                <c:pt idx="4">
                  <c:v>168749</c:v>
                </c:pt>
                <c:pt idx="5">
                  <c:v>98758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2-451C-A888-2BE5BB02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4176800"/>
        <c:axId val="1044179680"/>
      </c:barChart>
      <c:lineChart>
        <c:grouping val="standard"/>
        <c:varyColors val="0"/>
        <c:ser>
          <c:idx val="1"/>
          <c:order val="1"/>
          <c:tx>
            <c:strRef>
              <c:f>'6.1'!$W$21</c:f>
              <c:strCache>
                <c:ptCount val="1"/>
                <c:pt idx="0">
                  <c:v>Frecuencia
acumulada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'6.1'!$T$22:$T$27</c:f>
              <c:strCache>
                <c:ptCount val="6"/>
                <c:pt idx="0">
                  <c:v>ETERM</c:v>
                </c:pt>
                <c:pt idx="1">
                  <c:v>EAUTO</c:v>
                </c:pt>
                <c:pt idx="2">
                  <c:v>EFLEX</c:v>
                </c:pt>
                <c:pt idx="3">
                  <c:v>DOYP</c:v>
                </c:pt>
                <c:pt idx="4">
                  <c:v>LTERM</c:v>
                </c:pt>
                <c:pt idx="5">
                  <c:v>EROLL</c:v>
                </c:pt>
              </c:strCache>
            </c:strRef>
          </c:cat>
          <c:val>
            <c:numRef>
              <c:f>'6.1'!$W$22:$W$27</c:f>
              <c:numCache>
                <c:formatCode>0.0%</c:formatCode>
                <c:ptCount val="6"/>
                <c:pt idx="0">
                  <c:v>0.71728008083979089</c:v>
                </c:pt>
                <c:pt idx="1">
                  <c:v>0.93040618736320568</c:v>
                </c:pt>
                <c:pt idx="2">
                  <c:v>0.96828934205725625</c:v>
                </c:pt>
                <c:pt idx="3">
                  <c:v>0.9891579045238037</c:v>
                </c:pt>
                <c:pt idx="4">
                  <c:v>0.99599732468668789</c:v>
                </c:pt>
                <c:pt idx="5" formatCode="0%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2-451C-A888-2BE5BB02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174280"/>
        <c:axId val="1044182560"/>
      </c:lineChart>
      <c:catAx>
        <c:axId val="104417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44179680"/>
        <c:crosses val="autoZero"/>
        <c:auto val="1"/>
        <c:lblAlgn val="ctr"/>
        <c:lblOffset val="100"/>
        <c:noMultiLvlLbl val="0"/>
      </c:catAx>
      <c:valAx>
        <c:axId val="1044179680"/>
        <c:scaling>
          <c:orientation val="minMax"/>
        </c:scaling>
        <c:delete val="0"/>
        <c:axPos val="l"/>
        <c:numFmt formatCode="[$$-540A]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44176800"/>
        <c:crosses val="autoZero"/>
        <c:crossBetween val="between"/>
      </c:valAx>
      <c:valAx>
        <c:axId val="1044182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44174280"/>
        <c:crosses val="max"/>
        <c:crossBetween val="between"/>
      </c:valAx>
      <c:catAx>
        <c:axId val="1044174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44182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OEE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"/>
            <c:marker>
              <c:symbol val="circle"/>
              <c:size val="7"/>
              <c:spPr>
                <a:solidFill>
                  <a:srgbClr val="FFFF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213-4D7E-8FD4-6BD026B0558E}"/>
              </c:ext>
            </c:extLst>
          </c:dPt>
          <c:dPt>
            <c:idx val="3"/>
            <c:marker>
              <c:symbol val="circle"/>
              <c:size val="7"/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2BE-4F63-B429-5353AC08D5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'6.3'!$G$7:$J$7</c:f>
              <c:strCache>
                <c:ptCount val="4"/>
                <c:pt idx="0">
                  <c:v>Impresión</c:v>
                </c:pt>
                <c:pt idx="1">
                  <c:v>Refilado</c:v>
                </c:pt>
                <c:pt idx="2">
                  <c:v>Pegado</c:v>
                </c:pt>
                <c:pt idx="3">
                  <c:v>Rebobinado</c:v>
                </c:pt>
              </c:strCache>
            </c:strRef>
          </c:cat>
          <c:val>
            <c:numRef>
              <c:f>'6.3'!$G$33:$J$33</c:f>
              <c:numCache>
                <c:formatCode>0.0%</c:formatCode>
                <c:ptCount val="4"/>
                <c:pt idx="0">
                  <c:v>0.53553719008264467</c:v>
                </c:pt>
                <c:pt idx="1">
                  <c:v>0.70230716253443537</c:v>
                </c:pt>
                <c:pt idx="2">
                  <c:v>0.4101239669421487</c:v>
                </c:pt>
                <c:pt idx="3">
                  <c:v>0.4878328741965105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E-4F63-B429-5353AC08D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608176"/>
        <c:axId val="730603856"/>
      </c:lineChart>
      <c:catAx>
        <c:axId val="73060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603856"/>
        <c:crosses val="autoZero"/>
        <c:auto val="1"/>
        <c:lblAlgn val="ctr"/>
        <c:lblOffset val="100"/>
        <c:noMultiLvlLbl val="0"/>
      </c:catAx>
      <c:valAx>
        <c:axId val="7306038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60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Tiempo de ciclo vs Takt time (seg/und)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Tiempo de ciclo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A8-45D1-8ED2-FE018191E6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'6.3'!$G$7:$J$7</c:f>
              <c:strCache>
                <c:ptCount val="4"/>
                <c:pt idx="0">
                  <c:v>Impresión</c:v>
                </c:pt>
                <c:pt idx="1">
                  <c:v>Refilado</c:v>
                </c:pt>
                <c:pt idx="2">
                  <c:v>Pegado</c:v>
                </c:pt>
                <c:pt idx="3">
                  <c:v>Rebobinado</c:v>
                </c:pt>
              </c:strCache>
            </c:strRef>
          </c:cat>
          <c:val>
            <c:numRef>
              <c:f>'6.3'!$G$21:$J$21</c:f>
              <c:numCache>
                <c:formatCode>0.0</c:formatCode>
                <c:ptCount val="4"/>
                <c:pt idx="0">
                  <c:v>45.093167701863351</c:v>
                </c:pt>
                <c:pt idx="1">
                  <c:v>16.62087912087912</c:v>
                </c:pt>
                <c:pt idx="2">
                  <c:v>22.407407407407408</c:v>
                </c:pt>
                <c:pt idx="3">
                  <c:v>30.555555555555557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8-45D1-8ED2-FE018191E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3898064"/>
        <c:axId val="963901304"/>
      </c:barChart>
      <c:lineChart>
        <c:grouping val="standard"/>
        <c:varyColors val="0"/>
        <c:ser>
          <c:idx val="1"/>
          <c:order val="1"/>
          <c:tx>
            <c:v>Takt Time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'6.3'!$G$7:$J$7</c:f>
              <c:strCache>
                <c:ptCount val="4"/>
                <c:pt idx="0">
                  <c:v>Impresión</c:v>
                </c:pt>
                <c:pt idx="1">
                  <c:v>Refilado</c:v>
                </c:pt>
                <c:pt idx="2">
                  <c:v>Pegado</c:v>
                </c:pt>
                <c:pt idx="3">
                  <c:v>Rebobinado</c:v>
                </c:pt>
              </c:strCache>
            </c:strRef>
          </c:cat>
          <c:val>
            <c:numRef>
              <c:f>'6.3'!$G$35:$J$35</c:f>
              <c:numCache>
                <c:formatCode>0.0</c:formatCode>
                <c:ptCount val="4"/>
                <c:pt idx="0">
                  <c:v>39.93</c:v>
                </c:pt>
                <c:pt idx="1">
                  <c:v>39.93</c:v>
                </c:pt>
                <c:pt idx="2">
                  <c:v>39.93</c:v>
                </c:pt>
                <c:pt idx="3">
                  <c:v>39.93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8-45D1-8ED2-FE018191E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898064"/>
        <c:axId val="963901304"/>
      </c:lineChart>
      <c:catAx>
        <c:axId val="96389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63901304"/>
        <c:crosses val="autoZero"/>
        <c:auto val="1"/>
        <c:lblAlgn val="ctr"/>
        <c:lblOffset val="100"/>
        <c:noMultiLvlLbl val="0"/>
      </c:catAx>
      <c:valAx>
        <c:axId val="9639013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6389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%TVA vs %TNVA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B8-467D-8C28-45635D2ACA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B8-467D-8C28-45635D2ACA38}"/>
              </c:ext>
            </c:extLst>
          </c:dPt>
          <c:dLbls>
            <c:numFmt formatCode="0.0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'6.3'!$N$23:$N$24</c:f>
              <c:strCache>
                <c:ptCount val="2"/>
                <c:pt idx="0">
                  <c:v>% TVA</c:v>
                </c:pt>
                <c:pt idx="1">
                  <c:v>% TNVA</c:v>
                </c:pt>
              </c:strCache>
            </c:strRef>
          </c:cat>
          <c:val>
            <c:numRef>
              <c:f>'6.3'!$P$23:$P$24</c:f>
              <c:numCache>
                <c:formatCode>#,##0.000</c:formatCode>
                <c:ptCount val="2"/>
                <c:pt idx="0">
                  <c:v>2.8753266831728061E-2</c:v>
                </c:pt>
                <c:pt idx="1">
                  <c:v>99.971246733168272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B8-467D-8C28-45635D2AC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 (%), R (%),</a:t>
            </a:r>
            <a:r>
              <a:rPr lang="es-PE" baseline="0"/>
              <a:t> C (%)</a:t>
            </a:r>
            <a:r>
              <a:rPr lang="es-PE"/>
              <a:t> por máquina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Disponibilidad</c:v>
          </c:tx>
          <c:spPr>
            <a:solidFill>
              <a:srgbClr val="66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'6.3'!$G$7:$J$7</c:f>
              <c:strCache>
                <c:ptCount val="4"/>
                <c:pt idx="0">
                  <c:v>Impresión</c:v>
                </c:pt>
                <c:pt idx="1">
                  <c:v>Refilado</c:v>
                </c:pt>
                <c:pt idx="2">
                  <c:v>Pegado</c:v>
                </c:pt>
                <c:pt idx="3">
                  <c:v>Rebobinado</c:v>
                </c:pt>
              </c:strCache>
            </c:strRef>
          </c:cat>
          <c:val>
            <c:numRef>
              <c:f>'6.3'!$G$28:$J$28</c:f>
              <c:numCache>
                <c:formatCode>0%</c:formatCode>
                <c:ptCount val="4"/>
                <c:pt idx="0">
                  <c:v>0.76033057851239672</c:v>
                </c:pt>
                <c:pt idx="1">
                  <c:v>0.83801652892561984</c:v>
                </c:pt>
                <c:pt idx="2">
                  <c:v>0.78264462809917357</c:v>
                </c:pt>
                <c:pt idx="3">
                  <c:v>0.78925619834710747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3-44FA-8ED6-4C86B2C6B30D}"/>
            </c:ext>
          </c:extLst>
        </c:ser>
        <c:ser>
          <c:idx val="1"/>
          <c:order val="1"/>
          <c:tx>
            <c:v>Rendimiento</c:v>
          </c:tx>
          <c:spPr>
            <a:solidFill>
              <a:srgbClr val="99FF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'6.3'!$G$7:$J$7</c:f>
              <c:strCache>
                <c:ptCount val="4"/>
                <c:pt idx="0">
                  <c:v>Impresión</c:v>
                </c:pt>
                <c:pt idx="1">
                  <c:v>Refilado</c:v>
                </c:pt>
                <c:pt idx="2">
                  <c:v>Pegado</c:v>
                </c:pt>
                <c:pt idx="3">
                  <c:v>Rebobinado</c:v>
                </c:pt>
              </c:strCache>
            </c:strRef>
          </c:cat>
          <c:val>
            <c:numRef>
              <c:f>'6.3'!$G$30:$J$30</c:f>
              <c:numCache>
                <c:formatCode>0.0%</c:formatCode>
                <c:ptCount val="4"/>
                <c:pt idx="0">
                  <c:v>0.875</c:v>
                </c:pt>
                <c:pt idx="1">
                  <c:v>0.89743589743589747</c:v>
                </c:pt>
                <c:pt idx="2">
                  <c:v>0.85533262935586063</c:v>
                </c:pt>
                <c:pt idx="3">
                  <c:v>0.69109947643979053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3-44FA-8ED6-4C86B2C6B30D}"/>
            </c:ext>
          </c:extLst>
        </c:ser>
        <c:ser>
          <c:idx val="2"/>
          <c:order val="2"/>
          <c:tx>
            <c:v>Calidad</c:v>
          </c:tx>
          <c:spPr>
            <a:solidFill>
              <a:srgbClr val="CC66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'6.3'!$G$7:$J$7</c:f>
              <c:strCache>
                <c:ptCount val="4"/>
                <c:pt idx="0">
                  <c:v>Impresión</c:v>
                </c:pt>
                <c:pt idx="1">
                  <c:v>Refilado</c:v>
                </c:pt>
                <c:pt idx="2">
                  <c:v>Pegado</c:v>
                </c:pt>
                <c:pt idx="3">
                  <c:v>Rebobinado</c:v>
                </c:pt>
              </c:strCache>
            </c:strRef>
          </c:cat>
          <c:val>
            <c:numRef>
              <c:f>'6.3'!$G$32:$J$32</c:f>
              <c:numCache>
                <c:formatCode>0.0%</c:formatCode>
                <c:ptCount val="4"/>
                <c:pt idx="0">
                  <c:v>0.80496894409937891</c:v>
                </c:pt>
                <c:pt idx="1">
                  <c:v>0.93383699633699635</c:v>
                </c:pt>
                <c:pt idx="2">
                  <c:v>0.61265432098765427</c:v>
                </c:pt>
                <c:pt idx="3">
                  <c:v>0.89436026936026936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63-44FA-8ED6-4C86B2C6B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1768528"/>
        <c:axId val="521771048"/>
      </c:barChart>
      <c:catAx>
        <c:axId val="52176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21771048"/>
        <c:crosses val="autoZero"/>
        <c:auto val="1"/>
        <c:lblAlgn val="ctr"/>
        <c:lblOffset val="100"/>
        <c:noMultiLvlLbl val="0"/>
      </c:catAx>
      <c:valAx>
        <c:axId val="5217710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2176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Capacidad  actual</a:t>
            </a:r>
            <a:r>
              <a:rPr lang="es-PE" baseline="0"/>
              <a:t> vs Requerida </a:t>
            </a:r>
            <a:r>
              <a:rPr lang="es-PE"/>
              <a:t>por Máquina (und/hora)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Capacidad actual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A23-43E0-ADFA-CE68C77EBE2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23-43E0-ADFA-CE68C77EBE2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23-43E0-ADFA-CE68C77EBE2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A23-43E0-ADFA-CE68C77EBE29}"/>
              </c:ext>
            </c:extLst>
          </c:dPt>
          <c:dLbls>
            <c:dLbl>
              <c:idx val="0"/>
              <c:layout>
                <c:manualLayout>
                  <c:x val="0"/>
                  <c:y val="3.1034461692599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3-43E0-ADFA-CE68C77EB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'6.3'!$G$7:$J$7</c:f>
              <c:strCache>
                <c:ptCount val="4"/>
                <c:pt idx="0">
                  <c:v>Impresión</c:v>
                </c:pt>
                <c:pt idx="1">
                  <c:v>Refilado</c:v>
                </c:pt>
                <c:pt idx="2">
                  <c:v>Pegado</c:v>
                </c:pt>
                <c:pt idx="3">
                  <c:v>Rebobinado</c:v>
                </c:pt>
              </c:strCache>
            </c:strRef>
          </c:cat>
          <c:val>
            <c:numRef>
              <c:f>'6.3'!$G$37:$J$37</c:f>
              <c:numCache>
                <c:formatCode>0</c:formatCode>
                <c:ptCount val="4"/>
                <c:pt idx="0">
                  <c:v>79.834710743801665</c:v>
                </c:pt>
                <c:pt idx="1">
                  <c:v>216.59504132231405</c:v>
                </c:pt>
                <c:pt idx="2">
                  <c:v>160.66115702479337</c:v>
                </c:pt>
                <c:pt idx="3">
                  <c:v>117.81818181818181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3-43E0-ADFA-CE68C77EB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7839080"/>
        <c:axId val="787835840"/>
      </c:barChart>
      <c:lineChart>
        <c:grouping val="standard"/>
        <c:varyColors val="0"/>
        <c:ser>
          <c:idx val="0"/>
          <c:order val="0"/>
          <c:tx>
            <c:v>Capacidad requerida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'6.3'!$G$7:$J$7</c:f>
              <c:strCache>
                <c:ptCount val="4"/>
                <c:pt idx="0">
                  <c:v>Impresión</c:v>
                </c:pt>
                <c:pt idx="1">
                  <c:v>Refilado</c:v>
                </c:pt>
                <c:pt idx="2">
                  <c:v>Pegado</c:v>
                </c:pt>
                <c:pt idx="3">
                  <c:v>Rebobinado</c:v>
                </c:pt>
              </c:strCache>
            </c:strRef>
          </c:cat>
          <c:val>
            <c:numRef>
              <c:f>'6.3'!$G$36:$J$36</c:f>
              <c:numCache>
                <c:formatCode>0</c:formatCode>
                <c:ptCount val="4"/>
                <c:pt idx="0">
                  <c:v>90.157776108189324</c:v>
                </c:pt>
                <c:pt idx="1">
                  <c:v>90.157776108189324</c:v>
                </c:pt>
                <c:pt idx="2">
                  <c:v>90.157776108189324</c:v>
                </c:pt>
                <c:pt idx="3">
                  <c:v>90.157776108189324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3-43E0-ADFA-CE68C77EB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839080"/>
        <c:axId val="787835840"/>
      </c:lineChart>
      <c:catAx>
        <c:axId val="787839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87835840"/>
        <c:crosses val="autoZero"/>
        <c:auto val="1"/>
        <c:lblAlgn val="ctr"/>
        <c:lblOffset val="100"/>
        <c:noMultiLvlLbl val="0"/>
      </c:catAx>
      <c:valAx>
        <c:axId val="787835840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87839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Inventario (Días)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87-4784-A7E2-27494B6EC8A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7-4784-A7E2-27494B6EC8A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7-4784-A7E2-27494B6EC8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'6.3'!$P$13:$U$13</c:f>
              <c:strCache>
                <c:ptCount val="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Total</c:v>
                </c:pt>
              </c:strCache>
            </c:strRef>
          </c:cat>
          <c:val>
            <c:numRef>
              <c:f>'6.3'!$P$15:$U$15</c:f>
              <c:numCache>
                <c:formatCode>0.00</c:formatCode>
                <c:ptCount val="6"/>
                <c:pt idx="0">
                  <c:v>2.4750000000000001</c:v>
                </c:pt>
                <c:pt idx="1">
                  <c:v>0.88</c:v>
                </c:pt>
                <c:pt idx="2">
                  <c:v>0.13749999999999998</c:v>
                </c:pt>
                <c:pt idx="3">
                  <c:v>6.3524999999999998E-2</c:v>
                </c:pt>
                <c:pt idx="4">
                  <c:v>1.0587499999999999</c:v>
                </c:pt>
                <c:pt idx="5" formatCode="0.000">
                  <c:v>4.6147749999999998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87-4784-A7E2-27494B6EC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2828528"/>
        <c:axId val="1092831048"/>
      </c:barChart>
      <c:catAx>
        <c:axId val="1092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92831048"/>
        <c:crosses val="autoZero"/>
        <c:auto val="1"/>
        <c:lblAlgn val="ctr"/>
        <c:lblOffset val="100"/>
        <c:noMultiLvlLbl val="0"/>
      </c:catAx>
      <c:valAx>
        <c:axId val="109283104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92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Lead Time del Proceso (días)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656-417C-B5D3-07289105A5A8}"/>
              </c:ext>
            </c:extLst>
          </c:dPt>
          <c:dPt>
            <c:idx val="2"/>
            <c:invertIfNegative val="0"/>
            <c:bubble3D val="0"/>
            <c:spPr>
              <a:solidFill>
                <a:srgbClr val="66CC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56-417C-B5D3-07289105A5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'6.3'!$N$20:$N$22</c:f>
              <c:strCache>
                <c:ptCount val="3"/>
                <c:pt idx="0">
                  <c:v>TVA</c:v>
                </c:pt>
                <c:pt idx="1">
                  <c:v>TNVA</c:v>
                </c:pt>
                <c:pt idx="2">
                  <c:v>Lead time (TT)</c:v>
                </c:pt>
              </c:strCache>
            </c:strRef>
          </c:cat>
          <c:val>
            <c:numRef>
              <c:f>'6.3'!$Q$20:$Q$22</c:f>
              <c:numCache>
                <c:formatCode>0.000</c:formatCode>
                <c:ptCount val="3"/>
                <c:pt idx="0">
                  <c:v>1.3272802058530721E-3</c:v>
                </c:pt>
                <c:pt idx="1">
                  <c:v>4.6147749999999998</c:v>
                </c:pt>
                <c:pt idx="2">
                  <c:v>4.6161022802058529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6-417C-B5D3-07289105A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1339248"/>
        <c:axId val="971339608"/>
      </c:barChart>
      <c:catAx>
        <c:axId val="9713392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71339608"/>
        <c:crosses val="autoZero"/>
        <c:auto val="1"/>
        <c:lblAlgn val="ctr"/>
        <c:lblOffset val="100"/>
        <c:noMultiLvlLbl val="0"/>
      </c:catAx>
      <c:valAx>
        <c:axId val="971339608"/>
        <c:scaling>
          <c:orientation val="minMax"/>
        </c:scaling>
        <c:delete val="0"/>
        <c:axPos val="t"/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7133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_xlchart.v1.0</cx:f>
      </cx:strDim>
      <cx:numDim type="val">
        <cx:f dir="row">_xlchart.v1.1</cx:f>
      </cx:numDim>
    </cx:data>
  </cx:chartData>
  <cx:chart>
    <cx:title pos="t" align="ctr" overlay="0">
      <cx:tx>
        <cx:txData>
          <cx:v>Procesos - Etiquetas termoencogibles (rollos)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r>
            <a:rPr kumimoji="0" lang="es-PE" sz="1400" b="0" i="0" u="none" strike="noStrike" kern="120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</a:rPr>
            <a:t>Procesos - Etiquetas termoencogibles (rollos)</a:t>
          </a:r>
        </a:p>
      </cx:txPr>
    </cx:title>
    <cx:plotArea>
      <cx:plotAreaRegion>
        <cx:series layoutId="waterfall" uniqueId="{212C2C5D-9B69-40D4-A3BB-FBA50739F57B}">
          <cx:dataId val="0"/>
          <cx:layoutPr>
            <cx:subtotals/>
          </cx:layoutPr>
        </cx:series>
      </cx:plotAreaRegion>
      <cx:axis id="0">
        <cx:catScaling gapWidth="2.19000006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 u="none">
                <a:solidFill>
                  <a:schemeClr val="tx1"/>
                </a:solidFill>
                <a:latin typeface="+mn-lt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s-PE" sz="1200" u="none">
              <a:solidFill>
                <a:schemeClr val="tx1"/>
              </a:solidFill>
              <a:latin typeface="+mn-lt"/>
            </a:endParaRPr>
          </a:p>
        </cx:txPr>
      </cx:axis>
      <cx:axis id="1">
        <cx:valScaling max="4" min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 u="none">
                <a:solidFill>
                  <a:schemeClr val="tx1"/>
                </a:solidFill>
                <a:latin typeface="+mn-lt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s-PE" sz="1200" u="none">
              <a:solidFill>
                <a:schemeClr val="tx1"/>
              </a:solidFill>
              <a:latin typeface="+mn-lt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.4'!A1"/><Relationship Id="rId13" Type="http://schemas.openxmlformats.org/officeDocument/2006/relationships/hyperlink" Target="#'6.2'!A1"/><Relationship Id="rId3" Type="http://schemas.openxmlformats.org/officeDocument/2006/relationships/hyperlink" Target="#'3'!A1"/><Relationship Id="rId7" Type="http://schemas.openxmlformats.org/officeDocument/2006/relationships/hyperlink" Target="#'6.3'!A1"/><Relationship Id="rId12" Type="http://schemas.openxmlformats.org/officeDocument/2006/relationships/image" Target="../media/image1.png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.1'!A1"/><Relationship Id="rId11" Type="http://schemas.openxmlformats.org/officeDocument/2006/relationships/hyperlink" Target="#'6.7'!A1"/><Relationship Id="rId5" Type="http://schemas.openxmlformats.org/officeDocument/2006/relationships/hyperlink" Target="#'5'!A1"/><Relationship Id="rId10" Type="http://schemas.openxmlformats.org/officeDocument/2006/relationships/hyperlink" Target="#'6.6'!A1"/><Relationship Id="rId4" Type="http://schemas.openxmlformats.org/officeDocument/2006/relationships/hyperlink" Target="#'4'!A1"/><Relationship Id="rId9" Type="http://schemas.openxmlformats.org/officeDocument/2006/relationships/hyperlink" Target="#'6.5'!A1"/><Relationship Id="rId1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6.1'!A1"/><Relationship Id="rId13" Type="http://schemas.openxmlformats.org/officeDocument/2006/relationships/hyperlink" Target="#'6.7'!A1"/><Relationship Id="rId3" Type="http://schemas.openxmlformats.org/officeDocument/2006/relationships/hyperlink" Target="#'1'!A1"/><Relationship Id="rId7" Type="http://schemas.openxmlformats.org/officeDocument/2006/relationships/hyperlink" Target="#'5'!A1"/><Relationship Id="rId12" Type="http://schemas.openxmlformats.org/officeDocument/2006/relationships/hyperlink" Target="#'6.6'!A1"/><Relationship Id="rId2" Type="http://schemas.openxmlformats.org/officeDocument/2006/relationships/image" Target="../media/image35.png"/><Relationship Id="rId1" Type="http://schemas.openxmlformats.org/officeDocument/2006/relationships/image" Target="../media/image18.png"/><Relationship Id="rId6" Type="http://schemas.openxmlformats.org/officeDocument/2006/relationships/hyperlink" Target="#'4'!A1"/><Relationship Id="rId11" Type="http://schemas.openxmlformats.org/officeDocument/2006/relationships/hyperlink" Target="#'6.5'!A1"/><Relationship Id="rId5" Type="http://schemas.openxmlformats.org/officeDocument/2006/relationships/hyperlink" Target="#'3'!A1"/><Relationship Id="rId15" Type="http://schemas.openxmlformats.org/officeDocument/2006/relationships/hyperlink" Target="#'6.2'!A1"/><Relationship Id="rId10" Type="http://schemas.openxmlformats.org/officeDocument/2006/relationships/hyperlink" Target="#'6.4'!A1"/><Relationship Id="rId4" Type="http://schemas.openxmlformats.org/officeDocument/2006/relationships/hyperlink" Target="#'2'!A1"/><Relationship Id="rId9" Type="http://schemas.openxmlformats.org/officeDocument/2006/relationships/hyperlink" Target="#'6.3'!A1"/><Relationship Id="rId1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6.4'!A1"/><Relationship Id="rId13" Type="http://schemas.openxmlformats.org/officeDocument/2006/relationships/hyperlink" Target="#'6.2'!A1"/><Relationship Id="rId3" Type="http://schemas.openxmlformats.org/officeDocument/2006/relationships/hyperlink" Target="#'3'!A1"/><Relationship Id="rId7" Type="http://schemas.openxmlformats.org/officeDocument/2006/relationships/hyperlink" Target="#'6.3'!A1"/><Relationship Id="rId12" Type="http://schemas.openxmlformats.org/officeDocument/2006/relationships/image" Target="../media/image1.png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.1'!A1"/><Relationship Id="rId11" Type="http://schemas.openxmlformats.org/officeDocument/2006/relationships/hyperlink" Target="#'6.7'!A1"/><Relationship Id="rId5" Type="http://schemas.openxmlformats.org/officeDocument/2006/relationships/hyperlink" Target="#'5'!A1"/><Relationship Id="rId10" Type="http://schemas.openxmlformats.org/officeDocument/2006/relationships/hyperlink" Target="#'6.6'!A1"/><Relationship Id="rId4" Type="http://schemas.openxmlformats.org/officeDocument/2006/relationships/hyperlink" Target="#'4'!A1"/><Relationship Id="rId9" Type="http://schemas.openxmlformats.org/officeDocument/2006/relationships/hyperlink" Target="#'6.5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6.3'!A1"/><Relationship Id="rId13" Type="http://schemas.openxmlformats.org/officeDocument/2006/relationships/image" Target="../media/image1.png"/><Relationship Id="rId18" Type="http://schemas.openxmlformats.org/officeDocument/2006/relationships/chart" Target="../charts/chart7.xml"/><Relationship Id="rId3" Type="http://schemas.openxmlformats.org/officeDocument/2006/relationships/hyperlink" Target="#'2'!A1"/><Relationship Id="rId7" Type="http://schemas.openxmlformats.org/officeDocument/2006/relationships/hyperlink" Target="#'6.1'!A1"/><Relationship Id="rId12" Type="http://schemas.openxmlformats.org/officeDocument/2006/relationships/hyperlink" Target="#'6.7'!A1"/><Relationship Id="rId17" Type="http://schemas.openxmlformats.org/officeDocument/2006/relationships/chart" Target="../charts/chart6.xml"/><Relationship Id="rId2" Type="http://schemas.openxmlformats.org/officeDocument/2006/relationships/hyperlink" Target="#'1'!A1"/><Relationship Id="rId16" Type="http://schemas.openxmlformats.org/officeDocument/2006/relationships/chart" Target="../charts/chart5.xml"/><Relationship Id="rId20" Type="http://schemas.openxmlformats.org/officeDocument/2006/relationships/chart" Target="../charts/chart9.xml"/><Relationship Id="rId1" Type="http://schemas.openxmlformats.org/officeDocument/2006/relationships/chart" Target="../charts/chart3.xml"/><Relationship Id="rId6" Type="http://schemas.openxmlformats.org/officeDocument/2006/relationships/hyperlink" Target="#'5'!A1"/><Relationship Id="rId11" Type="http://schemas.openxmlformats.org/officeDocument/2006/relationships/hyperlink" Target="#'6.6'!A1"/><Relationship Id="rId5" Type="http://schemas.openxmlformats.org/officeDocument/2006/relationships/hyperlink" Target="#'4'!A1"/><Relationship Id="rId15" Type="http://schemas.openxmlformats.org/officeDocument/2006/relationships/chart" Target="../charts/chart4.xml"/><Relationship Id="rId10" Type="http://schemas.openxmlformats.org/officeDocument/2006/relationships/hyperlink" Target="#'6.5'!A1"/><Relationship Id="rId19" Type="http://schemas.openxmlformats.org/officeDocument/2006/relationships/chart" Target="../charts/chart8.xml"/><Relationship Id="rId4" Type="http://schemas.openxmlformats.org/officeDocument/2006/relationships/hyperlink" Target="#'3'!A1"/><Relationship Id="rId9" Type="http://schemas.openxmlformats.org/officeDocument/2006/relationships/hyperlink" Target="#'6.4'!A1"/><Relationship Id="rId14" Type="http://schemas.openxmlformats.org/officeDocument/2006/relationships/hyperlink" Target="#'6.2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6.3'!A1"/><Relationship Id="rId13" Type="http://schemas.openxmlformats.org/officeDocument/2006/relationships/image" Target="../media/image1.png"/><Relationship Id="rId3" Type="http://schemas.openxmlformats.org/officeDocument/2006/relationships/hyperlink" Target="#'2'!A1"/><Relationship Id="rId7" Type="http://schemas.openxmlformats.org/officeDocument/2006/relationships/hyperlink" Target="#'6.1'!A1"/><Relationship Id="rId12" Type="http://schemas.openxmlformats.org/officeDocument/2006/relationships/hyperlink" Target="#'6.7'!A1"/><Relationship Id="rId2" Type="http://schemas.openxmlformats.org/officeDocument/2006/relationships/hyperlink" Target="#'1'!A1"/><Relationship Id="rId1" Type="http://schemas.openxmlformats.org/officeDocument/2006/relationships/image" Target="../media/image3.png"/><Relationship Id="rId6" Type="http://schemas.openxmlformats.org/officeDocument/2006/relationships/hyperlink" Target="#'5'!A1"/><Relationship Id="rId11" Type="http://schemas.openxmlformats.org/officeDocument/2006/relationships/hyperlink" Target="#'6.6'!A1"/><Relationship Id="rId5" Type="http://schemas.openxmlformats.org/officeDocument/2006/relationships/hyperlink" Target="#'4'!A1"/><Relationship Id="rId10" Type="http://schemas.openxmlformats.org/officeDocument/2006/relationships/hyperlink" Target="#'6.5'!A1"/><Relationship Id="rId4" Type="http://schemas.openxmlformats.org/officeDocument/2006/relationships/hyperlink" Target="#'3'!A1"/><Relationship Id="rId9" Type="http://schemas.openxmlformats.org/officeDocument/2006/relationships/hyperlink" Target="#'6.4'!A1"/><Relationship Id="rId14" Type="http://schemas.openxmlformats.org/officeDocument/2006/relationships/hyperlink" Target="#'6.2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6.3'!A1"/><Relationship Id="rId13" Type="http://schemas.openxmlformats.org/officeDocument/2006/relationships/image" Target="../media/image1.png"/><Relationship Id="rId3" Type="http://schemas.openxmlformats.org/officeDocument/2006/relationships/hyperlink" Target="#'2'!A1"/><Relationship Id="rId7" Type="http://schemas.openxmlformats.org/officeDocument/2006/relationships/hyperlink" Target="#'6.1'!A1"/><Relationship Id="rId12" Type="http://schemas.openxmlformats.org/officeDocument/2006/relationships/hyperlink" Target="#'6.7'!A1"/><Relationship Id="rId2" Type="http://schemas.openxmlformats.org/officeDocument/2006/relationships/hyperlink" Target="#'1'!A1"/><Relationship Id="rId1" Type="http://schemas.openxmlformats.org/officeDocument/2006/relationships/image" Target="../media/image4.png"/><Relationship Id="rId6" Type="http://schemas.openxmlformats.org/officeDocument/2006/relationships/hyperlink" Target="#'5'!A1"/><Relationship Id="rId11" Type="http://schemas.openxmlformats.org/officeDocument/2006/relationships/hyperlink" Target="#'6.6'!A1"/><Relationship Id="rId5" Type="http://schemas.openxmlformats.org/officeDocument/2006/relationships/hyperlink" Target="#'4'!A1"/><Relationship Id="rId10" Type="http://schemas.openxmlformats.org/officeDocument/2006/relationships/hyperlink" Target="#'6.5'!A1"/><Relationship Id="rId4" Type="http://schemas.openxmlformats.org/officeDocument/2006/relationships/hyperlink" Target="#'3'!A1"/><Relationship Id="rId9" Type="http://schemas.openxmlformats.org/officeDocument/2006/relationships/hyperlink" Target="#'6.4'!A1"/><Relationship Id="rId14" Type="http://schemas.openxmlformats.org/officeDocument/2006/relationships/hyperlink" Target="#'6.2'!A1"/></Relationships>
</file>

<file path=xl/drawings/_rels/drawing4.xml.rels><?xml version="1.0" encoding="UTF-8" standalone="yes"?>
<Relationships xmlns="http://schemas.openxmlformats.org/package/2006/relationships"><Relationship Id="rId13" Type="http://schemas.microsoft.com/office/2007/relationships/hdphoto" Target="../media/hdphoto6.wdp"/><Relationship Id="rId18" Type="http://schemas.openxmlformats.org/officeDocument/2006/relationships/image" Target="../media/image14.png"/><Relationship Id="rId26" Type="http://schemas.openxmlformats.org/officeDocument/2006/relationships/image" Target="../media/image18.png"/><Relationship Id="rId39" Type="http://schemas.openxmlformats.org/officeDocument/2006/relationships/image" Target="../media/image31.png"/><Relationship Id="rId21" Type="http://schemas.microsoft.com/office/2007/relationships/hdphoto" Target="../media/hdphoto10.wdp"/><Relationship Id="rId34" Type="http://schemas.openxmlformats.org/officeDocument/2006/relationships/image" Target="../media/image26.png"/><Relationship Id="rId42" Type="http://schemas.openxmlformats.org/officeDocument/2006/relationships/image" Target="../media/image34.png"/><Relationship Id="rId47" Type="http://schemas.openxmlformats.org/officeDocument/2006/relationships/hyperlink" Target="#'4'!A1"/><Relationship Id="rId50" Type="http://schemas.openxmlformats.org/officeDocument/2006/relationships/hyperlink" Target="#'6.3'!A1"/><Relationship Id="rId55" Type="http://schemas.openxmlformats.org/officeDocument/2006/relationships/image" Target="../media/image1.png"/><Relationship Id="rId7" Type="http://schemas.openxmlformats.org/officeDocument/2006/relationships/image" Target="../media/image8.png"/><Relationship Id="rId12" Type="http://schemas.openxmlformats.org/officeDocument/2006/relationships/image" Target="../media/image11.png"/><Relationship Id="rId17" Type="http://schemas.microsoft.com/office/2007/relationships/hdphoto" Target="../media/hdphoto8.wdp"/><Relationship Id="rId25" Type="http://schemas.microsoft.com/office/2007/relationships/hdphoto" Target="../media/hdphoto12.wdp"/><Relationship Id="rId33" Type="http://schemas.openxmlformats.org/officeDocument/2006/relationships/image" Target="../media/image25.png"/><Relationship Id="rId38" Type="http://schemas.openxmlformats.org/officeDocument/2006/relationships/image" Target="../media/image30.png"/><Relationship Id="rId46" Type="http://schemas.openxmlformats.org/officeDocument/2006/relationships/hyperlink" Target="#'3'!A1"/><Relationship Id="rId2" Type="http://schemas.microsoft.com/office/2007/relationships/hdphoto" Target="../media/hdphoto1.wdp"/><Relationship Id="rId16" Type="http://schemas.openxmlformats.org/officeDocument/2006/relationships/image" Target="../media/image13.png"/><Relationship Id="rId20" Type="http://schemas.openxmlformats.org/officeDocument/2006/relationships/image" Target="../media/image15.png"/><Relationship Id="rId29" Type="http://schemas.openxmlformats.org/officeDocument/2006/relationships/image" Target="../media/image21.png"/><Relationship Id="rId41" Type="http://schemas.openxmlformats.org/officeDocument/2006/relationships/image" Target="../media/image33.png"/><Relationship Id="rId54" Type="http://schemas.openxmlformats.org/officeDocument/2006/relationships/hyperlink" Target="#'6.7'!A1"/><Relationship Id="rId1" Type="http://schemas.openxmlformats.org/officeDocument/2006/relationships/image" Target="../media/image5.png"/><Relationship Id="rId6" Type="http://schemas.microsoft.com/office/2007/relationships/hdphoto" Target="../media/hdphoto3.wdp"/><Relationship Id="rId11" Type="http://schemas.microsoft.com/office/2007/relationships/hdphoto" Target="../media/hdphoto5.wdp"/><Relationship Id="rId24" Type="http://schemas.openxmlformats.org/officeDocument/2006/relationships/image" Target="../media/image17.png"/><Relationship Id="rId32" Type="http://schemas.openxmlformats.org/officeDocument/2006/relationships/image" Target="../media/image24.png"/><Relationship Id="rId37" Type="http://schemas.openxmlformats.org/officeDocument/2006/relationships/image" Target="../media/image29.png"/><Relationship Id="rId40" Type="http://schemas.openxmlformats.org/officeDocument/2006/relationships/image" Target="../media/image32.png"/><Relationship Id="rId45" Type="http://schemas.openxmlformats.org/officeDocument/2006/relationships/hyperlink" Target="#'2'!A1"/><Relationship Id="rId53" Type="http://schemas.openxmlformats.org/officeDocument/2006/relationships/hyperlink" Target="#'6.6'!A1"/><Relationship Id="rId58" Type="http://schemas.openxmlformats.org/officeDocument/2006/relationships/image" Target="../media/image37.png"/><Relationship Id="rId5" Type="http://schemas.openxmlformats.org/officeDocument/2006/relationships/image" Target="../media/image7.png"/><Relationship Id="rId15" Type="http://schemas.microsoft.com/office/2007/relationships/hdphoto" Target="../media/hdphoto7.wdp"/><Relationship Id="rId23" Type="http://schemas.microsoft.com/office/2007/relationships/hdphoto" Target="../media/hdphoto11.wdp"/><Relationship Id="rId28" Type="http://schemas.openxmlformats.org/officeDocument/2006/relationships/image" Target="../media/image20.png"/><Relationship Id="rId36" Type="http://schemas.openxmlformats.org/officeDocument/2006/relationships/image" Target="../media/image28.png"/><Relationship Id="rId49" Type="http://schemas.openxmlformats.org/officeDocument/2006/relationships/hyperlink" Target="#'6.1'!A1"/><Relationship Id="rId57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microsoft.com/office/2007/relationships/hdphoto" Target="../media/hdphoto9.wdp"/><Relationship Id="rId31" Type="http://schemas.openxmlformats.org/officeDocument/2006/relationships/image" Target="../media/image23.png"/><Relationship Id="rId44" Type="http://schemas.openxmlformats.org/officeDocument/2006/relationships/hyperlink" Target="#'1'!A1"/><Relationship Id="rId52" Type="http://schemas.openxmlformats.org/officeDocument/2006/relationships/hyperlink" Target="#'6.5'!A1"/><Relationship Id="rId4" Type="http://schemas.microsoft.com/office/2007/relationships/hdphoto" Target="../media/hdphoto2.wdp"/><Relationship Id="rId9" Type="http://schemas.openxmlformats.org/officeDocument/2006/relationships/image" Target="../media/image9.png"/><Relationship Id="rId14" Type="http://schemas.openxmlformats.org/officeDocument/2006/relationships/image" Target="../media/image12.png"/><Relationship Id="rId22" Type="http://schemas.openxmlformats.org/officeDocument/2006/relationships/image" Target="../media/image16.png"/><Relationship Id="rId27" Type="http://schemas.openxmlformats.org/officeDocument/2006/relationships/image" Target="../media/image19.png"/><Relationship Id="rId30" Type="http://schemas.openxmlformats.org/officeDocument/2006/relationships/image" Target="../media/image22.png"/><Relationship Id="rId35" Type="http://schemas.openxmlformats.org/officeDocument/2006/relationships/image" Target="../media/image27.png"/><Relationship Id="rId43" Type="http://schemas.openxmlformats.org/officeDocument/2006/relationships/image" Target="../media/image35.png"/><Relationship Id="rId48" Type="http://schemas.openxmlformats.org/officeDocument/2006/relationships/hyperlink" Target="#'5'!A1"/><Relationship Id="rId56" Type="http://schemas.openxmlformats.org/officeDocument/2006/relationships/hyperlink" Target="#'6.2'!A1"/><Relationship Id="rId8" Type="http://schemas.microsoft.com/office/2007/relationships/hdphoto" Target="../media/hdphoto4.wdp"/><Relationship Id="rId51" Type="http://schemas.openxmlformats.org/officeDocument/2006/relationships/hyperlink" Target="#'6.4'!A1"/><Relationship Id="rId3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4'!A1"/><Relationship Id="rId13" Type="http://schemas.openxmlformats.org/officeDocument/2006/relationships/hyperlink" Target="#'6.2'!A1"/><Relationship Id="rId3" Type="http://schemas.openxmlformats.org/officeDocument/2006/relationships/hyperlink" Target="#'3'!A1"/><Relationship Id="rId7" Type="http://schemas.openxmlformats.org/officeDocument/2006/relationships/hyperlink" Target="#'6.3'!A1"/><Relationship Id="rId12" Type="http://schemas.openxmlformats.org/officeDocument/2006/relationships/image" Target="../media/image1.png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.1'!A1"/><Relationship Id="rId11" Type="http://schemas.openxmlformats.org/officeDocument/2006/relationships/hyperlink" Target="#'6.7'!A1"/><Relationship Id="rId5" Type="http://schemas.openxmlformats.org/officeDocument/2006/relationships/hyperlink" Target="#'5'!A1"/><Relationship Id="rId10" Type="http://schemas.openxmlformats.org/officeDocument/2006/relationships/hyperlink" Target="#'6.6'!A1"/><Relationship Id="rId4" Type="http://schemas.openxmlformats.org/officeDocument/2006/relationships/hyperlink" Target="#'4'!A1"/><Relationship Id="rId9" Type="http://schemas.openxmlformats.org/officeDocument/2006/relationships/hyperlink" Target="#'6.5'!A1"/><Relationship Id="rId14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6.4'!A1"/><Relationship Id="rId13" Type="http://schemas.openxmlformats.org/officeDocument/2006/relationships/hyperlink" Target="#'6.2'!A1"/><Relationship Id="rId3" Type="http://schemas.openxmlformats.org/officeDocument/2006/relationships/hyperlink" Target="#'3'!A1"/><Relationship Id="rId7" Type="http://schemas.openxmlformats.org/officeDocument/2006/relationships/hyperlink" Target="#'6.3'!A1"/><Relationship Id="rId12" Type="http://schemas.openxmlformats.org/officeDocument/2006/relationships/image" Target="../media/image1.png"/><Relationship Id="rId2" Type="http://schemas.openxmlformats.org/officeDocument/2006/relationships/hyperlink" Target="#'2'!A1"/><Relationship Id="rId16" Type="http://schemas.openxmlformats.org/officeDocument/2006/relationships/chart" Target="../charts/chart2.xml"/><Relationship Id="rId1" Type="http://schemas.openxmlformats.org/officeDocument/2006/relationships/hyperlink" Target="#'1'!A1"/><Relationship Id="rId6" Type="http://schemas.openxmlformats.org/officeDocument/2006/relationships/hyperlink" Target="#'6.1'!A1"/><Relationship Id="rId11" Type="http://schemas.openxmlformats.org/officeDocument/2006/relationships/hyperlink" Target="#'6.7'!A1"/><Relationship Id="rId5" Type="http://schemas.openxmlformats.org/officeDocument/2006/relationships/hyperlink" Target="#'5'!A1"/><Relationship Id="rId15" Type="http://schemas.openxmlformats.org/officeDocument/2006/relationships/chart" Target="../charts/chart1.xml"/><Relationship Id="rId10" Type="http://schemas.openxmlformats.org/officeDocument/2006/relationships/hyperlink" Target="#'6.6'!A1"/><Relationship Id="rId4" Type="http://schemas.openxmlformats.org/officeDocument/2006/relationships/hyperlink" Target="#'4'!A1"/><Relationship Id="rId9" Type="http://schemas.openxmlformats.org/officeDocument/2006/relationships/hyperlink" Target="#'6.5'!A1"/><Relationship Id="rId14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3'!A1"/><Relationship Id="rId13" Type="http://schemas.openxmlformats.org/officeDocument/2006/relationships/hyperlink" Target="#'6.4'!A1"/><Relationship Id="rId18" Type="http://schemas.openxmlformats.org/officeDocument/2006/relationships/hyperlink" Target="#'6.2'!A1"/><Relationship Id="rId3" Type="http://schemas.openxmlformats.org/officeDocument/2006/relationships/image" Target="../media/image41.png"/><Relationship Id="rId7" Type="http://schemas.openxmlformats.org/officeDocument/2006/relationships/hyperlink" Target="#'2'!A1"/><Relationship Id="rId12" Type="http://schemas.openxmlformats.org/officeDocument/2006/relationships/hyperlink" Target="#'6.3'!A1"/><Relationship Id="rId17" Type="http://schemas.openxmlformats.org/officeDocument/2006/relationships/image" Target="../media/image1.png"/><Relationship Id="rId2" Type="http://schemas.openxmlformats.org/officeDocument/2006/relationships/image" Target="../media/image40.png"/><Relationship Id="rId16" Type="http://schemas.openxmlformats.org/officeDocument/2006/relationships/hyperlink" Target="#'6.7'!A1"/><Relationship Id="rId1" Type="http://schemas.openxmlformats.org/officeDocument/2006/relationships/image" Target="../media/image39.png"/><Relationship Id="rId6" Type="http://schemas.openxmlformats.org/officeDocument/2006/relationships/hyperlink" Target="#'1'!A1"/><Relationship Id="rId11" Type="http://schemas.openxmlformats.org/officeDocument/2006/relationships/hyperlink" Target="#'6.1'!A1"/><Relationship Id="rId5" Type="http://schemas.openxmlformats.org/officeDocument/2006/relationships/image" Target="../media/image43.png"/><Relationship Id="rId15" Type="http://schemas.openxmlformats.org/officeDocument/2006/relationships/hyperlink" Target="#'6.6'!A1"/><Relationship Id="rId10" Type="http://schemas.openxmlformats.org/officeDocument/2006/relationships/hyperlink" Target="#'5'!A1"/><Relationship Id="rId4" Type="http://schemas.openxmlformats.org/officeDocument/2006/relationships/image" Target="../media/image42.png"/><Relationship Id="rId9" Type="http://schemas.openxmlformats.org/officeDocument/2006/relationships/hyperlink" Target="#'4'!A1"/><Relationship Id="rId14" Type="http://schemas.openxmlformats.org/officeDocument/2006/relationships/hyperlink" Target="#'6.5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6.4'!A1"/><Relationship Id="rId13" Type="http://schemas.openxmlformats.org/officeDocument/2006/relationships/hyperlink" Target="#'6.2'!A1"/><Relationship Id="rId3" Type="http://schemas.openxmlformats.org/officeDocument/2006/relationships/hyperlink" Target="#'3'!A1"/><Relationship Id="rId7" Type="http://schemas.openxmlformats.org/officeDocument/2006/relationships/hyperlink" Target="#'6.3'!A1"/><Relationship Id="rId12" Type="http://schemas.openxmlformats.org/officeDocument/2006/relationships/image" Target="../media/image1.png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.1'!A1"/><Relationship Id="rId11" Type="http://schemas.openxmlformats.org/officeDocument/2006/relationships/hyperlink" Target="#'6.7'!A1"/><Relationship Id="rId5" Type="http://schemas.openxmlformats.org/officeDocument/2006/relationships/hyperlink" Target="#'5'!A1"/><Relationship Id="rId10" Type="http://schemas.openxmlformats.org/officeDocument/2006/relationships/hyperlink" Target="#'6.6'!A1"/><Relationship Id="rId4" Type="http://schemas.openxmlformats.org/officeDocument/2006/relationships/hyperlink" Target="#'4'!A1"/><Relationship Id="rId9" Type="http://schemas.openxmlformats.org/officeDocument/2006/relationships/hyperlink" Target="#'6.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6.1'!A1"/><Relationship Id="rId13" Type="http://schemas.openxmlformats.org/officeDocument/2006/relationships/hyperlink" Target="#'6.7'!A1"/><Relationship Id="rId3" Type="http://schemas.openxmlformats.org/officeDocument/2006/relationships/hyperlink" Target="#'1'!A1"/><Relationship Id="rId7" Type="http://schemas.openxmlformats.org/officeDocument/2006/relationships/hyperlink" Target="#'5'!A1"/><Relationship Id="rId12" Type="http://schemas.openxmlformats.org/officeDocument/2006/relationships/hyperlink" Target="#'6.6'!A1"/><Relationship Id="rId2" Type="http://schemas.openxmlformats.org/officeDocument/2006/relationships/image" Target="../media/image35.png"/><Relationship Id="rId1" Type="http://schemas.openxmlformats.org/officeDocument/2006/relationships/image" Target="../media/image18.png"/><Relationship Id="rId6" Type="http://schemas.openxmlformats.org/officeDocument/2006/relationships/hyperlink" Target="#'4'!A1"/><Relationship Id="rId11" Type="http://schemas.openxmlformats.org/officeDocument/2006/relationships/hyperlink" Target="#'6.5'!A1"/><Relationship Id="rId5" Type="http://schemas.openxmlformats.org/officeDocument/2006/relationships/hyperlink" Target="#'3'!A1"/><Relationship Id="rId15" Type="http://schemas.openxmlformats.org/officeDocument/2006/relationships/hyperlink" Target="#'6.2'!A1"/><Relationship Id="rId10" Type="http://schemas.openxmlformats.org/officeDocument/2006/relationships/hyperlink" Target="#'6.4'!A1"/><Relationship Id="rId4" Type="http://schemas.openxmlformats.org/officeDocument/2006/relationships/hyperlink" Target="#'2'!A1"/><Relationship Id="rId9" Type="http://schemas.openxmlformats.org/officeDocument/2006/relationships/hyperlink" Target="#'6.3'!A1"/><Relationship Id="rId1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846666</xdr:colOff>
      <xdr:row>0</xdr:row>
      <xdr:rowOff>0</xdr:rowOff>
    </xdr:from>
    <xdr:to>
      <xdr:col>16</xdr:col>
      <xdr:colOff>720665</xdr:colOff>
      <xdr:row>2</xdr:row>
      <xdr:rowOff>105834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582333" y="0"/>
          <a:ext cx="10647832" cy="529167"/>
          <a:chOff x="2624667" y="0"/>
          <a:chExt cx="10647832" cy="529167"/>
        </a:xfrm>
      </xdr:grpSpPr>
      <xdr:sp macro="" textlink="">
        <xdr:nvSpPr>
          <xdr:cNvPr id="3" name="Rectá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4" name="TextBox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2669965" y="106891"/>
            <a:ext cx="6780951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 Mapa de Flujo de Valor (VSM) - Multiplantilla Avanzada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33</xdr:row>
      <xdr:rowOff>26506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0" y="0"/>
          <a:ext cx="2675282" cy="6926839"/>
          <a:chOff x="0" y="0"/>
          <a:chExt cx="2675282" cy="6926839"/>
        </a:xfrm>
      </xdr:grpSpPr>
      <xdr:grpSp>
        <xdr:nvGrpSpPr>
          <xdr:cNvPr id="10" name="Grup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11" name="Grupo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13" name="Rectángulo 12">
                <a:extLst>
                  <a:ext uri="{FF2B5EF4-FFF2-40B4-BE49-F238E27FC236}">
                    <a16:creationId xmlns:a16="http://schemas.microsoft.com/office/drawing/2014/main" id="{00000000-0008-0000-0000-00000D00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14" name="Rectángulo: esquinas redondeadas 13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00000000-0008-0000-0000-00000E00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15" name="Rectángulo: esquinas redondeadas 14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16" name="Rectángulo: esquinas redondeadas 15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7" name="Rectángulo: esquinas redondeadas 16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8" name="Rectángulo: esquinas redondeadas 17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000-00001200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9" name="Rectángulo: esquinas redondeadas 18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000-00001300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20" name="Rectángulo: esquinas redondeadas 19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000-00001400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21" name="Rectángulo: esquinas redondeadas 20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000-00001500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22" name="Rectángulo: esquinas redondeadas 21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000-00001600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23" name="Rectángulo: esquinas redondeadas 22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000-00001700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24" name="Rectángulo: esquinas redondeadas 23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000-00001800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25" name="Imagen 24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000-00001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12" name="Rectángulo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5" name="Rectángulo: esquinas redondeadas 4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  <xdr:twoCellAnchor>
    <xdr:from>
      <xdr:col>3</xdr:col>
      <xdr:colOff>63498</xdr:colOff>
      <xdr:row>2</xdr:row>
      <xdr:rowOff>92167</xdr:rowOff>
    </xdr:from>
    <xdr:to>
      <xdr:col>16</xdr:col>
      <xdr:colOff>719667</xdr:colOff>
      <xdr:row>33</xdr:row>
      <xdr:rowOff>21166</xdr:rowOff>
    </xdr:to>
    <xdr:grpSp>
      <xdr:nvGrpSpPr>
        <xdr:cNvPr id="29" name="Grup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2666998" y="515500"/>
          <a:ext cx="10562169" cy="6405999"/>
          <a:chOff x="2666998" y="515501"/>
          <a:chExt cx="10562169" cy="6395416"/>
        </a:xfrm>
      </xdr:grpSpPr>
      <xdr:grpSp>
        <xdr:nvGrpSpPr>
          <xdr:cNvPr id="9" name="Grup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GrpSpPr/>
        </xdr:nvGrpSpPr>
        <xdr:grpSpPr>
          <a:xfrm>
            <a:off x="2666998" y="515501"/>
            <a:ext cx="10562169" cy="6395416"/>
            <a:chOff x="2730499" y="579002"/>
            <a:chExt cx="7714192" cy="4341188"/>
          </a:xfrm>
        </xdr:grpSpPr>
        <xdr:pic>
          <xdr:nvPicPr>
            <xdr:cNvPr id="7" name="Imagen 6" descr="Corso Value Stream Mapping VSM - Lean Factory School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730499" y="579002"/>
              <a:ext cx="7714192" cy="434118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8" name="Rectángulo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8593667" y="4487333"/>
              <a:ext cx="1703916" cy="3704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pic>
        <xdr:nvPicPr>
          <xdr:cNvPr id="27" name="Imagen 26" descr="Corso Value Stream Mapping VSM - Lean Factory School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62" t="68098" r="86520" b="25054"/>
          <a:stretch/>
        </xdr:blipFill>
        <xdr:spPr bwMode="auto">
          <a:xfrm>
            <a:off x="6085411" y="4868337"/>
            <a:ext cx="298266" cy="45508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694854</xdr:colOff>
      <xdr:row>6</xdr:row>
      <xdr:rowOff>1035</xdr:rowOff>
    </xdr:from>
    <xdr:to>
      <xdr:col>6</xdr:col>
      <xdr:colOff>4023</xdr:colOff>
      <xdr:row>8</xdr:row>
      <xdr:rowOff>89351</xdr:rowOff>
    </xdr:to>
    <xdr:cxnSp macro="">
      <xdr:nvCxnSpPr>
        <xdr:cNvPr id="5" name="Conector: curvad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CxnSpPr>
          <a:stCxn id="19" idx="1"/>
          <a:endCxn id="21" idx="3"/>
        </xdr:cNvCxnSpPr>
      </xdr:nvCxnSpPr>
      <xdr:spPr>
        <a:xfrm rot="10800000" flipV="1">
          <a:off x="4057179" y="1144035"/>
          <a:ext cx="833169" cy="469316"/>
        </a:xfrm>
        <a:prstGeom prst="curvedConnector3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694853</xdr:colOff>
      <xdr:row>8</xdr:row>
      <xdr:rowOff>89352</xdr:rowOff>
    </xdr:from>
    <xdr:to>
      <xdr:col>6</xdr:col>
      <xdr:colOff>44805</xdr:colOff>
      <xdr:row>13</xdr:row>
      <xdr:rowOff>94469</xdr:rowOff>
    </xdr:to>
    <xdr:cxnSp macro="">
      <xdr:nvCxnSpPr>
        <xdr:cNvPr id="6" name="Conector: curvad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CxnSpPr>
          <a:stCxn id="23" idx="1"/>
          <a:endCxn id="21" idx="3"/>
        </xdr:cNvCxnSpPr>
      </xdr:nvCxnSpPr>
      <xdr:spPr>
        <a:xfrm rot="10800000">
          <a:off x="4057178" y="1613352"/>
          <a:ext cx="873952" cy="957617"/>
        </a:xfrm>
        <a:prstGeom prst="curvedConnector3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317502</xdr:colOff>
      <xdr:row>15</xdr:row>
      <xdr:rowOff>174090</xdr:rowOff>
    </xdr:from>
    <xdr:to>
      <xdr:col>9</xdr:col>
      <xdr:colOff>511074</xdr:colOff>
      <xdr:row>22</xdr:row>
      <xdr:rowOff>21168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>
          <a:stCxn id="36" idx="1"/>
          <a:endCxn id="40" idx="0"/>
        </xdr:cNvCxnSpPr>
      </xdr:nvCxnSpPr>
      <xdr:spPr>
        <a:xfrm flipH="1">
          <a:off x="4441827" y="3031590"/>
          <a:ext cx="3241572" cy="118057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730250</xdr:colOff>
      <xdr:row>17</xdr:row>
      <xdr:rowOff>110555</xdr:rowOff>
    </xdr:from>
    <xdr:to>
      <xdr:col>10</xdr:col>
      <xdr:colOff>584699</xdr:colOff>
      <xdr:row>22</xdr:row>
      <xdr:rowOff>10584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>
          <a:stCxn id="36" idx="2"/>
          <a:endCxn id="44" idx="0"/>
        </xdr:cNvCxnSpPr>
      </xdr:nvCxnSpPr>
      <xdr:spPr>
        <a:xfrm flipH="1">
          <a:off x="7140575" y="3349055"/>
          <a:ext cx="1378449" cy="85252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584699</xdr:colOff>
      <xdr:row>17</xdr:row>
      <xdr:rowOff>110555</xdr:rowOff>
    </xdr:from>
    <xdr:to>
      <xdr:col>12</xdr:col>
      <xdr:colOff>375709</xdr:colOff>
      <xdr:row>21</xdr:row>
      <xdr:rowOff>148169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>
          <a:stCxn id="36" idx="2"/>
          <a:endCxn id="48" idx="0"/>
        </xdr:cNvCxnSpPr>
      </xdr:nvCxnSpPr>
      <xdr:spPr>
        <a:xfrm>
          <a:off x="8519024" y="3349055"/>
          <a:ext cx="1315010" cy="799614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658323</xdr:colOff>
      <xdr:row>15</xdr:row>
      <xdr:rowOff>174090</xdr:rowOff>
    </xdr:from>
    <xdr:to>
      <xdr:col>15</xdr:col>
      <xdr:colOff>756708</xdr:colOff>
      <xdr:row>21</xdr:row>
      <xdr:rowOff>148167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CxnSpPr>
          <a:stCxn id="36" idx="3"/>
          <a:endCxn id="52" idx="0"/>
        </xdr:cNvCxnSpPr>
      </xdr:nvCxnSpPr>
      <xdr:spPr>
        <a:xfrm>
          <a:off x="9354648" y="3031590"/>
          <a:ext cx="3146385" cy="111707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362189</xdr:colOff>
      <xdr:row>10</xdr:row>
      <xdr:rowOff>148168</xdr:rowOff>
    </xdr:from>
    <xdr:to>
      <xdr:col>15</xdr:col>
      <xdr:colOff>338666</xdr:colOff>
      <xdr:row>14</xdr:row>
      <xdr:rowOff>116420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pSpPr/>
      </xdr:nvGrpSpPr>
      <xdr:grpSpPr>
        <a:xfrm>
          <a:off x="10585689" y="2053168"/>
          <a:ext cx="1500477" cy="730252"/>
          <a:chOff x="10247023" y="1976159"/>
          <a:chExt cx="1297263" cy="909298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SpPr/>
        </xdr:nvSpPr>
        <xdr:spPr>
          <a:xfrm>
            <a:off x="10247023" y="1976159"/>
            <a:ext cx="1297263" cy="909298"/>
          </a:xfrm>
          <a:prstGeom prst="rect">
            <a:avLst/>
          </a:prstGeom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PE" sz="1200">
                <a:solidFill>
                  <a:schemeClr val="tx1"/>
                </a:solidFill>
                <a:latin typeface="+mn-lt"/>
              </a:rPr>
              <a:t>Demanda diaria</a:t>
            </a:r>
          </a:p>
        </xdr:txBody>
      </xdr:sp>
      <xdr:sp macro="" textlink="'6.3'!P9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 txBox="1"/>
        </xdr:nvSpPr>
        <xdr:spPr>
          <a:xfrm>
            <a:off x="10345636" y="2518421"/>
            <a:ext cx="640501" cy="301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225B1F85-DC20-476B-A10F-3BC7F17C1BAC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/>
              <a:t>1,818</a:t>
            </a:fld>
            <a:endParaRPr lang="es-PE" sz="1100">
              <a:solidFill>
                <a:schemeClr val="tx1"/>
              </a:solidFill>
              <a:latin typeface="+mn-lt"/>
            </a:endParaRPr>
          </a:p>
        </xdr:txBody>
      </xdr:sp>
      <xdr:sp macro="" textlink="'6.3'!O9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/>
        </xdr:nvSpPr>
        <xdr:spPr>
          <a:xfrm>
            <a:off x="10903786" y="2497076"/>
            <a:ext cx="554156" cy="301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3CBBC10-82A7-4CC1-8C14-F54E1FB7BD92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und/dia</a:t>
            </a:fld>
            <a:endParaRPr lang="es-PE" sz="1050">
              <a:solidFill>
                <a:schemeClr val="tx1"/>
              </a:solidFill>
              <a:latin typeface="+mn-lt"/>
            </a:endParaRPr>
          </a:p>
        </xdr:txBody>
      </xdr:sp>
    </xdr:grpSp>
    <xdr:clientData/>
  </xdr:twoCellAnchor>
  <xdr:twoCellAnchor>
    <xdr:from>
      <xdr:col>13</xdr:col>
      <xdr:colOff>391732</xdr:colOff>
      <xdr:row>3</xdr:row>
      <xdr:rowOff>166688</xdr:rowOff>
    </xdr:from>
    <xdr:to>
      <xdr:col>15</xdr:col>
      <xdr:colOff>328083</xdr:colOff>
      <xdr:row>7</xdr:row>
      <xdr:rowOff>116416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pSpPr/>
      </xdr:nvGrpSpPr>
      <xdr:grpSpPr>
        <a:xfrm>
          <a:off x="10615232" y="738188"/>
          <a:ext cx="1460351" cy="711728"/>
          <a:chOff x="10223649" y="797719"/>
          <a:chExt cx="1297263" cy="817877"/>
        </a:xfrm>
      </xdr:grpSpPr>
      <xdr:sp macro="" textlink="">
        <xdr:nvSpPr>
          <xdr:cNvPr id="16" name="Rectángulo 15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/>
        </xdr:nvSpPr>
        <xdr:spPr>
          <a:xfrm>
            <a:off x="10223649" y="797719"/>
            <a:ext cx="1297263" cy="817877"/>
          </a:xfrm>
          <a:prstGeom prst="rect">
            <a:avLst/>
          </a:prstGeom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PE" sz="1200">
                <a:solidFill>
                  <a:schemeClr val="tx1"/>
                </a:solidFill>
                <a:latin typeface="+mn-lt"/>
              </a:rPr>
              <a:t>Pronóstico Mensual</a:t>
            </a:r>
          </a:p>
        </xdr:txBody>
      </xdr:sp>
      <xdr:sp macro="" textlink="'6.3'!P7">
        <xdr:nvSpPr>
          <xdr:cNvPr id="17" name="CuadroTexto 16"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/>
        </xdr:nvSpPr>
        <xdr:spPr>
          <a:xfrm>
            <a:off x="10293826" y="1248916"/>
            <a:ext cx="653599" cy="301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30018632-D8BD-4333-940D-56FB12F5242D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/>
              <a:t>40,000</a:t>
            </a:fld>
            <a:endParaRPr lang="es-PE" sz="1100">
              <a:solidFill>
                <a:schemeClr val="tx1"/>
              </a:solidFill>
              <a:latin typeface="+mn-lt"/>
            </a:endParaRPr>
          </a:p>
        </xdr:txBody>
      </xdr:sp>
      <xdr:sp macro="" textlink="'6.3'!O7">
        <xdr:nvSpPr>
          <xdr:cNvPr id="18" name="CuadroTexto 17"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/>
        </xdr:nvSpPr>
        <xdr:spPr>
          <a:xfrm>
            <a:off x="10825207" y="1248738"/>
            <a:ext cx="695705" cy="301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8E91F432-4B17-491D-BAB6-A7660CCC1C47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und/mes</a:t>
            </a:fld>
            <a:endParaRPr lang="es-PE" sz="1050">
              <a:solidFill>
                <a:schemeClr val="tx1"/>
              </a:solidFill>
              <a:latin typeface="+mn-lt"/>
            </a:endParaRPr>
          </a:p>
        </xdr:txBody>
      </xdr:sp>
    </xdr:grpSp>
    <xdr:clientData/>
  </xdr:twoCellAnchor>
  <xdr:twoCellAnchor>
    <xdr:from>
      <xdr:col>6</xdr:col>
      <xdr:colOff>4022</xdr:colOff>
      <xdr:row>4</xdr:row>
      <xdr:rowOff>64569</xdr:rowOff>
    </xdr:from>
    <xdr:to>
      <xdr:col>7</xdr:col>
      <xdr:colOff>539285</xdr:colOff>
      <xdr:row>7</xdr:row>
      <xdr:rowOff>128000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4890347" y="826569"/>
          <a:ext cx="1297263" cy="634931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>
              <a:solidFill>
                <a:schemeClr val="tx1"/>
              </a:solidFill>
              <a:latin typeface="+mn-lt"/>
            </a:rPr>
            <a:t>Previsión mensual</a:t>
          </a:r>
        </a:p>
      </xdr:txBody>
    </xdr:sp>
    <xdr:clientData/>
  </xdr:twoCellAnchor>
  <xdr:twoCellAnchor>
    <xdr:from>
      <xdr:col>3</xdr:col>
      <xdr:colOff>232833</xdr:colOff>
      <xdr:row>6</xdr:row>
      <xdr:rowOff>51168</xdr:rowOff>
    </xdr:from>
    <xdr:to>
      <xdr:col>4</xdr:col>
      <xdr:colOff>694853</xdr:colOff>
      <xdr:row>10</xdr:row>
      <xdr:rowOff>127534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pSpPr/>
      </xdr:nvGrpSpPr>
      <xdr:grpSpPr>
        <a:xfrm>
          <a:off x="2836333" y="1194168"/>
          <a:ext cx="1224020" cy="838366"/>
          <a:chOff x="743638" y="791229"/>
          <a:chExt cx="997582" cy="742035"/>
        </a:xfrm>
      </xdr:grpSpPr>
      <xdr:pic>
        <xdr:nvPicPr>
          <xdr:cNvPr id="21" name="Imagen 20" descr="Cliente/Proveedores de productos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381"/>
          <a:stretch/>
        </xdr:blipFill>
        <xdr:spPr bwMode="auto">
          <a:xfrm>
            <a:off x="743638" y="791229"/>
            <a:ext cx="997582" cy="7420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/>
        </xdr:nvSpPr>
        <xdr:spPr>
          <a:xfrm>
            <a:off x="851876" y="1097672"/>
            <a:ext cx="752475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/>
            <a:r>
              <a:rPr lang="es-PE" sz="12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Proveedor</a:t>
            </a:r>
          </a:p>
        </xdr:txBody>
      </xdr:sp>
    </xdr:grpSp>
    <xdr:clientData/>
  </xdr:twoCellAnchor>
  <xdr:twoCellAnchor>
    <xdr:from>
      <xdr:col>6</xdr:col>
      <xdr:colOff>44805</xdr:colOff>
      <xdr:row>11</xdr:row>
      <xdr:rowOff>158002</xdr:rowOff>
    </xdr:from>
    <xdr:to>
      <xdr:col>7</xdr:col>
      <xdr:colOff>580068</xdr:colOff>
      <xdr:row>15</xdr:row>
      <xdr:rowOff>30933</xdr:rowOff>
    </xdr:to>
    <xdr:sp macro="" textlink="">
      <xdr:nvSpPr>
        <xdr:cNvPr id="23" name="Rectángulo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4931130" y="2253502"/>
          <a:ext cx="1297263" cy="634931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>
              <a:solidFill>
                <a:schemeClr val="tx1"/>
              </a:solidFill>
              <a:latin typeface="+mn-lt"/>
            </a:rPr>
            <a:t>Orden de Compra semanales</a:t>
          </a:r>
        </a:p>
      </xdr:txBody>
    </xdr:sp>
    <xdr:clientData/>
  </xdr:twoCellAnchor>
  <xdr:twoCellAnchor>
    <xdr:from>
      <xdr:col>7</xdr:col>
      <xdr:colOff>539286</xdr:colOff>
      <xdr:row>6</xdr:row>
      <xdr:rowOff>1036</xdr:rowOff>
    </xdr:from>
    <xdr:to>
      <xdr:col>9</xdr:col>
      <xdr:colOff>532781</xdr:colOff>
      <xdr:row>7</xdr:row>
      <xdr:rowOff>88045</xdr:rowOff>
    </xdr:to>
    <xdr:cxnSp macro="">
      <xdr:nvCxnSpPr>
        <xdr:cNvPr id="24" name="Conector: curvado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CxnSpPr>
          <a:stCxn id="28" idx="1"/>
          <a:endCxn id="19" idx="3"/>
        </xdr:cNvCxnSpPr>
      </xdr:nvCxnSpPr>
      <xdr:spPr>
        <a:xfrm rot="10800000">
          <a:off x="6187611" y="1144036"/>
          <a:ext cx="1517495" cy="277509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580068</xdr:colOff>
      <xdr:row>9</xdr:row>
      <xdr:rowOff>180608</xdr:rowOff>
    </xdr:from>
    <xdr:to>
      <xdr:col>9</xdr:col>
      <xdr:colOff>532780</xdr:colOff>
      <xdr:row>13</xdr:row>
      <xdr:rowOff>94467</xdr:rowOff>
    </xdr:to>
    <xdr:cxnSp macro="">
      <xdr:nvCxnSpPr>
        <xdr:cNvPr id="25" name="Conector: curvado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CxnSpPr>
          <a:stCxn id="27" idx="1"/>
          <a:endCxn id="23" idx="3"/>
        </xdr:cNvCxnSpPr>
      </xdr:nvCxnSpPr>
      <xdr:spPr>
        <a:xfrm rot="10800000" flipV="1">
          <a:off x="6228393" y="1895108"/>
          <a:ext cx="1476712" cy="675859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532780</xdr:colOff>
      <xdr:row>6</xdr:row>
      <xdr:rowOff>14887</xdr:rowOff>
    </xdr:from>
    <xdr:to>
      <xdr:col>11</xdr:col>
      <xdr:colOff>633280</xdr:colOff>
      <xdr:row>11</xdr:row>
      <xdr:rowOff>20165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pSpPr/>
      </xdr:nvGrpSpPr>
      <xdr:grpSpPr>
        <a:xfrm>
          <a:off x="7708280" y="1157887"/>
          <a:ext cx="1624500" cy="957778"/>
          <a:chOff x="4476750" y="682727"/>
          <a:chExt cx="1057275" cy="893304"/>
        </a:xfrm>
      </xdr:grpSpPr>
      <xdr:sp macro="" textlink="">
        <xdr:nvSpPr>
          <xdr:cNvPr id="27" name="Rectángulo 26">
            <a:extLst>
              <a:ext uri="{FF2B5EF4-FFF2-40B4-BE49-F238E27FC236}">
                <a16:creationId xmlns:a16="http://schemas.microsoft.com/office/drawing/2014/main" id="{00000000-0008-0000-0900-00001B000000}"/>
              </a:ext>
            </a:extLst>
          </xdr:cNvPr>
          <xdr:cNvSpPr/>
        </xdr:nvSpPr>
        <xdr:spPr>
          <a:xfrm>
            <a:off x="4476750" y="1164612"/>
            <a:ext cx="1057275" cy="411419"/>
          </a:xfrm>
          <a:prstGeom prst="rect">
            <a:avLst/>
          </a:prstGeom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200">
                <a:solidFill>
                  <a:schemeClr val="tx1"/>
                </a:solidFill>
                <a:latin typeface="+mn-lt"/>
              </a:rPr>
              <a:t>MRP</a:t>
            </a:r>
          </a:p>
        </xdr:txBody>
      </xdr:sp>
      <xdr:sp macro="" textlink="">
        <xdr:nvSpPr>
          <xdr:cNvPr id="28" name="Rectángulo 27">
            <a:extLst>
              <a:ext uri="{FF2B5EF4-FFF2-40B4-BE49-F238E27FC236}">
                <a16:creationId xmlns:a16="http://schemas.microsoft.com/office/drawing/2014/main" id="{00000000-0008-0000-0900-00001C000000}"/>
              </a:ext>
            </a:extLst>
          </xdr:cNvPr>
          <xdr:cNvSpPr/>
        </xdr:nvSpPr>
        <xdr:spPr>
          <a:xfrm>
            <a:off x="4476750" y="682727"/>
            <a:ext cx="1057275" cy="491816"/>
          </a:xfrm>
          <a:prstGeom prst="rect">
            <a:avLst/>
          </a:prstGeom>
          <a:solidFill>
            <a:srgbClr val="66CCFF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200">
                <a:solidFill>
                  <a:schemeClr val="tx1"/>
                </a:solidFill>
                <a:latin typeface="+mn-lt"/>
              </a:rPr>
              <a:t>Control de Producción</a:t>
            </a:r>
          </a:p>
        </xdr:txBody>
      </xdr:sp>
    </xdr:grpSp>
    <xdr:clientData/>
  </xdr:twoCellAnchor>
  <xdr:twoCellAnchor>
    <xdr:from>
      <xdr:col>11</xdr:col>
      <xdr:colOff>633280</xdr:colOff>
      <xdr:row>5</xdr:row>
      <xdr:rowOff>141552</xdr:rowOff>
    </xdr:from>
    <xdr:to>
      <xdr:col>13</xdr:col>
      <xdr:colOff>391732</xdr:colOff>
      <xdr:row>7</xdr:row>
      <xdr:rowOff>88044</xdr:rowOff>
    </xdr:to>
    <xdr:cxnSp macro="">
      <xdr:nvCxnSpPr>
        <xdr:cNvPr id="29" name="Conector: curvado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CxnSpPr>
          <a:stCxn id="16" idx="1"/>
          <a:endCxn id="28" idx="3"/>
        </xdr:cNvCxnSpPr>
      </xdr:nvCxnSpPr>
      <xdr:spPr>
        <a:xfrm rot="10800000" flipV="1">
          <a:off x="9329605" y="1094052"/>
          <a:ext cx="1282452" cy="327492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633281</xdr:colOff>
      <xdr:row>9</xdr:row>
      <xdr:rowOff>180610</xdr:rowOff>
    </xdr:from>
    <xdr:to>
      <xdr:col>13</xdr:col>
      <xdr:colOff>362190</xdr:colOff>
      <xdr:row>12</xdr:row>
      <xdr:rowOff>132295</xdr:rowOff>
    </xdr:to>
    <xdr:cxnSp macro="">
      <xdr:nvCxnSpPr>
        <xdr:cNvPr id="30" name="Conector: curvado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CxnSpPr>
          <a:stCxn id="12" idx="1"/>
          <a:endCxn id="27" idx="3"/>
        </xdr:cNvCxnSpPr>
      </xdr:nvCxnSpPr>
      <xdr:spPr>
        <a:xfrm rot="10800000">
          <a:off x="9329606" y="1895110"/>
          <a:ext cx="1252909" cy="523185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328083</xdr:colOff>
      <xdr:row>5</xdr:row>
      <xdr:rowOff>141553</xdr:rowOff>
    </xdr:from>
    <xdr:to>
      <xdr:col>16</xdr:col>
      <xdr:colOff>559937</xdr:colOff>
      <xdr:row>8</xdr:row>
      <xdr:rowOff>128302</xdr:rowOff>
    </xdr:to>
    <xdr:cxnSp macro="">
      <xdr:nvCxnSpPr>
        <xdr:cNvPr id="31" name="Conector: curvado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CxnSpPr>
          <a:stCxn id="34" idx="1"/>
          <a:endCxn id="16" idx="3"/>
        </xdr:cNvCxnSpPr>
      </xdr:nvCxnSpPr>
      <xdr:spPr>
        <a:xfrm rot="10800000">
          <a:off x="12072408" y="1094053"/>
          <a:ext cx="993854" cy="558249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338667</xdr:colOff>
      <xdr:row>8</xdr:row>
      <xdr:rowOff>128300</xdr:rowOff>
    </xdr:from>
    <xdr:to>
      <xdr:col>16</xdr:col>
      <xdr:colOff>559938</xdr:colOff>
      <xdr:row>12</xdr:row>
      <xdr:rowOff>132293</xdr:rowOff>
    </xdr:to>
    <xdr:cxnSp macro="">
      <xdr:nvCxnSpPr>
        <xdr:cNvPr id="32" name="Conector: curvado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CxnSpPr>
          <a:stCxn id="34" idx="1"/>
          <a:endCxn id="12" idx="3"/>
        </xdr:cNvCxnSpPr>
      </xdr:nvCxnSpPr>
      <xdr:spPr>
        <a:xfrm rot="10800000" flipV="1">
          <a:off x="12082992" y="1652300"/>
          <a:ext cx="983271" cy="765993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559937</xdr:colOff>
      <xdr:row>6</xdr:row>
      <xdr:rowOff>90118</xdr:rowOff>
    </xdr:from>
    <xdr:to>
      <xdr:col>18</xdr:col>
      <xdr:colOff>423334</xdr:colOff>
      <xdr:row>10</xdr:row>
      <xdr:rowOff>166484</xdr:rowOff>
    </xdr:to>
    <xdr:grpSp>
      <xdr:nvGrpSpPr>
        <xdr:cNvPr id="33" name="Grupo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GrpSpPr/>
      </xdr:nvGrpSpPr>
      <xdr:grpSpPr>
        <a:xfrm>
          <a:off x="13069437" y="1233118"/>
          <a:ext cx="1387397" cy="838366"/>
          <a:chOff x="9024992" y="703432"/>
          <a:chExt cx="1121574" cy="742035"/>
        </a:xfrm>
      </xdr:grpSpPr>
      <xdr:pic>
        <xdr:nvPicPr>
          <xdr:cNvPr id="34" name="Imagen 33" descr="Cliente/Proveedores de productos">
            <a:extLst>
              <a:ext uri="{FF2B5EF4-FFF2-40B4-BE49-F238E27FC236}">
                <a16:creationId xmlns:a16="http://schemas.microsoft.com/office/drawing/2014/main" id="{00000000-0008-0000-09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5575"/>
          <a:stretch/>
        </xdr:blipFill>
        <xdr:spPr bwMode="auto">
          <a:xfrm>
            <a:off x="9024992" y="703432"/>
            <a:ext cx="1121574" cy="7420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CuadroTexto 34">
            <a:extLst>
              <a:ext uri="{FF2B5EF4-FFF2-40B4-BE49-F238E27FC236}">
                <a16:creationId xmlns:a16="http://schemas.microsoft.com/office/drawing/2014/main" id="{00000000-0008-0000-0900-000023000000}"/>
              </a:ext>
            </a:extLst>
          </xdr:cNvPr>
          <xdr:cNvSpPr txBox="1"/>
        </xdr:nvSpPr>
        <xdr:spPr>
          <a:xfrm>
            <a:off x="9331591" y="1036825"/>
            <a:ext cx="628650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s-PE" sz="1200">
                <a:latin typeface="+mn-lt"/>
              </a:rPr>
              <a:t>Cliente</a:t>
            </a:r>
          </a:p>
        </xdr:txBody>
      </xdr:sp>
    </xdr:grpSp>
    <xdr:clientData/>
  </xdr:twoCellAnchor>
  <xdr:twoCellAnchor>
    <xdr:from>
      <xdr:col>9</xdr:col>
      <xdr:colOff>511074</xdr:colOff>
      <xdr:row>14</xdr:row>
      <xdr:rowOff>47124</xdr:rowOff>
    </xdr:from>
    <xdr:to>
      <xdr:col>11</xdr:col>
      <xdr:colOff>658323</xdr:colOff>
      <xdr:row>17</xdr:row>
      <xdr:rowOff>110555</xdr:rowOff>
    </xdr:to>
    <xdr:sp macro="" textlink="">
      <xdr:nvSpPr>
        <xdr:cNvPr id="36" name="Rectángulo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7683399" y="2714124"/>
          <a:ext cx="1671249" cy="634931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>
              <a:solidFill>
                <a:schemeClr val="tx1"/>
              </a:solidFill>
              <a:latin typeface="+mn-lt"/>
            </a:rPr>
            <a:t>Programación semanal</a:t>
          </a:r>
        </a:p>
      </xdr:txBody>
    </xdr:sp>
    <xdr:clientData/>
  </xdr:twoCellAnchor>
  <xdr:twoCellAnchor>
    <xdr:from>
      <xdr:col>3</xdr:col>
      <xdr:colOff>424117</xdr:colOff>
      <xdr:row>10</xdr:row>
      <xdr:rowOff>166687</xdr:rowOff>
    </xdr:from>
    <xdr:to>
      <xdr:col>3</xdr:col>
      <xdr:colOff>714374</xdr:colOff>
      <xdr:row>25</xdr:row>
      <xdr:rowOff>146843</xdr:rowOff>
    </xdr:to>
    <xdr:sp macro="" textlink="">
      <xdr:nvSpPr>
        <xdr:cNvPr id="37" name="Flecha: hacia abajo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3024442" y="2071687"/>
          <a:ext cx="290257" cy="2837656"/>
        </a:xfrm>
        <a:prstGeom prst="downArrow">
          <a:avLst/>
        </a:prstGeom>
        <a:solidFill>
          <a:schemeClr val="bg1">
            <a:lumMod val="85000"/>
          </a:schemeClr>
        </a:solidFill>
        <a:ln w="31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17</xdr:col>
      <xdr:colOff>384484</xdr:colOff>
      <xdr:row>11</xdr:row>
      <xdr:rowOff>83343</xdr:rowOff>
    </xdr:from>
    <xdr:to>
      <xdr:col>17</xdr:col>
      <xdr:colOff>642936</xdr:colOff>
      <xdr:row>25</xdr:row>
      <xdr:rowOff>51591</xdr:rowOff>
    </xdr:to>
    <xdr:sp macro="" textlink="">
      <xdr:nvSpPr>
        <xdr:cNvPr id="38" name="Flecha: hacia abajo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/>
      </xdr:nvSpPr>
      <xdr:spPr>
        <a:xfrm flipH="1" flipV="1">
          <a:off x="13652809" y="2178843"/>
          <a:ext cx="258452" cy="2635248"/>
        </a:xfrm>
        <a:prstGeom prst="downArrow">
          <a:avLst/>
        </a:prstGeom>
        <a:solidFill>
          <a:schemeClr val="bg1">
            <a:lumMod val="85000"/>
          </a:schemeClr>
        </a:solidFill>
        <a:ln w="31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PE" sz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190502</xdr:colOff>
      <xdr:row>22</xdr:row>
      <xdr:rowOff>21168</xdr:rowOff>
    </xdr:from>
    <xdr:to>
      <xdr:col>6</xdr:col>
      <xdr:colOff>444502</xdr:colOff>
      <xdr:row>28</xdr:row>
      <xdr:rowOff>3</xdr:rowOff>
    </xdr:to>
    <xdr:grpSp>
      <xdr:nvGrpSpPr>
        <xdr:cNvPr id="39" name="Grupo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GrpSpPr/>
      </xdr:nvGrpSpPr>
      <xdr:grpSpPr>
        <a:xfrm>
          <a:off x="3556002" y="4212168"/>
          <a:ext cx="1778000" cy="1121835"/>
          <a:chOff x="1652239" y="3510300"/>
          <a:chExt cx="1257869" cy="992932"/>
        </a:xfrm>
      </xdr:grpSpPr>
      <xdr:pic>
        <xdr:nvPicPr>
          <xdr:cNvPr id="40" name="Imagen 39" descr="Cliente/Proveedores de productos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907" t="13045" r="37001" b="6805"/>
          <a:stretch/>
        </xdr:blipFill>
        <xdr:spPr bwMode="auto">
          <a:xfrm>
            <a:off x="1652239" y="3510300"/>
            <a:ext cx="1257869" cy="992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'6.3'!G19">
        <xdr:nvSpPr>
          <xdr:cNvPr id="41" name="CuadroTexto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 txBox="1"/>
        </xdr:nvSpPr>
        <xdr:spPr>
          <a:xfrm>
            <a:off x="2109260" y="3932794"/>
            <a:ext cx="329294" cy="277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7650509-7789-416F-B410-C8192696F0B8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</a:t>
            </a:fld>
            <a:endParaRPr lang="es-PE" sz="1100">
              <a:latin typeface="+mn-lt"/>
            </a:endParaRPr>
          </a:p>
        </xdr:txBody>
      </xdr:sp>
      <xdr:sp macro="" textlink="'6.3'!G7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 txBox="1"/>
        </xdr:nvSpPr>
        <xdr:spPr>
          <a:xfrm>
            <a:off x="1764459" y="3528859"/>
            <a:ext cx="1068671" cy="250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DBA0E6C-6FB4-4FD1-87A0-BCDB9C7AEDA5}" type="TxLink">
              <a:rPr lang="en-US" sz="1200" b="0" i="0" u="none" strike="noStrike">
                <a:solidFill>
                  <a:srgbClr val="000000"/>
                </a:solidFill>
                <a:latin typeface="+mn-lt"/>
                <a:ea typeface="Calibri"/>
                <a:cs typeface="Calibri"/>
              </a:rPr>
              <a:pPr algn="ctr"/>
              <a:t>Impresión</a:t>
            </a:fld>
            <a:endParaRPr lang="es-PE" sz="1100" b="0">
              <a:latin typeface="+mn-lt"/>
            </a:endParaRPr>
          </a:p>
        </xdr:txBody>
      </xdr:sp>
    </xdr:grpSp>
    <xdr:clientData/>
  </xdr:twoCellAnchor>
  <xdr:twoCellAnchor>
    <xdr:from>
      <xdr:col>7</xdr:col>
      <xdr:colOff>592667</xdr:colOff>
      <xdr:row>22</xdr:row>
      <xdr:rowOff>10584</xdr:rowOff>
    </xdr:from>
    <xdr:to>
      <xdr:col>10</xdr:col>
      <xdr:colOff>105833</xdr:colOff>
      <xdr:row>28</xdr:row>
      <xdr:rowOff>95250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GrpSpPr/>
      </xdr:nvGrpSpPr>
      <xdr:grpSpPr>
        <a:xfrm>
          <a:off x="6244167" y="4201584"/>
          <a:ext cx="1799166" cy="1227666"/>
          <a:chOff x="3666328" y="3510301"/>
          <a:chExt cx="1260302" cy="1086603"/>
        </a:xfrm>
      </xdr:grpSpPr>
      <xdr:pic>
        <xdr:nvPicPr>
          <xdr:cNvPr id="44" name="Imagen 43" descr="Cliente/Proveedores de productos">
            <a:extLst>
              <a:ext uri="{FF2B5EF4-FFF2-40B4-BE49-F238E27FC236}">
                <a16:creationId xmlns:a16="http://schemas.microsoft.com/office/drawing/2014/main" id="{00000000-0008-0000-0900-00002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207" t="12787" r="36647"/>
          <a:stretch/>
        </xdr:blipFill>
        <xdr:spPr bwMode="auto">
          <a:xfrm>
            <a:off x="3666328" y="3510301"/>
            <a:ext cx="1260302" cy="108660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'6.3'!H19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0900-00002D000000}"/>
              </a:ext>
            </a:extLst>
          </xdr:cNvPr>
          <xdr:cNvSpPr txBox="1"/>
        </xdr:nvSpPr>
        <xdr:spPr>
          <a:xfrm>
            <a:off x="4125067" y="3947852"/>
            <a:ext cx="329294" cy="277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EA92AFC-FDAF-4EEE-B027-5393DB7B2590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</a:t>
            </a:fld>
            <a:endParaRPr lang="es-PE" sz="1100">
              <a:latin typeface="+mn-lt"/>
            </a:endParaRPr>
          </a:p>
        </xdr:txBody>
      </xdr:sp>
      <xdr:sp macro="" textlink="'6.3'!H7">
        <xdr:nvSpPr>
          <xdr:cNvPr id="46" name="CuadroTexto 45">
            <a:extLst>
              <a:ext uri="{FF2B5EF4-FFF2-40B4-BE49-F238E27FC236}">
                <a16:creationId xmlns:a16="http://schemas.microsoft.com/office/drawing/2014/main" id="{00000000-0008-0000-0900-00002E000000}"/>
              </a:ext>
            </a:extLst>
          </xdr:cNvPr>
          <xdr:cNvSpPr txBox="1"/>
        </xdr:nvSpPr>
        <xdr:spPr>
          <a:xfrm>
            <a:off x="3726563" y="3523099"/>
            <a:ext cx="1125931" cy="2708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5E4C11B-5492-4D24-8392-B90348C13418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Refilado</a:t>
            </a:fld>
            <a:endParaRPr lang="es-PE" sz="1100" b="0">
              <a:latin typeface="+mn-lt"/>
            </a:endParaRPr>
          </a:p>
        </xdr:txBody>
      </xdr:sp>
    </xdr:grpSp>
    <xdr:clientData/>
  </xdr:twoCellAnchor>
  <xdr:twoCellAnchor>
    <xdr:from>
      <xdr:col>11</xdr:col>
      <xdr:colOff>243416</xdr:colOff>
      <xdr:row>21</xdr:row>
      <xdr:rowOff>148169</xdr:rowOff>
    </xdr:from>
    <xdr:to>
      <xdr:col>13</xdr:col>
      <xdr:colOff>508001</xdr:colOff>
      <xdr:row>28</xdr:row>
      <xdr:rowOff>52919</xdr:rowOff>
    </xdr:to>
    <xdr:grpSp>
      <xdr:nvGrpSpPr>
        <xdr:cNvPr id="47" name="Grupo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GrpSpPr/>
      </xdr:nvGrpSpPr>
      <xdr:grpSpPr>
        <a:xfrm>
          <a:off x="8942916" y="4148669"/>
          <a:ext cx="1788585" cy="1238250"/>
          <a:chOff x="5639712" y="3463465"/>
          <a:chExt cx="1382951" cy="1095970"/>
        </a:xfrm>
      </xdr:grpSpPr>
      <xdr:pic>
        <xdr:nvPicPr>
          <xdr:cNvPr id="48" name="Imagen 47" descr="Cliente/Proveedores de productos">
            <a:extLst>
              <a:ext uri="{FF2B5EF4-FFF2-40B4-BE49-F238E27FC236}">
                <a16:creationId xmlns:a16="http://schemas.microsoft.com/office/drawing/2014/main" id="{00000000-0008-0000-0900-00003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60" t="9742" r="36211" b="3699"/>
          <a:stretch/>
        </xdr:blipFill>
        <xdr:spPr bwMode="auto">
          <a:xfrm>
            <a:off x="5639712" y="3463465"/>
            <a:ext cx="1382951" cy="109597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'6.3'!I19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0900-000031000000}"/>
              </a:ext>
            </a:extLst>
          </xdr:cNvPr>
          <xdr:cNvSpPr txBox="1"/>
        </xdr:nvSpPr>
        <xdr:spPr>
          <a:xfrm>
            <a:off x="6152804" y="3927119"/>
            <a:ext cx="329294" cy="277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87FA3C95-1554-4B11-87FD-EC822B88D4E4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</a:t>
            </a:fld>
            <a:endParaRPr lang="es-PE" sz="1100">
              <a:latin typeface="+mn-lt"/>
            </a:endParaRPr>
          </a:p>
        </xdr:txBody>
      </xdr:sp>
      <xdr:sp macro="" textlink="'6.3'!I7">
        <xdr:nvSpPr>
          <xdr:cNvPr id="50" name="CuadroTexto 49">
            <a:extLst>
              <a:ext uri="{FF2B5EF4-FFF2-40B4-BE49-F238E27FC236}">
                <a16:creationId xmlns:a16="http://schemas.microsoft.com/office/drawing/2014/main" id="{00000000-0008-0000-0900-000032000000}"/>
              </a:ext>
            </a:extLst>
          </xdr:cNvPr>
          <xdr:cNvSpPr txBox="1"/>
        </xdr:nvSpPr>
        <xdr:spPr>
          <a:xfrm>
            <a:off x="5659879" y="3547062"/>
            <a:ext cx="1273791" cy="2067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70C166D-FA39-4F74-9F2A-BD4A47D7C69F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Pegado</a:t>
            </a:fld>
            <a:endParaRPr lang="es-PE" sz="1100" b="0">
              <a:latin typeface="+mn-lt"/>
            </a:endParaRPr>
          </a:p>
        </xdr:txBody>
      </xdr:sp>
    </xdr:grpSp>
    <xdr:clientData/>
  </xdr:twoCellAnchor>
  <xdr:twoCellAnchor>
    <xdr:from>
      <xdr:col>14</xdr:col>
      <xdr:colOff>666750</xdr:colOff>
      <xdr:row>21</xdr:row>
      <xdr:rowOff>148167</xdr:rowOff>
    </xdr:from>
    <xdr:to>
      <xdr:col>17</xdr:col>
      <xdr:colOff>84665</xdr:colOff>
      <xdr:row>28</xdr:row>
      <xdr:rowOff>74083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GrpSpPr/>
      </xdr:nvGrpSpPr>
      <xdr:grpSpPr>
        <a:xfrm>
          <a:off x="11652250" y="4148667"/>
          <a:ext cx="1703915" cy="1259416"/>
          <a:chOff x="7874401" y="3463464"/>
          <a:chExt cx="1388698" cy="1114705"/>
        </a:xfrm>
      </xdr:grpSpPr>
      <xdr:pic>
        <xdr:nvPicPr>
          <xdr:cNvPr id="52" name="Imagen 51" descr="Cliente/Proveedores de productos">
            <a:extLst>
              <a:ext uri="{FF2B5EF4-FFF2-40B4-BE49-F238E27FC236}">
                <a16:creationId xmlns:a16="http://schemas.microsoft.com/office/drawing/2014/main" id="{00000000-0008-0000-0900-00003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218" t="11194" r="36317"/>
          <a:stretch/>
        </xdr:blipFill>
        <xdr:spPr bwMode="auto">
          <a:xfrm>
            <a:off x="7874401" y="3463464"/>
            <a:ext cx="1388698" cy="11147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'6.3'!J19">
        <xdr:nvSpPr>
          <xdr:cNvPr id="53" name="CuadroTexto 52">
            <a:extLst>
              <a:ext uri="{FF2B5EF4-FFF2-40B4-BE49-F238E27FC236}">
                <a16:creationId xmlns:a16="http://schemas.microsoft.com/office/drawing/2014/main" id="{00000000-0008-0000-0900-000035000000}"/>
              </a:ext>
            </a:extLst>
          </xdr:cNvPr>
          <xdr:cNvSpPr txBox="1"/>
        </xdr:nvSpPr>
        <xdr:spPr>
          <a:xfrm>
            <a:off x="8451155" y="3942335"/>
            <a:ext cx="329294" cy="277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C5A7C4D0-042F-4AD7-BF36-1F90B40175B6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/>
              <a:t>1</a:t>
            </a:fld>
            <a:endParaRPr lang="es-PE" sz="1100">
              <a:latin typeface="+mn-lt"/>
            </a:endParaRPr>
          </a:p>
        </xdr:txBody>
      </xdr:sp>
      <xdr:sp macro="" textlink="'6.3'!J7">
        <xdr:nvSpPr>
          <xdr:cNvPr id="54" name="CuadroTexto 53">
            <a:extLst>
              <a:ext uri="{FF2B5EF4-FFF2-40B4-BE49-F238E27FC236}">
                <a16:creationId xmlns:a16="http://schemas.microsoft.com/office/drawing/2014/main" id="{00000000-0008-0000-0900-000036000000}"/>
              </a:ext>
            </a:extLst>
          </xdr:cNvPr>
          <xdr:cNvSpPr txBox="1"/>
        </xdr:nvSpPr>
        <xdr:spPr>
          <a:xfrm>
            <a:off x="7969282" y="3524304"/>
            <a:ext cx="1242067" cy="2014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1452E1A-8219-440C-A8CC-4DFF824EF0CF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Rebobinado</a:t>
            </a:fld>
            <a:endParaRPr lang="es-PE" sz="1100" b="0">
              <a:latin typeface="+mn-lt"/>
            </a:endParaRPr>
          </a:p>
        </xdr:txBody>
      </xdr:sp>
    </xdr:grpSp>
    <xdr:clientData/>
  </xdr:twoCellAnchor>
  <xdr:twoCellAnchor>
    <xdr:from>
      <xdr:col>17</xdr:col>
      <xdr:colOff>249721</xdr:colOff>
      <xdr:row>25</xdr:row>
      <xdr:rowOff>182043</xdr:rowOff>
    </xdr:from>
    <xdr:to>
      <xdr:col>18</xdr:col>
      <xdr:colOff>47128</xdr:colOff>
      <xdr:row>27</xdr:row>
      <xdr:rowOff>123889</xdr:rowOff>
    </xdr:to>
    <xdr:sp macro="" textlink="">
      <xdr:nvSpPr>
        <xdr:cNvPr id="55" name="Triángulo isósceles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/>
      </xdr:nvSpPr>
      <xdr:spPr>
        <a:xfrm>
          <a:off x="13518046" y="4944543"/>
          <a:ext cx="559407" cy="322846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6</xdr:col>
      <xdr:colOff>594558</xdr:colOff>
      <xdr:row>26</xdr:row>
      <xdr:rowOff>16262</xdr:rowOff>
    </xdr:from>
    <xdr:to>
      <xdr:col>7</xdr:col>
      <xdr:colOff>415339</xdr:colOff>
      <xdr:row>27</xdr:row>
      <xdr:rowOff>157016</xdr:rowOff>
    </xdr:to>
    <xdr:sp macro="" textlink="">
      <xdr:nvSpPr>
        <xdr:cNvPr id="56" name="Triángulo isósceles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/>
      </xdr:nvSpPr>
      <xdr:spPr>
        <a:xfrm>
          <a:off x="5480883" y="4969262"/>
          <a:ext cx="582781" cy="331254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3</xdr:col>
      <xdr:colOff>272901</xdr:colOff>
      <xdr:row>26</xdr:row>
      <xdr:rowOff>32719</xdr:rowOff>
    </xdr:from>
    <xdr:to>
      <xdr:col>4</xdr:col>
      <xdr:colOff>95254</xdr:colOff>
      <xdr:row>27</xdr:row>
      <xdr:rowOff>169333</xdr:rowOff>
    </xdr:to>
    <xdr:sp macro="" textlink="">
      <xdr:nvSpPr>
        <xdr:cNvPr id="57" name="Triángulo isósceles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/>
      </xdr:nvSpPr>
      <xdr:spPr>
        <a:xfrm>
          <a:off x="2873226" y="4985719"/>
          <a:ext cx="584353" cy="327114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es-PE" sz="600">
            <a:latin typeface="+mn-lt"/>
          </a:endParaRPr>
        </a:p>
      </xdr:txBody>
    </xdr:sp>
    <xdr:clientData/>
  </xdr:twoCellAnchor>
  <xdr:twoCellAnchor>
    <xdr:from>
      <xdr:col>13</xdr:col>
      <xdr:colOff>671603</xdr:colOff>
      <xdr:row>26</xdr:row>
      <xdr:rowOff>34541</xdr:rowOff>
    </xdr:from>
    <xdr:to>
      <xdr:col>14</xdr:col>
      <xdr:colOff>469010</xdr:colOff>
      <xdr:row>27</xdr:row>
      <xdr:rowOff>166887</xdr:rowOff>
    </xdr:to>
    <xdr:sp macro="" textlink="">
      <xdr:nvSpPr>
        <xdr:cNvPr id="58" name="Triángulo isósceles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/>
      </xdr:nvSpPr>
      <xdr:spPr>
        <a:xfrm>
          <a:off x="10891928" y="4987541"/>
          <a:ext cx="559407" cy="322846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10</xdr:col>
      <xdr:colOff>223088</xdr:colOff>
      <xdr:row>26</xdr:row>
      <xdr:rowOff>45482</xdr:rowOff>
    </xdr:from>
    <xdr:to>
      <xdr:col>11</xdr:col>
      <xdr:colOff>20495</xdr:colOff>
      <xdr:row>27</xdr:row>
      <xdr:rowOff>177828</xdr:rowOff>
    </xdr:to>
    <xdr:sp macro="" textlink="">
      <xdr:nvSpPr>
        <xdr:cNvPr id="59" name="Triángulo isósceles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/>
      </xdr:nvSpPr>
      <xdr:spPr>
        <a:xfrm>
          <a:off x="8157413" y="4998482"/>
          <a:ext cx="559407" cy="322846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4</xdr:col>
      <xdr:colOff>209438</xdr:colOff>
      <xdr:row>29</xdr:row>
      <xdr:rowOff>5290</xdr:rowOff>
    </xdr:from>
    <xdr:to>
      <xdr:col>6</xdr:col>
      <xdr:colOff>394702</xdr:colOff>
      <xdr:row>39</xdr:row>
      <xdr:rowOff>43995</xdr:rowOff>
    </xdr:to>
    <xdr:grpSp>
      <xdr:nvGrpSpPr>
        <xdr:cNvPr id="60" name="Grupo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GrpSpPr/>
      </xdr:nvGrpSpPr>
      <xdr:grpSpPr>
        <a:xfrm>
          <a:off x="3574938" y="5529790"/>
          <a:ext cx="1709264" cy="1943705"/>
          <a:chOff x="3596104" y="5397499"/>
          <a:chExt cx="1709264" cy="1943705"/>
        </a:xfrm>
      </xdr:grpSpPr>
      <xdr:grpSp>
        <xdr:nvGrpSpPr>
          <xdr:cNvPr id="61" name="Grupo 60">
            <a:extLst>
              <a:ext uri="{FF2B5EF4-FFF2-40B4-BE49-F238E27FC236}">
                <a16:creationId xmlns:a16="http://schemas.microsoft.com/office/drawing/2014/main" id="{00000000-0008-0000-0900-00003D000000}"/>
              </a:ext>
            </a:extLst>
          </xdr:cNvPr>
          <xdr:cNvGrpSpPr/>
        </xdr:nvGrpSpPr>
        <xdr:grpSpPr>
          <a:xfrm>
            <a:off x="3598332" y="5397499"/>
            <a:ext cx="1702803" cy="337912"/>
            <a:chOff x="3598332" y="5397499"/>
            <a:chExt cx="1702803" cy="337912"/>
          </a:xfrm>
        </xdr:grpSpPr>
        <xdr:grpSp>
          <xdr:nvGrpSpPr>
            <xdr:cNvPr id="92" name="Grupo 91">
              <a:extLst>
                <a:ext uri="{FF2B5EF4-FFF2-40B4-BE49-F238E27FC236}">
                  <a16:creationId xmlns:a16="http://schemas.microsoft.com/office/drawing/2014/main" id="{00000000-0008-0000-0900-00005C00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94" name="Rectángulo 93">
                <a:extLst>
                  <a:ext uri="{FF2B5EF4-FFF2-40B4-BE49-F238E27FC236}">
                    <a16:creationId xmlns:a16="http://schemas.microsoft.com/office/drawing/2014/main" id="{00000000-0008-0000-0900-00005E000000}"/>
                  </a:ext>
                </a:extLst>
              </xdr:cNvPr>
              <xdr:cNvSpPr/>
            </xdr:nvSpPr>
            <xdr:spPr>
              <a:xfrm>
                <a:off x="3680872" y="5536916"/>
                <a:ext cx="578109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C/T   =    </a:t>
                </a:r>
              </a:p>
            </xdr:txBody>
          </xdr:sp>
          <xdr:sp macro="" textlink="'6.3'!G21">
            <xdr:nvSpPr>
              <xdr:cNvPr id="95" name="Rectángulo 94">
                <a:extLst>
                  <a:ext uri="{FF2B5EF4-FFF2-40B4-BE49-F238E27FC236}">
                    <a16:creationId xmlns:a16="http://schemas.microsoft.com/office/drawing/2014/main" id="{00000000-0008-0000-0900-00005F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69104592-4191-4C70-B8FE-2AD3EAD8361D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45.1</a:t>
                </a:fld>
                <a:endParaRPr lang="es-PE" sz="105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1">
            <xdr:nvSpPr>
              <xdr:cNvPr id="96" name="Rectángulo 95">
                <a:extLst>
                  <a:ext uri="{FF2B5EF4-FFF2-40B4-BE49-F238E27FC236}">
                    <a16:creationId xmlns:a16="http://schemas.microsoft.com/office/drawing/2014/main" id="{00000000-0008-0000-0900-000060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C00B3F0-A191-42F5-B4BB-33B31F633CCD}" type="TxLink">
                  <a:rPr lang="en-US" sz="9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seg/und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93" name="Rectángulo 92">
              <a:extLst>
                <a:ext uri="{FF2B5EF4-FFF2-40B4-BE49-F238E27FC236}">
                  <a16:creationId xmlns:a16="http://schemas.microsoft.com/office/drawing/2014/main" id="{00000000-0008-0000-0900-00005D000000}"/>
                </a:ext>
              </a:extLst>
            </xdr:cNvPr>
            <xdr:cNvSpPr/>
          </xdr:nvSpPr>
          <xdr:spPr>
            <a:xfrm>
              <a:off x="3598332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2" name="Grupo 61">
            <a:extLst>
              <a:ext uri="{FF2B5EF4-FFF2-40B4-BE49-F238E27FC236}">
                <a16:creationId xmlns:a16="http://schemas.microsoft.com/office/drawing/2014/main" id="{00000000-0008-0000-0900-00003E000000}"/>
              </a:ext>
            </a:extLst>
          </xdr:cNvPr>
          <xdr:cNvGrpSpPr/>
        </xdr:nvGrpSpPr>
        <xdr:grpSpPr>
          <a:xfrm>
            <a:off x="3598512" y="5719233"/>
            <a:ext cx="1706856" cy="337912"/>
            <a:chOff x="3594279" y="5397499"/>
            <a:chExt cx="1706856" cy="337912"/>
          </a:xfrm>
        </xdr:grpSpPr>
        <xdr:grpSp>
          <xdr:nvGrpSpPr>
            <xdr:cNvPr id="87" name="Grupo 86">
              <a:extLst>
                <a:ext uri="{FF2B5EF4-FFF2-40B4-BE49-F238E27FC236}">
                  <a16:creationId xmlns:a16="http://schemas.microsoft.com/office/drawing/2014/main" id="{00000000-0008-0000-0900-00005700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89" name="Rectángulo 88">
                <a:extLst>
                  <a:ext uri="{FF2B5EF4-FFF2-40B4-BE49-F238E27FC236}">
                    <a16:creationId xmlns:a16="http://schemas.microsoft.com/office/drawing/2014/main" id="{00000000-0008-0000-0900-000059000000}"/>
                  </a:ext>
                </a:extLst>
              </xdr:cNvPr>
              <xdr:cNvSpPr/>
            </xdr:nvSpPr>
            <xdr:spPr>
              <a:xfrm>
                <a:off x="3680873" y="5536916"/>
                <a:ext cx="489316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C/O  =    </a:t>
                </a:r>
              </a:p>
            </xdr:txBody>
          </xdr:sp>
          <xdr:sp macro="" textlink="'6.3'!G24">
            <xdr:nvSpPr>
              <xdr:cNvPr id="90" name="Rectángulo 89">
                <a:extLst>
                  <a:ext uri="{FF2B5EF4-FFF2-40B4-BE49-F238E27FC236}">
                    <a16:creationId xmlns:a16="http://schemas.microsoft.com/office/drawing/2014/main" id="{00000000-0008-0000-0900-00005A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B136DF6-FF3D-489A-A8F4-FB496E1A13A2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60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3">
            <xdr:nvSpPr>
              <xdr:cNvPr id="91" name="Rectángulo 90">
                <a:extLst>
                  <a:ext uri="{FF2B5EF4-FFF2-40B4-BE49-F238E27FC236}">
                    <a16:creationId xmlns:a16="http://schemas.microsoft.com/office/drawing/2014/main" id="{00000000-0008-0000-0900-00005B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88338B1-7C4C-40A3-B3AD-321C6CE16A10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min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88" name="Rectángulo 87">
              <a:extLst>
                <a:ext uri="{FF2B5EF4-FFF2-40B4-BE49-F238E27FC236}">
                  <a16:creationId xmlns:a16="http://schemas.microsoft.com/office/drawing/2014/main" id="{00000000-0008-0000-0900-000058000000}"/>
                </a:ext>
              </a:extLst>
            </xdr:cNvPr>
            <xdr:cNvSpPr/>
          </xdr:nvSpPr>
          <xdr:spPr>
            <a:xfrm>
              <a:off x="3594279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3" name="Grupo 62">
            <a:extLst>
              <a:ext uri="{FF2B5EF4-FFF2-40B4-BE49-F238E27FC236}">
                <a16:creationId xmlns:a16="http://schemas.microsoft.com/office/drawing/2014/main" id="{00000000-0008-0000-0900-00003F000000}"/>
              </a:ext>
            </a:extLst>
          </xdr:cNvPr>
          <xdr:cNvGrpSpPr/>
        </xdr:nvGrpSpPr>
        <xdr:grpSpPr>
          <a:xfrm>
            <a:off x="3596104" y="7013121"/>
            <a:ext cx="1694661" cy="328083"/>
            <a:chOff x="3598221" y="5438320"/>
            <a:chExt cx="1694661" cy="328083"/>
          </a:xfrm>
        </xdr:grpSpPr>
        <xdr:grpSp>
          <xdr:nvGrpSpPr>
            <xdr:cNvPr id="82" name="Grupo 81">
              <a:extLst>
                <a:ext uri="{FF2B5EF4-FFF2-40B4-BE49-F238E27FC236}">
                  <a16:creationId xmlns:a16="http://schemas.microsoft.com/office/drawing/2014/main" id="{00000000-0008-0000-0900-000052000000}"/>
                </a:ext>
              </a:extLst>
            </xdr:cNvPr>
            <xdr:cNvGrpSpPr/>
          </xdr:nvGrpSpPr>
          <xdr:grpSpPr>
            <a:xfrm>
              <a:off x="3599983" y="5453761"/>
              <a:ext cx="1648824" cy="275072"/>
              <a:chOff x="3674799" y="5591345"/>
              <a:chExt cx="1471644" cy="275072"/>
            </a:xfrm>
          </xdr:grpSpPr>
          <xdr:sp macro="" textlink="">
            <xdr:nvSpPr>
              <xdr:cNvPr id="84" name="Rectángulo 83">
                <a:extLst>
                  <a:ext uri="{FF2B5EF4-FFF2-40B4-BE49-F238E27FC236}">
                    <a16:creationId xmlns:a16="http://schemas.microsoft.com/office/drawing/2014/main" id="{00000000-0008-0000-0900-000054000000}"/>
                  </a:ext>
                </a:extLst>
              </xdr:cNvPr>
              <xdr:cNvSpPr/>
            </xdr:nvSpPr>
            <xdr:spPr>
              <a:xfrm>
                <a:off x="3674799" y="5591345"/>
                <a:ext cx="504430" cy="26826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OEE =    </a:t>
                </a:r>
              </a:p>
            </xdr:txBody>
          </xdr:sp>
          <xdr:sp macro="" textlink="'6.3'!G33">
            <xdr:nvSpPr>
              <xdr:cNvPr id="85" name="Rectángulo 84">
                <a:extLst>
                  <a:ext uri="{FF2B5EF4-FFF2-40B4-BE49-F238E27FC236}">
                    <a16:creationId xmlns:a16="http://schemas.microsoft.com/office/drawing/2014/main" id="{00000000-0008-0000-0900-000055000000}"/>
                  </a:ext>
                </a:extLst>
              </xdr:cNvPr>
              <xdr:cNvSpPr/>
            </xdr:nvSpPr>
            <xdr:spPr>
              <a:xfrm>
                <a:off x="4136182" y="5624890"/>
                <a:ext cx="547871" cy="224518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4D82085-E1F8-4B39-8A57-61CB442971B5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53.6%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86" name="Rectángulo 85">
                <a:extLst>
                  <a:ext uri="{FF2B5EF4-FFF2-40B4-BE49-F238E27FC236}">
                    <a16:creationId xmlns:a16="http://schemas.microsoft.com/office/drawing/2014/main" id="{00000000-0008-0000-0900-000056000000}"/>
                  </a:ext>
                </a:extLst>
              </xdr:cNvPr>
              <xdr:cNvSpPr/>
            </xdr:nvSpPr>
            <xdr:spPr>
              <a:xfrm>
                <a:off x="4684056" y="5607881"/>
                <a:ext cx="462387" cy="258536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83" name="Rectángulo 82">
              <a:extLst>
                <a:ext uri="{FF2B5EF4-FFF2-40B4-BE49-F238E27FC236}">
                  <a16:creationId xmlns:a16="http://schemas.microsoft.com/office/drawing/2014/main" id="{00000000-0008-0000-0900-000053000000}"/>
                </a:ext>
              </a:extLst>
            </xdr:cNvPr>
            <xdr:cNvSpPr/>
          </xdr:nvSpPr>
          <xdr:spPr>
            <a:xfrm>
              <a:off x="3598221" y="5438320"/>
              <a:ext cx="169466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4" name="Grupo 63">
            <a:extLst>
              <a:ext uri="{FF2B5EF4-FFF2-40B4-BE49-F238E27FC236}">
                <a16:creationId xmlns:a16="http://schemas.microsoft.com/office/drawing/2014/main" id="{00000000-0008-0000-0900-000040000000}"/>
              </a:ext>
            </a:extLst>
          </xdr:cNvPr>
          <xdr:cNvGrpSpPr/>
        </xdr:nvGrpSpPr>
        <xdr:grpSpPr>
          <a:xfrm>
            <a:off x="3596532" y="6045199"/>
            <a:ext cx="1706719" cy="337912"/>
            <a:chOff x="3594416" y="5397499"/>
            <a:chExt cx="1706719" cy="337912"/>
          </a:xfrm>
        </xdr:grpSpPr>
        <xdr:grpSp>
          <xdr:nvGrpSpPr>
            <xdr:cNvPr id="77" name="Grupo 76">
              <a:extLst>
                <a:ext uri="{FF2B5EF4-FFF2-40B4-BE49-F238E27FC236}">
                  <a16:creationId xmlns:a16="http://schemas.microsoft.com/office/drawing/2014/main" id="{00000000-0008-0000-0900-00004D00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79" name="Rectángulo 78">
                <a:extLst>
                  <a:ext uri="{FF2B5EF4-FFF2-40B4-BE49-F238E27FC236}">
                    <a16:creationId xmlns:a16="http://schemas.microsoft.com/office/drawing/2014/main" id="{00000000-0008-0000-0900-00004F00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D      =    </a:t>
                </a:r>
              </a:p>
            </xdr:txBody>
          </xdr:sp>
          <xdr:sp macro="" textlink="'6.3'!G28">
            <xdr:nvSpPr>
              <xdr:cNvPr id="80" name="Rectángulo 79">
                <a:extLst>
                  <a:ext uri="{FF2B5EF4-FFF2-40B4-BE49-F238E27FC236}">
                    <a16:creationId xmlns:a16="http://schemas.microsoft.com/office/drawing/2014/main" id="{00000000-0008-0000-0900-000050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4E1DB508-4F3A-43EC-8547-61EE95F2F1E7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76%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81" name="Rectángulo 80">
                <a:extLst>
                  <a:ext uri="{FF2B5EF4-FFF2-40B4-BE49-F238E27FC236}">
                    <a16:creationId xmlns:a16="http://schemas.microsoft.com/office/drawing/2014/main" id="{00000000-0008-0000-0900-000051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78" name="Rectángulo 77">
              <a:extLst>
                <a:ext uri="{FF2B5EF4-FFF2-40B4-BE49-F238E27FC236}">
                  <a16:creationId xmlns:a16="http://schemas.microsoft.com/office/drawing/2014/main" id="{00000000-0008-0000-0900-00004E000000}"/>
                </a:ext>
              </a:extLst>
            </xdr:cNvPr>
            <xdr:cNvSpPr/>
          </xdr:nvSpPr>
          <xdr:spPr>
            <a:xfrm>
              <a:off x="3594416" y="5397500"/>
              <a:ext cx="1694235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5" name="Grupo 64">
            <a:extLst>
              <a:ext uri="{FF2B5EF4-FFF2-40B4-BE49-F238E27FC236}">
                <a16:creationId xmlns:a16="http://schemas.microsoft.com/office/drawing/2014/main" id="{00000000-0008-0000-0900-000041000000}"/>
              </a:ext>
            </a:extLst>
          </xdr:cNvPr>
          <xdr:cNvGrpSpPr/>
        </xdr:nvGrpSpPr>
        <xdr:grpSpPr>
          <a:xfrm>
            <a:off x="3596532" y="6356349"/>
            <a:ext cx="1700369" cy="337912"/>
            <a:chOff x="3600766" y="5397499"/>
            <a:chExt cx="1700369" cy="337912"/>
          </a:xfrm>
        </xdr:grpSpPr>
        <xdr:grpSp>
          <xdr:nvGrpSpPr>
            <xdr:cNvPr id="72" name="Grupo 71">
              <a:extLst>
                <a:ext uri="{FF2B5EF4-FFF2-40B4-BE49-F238E27FC236}">
                  <a16:creationId xmlns:a16="http://schemas.microsoft.com/office/drawing/2014/main" id="{00000000-0008-0000-0900-00004800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74" name="Rectángulo 73">
                <a:extLst>
                  <a:ext uri="{FF2B5EF4-FFF2-40B4-BE49-F238E27FC236}">
                    <a16:creationId xmlns:a16="http://schemas.microsoft.com/office/drawing/2014/main" id="{00000000-0008-0000-0900-00004A00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R      =    </a:t>
                </a:r>
              </a:p>
            </xdr:txBody>
          </xdr:sp>
          <xdr:sp macro="" textlink="'6.3'!G30">
            <xdr:nvSpPr>
              <xdr:cNvPr id="75" name="Rectángulo 74">
                <a:extLst>
                  <a:ext uri="{FF2B5EF4-FFF2-40B4-BE49-F238E27FC236}">
                    <a16:creationId xmlns:a16="http://schemas.microsoft.com/office/drawing/2014/main" id="{00000000-0008-0000-0900-00004B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4E23DADE-8BC9-424A-98A0-93B11C4844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87.5%</a:t>
                </a:fld>
                <a:endParaRPr lang="es-PE" sz="1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76" name="Rectángulo 75">
                <a:extLst>
                  <a:ext uri="{FF2B5EF4-FFF2-40B4-BE49-F238E27FC236}">
                    <a16:creationId xmlns:a16="http://schemas.microsoft.com/office/drawing/2014/main" id="{00000000-0008-0000-0900-00004C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73" name="Rectángulo 72">
              <a:extLst>
                <a:ext uri="{FF2B5EF4-FFF2-40B4-BE49-F238E27FC236}">
                  <a16:creationId xmlns:a16="http://schemas.microsoft.com/office/drawing/2014/main" id="{00000000-0008-0000-0900-000049000000}"/>
                </a:ext>
              </a:extLst>
            </xdr:cNvPr>
            <xdr:cNvSpPr/>
          </xdr:nvSpPr>
          <xdr:spPr>
            <a:xfrm>
              <a:off x="3600766" y="5397500"/>
              <a:ext cx="1694234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6" name="Grupo 65">
            <a:extLst>
              <a:ext uri="{FF2B5EF4-FFF2-40B4-BE49-F238E27FC236}">
                <a16:creationId xmlns:a16="http://schemas.microsoft.com/office/drawing/2014/main" id="{00000000-0008-0000-0900-000042000000}"/>
              </a:ext>
            </a:extLst>
          </xdr:cNvPr>
          <xdr:cNvGrpSpPr/>
        </xdr:nvGrpSpPr>
        <xdr:grpSpPr>
          <a:xfrm>
            <a:off x="3597910" y="6685265"/>
            <a:ext cx="1693001" cy="329217"/>
            <a:chOff x="3597910" y="5394098"/>
            <a:chExt cx="1693001" cy="329217"/>
          </a:xfrm>
        </xdr:grpSpPr>
        <xdr:grpSp>
          <xdr:nvGrpSpPr>
            <xdr:cNvPr id="67" name="Grupo 66">
              <a:extLst>
                <a:ext uri="{FF2B5EF4-FFF2-40B4-BE49-F238E27FC236}">
                  <a16:creationId xmlns:a16="http://schemas.microsoft.com/office/drawing/2014/main" id="{00000000-0008-0000-0900-000043000000}"/>
                </a:ext>
              </a:extLst>
            </xdr:cNvPr>
            <xdr:cNvGrpSpPr/>
          </xdr:nvGrpSpPr>
          <xdr:grpSpPr>
            <a:xfrm>
              <a:off x="3606786" y="5397499"/>
              <a:ext cx="1670518" cy="325816"/>
              <a:chOff x="3680872" y="5535083"/>
              <a:chExt cx="1491007" cy="325816"/>
            </a:xfrm>
          </xdr:grpSpPr>
          <xdr:sp macro="" textlink="">
            <xdr:nvSpPr>
              <xdr:cNvPr id="69" name="Rectángulo 68">
                <a:extLst>
                  <a:ext uri="{FF2B5EF4-FFF2-40B4-BE49-F238E27FC236}">
                    <a16:creationId xmlns:a16="http://schemas.microsoft.com/office/drawing/2014/main" id="{00000000-0008-0000-0900-000045000000}"/>
                  </a:ext>
                </a:extLst>
              </xdr:cNvPr>
              <xdr:cNvSpPr/>
            </xdr:nvSpPr>
            <xdr:spPr>
              <a:xfrm>
                <a:off x="3680872" y="5558140"/>
                <a:ext cx="504430" cy="27214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      =    </a:t>
                </a:r>
              </a:p>
            </xdr:txBody>
          </xdr:sp>
          <xdr:sp macro="" textlink="'6.3'!G32">
            <xdr:nvSpPr>
              <xdr:cNvPr id="70" name="Rectángulo 69">
                <a:extLst>
                  <a:ext uri="{FF2B5EF4-FFF2-40B4-BE49-F238E27FC236}">
                    <a16:creationId xmlns:a16="http://schemas.microsoft.com/office/drawing/2014/main" id="{00000000-0008-0000-0900-000046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1901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8D68E54E-408D-414F-9AE7-7EF5794D80AD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80.5%</a:t>
                </a:fld>
                <a:endParaRPr lang="es-PE" sz="4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71" name="Rectángulo 70">
                <a:extLst>
                  <a:ext uri="{FF2B5EF4-FFF2-40B4-BE49-F238E27FC236}">
                    <a16:creationId xmlns:a16="http://schemas.microsoft.com/office/drawing/2014/main" id="{00000000-0008-0000-0900-000047000000}"/>
                  </a:ext>
                </a:extLst>
              </xdr:cNvPr>
              <xdr:cNvSpPr/>
            </xdr:nvSpPr>
            <xdr:spPr>
              <a:xfrm>
                <a:off x="4684057" y="5536160"/>
                <a:ext cx="487822" cy="32473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8" name="Rectángulo 67">
              <a:extLst>
                <a:ext uri="{FF2B5EF4-FFF2-40B4-BE49-F238E27FC236}">
                  <a16:creationId xmlns:a16="http://schemas.microsoft.com/office/drawing/2014/main" id="{00000000-0008-0000-0900-000044000000}"/>
                </a:ext>
              </a:extLst>
            </xdr:cNvPr>
            <xdr:cNvSpPr/>
          </xdr:nvSpPr>
          <xdr:spPr>
            <a:xfrm>
              <a:off x="3597910" y="5394098"/>
              <a:ext cx="169300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14</xdr:col>
      <xdr:colOff>709083</xdr:colOff>
      <xdr:row>28</xdr:row>
      <xdr:rowOff>177271</xdr:rowOff>
    </xdr:from>
    <xdr:to>
      <xdr:col>17</xdr:col>
      <xdr:colOff>132347</xdr:colOff>
      <xdr:row>39</xdr:row>
      <xdr:rowOff>25476</xdr:rowOff>
    </xdr:to>
    <xdr:grpSp>
      <xdr:nvGrpSpPr>
        <xdr:cNvPr id="97" name="Grupo 9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GrpSpPr/>
      </xdr:nvGrpSpPr>
      <xdr:grpSpPr>
        <a:xfrm>
          <a:off x="11694583" y="5511271"/>
          <a:ext cx="1709264" cy="1943705"/>
          <a:chOff x="3596104" y="5397499"/>
          <a:chExt cx="1709264" cy="1943705"/>
        </a:xfrm>
      </xdr:grpSpPr>
      <xdr:grpSp>
        <xdr:nvGrpSpPr>
          <xdr:cNvPr id="98" name="Grupo 97">
            <a:extLst>
              <a:ext uri="{FF2B5EF4-FFF2-40B4-BE49-F238E27FC236}">
                <a16:creationId xmlns:a16="http://schemas.microsoft.com/office/drawing/2014/main" id="{00000000-0008-0000-0900-000062000000}"/>
              </a:ext>
            </a:extLst>
          </xdr:cNvPr>
          <xdr:cNvGrpSpPr/>
        </xdr:nvGrpSpPr>
        <xdr:grpSpPr>
          <a:xfrm>
            <a:off x="3598332" y="5397499"/>
            <a:ext cx="1702803" cy="337912"/>
            <a:chOff x="3598332" y="5397499"/>
            <a:chExt cx="1702803" cy="337912"/>
          </a:xfrm>
        </xdr:grpSpPr>
        <xdr:grpSp>
          <xdr:nvGrpSpPr>
            <xdr:cNvPr id="129" name="Grupo 128">
              <a:extLst>
                <a:ext uri="{FF2B5EF4-FFF2-40B4-BE49-F238E27FC236}">
                  <a16:creationId xmlns:a16="http://schemas.microsoft.com/office/drawing/2014/main" id="{00000000-0008-0000-0900-00008100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131" name="Rectángulo 130">
                <a:extLst>
                  <a:ext uri="{FF2B5EF4-FFF2-40B4-BE49-F238E27FC236}">
                    <a16:creationId xmlns:a16="http://schemas.microsoft.com/office/drawing/2014/main" id="{00000000-0008-0000-0900-000083000000}"/>
                  </a:ext>
                </a:extLst>
              </xdr:cNvPr>
              <xdr:cNvSpPr/>
            </xdr:nvSpPr>
            <xdr:spPr>
              <a:xfrm>
                <a:off x="3680873" y="5536916"/>
                <a:ext cx="50254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1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C/T   =    </a:t>
                </a:r>
                <a:endParaRPr lang="es-PE">
                  <a:solidFill>
                    <a:schemeClr val="tx1"/>
                  </a:solidFill>
                  <a:effectLst/>
                </a:endParaRPr>
              </a:p>
            </xdr:txBody>
          </xdr:sp>
          <xdr:sp macro="" textlink="'6.3'!J21">
            <xdr:nvSpPr>
              <xdr:cNvPr id="132" name="Rectángulo 131">
                <a:extLst>
                  <a:ext uri="{FF2B5EF4-FFF2-40B4-BE49-F238E27FC236}">
                    <a16:creationId xmlns:a16="http://schemas.microsoft.com/office/drawing/2014/main" id="{00000000-0008-0000-0900-000084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FD424D8-3DB2-4D3F-8BE8-FC1868CED860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30.6</a:t>
                </a:fld>
                <a:endParaRPr lang="es-PE" sz="9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1">
            <xdr:nvSpPr>
              <xdr:cNvPr id="133" name="Rectángulo 132">
                <a:extLst>
                  <a:ext uri="{FF2B5EF4-FFF2-40B4-BE49-F238E27FC236}">
                    <a16:creationId xmlns:a16="http://schemas.microsoft.com/office/drawing/2014/main" id="{00000000-0008-0000-0900-000085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C00B3F0-A191-42F5-B4BB-33B31F633CCD}" type="TxLink">
                  <a:rPr lang="en-US" sz="9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seg/und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30" name="Rectángulo 129">
              <a:extLst>
                <a:ext uri="{FF2B5EF4-FFF2-40B4-BE49-F238E27FC236}">
                  <a16:creationId xmlns:a16="http://schemas.microsoft.com/office/drawing/2014/main" id="{00000000-0008-0000-0900-000082000000}"/>
                </a:ext>
              </a:extLst>
            </xdr:cNvPr>
            <xdr:cNvSpPr/>
          </xdr:nvSpPr>
          <xdr:spPr>
            <a:xfrm>
              <a:off x="3598332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99" name="Grupo 98">
            <a:extLst>
              <a:ext uri="{FF2B5EF4-FFF2-40B4-BE49-F238E27FC236}">
                <a16:creationId xmlns:a16="http://schemas.microsoft.com/office/drawing/2014/main" id="{00000000-0008-0000-0900-000063000000}"/>
              </a:ext>
            </a:extLst>
          </xdr:cNvPr>
          <xdr:cNvGrpSpPr/>
        </xdr:nvGrpSpPr>
        <xdr:grpSpPr>
          <a:xfrm>
            <a:off x="3598512" y="5719233"/>
            <a:ext cx="1706856" cy="337912"/>
            <a:chOff x="3594279" y="5397499"/>
            <a:chExt cx="1706856" cy="337912"/>
          </a:xfrm>
        </xdr:grpSpPr>
        <xdr:grpSp>
          <xdr:nvGrpSpPr>
            <xdr:cNvPr id="124" name="Grupo 123">
              <a:extLst>
                <a:ext uri="{FF2B5EF4-FFF2-40B4-BE49-F238E27FC236}">
                  <a16:creationId xmlns:a16="http://schemas.microsoft.com/office/drawing/2014/main" id="{00000000-0008-0000-0900-00007C00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126" name="Rectángulo 125">
                <a:extLst>
                  <a:ext uri="{FF2B5EF4-FFF2-40B4-BE49-F238E27FC236}">
                    <a16:creationId xmlns:a16="http://schemas.microsoft.com/office/drawing/2014/main" id="{00000000-0008-0000-0900-00007E000000}"/>
                  </a:ext>
                </a:extLst>
              </xdr:cNvPr>
              <xdr:cNvSpPr/>
            </xdr:nvSpPr>
            <xdr:spPr>
              <a:xfrm>
                <a:off x="3680873" y="5536916"/>
                <a:ext cx="489316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C/O  =    </a:t>
                </a:r>
              </a:p>
            </xdr:txBody>
          </xdr:sp>
          <xdr:sp macro="" textlink="'6.3'!J24">
            <xdr:nvSpPr>
              <xdr:cNvPr id="127" name="Rectángulo 126">
                <a:extLst>
                  <a:ext uri="{FF2B5EF4-FFF2-40B4-BE49-F238E27FC236}">
                    <a16:creationId xmlns:a16="http://schemas.microsoft.com/office/drawing/2014/main" id="{00000000-0008-0000-0900-00007F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35FCD02-7F59-4CF5-BC61-FF7B9CD439AD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20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3">
            <xdr:nvSpPr>
              <xdr:cNvPr id="128" name="Rectángulo 127">
                <a:extLst>
                  <a:ext uri="{FF2B5EF4-FFF2-40B4-BE49-F238E27FC236}">
                    <a16:creationId xmlns:a16="http://schemas.microsoft.com/office/drawing/2014/main" id="{00000000-0008-0000-0900-000080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88338B1-7C4C-40A3-B3AD-321C6CE16A10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min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25" name="Rectángulo 124">
              <a:extLst>
                <a:ext uri="{FF2B5EF4-FFF2-40B4-BE49-F238E27FC236}">
                  <a16:creationId xmlns:a16="http://schemas.microsoft.com/office/drawing/2014/main" id="{00000000-0008-0000-0900-00007D000000}"/>
                </a:ext>
              </a:extLst>
            </xdr:cNvPr>
            <xdr:cNvSpPr/>
          </xdr:nvSpPr>
          <xdr:spPr>
            <a:xfrm>
              <a:off x="3594279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00" name="Grupo 99">
            <a:extLst>
              <a:ext uri="{FF2B5EF4-FFF2-40B4-BE49-F238E27FC236}">
                <a16:creationId xmlns:a16="http://schemas.microsoft.com/office/drawing/2014/main" id="{00000000-0008-0000-0900-000064000000}"/>
              </a:ext>
            </a:extLst>
          </xdr:cNvPr>
          <xdr:cNvGrpSpPr/>
        </xdr:nvGrpSpPr>
        <xdr:grpSpPr>
          <a:xfrm>
            <a:off x="3596104" y="7013121"/>
            <a:ext cx="1694661" cy="328083"/>
            <a:chOff x="3598221" y="5438320"/>
            <a:chExt cx="1694661" cy="328083"/>
          </a:xfrm>
        </xdr:grpSpPr>
        <xdr:grpSp>
          <xdr:nvGrpSpPr>
            <xdr:cNvPr id="119" name="Grupo 118">
              <a:extLst>
                <a:ext uri="{FF2B5EF4-FFF2-40B4-BE49-F238E27FC236}">
                  <a16:creationId xmlns:a16="http://schemas.microsoft.com/office/drawing/2014/main" id="{00000000-0008-0000-0900-000077000000}"/>
                </a:ext>
              </a:extLst>
            </xdr:cNvPr>
            <xdr:cNvGrpSpPr/>
          </xdr:nvGrpSpPr>
          <xdr:grpSpPr>
            <a:xfrm>
              <a:off x="3599983" y="5453761"/>
              <a:ext cx="1648824" cy="275072"/>
              <a:chOff x="3674799" y="5591345"/>
              <a:chExt cx="1471644" cy="275072"/>
            </a:xfrm>
          </xdr:grpSpPr>
          <xdr:sp macro="" textlink="">
            <xdr:nvSpPr>
              <xdr:cNvPr id="121" name="Rectángulo 120">
                <a:extLst>
                  <a:ext uri="{FF2B5EF4-FFF2-40B4-BE49-F238E27FC236}">
                    <a16:creationId xmlns:a16="http://schemas.microsoft.com/office/drawing/2014/main" id="{00000000-0008-0000-0900-000079000000}"/>
                  </a:ext>
                </a:extLst>
              </xdr:cNvPr>
              <xdr:cNvSpPr/>
            </xdr:nvSpPr>
            <xdr:spPr>
              <a:xfrm>
                <a:off x="3674799" y="5591345"/>
                <a:ext cx="504430" cy="26826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OEE =    </a:t>
                </a:r>
              </a:p>
            </xdr:txBody>
          </xdr:sp>
          <xdr:sp macro="" textlink="'6.3'!J33">
            <xdr:nvSpPr>
              <xdr:cNvPr id="122" name="Rectángulo 121">
                <a:extLst>
                  <a:ext uri="{FF2B5EF4-FFF2-40B4-BE49-F238E27FC236}">
                    <a16:creationId xmlns:a16="http://schemas.microsoft.com/office/drawing/2014/main" id="{00000000-0008-0000-0900-00007A000000}"/>
                  </a:ext>
                </a:extLst>
              </xdr:cNvPr>
              <xdr:cNvSpPr/>
            </xdr:nvSpPr>
            <xdr:spPr>
              <a:xfrm>
                <a:off x="4136182" y="5624890"/>
                <a:ext cx="547871" cy="224518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F01B0CDF-486E-41B1-8BDB-EAEC89CBAE8B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48.8%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23" name="Rectángulo 122">
                <a:extLst>
                  <a:ext uri="{FF2B5EF4-FFF2-40B4-BE49-F238E27FC236}">
                    <a16:creationId xmlns:a16="http://schemas.microsoft.com/office/drawing/2014/main" id="{00000000-0008-0000-0900-00007B000000}"/>
                  </a:ext>
                </a:extLst>
              </xdr:cNvPr>
              <xdr:cNvSpPr/>
            </xdr:nvSpPr>
            <xdr:spPr>
              <a:xfrm>
                <a:off x="4684056" y="5607881"/>
                <a:ext cx="462387" cy="258536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20" name="Rectángulo 119">
              <a:extLst>
                <a:ext uri="{FF2B5EF4-FFF2-40B4-BE49-F238E27FC236}">
                  <a16:creationId xmlns:a16="http://schemas.microsoft.com/office/drawing/2014/main" id="{00000000-0008-0000-0900-000078000000}"/>
                </a:ext>
              </a:extLst>
            </xdr:cNvPr>
            <xdr:cNvSpPr/>
          </xdr:nvSpPr>
          <xdr:spPr>
            <a:xfrm>
              <a:off x="3598221" y="5438320"/>
              <a:ext cx="169466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01" name="Grupo 100">
            <a:extLst>
              <a:ext uri="{FF2B5EF4-FFF2-40B4-BE49-F238E27FC236}">
                <a16:creationId xmlns:a16="http://schemas.microsoft.com/office/drawing/2014/main" id="{00000000-0008-0000-0900-000065000000}"/>
              </a:ext>
            </a:extLst>
          </xdr:cNvPr>
          <xdr:cNvGrpSpPr/>
        </xdr:nvGrpSpPr>
        <xdr:grpSpPr>
          <a:xfrm>
            <a:off x="3596532" y="6045199"/>
            <a:ext cx="1706719" cy="337912"/>
            <a:chOff x="3594416" y="5397499"/>
            <a:chExt cx="1706719" cy="337912"/>
          </a:xfrm>
        </xdr:grpSpPr>
        <xdr:grpSp>
          <xdr:nvGrpSpPr>
            <xdr:cNvPr id="114" name="Grupo 113">
              <a:extLst>
                <a:ext uri="{FF2B5EF4-FFF2-40B4-BE49-F238E27FC236}">
                  <a16:creationId xmlns:a16="http://schemas.microsoft.com/office/drawing/2014/main" id="{00000000-0008-0000-0900-00007200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116" name="Rectángulo 115">
                <a:extLst>
                  <a:ext uri="{FF2B5EF4-FFF2-40B4-BE49-F238E27FC236}">
                    <a16:creationId xmlns:a16="http://schemas.microsoft.com/office/drawing/2014/main" id="{00000000-0008-0000-0900-00007400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D      =    </a:t>
                </a:r>
              </a:p>
            </xdr:txBody>
          </xdr:sp>
          <xdr:sp macro="" textlink="'6.3'!J28">
            <xdr:nvSpPr>
              <xdr:cNvPr id="117" name="Rectángulo 116">
                <a:extLst>
                  <a:ext uri="{FF2B5EF4-FFF2-40B4-BE49-F238E27FC236}">
                    <a16:creationId xmlns:a16="http://schemas.microsoft.com/office/drawing/2014/main" id="{00000000-0008-0000-0900-000075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8E8BB261-CC8D-409E-A019-60E665EB6A38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79%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18" name="Rectángulo 117">
                <a:extLst>
                  <a:ext uri="{FF2B5EF4-FFF2-40B4-BE49-F238E27FC236}">
                    <a16:creationId xmlns:a16="http://schemas.microsoft.com/office/drawing/2014/main" id="{00000000-0008-0000-0900-000076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15" name="Rectángulo 114">
              <a:extLst>
                <a:ext uri="{FF2B5EF4-FFF2-40B4-BE49-F238E27FC236}">
                  <a16:creationId xmlns:a16="http://schemas.microsoft.com/office/drawing/2014/main" id="{00000000-0008-0000-0900-000073000000}"/>
                </a:ext>
              </a:extLst>
            </xdr:cNvPr>
            <xdr:cNvSpPr/>
          </xdr:nvSpPr>
          <xdr:spPr>
            <a:xfrm>
              <a:off x="3594416" y="5397500"/>
              <a:ext cx="1694235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02" name="Grupo 101">
            <a:extLst>
              <a:ext uri="{FF2B5EF4-FFF2-40B4-BE49-F238E27FC236}">
                <a16:creationId xmlns:a16="http://schemas.microsoft.com/office/drawing/2014/main" id="{00000000-0008-0000-0900-000066000000}"/>
              </a:ext>
            </a:extLst>
          </xdr:cNvPr>
          <xdr:cNvGrpSpPr/>
        </xdr:nvGrpSpPr>
        <xdr:grpSpPr>
          <a:xfrm>
            <a:off x="3596532" y="6356349"/>
            <a:ext cx="1700369" cy="337912"/>
            <a:chOff x="3600766" y="5397499"/>
            <a:chExt cx="1700369" cy="337912"/>
          </a:xfrm>
        </xdr:grpSpPr>
        <xdr:grpSp>
          <xdr:nvGrpSpPr>
            <xdr:cNvPr id="109" name="Grupo 108">
              <a:extLst>
                <a:ext uri="{FF2B5EF4-FFF2-40B4-BE49-F238E27FC236}">
                  <a16:creationId xmlns:a16="http://schemas.microsoft.com/office/drawing/2014/main" id="{00000000-0008-0000-0900-00006D00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111" name="Rectángulo 110">
                <a:extLst>
                  <a:ext uri="{FF2B5EF4-FFF2-40B4-BE49-F238E27FC236}">
                    <a16:creationId xmlns:a16="http://schemas.microsoft.com/office/drawing/2014/main" id="{00000000-0008-0000-0900-00006F00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R      =    </a:t>
                </a:r>
              </a:p>
            </xdr:txBody>
          </xdr:sp>
          <xdr:sp macro="" textlink="'6.3'!J30">
            <xdr:nvSpPr>
              <xdr:cNvPr id="112" name="Rectángulo 111">
                <a:extLst>
                  <a:ext uri="{FF2B5EF4-FFF2-40B4-BE49-F238E27FC236}">
                    <a16:creationId xmlns:a16="http://schemas.microsoft.com/office/drawing/2014/main" id="{00000000-0008-0000-0900-000070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68044CE2-5C04-4FFA-8593-5CA9592B02B5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69.1%</a:t>
                </a:fld>
                <a:endParaRPr lang="es-PE" sz="1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13" name="Rectángulo 112">
                <a:extLst>
                  <a:ext uri="{FF2B5EF4-FFF2-40B4-BE49-F238E27FC236}">
                    <a16:creationId xmlns:a16="http://schemas.microsoft.com/office/drawing/2014/main" id="{00000000-0008-0000-0900-000071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10" name="Rectángulo 109">
              <a:extLst>
                <a:ext uri="{FF2B5EF4-FFF2-40B4-BE49-F238E27FC236}">
                  <a16:creationId xmlns:a16="http://schemas.microsoft.com/office/drawing/2014/main" id="{00000000-0008-0000-0900-00006E000000}"/>
                </a:ext>
              </a:extLst>
            </xdr:cNvPr>
            <xdr:cNvSpPr/>
          </xdr:nvSpPr>
          <xdr:spPr>
            <a:xfrm>
              <a:off x="3600766" y="5397500"/>
              <a:ext cx="1694234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03" name="Grupo 102">
            <a:extLst>
              <a:ext uri="{FF2B5EF4-FFF2-40B4-BE49-F238E27FC236}">
                <a16:creationId xmlns:a16="http://schemas.microsoft.com/office/drawing/2014/main" id="{00000000-0008-0000-0900-000067000000}"/>
              </a:ext>
            </a:extLst>
          </xdr:cNvPr>
          <xdr:cNvGrpSpPr/>
        </xdr:nvGrpSpPr>
        <xdr:grpSpPr>
          <a:xfrm>
            <a:off x="3597910" y="6685265"/>
            <a:ext cx="1693001" cy="329217"/>
            <a:chOff x="3597910" y="5394098"/>
            <a:chExt cx="1693001" cy="329217"/>
          </a:xfrm>
        </xdr:grpSpPr>
        <xdr:grpSp>
          <xdr:nvGrpSpPr>
            <xdr:cNvPr id="104" name="Grupo 103">
              <a:extLst>
                <a:ext uri="{FF2B5EF4-FFF2-40B4-BE49-F238E27FC236}">
                  <a16:creationId xmlns:a16="http://schemas.microsoft.com/office/drawing/2014/main" id="{00000000-0008-0000-0900-000068000000}"/>
                </a:ext>
              </a:extLst>
            </xdr:cNvPr>
            <xdr:cNvGrpSpPr/>
          </xdr:nvGrpSpPr>
          <xdr:grpSpPr>
            <a:xfrm>
              <a:off x="3606786" y="5397499"/>
              <a:ext cx="1670518" cy="325816"/>
              <a:chOff x="3680872" y="5535083"/>
              <a:chExt cx="1491007" cy="325816"/>
            </a:xfrm>
          </xdr:grpSpPr>
          <xdr:sp macro="" textlink="">
            <xdr:nvSpPr>
              <xdr:cNvPr id="106" name="Rectángulo 105">
                <a:extLst>
                  <a:ext uri="{FF2B5EF4-FFF2-40B4-BE49-F238E27FC236}">
                    <a16:creationId xmlns:a16="http://schemas.microsoft.com/office/drawing/2014/main" id="{00000000-0008-0000-0900-00006A000000}"/>
                  </a:ext>
                </a:extLst>
              </xdr:cNvPr>
              <xdr:cNvSpPr/>
            </xdr:nvSpPr>
            <xdr:spPr>
              <a:xfrm>
                <a:off x="3680872" y="5558140"/>
                <a:ext cx="504430" cy="27214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      =    </a:t>
                </a:r>
              </a:p>
            </xdr:txBody>
          </xdr:sp>
          <xdr:sp macro="" textlink="'6.3'!J32">
            <xdr:nvSpPr>
              <xdr:cNvPr id="107" name="Rectángulo 106">
                <a:extLst>
                  <a:ext uri="{FF2B5EF4-FFF2-40B4-BE49-F238E27FC236}">
                    <a16:creationId xmlns:a16="http://schemas.microsoft.com/office/drawing/2014/main" id="{00000000-0008-0000-0900-00006B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1901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54071B59-FCFF-4275-A641-0D2C327991F1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89.4%</a:t>
                </a:fld>
                <a:endParaRPr lang="es-PE" sz="2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08" name="Rectángulo 107">
                <a:extLst>
                  <a:ext uri="{FF2B5EF4-FFF2-40B4-BE49-F238E27FC236}">
                    <a16:creationId xmlns:a16="http://schemas.microsoft.com/office/drawing/2014/main" id="{00000000-0008-0000-0900-00006C000000}"/>
                  </a:ext>
                </a:extLst>
              </xdr:cNvPr>
              <xdr:cNvSpPr/>
            </xdr:nvSpPr>
            <xdr:spPr>
              <a:xfrm>
                <a:off x="4684057" y="5536160"/>
                <a:ext cx="487822" cy="32473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05" name="Rectángulo 104">
              <a:extLst>
                <a:ext uri="{FF2B5EF4-FFF2-40B4-BE49-F238E27FC236}">
                  <a16:creationId xmlns:a16="http://schemas.microsoft.com/office/drawing/2014/main" id="{00000000-0008-0000-0900-000069000000}"/>
                </a:ext>
              </a:extLst>
            </xdr:cNvPr>
            <xdr:cNvSpPr/>
          </xdr:nvSpPr>
          <xdr:spPr>
            <a:xfrm>
              <a:off x="3597910" y="5394098"/>
              <a:ext cx="169300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3</xdr:col>
      <xdr:colOff>243417</xdr:colOff>
      <xdr:row>28</xdr:row>
      <xdr:rowOff>10584</xdr:rowOff>
    </xdr:from>
    <xdr:to>
      <xdr:col>4</xdr:col>
      <xdr:colOff>84667</xdr:colOff>
      <xdr:row>29</xdr:row>
      <xdr:rowOff>84667</xdr:rowOff>
    </xdr:to>
    <xdr:sp macro="" textlink="'6.3'!P14">
      <xdr:nvSpPr>
        <xdr:cNvPr id="134" name="CuadroTexto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SpPr txBox="1"/>
      </xdr:nvSpPr>
      <xdr:spPr>
        <a:xfrm>
          <a:off x="2843742" y="5344584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88D0342-21B1-452F-B981-BAC8050D69D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4,500</a:t>
          </a:fld>
          <a:endParaRPr lang="es-PE" sz="1000"/>
        </a:p>
      </xdr:txBody>
    </xdr:sp>
    <xdr:clientData/>
  </xdr:twoCellAnchor>
  <xdr:twoCellAnchor>
    <xdr:from>
      <xdr:col>6</xdr:col>
      <xdr:colOff>586317</xdr:colOff>
      <xdr:row>28</xdr:row>
      <xdr:rowOff>4234</xdr:rowOff>
    </xdr:from>
    <xdr:to>
      <xdr:col>7</xdr:col>
      <xdr:colOff>427567</xdr:colOff>
      <xdr:row>29</xdr:row>
      <xdr:rowOff>78317</xdr:rowOff>
    </xdr:to>
    <xdr:sp macro="" textlink="'6.3'!Q14">
      <xdr:nvSpPr>
        <xdr:cNvPr id="135" name="CuadroTexto 13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SpPr txBox="1"/>
      </xdr:nvSpPr>
      <xdr:spPr>
        <a:xfrm>
          <a:off x="5472642" y="5338234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0C7D789-4489-4FDD-8E44-8337889B7F59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1,600</a:t>
          </a:fld>
          <a:endParaRPr lang="es-PE" sz="700"/>
        </a:p>
      </xdr:txBody>
    </xdr:sp>
    <xdr:clientData/>
  </xdr:twoCellAnchor>
  <xdr:twoCellAnchor>
    <xdr:from>
      <xdr:col>10</xdr:col>
      <xdr:colOff>230717</xdr:colOff>
      <xdr:row>28</xdr:row>
      <xdr:rowOff>29634</xdr:rowOff>
    </xdr:from>
    <xdr:to>
      <xdr:col>11</xdr:col>
      <xdr:colOff>71967</xdr:colOff>
      <xdr:row>29</xdr:row>
      <xdr:rowOff>103717</xdr:rowOff>
    </xdr:to>
    <xdr:sp macro="" textlink="'6.3'!R14">
      <xdr:nvSpPr>
        <xdr:cNvPr id="136" name="CuadroTexto 135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SpPr txBox="1"/>
      </xdr:nvSpPr>
      <xdr:spPr>
        <a:xfrm>
          <a:off x="8165042" y="5363634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135DE14-FF04-4CA5-B603-6C12147E69D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250</a:t>
          </a:fld>
          <a:endParaRPr lang="es-PE" sz="500"/>
        </a:p>
      </xdr:txBody>
    </xdr:sp>
    <xdr:clientData/>
  </xdr:twoCellAnchor>
  <xdr:twoCellAnchor>
    <xdr:from>
      <xdr:col>13</xdr:col>
      <xdr:colOff>647700</xdr:colOff>
      <xdr:row>28</xdr:row>
      <xdr:rowOff>2117</xdr:rowOff>
    </xdr:from>
    <xdr:to>
      <xdr:col>14</xdr:col>
      <xdr:colOff>488950</xdr:colOff>
      <xdr:row>29</xdr:row>
      <xdr:rowOff>76200</xdr:rowOff>
    </xdr:to>
    <xdr:sp macro="" textlink="'6.3'!S14">
      <xdr:nvSpPr>
        <xdr:cNvPr id="137" name="CuadroTexto 136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SpPr txBox="1"/>
      </xdr:nvSpPr>
      <xdr:spPr>
        <a:xfrm>
          <a:off x="10868025" y="5336117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6795384-8BD2-4AC9-A93B-2E137C8DC1B9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116</a:t>
          </a:fld>
          <a:endParaRPr lang="es-PE" sz="300"/>
        </a:p>
      </xdr:txBody>
    </xdr:sp>
    <xdr:clientData/>
  </xdr:twoCellAnchor>
  <xdr:twoCellAnchor>
    <xdr:from>
      <xdr:col>17</xdr:col>
      <xdr:colOff>219340</xdr:colOff>
      <xdr:row>27</xdr:row>
      <xdr:rowOff>157164</xdr:rowOff>
    </xdr:from>
    <xdr:to>
      <xdr:col>18</xdr:col>
      <xdr:colOff>60590</xdr:colOff>
      <xdr:row>29</xdr:row>
      <xdr:rowOff>40747</xdr:rowOff>
    </xdr:to>
    <xdr:sp macro="" textlink="'6.3'!T14">
      <xdr:nvSpPr>
        <xdr:cNvPr id="138" name="CuadroTexto 137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SpPr txBox="1"/>
      </xdr:nvSpPr>
      <xdr:spPr>
        <a:xfrm>
          <a:off x="13487665" y="5300664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569A92B-027D-47A1-88F9-E908F82A835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1,925</a:t>
          </a:fld>
          <a:endParaRPr lang="es-PE" sz="100" b="0"/>
        </a:p>
      </xdr:txBody>
    </xdr:sp>
    <xdr:clientData/>
  </xdr:twoCellAnchor>
  <xdr:twoCellAnchor>
    <xdr:from>
      <xdr:col>11</xdr:col>
      <xdr:colOff>273844</xdr:colOff>
      <xdr:row>28</xdr:row>
      <xdr:rowOff>178594</xdr:rowOff>
    </xdr:from>
    <xdr:to>
      <xdr:col>13</xdr:col>
      <xdr:colOff>459108</xdr:colOff>
      <xdr:row>39</xdr:row>
      <xdr:rowOff>26799</xdr:rowOff>
    </xdr:to>
    <xdr:grpSp>
      <xdr:nvGrpSpPr>
        <xdr:cNvPr id="139" name="Grupo 13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GrpSpPr/>
      </xdr:nvGrpSpPr>
      <xdr:grpSpPr>
        <a:xfrm>
          <a:off x="8973344" y="5512594"/>
          <a:ext cx="1709264" cy="1943705"/>
          <a:chOff x="3596104" y="5397499"/>
          <a:chExt cx="1709264" cy="1943705"/>
        </a:xfrm>
      </xdr:grpSpPr>
      <xdr:grpSp>
        <xdr:nvGrpSpPr>
          <xdr:cNvPr id="140" name="Grupo 139">
            <a:extLst>
              <a:ext uri="{FF2B5EF4-FFF2-40B4-BE49-F238E27FC236}">
                <a16:creationId xmlns:a16="http://schemas.microsoft.com/office/drawing/2014/main" id="{00000000-0008-0000-0900-00008C000000}"/>
              </a:ext>
            </a:extLst>
          </xdr:cNvPr>
          <xdr:cNvGrpSpPr/>
        </xdr:nvGrpSpPr>
        <xdr:grpSpPr>
          <a:xfrm>
            <a:off x="3598332" y="5397499"/>
            <a:ext cx="1702803" cy="337912"/>
            <a:chOff x="3598332" y="5397499"/>
            <a:chExt cx="1702803" cy="337912"/>
          </a:xfrm>
        </xdr:grpSpPr>
        <xdr:grpSp>
          <xdr:nvGrpSpPr>
            <xdr:cNvPr id="171" name="Grupo 170">
              <a:extLst>
                <a:ext uri="{FF2B5EF4-FFF2-40B4-BE49-F238E27FC236}">
                  <a16:creationId xmlns:a16="http://schemas.microsoft.com/office/drawing/2014/main" id="{00000000-0008-0000-0900-0000AB00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173" name="Rectángulo 172">
                <a:extLst>
                  <a:ext uri="{FF2B5EF4-FFF2-40B4-BE49-F238E27FC236}">
                    <a16:creationId xmlns:a16="http://schemas.microsoft.com/office/drawing/2014/main" id="{00000000-0008-0000-0900-0000AD000000}"/>
                  </a:ext>
                </a:extLst>
              </xdr:cNvPr>
              <xdr:cNvSpPr/>
            </xdr:nvSpPr>
            <xdr:spPr>
              <a:xfrm>
                <a:off x="3680873" y="5536916"/>
                <a:ext cx="50254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1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C/T   =    </a:t>
                </a:r>
                <a:endParaRPr lang="es-PE">
                  <a:solidFill>
                    <a:schemeClr val="tx1"/>
                  </a:solidFill>
                  <a:effectLst/>
                </a:endParaRPr>
              </a:p>
            </xdr:txBody>
          </xdr:sp>
          <xdr:sp macro="" textlink="'6.3'!I21">
            <xdr:nvSpPr>
              <xdr:cNvPr id="174" name="Rectángulo 173">
                <a:extLst>
                  <a:ext uri="{FF2B5EF4-FFF2-40B4-BE49-F238E27FC236}">
                    <a16:creationId xmlns:a16="http://schemas.microsoft.com/office/drawing/2014/main" id="{00000000-0008-0000-0900-0000AE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45928F45-E40C-4B90-A027-60B1AEADC3E4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22.4</a:t>
                </a:fld>
                <a:endParaRPr lang="es-PE" sz="9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1">
            <xdr:nvSpPr>
              <xdr:cNvPr id="175" name="Rectángulo 174">
                <a:extLst>
                  <a:ext uri="{FF2B5EF4-FFF2-40B4-BE49-F238E27FC236}">
                    <a16:creationId xmlns:a16="http://schemas.microsoft.com/office/drawing/2014/main" id="{00000000-0008-0000-0900-0000AF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C00B3F0-A191-42F5-B4BB-33B31F633CCD}" type="TxLink">
                  <a:rPr lang="en-US" sz="9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seg/und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72" name="Rectángulo 171">
              <a:extLst>
                <a:ext uri="{FF2B5EF4-FFF2-40B4-BE49-F238E27FC236}">
                  <a16:creationId xmlns:a16="http://schemas.microsoft.com/office/drawing/2014/main" id="{00000000-0008-0000-0900-0000AC000000}"/>
                </a:ext>
              </a:extLst>
            </xdr:cNvPr>
            <xdr:cNvSpPr/>
          </xdr:nvSpPr>
          <xdr:spPr>
            <a:xfrm>
              <a:off x="3598332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41" name="Grupo 140">
            <a:extLst>
              <a:ext uri="{FF2B5EF4-FFF2-40B4-BE49-F238E27FC236}">
                <a16:creationId xmlns:a16="http://schemas.microsoft.com/office/drawing/2014/main" id="{00000000-0008-0000-0900-00008D000000}"/>
              </a:ext>
            </a:extLst>
          </xdr:cNvPr>
          <xdr:cNvGrpSpPr/>
        </xdr:nvGrpSpPr>
        <xdr:grpSpPr>
          <a:xfrm>
            <a:off x="3598512" y="5719233"/>
            <a:ext cx="1706856" cy="337912"/>
            <a:chOff x="3594279" y="5397499"/>
            <a:chExt cx="1706856" cy="337912"/>
          </a:xfrm>
        </xdr:grpSpPr>
        <xdr:grpSp>
          <xdr:nvGrpSpPr>
            <xdr:cNvPr id="166" name="Grupo 165">
              <a:extLst>
                <a:ext uri="{FF2B5EF4-FFF2-40B4-BE49-F238E27FC236}">
                  <a16:creationId xmlns:a16="http://schemas.microsoft.com/office/drawing/2014/main" id="{00000000-0008-0000-0900-0000A600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168" name="Rectángulo 167">
                <a:extLst>
                  <a:ext uri="{FF2B5EF4-FFF2-40B4-BE49-F238E27FC236}">
                    <a16:creationId xmlns:a16="http://schemas.microsoft.com/office/drawing/2014/main" id="{00000000-0008-0000-0900-0000A8000000}"/>
                  </a:ext>
                </a:extLst>
              </xdr:cNvPr>
              <xdr:cNvSpPr/>
            </xdr:nvSpPr>
            <xdr:spPr>
              <a:xfrm>
                <a:off x="3680873" y="5536916"/>
                <a:ext cx="489316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C/O  =    </a:t>
                </a:r>
              </a:p>
            </xdr:txBody>
          </xdr:sp>
          <xdr:sp macro="" textlink="'6.3'!I24">
            <xdr:nvSpPr>
              <xdr:cNvPr id="169" name="Rectángulo 168">
                <a:extLst>
                  <a:ext uri="{FF2B5EF4-FFF2-40B4-BE49-F238E27FC236}">
                    <a16:creationId xmlns:a16="http://schemas.microsoft.com/office/drawing/2014/main" id="{00000000-0008-0000-0900-0000A9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5214616D-CA07-4CEE-9E7B-D5650671AE77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30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3">
            <xdr:nvSpPr>
              <xdr:cNvPr id="170" name="Rectángulo 169">
                <a:extLst>
                  <a:ext uri="{FF2B5EF4-FFF2-40B4-BE49-F238E27FC236}">
                    <a16:creationId xmlns:a16="http://schemas.microsoft.com/office/drawing/2014/main" id="{00000000-0008-0000-0900-0000AA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88338B1-7C4C-40A3-B3AD-321C6CE16A10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min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67" name="Rectángulo 166">
              <a:extLst>
                <a:ext uri="{FF2B5EF4-FFF2-40B4-BE49-F238E27FC236}">
                  <a16:creationId xmlns:a16="http://schemas.microsoft.com/office/drawing/2014/main" id="{00000000-0008-0000-0900-0000A7000000}"/>
                </a:ext>
              </a:extLst>
            </xdr:cNvPr>
            <xdr:cNvSpPr/>
          </xdr:nvSpPr>
          <xdr:spPr>
            <a:xfrm>
              <a:off x="3594279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42" name="Grupo 141">
            <a:extLst>
              <a:ext uri="{FF2B5EF4-FFF2-40B4-BE49-F238E27FC236}">
                <a16:creationId xmlns:a16="http://schemas.microsoft.com/office/drawing/2014/main" id="{00000000-0008-0000-0900-00008E000000}"/>
              </a:ext>
            </a:extLst>
          </xdr:cNvPr>
          <xdr:cNvGrpSpPr/>
        </xdr:nvGrpSpPr>
        <xdr:grpSpPr>
          <a:xfrm>
            <a:off x="3596104" y="7013121"/>
            <a:ext cx="1694661" cy="328083"/>
            <a:chOff x="3598221" y="5438320"/>
            <a:chExt cx="1694661" cy="328083"/>
          </a:xfrm>
        </xdr:grpSpPr>
        <xdr:grpSp>
          <xdr:nvGrpSpPr>
            <xdr:cNvPr id="161" name="Grupo 160">
              <a:extLst>
                <a:ext uri="{FF2B5EF4-FFF2-40B4-BE49-F238E27FC236}">
                  <a16:creationId xmlns:a16="http://schemas.microsoft.com/office/drawing/2014/main" id="{00000000-0008-0000-0900-0000A1000000}"/>
                </a:ext>
              </a:extLst>
            </xdr:cNvPr>
            <xdr:cNvGrpSpPr/>
          </xdr:nvGrpSpPr>
          <xdr:grpSpPr>
            <a:xfrm>
              <a:off x="3599983" y="5453761"/>
              <a:ext cx="1648824" cy="275072"/>
              <a:chOff x="3674799" y="5591345"/>
              <a:chExt cx="1471644" cy="275072"/>
            </a:xfrm>
          </xdr:grpSpPr>
          <xdr:sp macro="" textlink="">
            <xdr:nvSpPr>
              <xdr:cNvPr id="163" name="Rectángulo 162">
                <a:extLst>
                  <a:ext uri="{FF2B5EF4-FFF2-40B4-BE49-F238E27FC236}">
                    <a16:creationId xmlns:a16="http://schemas.microsoft.com/office/drawing/2014/main" id="{00000000-0008-0000-0900-0000A3000000}"/>
                  </a:ext>
                </a:extLst>
              </xdr:cNvPr>
              <xdr:cNvSpPr/>
            </xdr:nvSpPr>
            <xdr:spPr>
              <a:xfrm>
                <a:off x="3674799" y="5591345"/>
                <a:ext cx="504430" cy="26826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OEE =    </a:t>
                </a:r>
              </a:p>
            </xdr:txBody>
          </xdr:sp>
          <xdr:sp macro="" textlink="'6.3'!I33">
            <xdr:nvSpPr>
              <xdr:cNvPr id="164" name="Rectángulo 163">
                <a:extLst>
                  <a:ext uri="{FF2B5EF4-FFF2-40B4-BE49-F238E27FC236}">
                    <a16:creationId xmlns:a16="http://schemas.microsoft.com/office/drawing/2014/main" id="{00000000-0008-0000-0900-0000A4000000}"/>
                  </a:ext>
                </a:extLst>
              </xdr:cNvPr>
              <xdr:cNvSpPr/>
            </xdr:nvSpPr>
            <xdr:spPr>
              <a:xfrm>
                <a:off x="4136182" y="5624890"/>
                <a:ext cx="547871" cy="224518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4469E76-CA97-4EAE-870E-A6EBCB809C7E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41.0%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65" name="Rectángulo 164">
                <a:extLst>
                  <a:ext uri="{FF2B5EF4-FFF2-40B4-BE49-F238E27FC236}">
                    <a16:creationId xmlns:a16="http://schemas.microsoft.com/office/drawing/2014/main" id="{00000000-0008-0000-0900-0000A5000000}"/>
                  </a:ext>
                </a:extLst>
              </xdr:cNvPr>
              <xdr:cNvSpPr/>
            </xdr:nvSpPr>
            <xdr:spPr>
              <a:xfrm>
                <a:off x="4684056" y="5607881"/>
                <a:ext cx="462387" cy="258536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62" name="Rectángulo 161">
              <a:extLst>
                <a:ext uri="{FF2B5EF4-FFF2-40B4-BE49-F238E27FC236}">
                  <a16:creationId xmlns:a16="http://schemas.microsoft.com/office/drawing/2014/main" id="{00000000-0008-0000-0900-0000A2000000}"/>
                </a:ext>
              </a:extLst>
            </xdr:cNvPr>
            <xdr:cNvSpPr/>
          </xdr:nvSpPr>
          <xdr:spPr>
            <a:xfrm>
              <a:off x="3598221" y="5438320"/>
              <a:ext cx="169466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43" name="Grupo 142">
            <a:extLst>
              <a:ext uri="{FF2B5EF4-FFF2-40B4-BE49-F238E27FC236}">
                <a16:creationId xmlns:a16="http://schemas.microsoft.com/office/drawing/2014/main" id="{00000000-0008-0000-0900-00008F000000}"/>
              </a:ext>
            </a:extLst>
          </xdr:cNvPr>
          <xdr:cNvGrpSpPr/>
        </xdr:nvGrpSpPr>
        <xdr:grpSpPr>
          <a:xfrm>
            <a:off x="3596532" y="6045199"/>
            <a:ext cx="1706719" cy="337912"/>
            <a:chOff x="3594416" y="5397499"/>
            <a:chExt cx="1706719" cy="337912"/>
          </a:xfrm>
        </xdr:grpSpPr>
        <xdr:grpSp>
          <xdr:nvGrpSpPr>
            <xdr:cNvPr id="156" name="Grupo 155">
              <a:extLst>
                <a:ext uri="{FF2B5EF4-FFF2-40B4-BE49-F238E27FC236}">
                  <a16:creationId xmlns:a16="http://schemas.microsoft.com/office/drawing/2014/main" id="{00000000-0008-0000-0900-00009C00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158" name="Rectángulo 157">
                <a:extLst>
                  <a:ext uri="{FF2B5EF4-FFF2-40B4-BE49-F238E27FC236}">
                    <a16:creationId xmlns:a16="http://schemas.microsoft.com/office/drawing/2014/main" id="{00000000-0008-0000-0900-00009E00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D      =    </a:t>
                </a:r>
              </a:p>
            </xdr:txBody>
          </xdr:sp>
          <xdr:sp macro="" textlink="'6.3'!I28">
            <xdr:nvSpPr>
              <xdr:cNvPr id="159" name="Rectángulo 158">
                <a:extLst>
                  <a:ext uri="{FF2B5EF4-FFF2-40B4-BE49-F238E27FC236}">
                    <a16:creationId xmlns:a16="http://schemas.microsoft.com/office/drawing/2014/main" id="{00000000-0008-0000-0900-00009F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E71D79EB-BF33-4D1E-888F-14DEB5524771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78%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60" name="Rectángulo 159">
                <a:extLst>
                  <a:ext uri="{FF2B5EF4-FFF2-40B4-BE49-F238E27FC236}">
                    <a16:creationId xmlns:a16="http://schemas.microsoft.com/office/drawing/2014/main" id="{00000000-0008-0000-0900-0000A0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57" name="Rectángulo 156">
              <a:extLst>
                <a:ext uri="{FF2B5EF4-FFF2-40B4-BE49-F238E27FC236}">
                  <a16:creationId xmlns:a16="http://schemas.microsoft.com/office/drawing/2014/main" id="{00000000-0008-0000-0900-00009D000000}"/>
                </a:ext>
              </a:extLst>
            </xdr:cNvPr>
            <xdr:cNvSpPr/>
          </xdr:nvSpPr>
          <xdr:spPr>
            <a:xfrm>
              <a:off x="3594416" y="5397500"/>
              <a:ext cx="1694235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44" name="Grupo 143">
            <a:extLst>
              <a:ext uri="{FF2B5EF4-FFF2-40B4-BE49-F238E27FC236}">
                <a16:creationId xmlns:a16="http://schemas.microsoft.com/office/drawing/2014/main" id="{00000000-0008-0000-0900-000090000000}"/>
              </a:ext>
            </a:extLst>
          </xdr:cNvPr>
          <xdr:cNvGrpSpPr/>
        </xdr:nvGrpSpPr>
        <xdr:grpSpPr>
          <a:xfrm>
            <a:off x="3596532" y="6356349"/>
            <a:ext cx="1700369" cy="337912"/>
            <a:chOff x="3600766" y="5397499"/>
            <a:chExt cx="1700369" cy="337912"/>
          </a:xfrm>
        </xdr:grpSpPr>
        <xdr:grpSp>
          <xdr:nvGrpSpPr>
            <xdr:cNvPr id="151" name="Grupo 150">
              <a:extLst>
                <a:ext uri="{FF2B5EF4-FFF2-40B4-BE49-F238E27FC236}">
                  <a16:creationId xmlns:a16="http://schemas.microsoft.com/office/drawing/2014/main" id="{00000000-0008-0000-0900-00009700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153" name="Rectángulo 152">
                <a:extLst>
                  <a:ext uri="{FF2B5EF4-FFF2-40B4-BE49-F238E27FC236}">
                    <a16:creationId xmlns:a16="http://schemas.microsoft.com/office/drawing/2014/main" id="{00000000-0008-0000-0900-00009900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R      =    </a:t>
                </a:r>
              </a:p>
            </xdr:txBody>
          </xdr:sp>
          <xdr:sp macro="" textlink="'6.3'!I30">
            <xdr:nvSpPr>
              <xdr:cNvPr id="154" name="Rectángulo 153">
                <a:extLst>
                  <a:ext uri="{FF2B5EF4-FFF2-40B4-BE49-F238E27FC236}">
                    <a16:creationId xmlns:a16="http://schemas.microsoft.com/office/drawing/2014/main" id="{00000000-0008-0000-0900-00009A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0AE4A26E-490A-4925-86F4-28242F47B30A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85.5%</a:t>
                </a:fld>
                <a:endParaRPr lang="es-PE" sz="1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55" name="Rectángulo 154">
                <a:extLst>
                  <a:ext uri="{FF2B5EF4-FFF2-40B4-BE49-F238E27FC236}">
                    <a16:creationId xmlns:a16="http://schemas.microsoft.com/office/drawing/2014/main" id="{00000000-0008-0000-0900-00009B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52" name="Rectángulo 151">
              <a:extLst>
                <a:ext uri="{FF2B5EF4-FFF2-40B4-BE49-F238E27FC236}">
                  <a16:creationId xmlns:a16="http://schemas.microsoft.com/office/drawing/2014/main" id="{00000000-0008-0000-0900-000098000000}"/>
                </a:ext>
              </a:extLst>
            </xdr:cNvPr>
            <xdr:cNvSpPr/>
          </xdr:nvSpPr>
          <xdr:spPr>
            <a:xfrm>
              <a:off x="3600766" y="5408083"/>
              <a:ext cx="1694234" cy="316441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45" name="Grupo 144">
            <a:extLst>
              <a:ext uri="{FF2B5EF4-FFF2-40B4-BE49-F238E27FC236}">
                <a16:creationId xmlns:a16="http://schemas.microsoft.com/office/drawing/2014/main" id="{00000000-0008-0000-0900-000091000000}"/>
              </a:ext>
            </a:extLst>
          </xdr:cNvPr>
          <xdr:cNvGrpSpPr/>
        </xdr:nvGrpSpPr>
        <xdr:grpSpPr>
          <a:xfrm>
            <a:off x="3597910" y="6679405"/>
            <a:ext cx="1693001" cy="335077"/>
            <a:chOff x="3597910" y="5388238"/>
            <a:chExt cx="1693001" cy="335077"/>
          </a:xfrm>
        </xdr:grpSpPr>
        <xdr:grpSp>
          <xdr:nvGrpSpPr>
            <xdr:cNvPr id="146" name="Grupo 145">
              <a:extLst>
                <a:ext uri="{FF2B5EF4-FFF2-40B4-BE49-F238E27FC236}">
                  <a16:creationId xmlns:a16="http://schemas.microsoft.com/office/drawing/2014/main" id="{00000000-0008-0000-0900-000092000000}"/>
                </a:ext>
              </a:extLst>
            </xdr:cNvPr>
            <xdr:cNvGrpSpPr/>
          </xdr:nvGrpSpPr>
          <xdr:grpSpPr>
            <a:xfrm>
              <a:off x="3606786" y="5397499"/>
              <a:ext cx="1670518" cy="325816"/>
              <a:chOff x="3680872" y="5535083"/>
              <a:chExt cx="1491007" cy="325816"/>
            </a:xfrm>
          </xdr:grpSpPr>
          <xdr:sp macro="" textlink="">
            <xdr:nvSpPr>
              <xdr:cNvPr id="148" name="Rectángulo 147">
                <a:extLst>
                  <a:ext uri="{FF2B5EF4-FFF2-40B4-BE49-F238E27FC236}">
                    <a16:creationId xmlns:a16="http://schemas.microsoft.com/office/drawing/2014/main" id="{00000000-0008-0000-0900-000094000000}"/>
                  </a:ext>
                </a:extLst>
              </xdr:cNvPr>
              <xdr:cNvSpPr/>
            </xdr:nvSpPr>
            <xdr:spPr>
              <a:xfrm>
                <a:off x="3680872" y="5613134"/>
                <a:ext cx="504430" cy="21714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      =    </a:t>
                </a:r>
              </a:p>
            </xdr:txBody>
          </xdr:sp>
          <xdr:sp macro="" textlink="'6.3'!I32">
            <xdr:nvSpPr>
              <xdr:cNvPr id="149" name="Rectángulo 148">
                <a:extLst>
                  <a:ext uri="{FF2B5EF4-FFF2-40B4-BE49-F238E27FC236}">
                    <a16:creationId xmlns:a16="http://schemas.microsoft.com/office/drawing/2014/main" id="{00000000-0008-0000-0900-000095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1901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08EC3107-4378-45A2-88B1-A1077BD612D4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61.3%</a:t>
                </a:fld>
                <a:endParaRPr lang="es-PE" sz="2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50" name="Rectángulo 149">
                <a:extLst>
                  <a:ext uri="{FF2B5EF4-FFF2-40B4-BE49-F238E27FC236}">
                    <a16:creationId xmlns:a16="http://schemas.microsoft.com/office/drawing/2014/main" id="{00000000-0008-0000-0900-000096000000}"/>
                  </a:ext>
                </a:extLst>
              </xdr:cNvPr>
              <xdr:cNvSpPr/>
            </xdr:nvSpPr>
            <xdr:spPr>
              <a:xfrm>
                <a:off x="4684057" y="5536160"/>
                <a:ext cx="487822" cy="32473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47" name="Rectángulo 146">
              <a:extLst>
                <a:ext uri="{FF2B5EF4-FFF2-40B4-BE49-F238E27FC236}">
                  <a16:creationId xmlns:a16="http://schemas.microsoft.com/office/drawing/2014/main" id="{00000000-0008-0000-0900-000093000000}"/>
                </a:ext>
              </a:extLst>
            </xdr:cNvPr>
            <xdr:cNvSpPr/>
          </xdr:nvSpPr>
          <xdr:spPr>
            <a:xfrm>
              <a:off x="3597910" y="5388238"/>
              <a:ext cx="1693001" cy="33394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7</xdr:col>
      <xdr:colOff>642938</xdr:colOff>
      <xdr:row>29</xdr:row>
      <xdr:rowOff>0</xdr:rowOff>
    </xdr:from>
    <xdr:to>
      <xdr:col>10</xdr:col>
      <xdr:colOff>66202</xdr:colOff>
      <xdr:row>39</xdr:row>
      <xdr:rowOff>38705</xdr:rowOff>
    </xdr:to>
    <xdr:grpSp>
      <xdr:nvGrpSpPr>
        <xdr:cNvPr id="176" name="Grupo 175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GrpSpPr/>
      </xdr:nvGrpSpPr>
      <xdr:grpSpPr>
        <a:xfrm>
          <a:off x="6294438" y="5524500"/>
          <a:ext cx="1709264" cy="1943705"/>
          <a:chOff x="3596104" y="5397499"/>
          <a:chExt cx="1709264" cy="1943705"/>
        </a:xfrm>
      </xdr:grpSpPr>
      <xdr:grpSp>
        <xdr:nvGrpSpPr>
          <xdr:cNvPr id="177" name="Grupo 176">
            <a:extLst>
              <a:ext uri="{FF2B5EF4-FFF2-40B4-BE49-F238E27FC236}">
                <a16:creationId xmlns:a16="http://schemas.microsoft.com/office/drawing/2014/main" id="{00000000-0008-0000-0900-0000B1000000}"/>
              </a:ext>
            </a:extLst>
          </xdr:cNvPr>
          <xdr:cNvGrpSpPr/>
        </xdr:nvGrpSpPr>
        <xdr:grpSpPr>
          <a:xfrm>
            <a:off x="3598332" y="5397499"/>
            <a:ext cx="1702803" cy="337912"/>
            <a:chOff x="3598332" y="5397499"/>
            <a:chExt cx="1702803" cy="337912"/>
          </a:xfrm>
        </xdr:grpSpPr>
        <xdr:grpSp>
          <xdr:nvGrpSpPr>
            <xdr:cNvPr id="208" name="Grupo 207">
              <a:extLst>
                <a:ext uri="{FF2B5EF4-FFF2-40B4-BE49-F238E27FC236}">
                  <a16:creationId xmlns:a16="http://schemas.microsoft.com/office/drawing/2014/main" id="{00000000-0008-0000-0900-0000D000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210" name="Rectángulo 209">
                <a:extLst>
                  <a:ext uri="{FF2B5EF4-FFF2-40B4-BE49-F238E27FC236}">
                    <a16:creationId xmlns:a16="http://schemas.microsoft.com/office/drawing/2014/main" id="{00000000-0008-0000-0900-0000D2000000}"/>
                  </a:ext>
                </a:extLst>
              </xdr:cNvPr>
              <xdr:cNvSpPr/>
            </xdr:nvSpPr>
            <xdr:spPr>
              <a:xfrm>
                <a:off x="3680873" y="5536916"/>
                <a:ext cx="50254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1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C/T   =    </a:t>
                </a:r>
                <a:endParaRPr lang="es-PE">
                  <a:solidFill>
                    <a:schemeClr val="tx1"/>
                  </a:solidFill>
                  <a:effectLst/>
                </a:endParaRPr>
              </a:p>
            </xdr:txBody>
          </xdr:sp>
          <xdr:sp macro="" textlink="'6.3'!H21">
            <xdr:nvSpPr>
              <xdr:cNvPr id="211" name="Rectángulo 210">
                <a:extLst>
                  <a:ext uri="{FF2B5EF4-FFF2-40B4-BE49-F238E27FC236}">
                    <a16:creationId xmlns:a16="http://schemas.microsoft.com/office/drawing/2014/main" id="{00000000-0008-0000-0900-0000D3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B61E2AF8-5AD3-42F5-B0F4-599CBBABD747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16.6</a:t>
                </a:fld>
                <a:endParaRPr lang="es-PE" sz="9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1">
            <xdr:nvSpPr>
              <xdr:cNvPr id="212" name="Rectángulo 211">
                <a:extLst>
                  <a:ext uri="{FF2B5EF4-FFF2-40B4-BE49-F238E27FC236}">
                    <a16:creationId xmlns:a16="http://schemas.microsoft.com/office/drawing/2014/main" id="{00000000-0008-0000-0900-0000D4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C00B3F0-A191-42F5-B4BB-33B31F633CCD}" type="TxLink">
                  <a:rPr lang="en-US" sz="9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seg/und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209" name="Rectángulo 208">
              <a:extLst>
                <a:ext uri="{FF2B5EF4-FFF2-40B4-BE49-F238E27FC236}">
                  <a16:creationId xmlns:a16="http://schemas.microsoft.com/office/drawing/2014/main" id="{00000000-0008-0000-0900-0000D1000000}"/>
                </a:ext>
              </a:extLst>
            </xdr:cNvPr>
            <xdr:cNvSpPr/>
          </xdr:nvSpPr>
          <xdr:spPr>
            <a:xfrm>
              <a:off x="3598332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78" name="Grupo 177">
            <a:extLst>
              <a:ext uri="{FF2B5EF4-FFF2-40B4-BE49-F238E27FC236}">
                <a16:creationId xmlns:a16="http://schemas.microsoft.com/office/drawing/2014/main" id="{00000000-0008-0000-0900-0000B2000000}"/>
              </a:ext>
            </a:extLst>
          </xdr:cNvPr>
          <xdr:cNvGrpSpPr/>
        </xdr:nvGrpSpPr>
        <xdr:grpSpPr>
          <a:xfrm>
            <a:off x="3598512" y="5719233"/>
            <a:ext cx="1706856" cy="337912"/>
            <a:chOff x="3594279" y="5397499"/>
            <a:chExt cx="1706856" cy="337912"/>
          </a:xfrm>
        </xdr:grpSpPr>
        <xdr:grpSp>
          <xdr:nvGrpSpPr>
            <xdr:cNvPr id="203" name="Grupo 202">
              <a:extLst>
                <a:ext uri="{FF2B5EF4-FFF2-40B4-BE49-F238E27FC236}">
                  <a16:creationId xmlns:a16="http://schemas.microsoft.com/office/drawing/2014/main" id="{00000000-0008-0000-0900-0000CB00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205" name="Rectángulo 204">
                <a:extLst>
                  <a:ext uri="{FF2B5EF4-FFF2-40B4-BE49-F238E27FC236}">
                    <a16:creationId xmlns:a16="http://schemas.microsoft.com/office/drawing/2014/main" id="{00000000-0008-0000-0900-0000CD000000}"/>
                  </a:ext>
                </a:extLst>
              </xdr:cNvPr>
              <xdr:cNvSpPr/>
            </xdr:nvSpPr>
            <xdr:spPr>
              <a:xfrm>
                <a:off x="3680873" y="5536916"/>
                <a:ext cx="489316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C/O  =    </a:t>
                </a:r>
              </a:p>
            </xdr:txBody>
          </xdr:sp>
          <xdr:sp macro="" textlink="'6.3'!H24">
            <xdr:nvSpPr>
              <xdr:cNvPr id="206" name="Rectángulo 205">
                <a:extLst>
                  <a:ext uri="{FF2B5EF4-FFF2-40B4-BE49-F238E27FC236}">
                    <a16:creationId xmlns:a16="http://schemas.microsoft.com/office/drawing/2014/main" id="{00000000-0008-0000-0900-0000CE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F86A26BA-E386-4A62-A7B3-B879CA5F8C23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15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3">
            <xdr:nvSpPr>
              <xdr:cNvPr id="207" name="Rectángulo 206">
                <a:extLst>
                  <a:ext uri="{FF2B5EF4-FFF2-40B4-BE49-F238E27FC236}">
                    <a16:creationId xmlns:a16="http://schemas.microsoft.com/office/drawing/2014/main" id="{00000000-0008-0000-0900-0000CF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88338B1-7C4C-40A3-B3AD-321C6CE16A10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min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204" name="Rectángulo 203">
              <a:extLst>
                <a:ext uri="{FF2B5EF4-FFF2-40B4-BE49-F238E27FC236}">
                  <a16:creationId xmlns:a16="http://schemas.microsoft.com/office/drawing/2014/main" id="{00000000-0008-0000-0900-0000CC000000}"/>
                </a:ext>
              </a:extLst>
            </xdr:cNvPr>
            <xdr:cNvSpPr/>
          </xdr:nvSpPr>
          <xdr:spPr>
            <a:xfrm>
              <a:off x="3594279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79" name="Grupo 178">
            <a:extLst>
              <a:ext uri="{FF2B5EF4-FFF2-40B4-BE49-F238E27FC236}">
                <a16:creationId xmlns:a16="http://schemas.microsoft.com/office/drawing/2014/main" id="{00000000-0008-0000-0900-0000B3000000}"/>
              </a:ext>
            </a:extLst>
          </xdr:cNvPr>
          <xdr:cNvGrpSpPr/>
        </xdr:nvGrpSpPr>
        <xdr:grpSpPr>
          <a:xfrm>
            <a:off x="3596104" y="7013121"/>
            <a:ext cx="1694661" cy="328083"/>
            <a:chOff x="3598221" y="5438320"/>
            <a:chExt cx="1694661" cy="328083"/>
          </a:xfrm>
        </xdr:grpSpPr>
        <xdr:grpSp>
          <xdr:nvGrpSpPr>
            <xdr:cNvPr id="198" name="Grupo 197">
              <a:extLst>
                <a:ext uri="{FF2B5EF4-FFF2-40B4-BE49-F238E27FC236}">
                  <a16:creationId xmlns:a16="http://schemas.microsoft.com/office/drawing/2014/main" id="{00000000-0008-0000-0900-0000C6000000}"/>
                </a:ext>
              </a:extLst>
            </xdr:cNvPr>
            <xdr:cNvGrpSpPr/>
          </xdr:nvGrpSpPr>
          <xdr:grpSpPr>
            <a:xfrm>
              <a:off x="3599983" y="5453761"/>
              <a:ext cx="1648824" cy="275072"/>
              <a:chOff x="3674799" y="5591345"/>
              <a:chExt cx="1471644" cy="275072"/>
            </a:xfrm>
          </xdr:grpSpPr>
          <xdr:sp macro="" textlink="">
            <xdr:nvSpPr>
              <xdr:cNvPr id="200" name="Rectángulo 199">
                <a:extLst>
                  <a:ext uri="{FF2B5EF4-FFF2-40B4-BE49-F238E27FC236}">
                    <a16:creationId xmlns:a16="http://schemas.microsoft.com/office/drawing/2014/main" id="{00000000-0008-0000-0900-0000C8000000}"/>
                  </a:ext>
                </a:extLst>
              </xdr:cNvPr>
              <xdr:cNvSpPr/>
            </xdr:nvSpPr>
            <xdr:spPr>
              <a:xfrm>
                <a:off x="3674799" y="5591345"/>
                <a:ext cx="504430" cy="26826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OEE =    </a:t>
                </a:r>
              </a:p>
            </xdr:txBody>
          </xdr:sp>
          <xdr:sp macro="" textlink="'6.3'!H33">
            <xdr:nvSpPr>
              <xdr:cNvPr id="201" name="Rectángulo 200">
                <a:extLst>
                  <a:ext uri="{FF2B5EF4-FFF2-40B4-BE49-F238E27FC236}">
                    <a16:creationId xmlns:a16="http://schemas.microsoft.com/office/drawing/2014/main" id="{00000000-0008-0000-0900-0000C9000000}"/>
                  </a:ext>
                </a:extLst>
              </xdr:cNvPr>
              <xdr:cNvSpPr/>
            </xdr:nvSpPr>
            <xdr:spPr>
              <a:xfrm>
                <a:off x="4136182" y="5624890"/>
                <a:ext cx="547871" cy="224518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604DEB25-BC33-4C66-BADC-DE229420D0CB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70.2%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202" name="Rectángulo 201">
                <a:extLst>
                  <a:ext uri="{FF2B5EF4-FFF2-40B4-BE49-F238E27FC236}">
                    <a16:creationId xmlns:a16="http://schemas.microsoft.com/office/drawing/2014/main" id="{00000000-0008-0000-0900-0000CA000000}"/>
                  </a:ext>
                </a:extLst>
              </xdr:cNvPr>
              <xdr:cNvSpPr/>
            </xdr:nvSpPr>
            <xdr:spPr>
              <a:xfrm>
                <a:off x="4684056" y="5607881"/>
                <a:ext cx="462387" cy="258536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99" name="Rectángulo 198">
              <a:extLst>
                <a:ext uri="{FF2B5EF4-FFF2-40B4-BE49-F238E27FC236}">
                  <a16:creationId xmlns:a16="http://schemas.microsoft.com/office/drawing/2014/main" id="{00000000-0008-0000-0900-0000C7000000}"/>
                </a:ext>
              </a:extLst>
            </xdr:cNvPr>
            <xdr:cNvSpPr/>
          </xdr:nvSpPr>
          <xdr:spPr>
            <a:xfrm>
              <a:off x="3598221" y="5438320"/>
              <a:ext cx="169466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80" name="Grupo 179">
            <a:extLst>
              <a:ext uri="{FF2B5EF4-FFF2-40B4-BE49-F238E27FC236}">
                <a16:creationId xmlns:a16="http://schemas.microsoft.com/office/drawing/2014/main" id="{00000000-0008-0000-0900-0000B4000000}"/>
              </a:ext>
            </a:extLst>
          </xdr:cNvPr>
          <xdr:cNvGrpSpPr/>
        </xdr:nvGrpSpPr>
        <xdr:grpSpPr>
          <a:xfrm>
            <a:off x="3596532" y="6045199"/>
            <a:ext cx="1706719" cy="337912"/>
            <a:chOff x="3594416" y="5397499"/>
            <a:chExt cx="1706719" cy="337912"/>
          </a:xfrm>
        </xdr:grpSpPr>
        <xdr:grpSp>
          <xdr:nvGrpSpPr>
            <xdr:cNvPr id="193" name="Grupo 192">
              <a:extLst>
                <a:ext uri="{FF2B5EF4-FFF2-40B4-BE49-F238E27FC236}">
                  <a16:creationId xmlns:a16="http://schemas.microsoft.com/office/drawing/2014/main" id="{00000000-0008-0000-0900-0000C100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195" name="Rectángulo 194">
                <a:extLst>
                  <a:ext uri="{FF2B5EF4-FFF2-40B4-BE49-F238E27FC236}">
                    <a16:creationId xmlns:a16="http://schemas.microsoft.com/office/drawing/2014/main" id="{00000000-0008-0000-0900-0000C300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D      =    </a:t>
                </a:r>
              </a:p>
            </xdr:txBody>
          </xdr:sp>
          <xdr:sp macro="" textlink="'6.3'!H28">
            <xdr:nvSpPr>
              <xdr:cNvPr id="196" name="Rectángulo 195">
                <a:extLst>
                  <a:ext uri="{FF2B5EF4-FFF2-40B4-BE49-F238E27FC236}">
                    <a16:creationId xmlns:a16="http://schemas.microsoft.com/office/drawing/2014/main" id="{00000000-0008-0000-0900-0000C4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382B90E2-F486-4E0C-A4DE-63E34DD0C088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84%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97" name="Rectángulo 196">
                <a:extLst>
                  <a:ext uri="{FF2B5EF4-FFF2-40B4-BE49-F238E27FC236}">
                    <a16:creationId xmlns:a16="http://schemas.microsoft.com/office/drawing/2014/main" id="{00000000-0008-0000-0900-0000C5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94" name="Rectángulo 193">
              <a:extLst>
                <a:ext uri="{FF2B5EF4-FFF2-40B4-BE49-F238E27FC236}">
                  <a16:creationId xmlns:a16="http://schemas.microsoft.com/office/drawing/2014/main" id="{00000000-0008-0000-0900-0000C2000000}"/>
                </a:ext>
              </a:extLst>
            </xdr:cNvPr>
            <xdr:cNvSpPr/>
          </xdr:nvSpPr>
          <xdr:spPr>
            <a:xfrm>
              <a:off x="3594416" y="5397500"/>
              <a:ext cx="1694235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81" name="Grupo 180">
            <a:extLst>
              <a:ext uri="{FF2B5EF4-FFF2-40B4-BE49-F238E27FC236}">
                <a16:creationId xmlns:a16="http://schemas.microsoft.com/office/drawing/2014/main" id="{00000000-0008-0000-0900-0000B5000000}"/>
              </a:ext>
            </a:extLst>
          </xdr:cNvPr>
          <xdr:cNvGrpSpPr/>
        </xdr:nvGrpSpPr>
        <xdr:grpSpPr>
          <a:xfrm>
            <a:off x="3596532" y="6356349"/>
            <a:ext cx="1700369" cy="337912"/>
            <a:chOff x="3600766" y="5397499"/>
            <a:chExt cx="1700369" cy="337912"/>
          </a:xfrm>
        </xdr:grpSpPr>
        <xdr:grpSp>
          <xdr:nvGrpSpPr>
            <xdr:cNvPr id="188" name="Grupo 187">
              <a:extLst>
                <a:ext uri="{FF2B5EF4-FFF2-40B4-BE49-F238E27FC236}">
                  <a16:creationId xmlns:a16="http://schemas.microsoft.com/office/drawing/2014/main" id="{00000000-0008-0000-0900-0000BC00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190" name="Rectángulo 189">
                <a:extLst>
                  <a:ext uri="{FF2B5EF4-FFF2-40B4-BE49-F238E27FC236}">
                    <a16:creationId xmlns:a16="http://schemas.microsoft.com/office/drawing/2014/main" id="{00000000-0008-0000-0900-0000BE00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R      =    </a:t>
                </a:r>
              </a:p>
            </xdr:txBody>
          </xdr:sp>
          <xdr:sp macro="" textlink="'6.3'!H30">
            <xdr:nvSpPr>
              <xdr:cNvPr id="191" name="Rectángulo 190">
                <a:extLst>
                  <a:ext uri="{FF2B5EF4-FFF2-40B4-BE49-F238E27FC236}">
                    <a16:creationId xmlns:a16="http://schemas.microsoft.com/office/drawing/2014/main" id="{00000000-0008-0000-0900-0000BF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30C3BDEA-04B3-4D6B-928D-7C055E9CA44A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89.7%</a:t>
                </a:fld>
                <a:endParaRPr lang="es-PE" sz="1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92" name="Rectángulo 191">
                <a:extLst>
                  <a:ext uri="{FF2B5EF4-FFF2-40B4-BE49-F238E27FC236}">
                    <a16:creationId xmlns:a16="http://schemas.microsoft.com/office/drawing/2014/main" id="{00000000-0008-0000-0900-0000C000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89" name="Rectángulo 188">
              <a:extLst>
                <a:ext uri="{FF2B5EF4-FFF2-40B4-BE49-F238E27FC236}">
                  <a16:creationId xmlns:a16="http://schemas.microsoft.com/office/drawing/2014/main" id="{00000000-0008-0000-0900-0000BD000000}"/>
                </a:ext>
              </a:extLst>
            </xdr:cNvPr>
            <xdr:cNvSpPr/>
          </xdr:nvSpPr>
          <xdr:spPr>
            <a:xfrm>
              <a:off x="3600766" y="5397500"/>
              <a:ext cx="1694234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182" name="Grupo 181">
            <a:extLst>
              <a:ext uri="{FF2B5EF4-FFF2-40B4-BE49-F238E27FC236}">
                <a16:creationId xmlns:a16="http://schemas.microsoft.com/office/drawing/2014/main" id="{00000000-0008-0000-0900-0000B6000000}"/>
              </a:ext>
            </a:extLst>
          </xdr:cNvPr>
          <xdr:cNvGrpSpPr/>
        </xdr:nvGrpSpPr>
        <xdr:grpSpPr>
          <a:xfrm>
            <a:off x="3597910" y="6685265"/>
            <a:ext cx="1693001" cy="329217"/>
            <a:chOff x="3597910" y="5394098"/>
            <a:chExt cx="1693001" cy="329217"/>
          </a:xfrm>
        </xdr:grpSpPr>
        <xdr:grpSp>
          <xdr:nvGrpSpPr>
            <xdr:cNvPr id="183" name="Grupo 182">
              <a:extLst>
                <a:ext uri="{FF2B5EF4-FFF2-40B4-BE49-F238E27FC236}">
                  <a16:creationId xmlns:a16="http://schemas.microsoft.com/office/drawing/2014/main" id="{00000000-0008-0000-0900-0000B7000000}"/>
                </a:ext>
              </a:extLst>
            </xdr:cNvPr>
            <xdr:cNvGrpSpPr/>
          </xdr:nvGrpSpPr>
          <xdr:grpSpPr>
            <a:xfrm>
              <a:off x="3606786" y="5397499"/>
              <a:ext cx="1670518" cy="325816"/>
              <a:chOff x="3680872" y="5535083"/>
              <a:chExt cx="1491007" cy="325816"/>
            </a:xfrm>
          </xdr:grpSpPr>
          <xdr:sp macro="" textlink="">
            <xdr:nvSpPr>
              <xdr:cNvPr id="185" name="Rectángulo 184">
                <a:extLst>
                  <a:ext uri="{FF2B5EF4-FFF2-40B4-BE49-F238E27FC236}">
                    <a16:creationId xmlns:a16="http://schemas.microsoft.com/office/drawing/2014/main" id="{00000000-0008-0000-0900-0000B9000000}"/>
                  </a:ext>
                </a:extLst>
              </xdr:cNvPr>
              <xdr:cNvSpPr/>
            </xdr:nvSpPr>
            <xdr:spPr>
              <a:xfrm>
                <a:off x="3680872" y="5558140"/>
                <a:ext cx="504430" cy="27214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      =    </a:t>
                </a:r>
              </a:p>
            </xdr:txBody>
          </xdr:sp>
          <xdr:sp macro="" textlink="'6.3'!H32">
            <xdr:nvSpPr>
              <xdr:cNvPr id="186" name="Rectángulo 185">
                <a:extLst>
                  <a:ext uri="{FF2B5EF4-FFF2-40B4-BE49-F238E27FC236}">
                    <a16:creationId xmlns:a16="http://schemas.microsoft.com/office/drawing/2014/main" id="{00000000-0008-0000-0900-0000BA00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1901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6E87D6B8-E176-4256-A91C-D4288ED4B653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93.4%</a:t>
                </a:fld>
                <a:endParaRPr lang="es-PE" sz="2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187" name="Rectángulo 186">
                <a:extLst>
                  <a:ext uri="{FF2B5EF4-FFF2-40B4-BE49-F238E27FC236}">
                    <a16:creationId xmlns:a16="http://schemas.microsoft.com/office/drawing/2014/main" id="{00000000-0008-0000-0900-0000BB000000}"/>
                  </a:ext>
                </a:extLst>
              </xdr:cNvPr>
              <xdr:cNvSpPr/>
            </xdr:nvSpPr>
            <xdr:spPr>
              <a:xfrm>
                <a:off x="4684057" y="5536160"/>
                <a:ext cx="487822" cy="32473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184" name="Rectángulo 183">
              <a:extLst>
                <a:ext uri="{FF2B5EF4-FFF2-40B4-BE49-F238E27FC236}">
                  <a16:creationId xmlns:a16="http://schemas.microsoft.com/office/drawing/2014/main" id="{00000000-0008-0000-0900-0000B8000000}"/>
                </a:ext>
              </a:extLst>
            </xdr:cNvPr>
            <xdr:cNvSpPr/>
          </xdr:nvSpPr>
          <xdr:spPr>
            <a:xfrm>
              <a:off x="3597910" y="5394098"/>
              <a:ext cx="169300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1</xdr:col>
      <xdr:colOff>95252</xdr:colOff>
      <xdr:row>39</xdr:row>
      <xdr:rowOff>116417</xdr:rowOff>
    </xdr:from>
    <xdr:to>
      <xdr:col>2</xdr:col>
      <xdr:colOff>190500</xdr:colOff>
      <xdr:row>42</xdr:row>
      <xdr:rowOff>95250</xdr:rowOff>
    </xdr:to>
    <xdr:sp macro="" textlink="">
      <xdr:nvSpPr>
        <xdr:cNvPr id="213" name="CuadroTexto 212">
          <a:extLst>
            <a:ext uri="{FF2B5EF4-FFF2-40B4-BE49-F238E27FC236}">
              <a16:creationId xmlns:a16="http://schemas.microsoft.com/office/drawing/2014/main" id="{00000000-0008-0000-0900-0000D5000000}"/>
            </a:ext>
          </a:extLst>
        </xdr:cNvPr>
        <xdr:cNvSpPr txBox="1"/>
      </xdr:nvSpPr>
      <xdr:spPr>
        <a:xfrm>
          <a:off x="963085" y="7545917"/>
          <a:ext cx="963082" cy="550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Inventario (días)</a:t>
          </a:r>
        </a:p>
      </xdr:txBody>
    </xdr:sp>
    <xdr:clientData/>
  </xdr:twoCellAnchor>
  <xdr:twoCellAnchor>
    <xdr:from>
      <xdr:col>1</xdr:col>
      <xdr:colOff>137584</xdr:colOff>
      <xdr:row>42</xdr:row>
      <xdr:rowOff>127001</xdr:rowOff>
    </xdr:from>
    <xdr:to>
      <xdr:col>2</xdr:col>
      <xdr:colOff>122765</xdr:colOff>
      <xdr:row>45</xdr:row>
      <xdr:rowOff>52917</xdr:rowOff>
    </xdr:to>
    <xdr:sp macro="" textlink="">
      <xdr:nvSpPr>
        <xdr:cNvPr id="214" name="CuadroTexto 213">
          <a:extLst>
            <a:ext uri="{FF2B5EF4-FFF2-40B4-BE49-F238E27FC236}">
              <a16:creationId xmlns:a16="http://schemas.microsoft.com/office/drawing/2014/main" id="{00000000-0008-0000-0900-0000D6000000}"/>
            </a:ext>
          </a:extLst>
        </xdr:cNvPr>
        <xdr:cNvSpPr txBox="1"/>
      </xdr:nvSpPr>
      <xdr:spPr>
        <a:xfrm>
          <a:off x="1005417" y="8128001"/>
          <a:ext cx="853015" cy="497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C/T</a:t>
          </a:r>
        </a:p>
        <a:p>
          <a:pPr algn="ctr"/>
          <a:r>
            <a:rPr lang="en-US" sz="12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(seg/und)</a:t>
          </a:r>
        </a:p>
      </xdr:txBody>
    </xdr:sp>
    <xdr:clientData/>
  </xdr:twoCellAnchor>
  <xdr:twoCellAnchor>
    <xdr:from>
      <xdr:col>2</xdr:col>
      <xdr:colOff>554566</xdr:colOff>
      <xdr:row>40</xdr:row>
      <xdr:rowOff>172244</xdr:rowOff>
    </xdr:from>
    <xdr:to>
      <xdr:col>3</xdr:col>
      <xdr:colOff>583142</xdr:colOff>
      <xdr:row>42</xdr:row>
      <xdr:rowOff>55827</xdr:rowOff>
    </xdr:to>
    <xdr:sp macro="" textlink="'6.3'!P15">
      <xdr:nvSpPr>
        <xdr:cNvPr id="215" name="CuadroTexto 214">
          <a:extLst>
            <a:ext uri="{FF2B5EF4-FFF2-40B4-BE49-F238E27FC236}">
              <a16:creationId xmlns:a16="http://schemas.microsoft.com/office/drawing/2014/main" id="{00000000-0008-0000-0900-0000D7000000}"/>
            </a:ext>
          </a:extLst>
        </xdr:cNvPr>
        <xdr:cNvSpPr txBox="1"/>
      </xdr:nvSpPr>
      <xdr:spPr>
        <a:xfrm>
          <a:off x="2290233" y="7792244"/>
          <a:ext cx="896409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3342522-CE6B-44C2-8F55-272335D76F9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2.48</a:t>
          </a:fld>
          <a:endParaRPr lang="en-US" sz="1050" b="0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4</xdr:col>
      <xdr:colOff>600074</xdr:colOff>
      <xdr:row>43</xdr:row>
      <xdr:rowOff>39159</xdr:rowOff>
    </xdr:from>
    <xdr:to>
      <xdr:col>5</xdr:col>
      <xdr:colOff>733425</xdr:colOff>
      <xdr:row>44</xdr:row>
      <xdr:rowOff>113242</xdr:rowOff>
    </xdr:to>
    <xdr:sp macro="" textlink="'6.3'!G21">
      <xdr:nvSpPr>
        <xdr:cNvPr id="216" name="CuadroTexto 215">
          <a:extLst>
            <a:ext uri="{FF2B5EF4-FFF2-40B4-BE49-F238E27FC236}">
              <a16:creationId xmlns:a16="http://schemas.microsoft.com/office/drawing/2014/main" id="{00000000-0008-0000-0900-0000D8000000}"/>
            </a:ext>
          </a:extLst>
        </xdr:cNvPr>
        <xdr:cNvSpPr txBox="1"/>
      </xdr:nvSpPr>
      <xdr:spPr>
        <a:xfrm>
          <a:off x="3962399" y="8230659"/>
          <a:ext cx="895351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0A912F3-CEE4-4AA6-BAE1-E68CDF09F8C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45.1</a:t>
          </a:fld>
          <a:endParaRPr lang="en-US" sz="1000" b="0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6</xdr:col>
      <xdr:colOff>433387</xdr:colOff>
      <xdr:row>40</xdr:row>
      <xdr:rowOff>132027</xdr:rowOff>
    </xdr:from>
    <xdr:to>
      <xdr:col>7</xdr:col>
      <xdr:colOff>566738</xdr:colOff>
      <xdr:row>42</xdr:row>
      <xdr:rowOff>35718</xdr:rowOff>
    </xdr:to>
    <xdr:sp macro="" textlink="'6.3'!Q15">
      <xdr:nvSpPr>
        <xdr:cNvPr id="217" name="CuadroTexto 216">
          <a:extLst>
            <a:ext uri="{FF2B5EF4-FFF2-40B4-BE49-F238E27FC236}">
              <a16:creationId xmlns:a16="http://schemas.microsoft.com/office/drawing/2014/main" id="{00000000-0008-0000-0900-0000D9000000}"/>
            </a:ext>
          </a:extLst>
        </xdr:cNvPr>
        <xdr:cNvSpPr txBox="1"/>
      </xdr:nvSpPr>
      <xdr:spPr>
        <a:xfrm>
          <a:off x="5319712" y="7752027"/>
          <a:ext cx="895351" cy="2846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EBC7282-5700-41F2-8D67-A3D94FAE993C}" type="TxLink">
            <a:rPr lang="en-US" sz="1100" b="0" i="0" u="none" strike="noStrike">
              <a:solidFill>
                <a:schemeClr val="tx1"/>
              </a:solidFill>
              <a:latin typeface="Calibri"/>
              <a:ea typeface="Calibri"/>
              <a:cs typeface="Calibri"/>
            </a:rPr>
            <a:pPr algn="ctr"/>
            <a:t>0.88</a:t>
          </a:fld>
          <a:endParaRPr lang="en-US" sz="10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8</xdr:col>
      <xdr:colOff>314324</xdr:colOff>
      <xdr:row>43</xdr:row>
      <xdr:rowOff>39159</xdr:rowOff>
    </xdr:from>
    <xdr:to>
      <xdr:col>9</xdr:col>
      <xdr:colOff>447675</xdr:colOff>
      <xdr:row>44</xdr:row>
      <xdr:rowOff>113242</xdr:rowOff>
    </xdr:to>
    <xdr:sp macro="" textlink="'6.3'!H21">
      <xdr:nvSpPr>
        <xdr:cNvPr id="218" name="CuadroTexto 217">
          <a:extLst>
            <a:ext uri="{FF2B5EF4-FFF2-40B4-BE49-F238E27FC236}">
              <a16:creationId xmlns:a16="http://schemas.microsoft.com/office/drawing/2014/main" id="{00000000-0008-0000-0900-0000DA000000}"/>
            </a:ext>
          </a:extLst>
        </xdr:cNvPr>
        <xdr:cNvSpPr txBox="1"/>
      </xdr:nvSpPr>
      <xdr:spPr>
        <a:xfrm>
          <a:off x="6724649" y="8230659"/>
          <a:ext cx="895351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ADC3255-4CB7-443B-9D3E-27A02F38ED96}" type="TxLink">
            <a:rPr lang="en-US" sz="1100" b="0" i="0" u="none" strike="noStrike">
              <a:solidFill>
                <a:schemeClr val="tx1"/>
              </a:solidFill>
              <a:latin typeface="Calibri"/>
              <a:ea typeface="Calibri"/>
              <a:cs typeface="Calibri"/>
            </a:rPr>
            <a:pPr algn="ctr"/>
            <a:t>16.6</a:t>
          </a:fld>
          <a:endParaRPr lang="en-US" sz="8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10</xdr:col>
      <xdr:colOff>85724</xdr:colOff>
      <xdr:row>40</xdr:row>
      <xdr:rowOff>122503</xdr:rowOff>
    </xdr:from>
    <xdr:to>
      <xdr:col>11</xdr:col>
      <xdr:colOff>219075</xdr:colOff>
      <xdr:row>42</xdr:row>
      <xdr:rowOff>0</xdr:rowOff>
    </xdr:to>
    <xdr:sp macro="" textlink="'6.3'!R15">
      <xdr:nvSpPr>
        <xdr:cNvPr id="219" name="CuadroTexto 218">
          <a:extLst>
            <a:ext uri="{FF2B5EF4-FFF2-40B4-BE49-F238E27FC236}">
              <a16:creationId xmlns:a16="http://schemas.microsoft.com/office/drawing/2014/main" id="{00000000-0008-0000-0900-0000DB000000}"/>
            </a:ext>
          </a:extLst>
        </xdr:cNvPr>
        <xdr:cNvSpPr txBox="1"/>
      </xdr:nvSpPr>
      <xdr:spPr>
        <a:xfrm>
          <a:off x="8020049" y="7742503"/>
          <a:ext cx="895351" cy="2584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95A70B0-4D36-458A-9BF9-4904021FAC20}" type="TxLink">
            <a:rPr lang="en-US" sz="1100" b="0" i="0" u="none" strike="noStrike">
              <a:solidFill>
                <a:schemeClr val="tx1"/>
              </a:solidFill>
              <a:latin typeface="Calibri"/>
              <a:ea typeface="Calibri"/>
              <a:cs typeface="Calibri"/>
            </a:rPr>
            <a:pPr algn="ctr"/>
            <a:t>0.14</a:t>
          </a:fld>
          <a:endParaRPr lang="en-US" sz="10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538161</xdr:colOff>
      <xdr:row>40</xdr:row>
      <xdr:rowOff>110597</xdr:rowOff>
    </xdr:from>
    <xdr:to>
      <xdr:col>14</xdr:col>
      <xdr:colOff>671512</xdr:colOff>
      <xdr:row>42</xdr:row>
      <xdr:rowOff>0</xdr:rowOff>
    </xdr:to>
    <xdr:sp macro="" textlink="'6.3'!S15">
      <xdr:nvSpPr>
        <xdr:cNvPr id="220" name="CuadroTexto 219">
          <a:extLst>
            <a:ext uri="{FF2B5EF4-FFF2-40B4-BE49-F238E27FC236}">
              <a16:creationId xmlns:a16="http://schemas.microsoft.com/office/drawing/2014/main" id="{00000000-0008-0000-0900-0000DC000000}"/>
            </a:ext>
          </a:extLst>
        </xdr:cNvPr>
        <xdr:cNvSpPr txBox="1"/>
      </xdr:nvSpPr>
      <xdr:spPr>
        <a:xfrm>
          <a:off x="10758486" y="7730597"/>
          <a:ext cx="895351" cy="2704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27572A8-1B9D-4B85-A3CB-F687A56A1EC6}" type="TxLink">
            <a:rPr lang="en-US" sz="1100" b="0" i="0" u="none" strike="noStrike">
              <a:solidFill>
                <a:schemeClr val="tx1"/>
              </a:solidFill>
              <a:latin typeface="Calibri"/>
              <a:ea typeface="Calibri"/>
              <a:cs typeface="Calibri"/>
            </a:rPr>
            <a:pPr algn="ctr"/>
            <a:t>0.06</a:t>
          </a:fld>
          <a:endParaRPr lang="en-US" sz="10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17</xdr:col>
      <xdr:colOff>276224</xdr:colOff>
      <xdr:row>40</xdr:row>
      <xdr:rowOff>53447</xdr:rowOff>
    </xdr:from>
    <xdr:to>
      <xdr:col>18</xdr:col>
      <xdr:colOff>409575</xdr:colOff>
      <xdr:row>41</xdr:row>
      <xdr:rowOff>142875</xdr:rowOff>
    </xdr:to>
    <xdr:sp macro="" textlink="'6.3'!T15">
      <xdr:nvSpPr>
        <xdr:cNvPr id="221" name="CuadroTexto 220">
          <a:extLst>
            <a:ext uri="{FF2B5EF4-FFF2-40B4-BE49-F238E27FC236}">
              <a16:creationId xmlns:a16="http://schemas.microsoft.com/office/drawing/2014/main" id="{00000000-0008-0000-0900-0000DD000000}"/>
            </a:ext>
          </a:extLst>
        </xdr:cNvPr>
        <xdr:cNvSpPr txBox="1"/>
      </xdr:nvSpPr>
      <xdr:spPr>
        <a:xfrm>
          <a:off x="13544549" y="7673447"/>
          <a:ext cx="895351" cy="279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F428A9A-6D59-4659-BA8D-C0F3514FC21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1.06</a:t>
          </a:fld>
          <a:endParaRPr lang="en-US" sz="8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11</xdr:col>
      <xdr:colOff>666749</xdr:colOff>
      <xdr:row>43</xdr:row>
      <xdr:rowOff>39159</xdr:rowOff>
    </xdr:from>
    <xdr:to>
      <xdr:col>13</xdr:col>
      <xdr:colOff>38100</xdr:colOff>
      <xdr:row>44</xdr:row>
      <xdr:rowOff>113242</xdr:rowOff>
    </xdr:to>
    <xdr:sp macro="" textlink="'6.3'!I21">
      <xdr:nvSpPr>
        <xdr:cNvPr id="222" name="CuadroTexto 221">
          <a:extLst>
            <a:ext uri="{FF2B5EF4-FFF2-40B4-BE49-F238E27FC236}">
              <a16:creationId xmlns:a16="http://schemas.microsoft.com/office/drawing/2014/main" id="{00000000-0008-0000-0900-0000DE000000}"/>
            </a:ext>
          </a:extLst>
        </xdr:cNvPr>
        <xdr:cNvSpPr txBox="1"/>
      </xdr:nvSpPr>
      <xdr:spPr>
        <a:xfrm>
          <a:off x="9363074" y="8230659"/>
          <a:ext cx="895351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7C19386-0293-4FE3-AF25-5D66EB02793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22.4</a:t>
          </a:fld>
          <a:endParaRPr lang="en-US" sz="6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15</xdr:col>
      <xdr:colOff>419099</xdr:colOff>
      <xdr:row>43</xdr:row>
      <xdr:rowOff>29634</xdr:rowOff>
    </xdr:from>
    <xdr:to>
      <xdr:col>16</xdr:col>
      <xdr:colOff>552450</xdr:colOff>
      <xdr:row>44</xdr:row>
      <xdr:rowOff>103717</xdr:rowOff>
    </xdr:to>
    <xdr:sp macro="" textlink="'6.3'!J21">
      <xdr:nvSpPr>
        <xdr:cNvPr id="223" name="CuadroTexto 222">
          <a:extLst>
            <a:ext uri="{FF2B5EF4-FFF2-40B4-BE49-F238E27FC236}">
              <a16:creationId xmlns:a16="http://schemas.microsoft.com/office/drawing/2014/main" id="{00000000-0008-0000-0900-0000DF000000}"/>
            </a:ext>
          </a:extLst>
        </xdr:cNvPr>
        <xdr:cNvSpPr txBox="1"/>
      </xdr:nvSpPr>
      <xdr:spPr>
        <a:xfrm>
          <a:off x="12163424" y="8221134"/>
          <a:ext cx="895351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48166A6-8671-4769-B08D-03B4C9432AC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30.6</a:t>
          </a:fld>
          <a:endParaRPr lang="en-US" sz="6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264584</xdr:colOff>
      <xdr:row>42</xdr:row>
      <xdr:rowOff>115798</xdr:rowOff>
    </xdr:from>
    <xdr:to>
      <xdr:col>6</xdr:col>
      <xdr:colOff>394939</xdr:colOff>
      <xdr:row>44</xdr:row>
      <xdr:rowOff>157655</xdr:rowOff>
    </xdr:to>
    <xdr:grpSp>
      <xdr:nvGrpSpPr>
        <xdr:cNvPr id="224" name="Grupo 223">
          <a:extLst>
            <a:ext uri="{FF2B5EF4-FFF2-40B4-BE49-F238E27FC236}">
              <a16:creationId xmlns:a16="http://schemas.microsoft.com/office/drawing/2014/main" id="{00000000-0008-0000-0900-0000E0000000}"/>
            </a:ext>
          </a:extLst>
        </xdr:cNvPr>
        <xdr:cNvGrpSpPr/>
      </xdr:nvGrpSpPr>
      <xdr:grpSpPr>
        <a:xfrm>
          <a:off x="1132417" y="8116798"/>
          <a:ext cx="4152022" cy="422857"/>
          <a:chOff x="1130844" y="8116798"/>
          <a:chExt cx="4150420" cy="422857"/>
        </a:xfrm>
      </xdr:grpSpPr>
      <xdr:cxnSp macro="">
        <xdr:nvCxnSpPr>
          <xdr:cNvPr id="225" name="Conector recto 224">
            <a:extLst>
              <a:ext uri="{FF2B5EF4-FFF2-40B4-BE49-F238E27FC236}">
                <a16:creationId xmlns:a16="http://schemas.microsoft.com/office/drawing/2014/main" id="{00000000-0008-0000-0900-0000E1000000}"/>
              </a:ext>
            </a:extLst>
          </xdr:cNvPr>
          <xdr:cNvCxnSpPr/>
        </xdr:nvCxnSpPr>
        <xdr:spPr>
          <a:xfrm>
            <a:off x="3516273" y="8130737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6" name="Conector recto 225">
            <a:extLst>
              <a:ext uri="{FF2B5EF4-FFF2-40B4-BE49-F238E27FC236}">
                <a16:creationId xmlns:a16="http://schemas.microsoft.com/office/drawing/2014/main" id="{00000000-0008-0000-0900-0000E2000000}"/>
              </a:ext>
            </a:extLst>
          </xdr:cNvPr>
          <xdr:cNvCxnSpPr/>
        </xdr:nvCxnSpPr>
        <xdr:spPr>
          <a:xfrm>
            <a:off x="1130844" y="8128000"/>
            <a:ext cx="2389927" cy="4145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7" name="Conector recto 226">
            <a:extLst>
              <a:ext uri="{FF2B5EF4-FFF2-40B4-BE49-F238E27FC236}">
                <a16:creationId xmlns:a16="http://schemas.microsoft.com/office/drawing/2014/main" id="{00000000-0008-0000-0900-0000E3000000}"/>
              </a:ext>
            </a:extLst>
          </xdr:cNvPr>
          <xdr:cNvCxnSpPr/>
        </xdr:nvCxnSpPr>
        <xdr:spPr>
          <a:xfrm flipV="1">
            <a:off x="3524608" y="8526037"/>
            <a:ext cx="1756656" cy="7899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8" name="Conector recto 227">
            <a:extLst>
              <a:ext uri="{FF2B5EF4-FFF2-40B4-BE49-F238E27FC236}">
                <a16:creationId xmlns:a16="http://schemas.microsoft.com/office/drawing/2014/main" id="{00000000-0008-0000-0900-0000E4000000}"/>
              </a:ext>
            </a:extLst>
          </xdr:cNvPr>
          <xdr:cNvCxnSpPr/>
        </xdr:nvCxnSpPr>
        <xdr:spPr>
          <a:xfrm>
            <a:off x="5271949" y="8116798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378278</xdr:colOff>
      <xdr:row>42</xdr:row>
      <xdr:rowOff>106273</xdr:rowOff>
    </xdr:from>
    <xdr:to>
      <xdr:col>10</xdr:col>
      <xdr:colOff>71089</xdr:colOff>
      <xdr:row>44</xdr:row>
      <xdr:rowOff>148130</xdr:rowOff>
    </xdr:to>
    <xdr:grpSp>
      <xdr:nvGrpSpPr>
        <xdr:cNvPr id="229" name="Grupo 228">
          <a:extLst>
            <a:ext uri="{FF2B5EF4-FFF2-40B4-BE49-F238E27FC236}">
              <a16:creationId xmlns:a16="http://schemas.microsoft.com/office/drawing/2014/main" id="{00000000-0008-0000-0900-0000E5000000}"/>
            </a:ext>
          </a:extLst>
        </xdr:cNvPr>
        <xdr:cNvGrpSpPr/>
      </xdr:nvGrpSpPr>
      <xdr:grpSpPr>
        <a:xfrm>
          <a:off x="5267778" y="8107273"/>
          <a:ext cx="2740811" cy="422857"/>
          <a:chOff x="2540453" y="8116798"/>
          <a:chExt cx="2740811" cy="422857"/>
        </a:xfrm>
      </xdr:grpSpPr>
      <xdr:cxnSp macro="">
        <xdr:nvCxnSpPr>
          <xdr:cNvPr id="230" name="Conector recto 229">
            <a:extLst>
              <a:ext uri="{FF2B5EF4-FFF2-40B4-BE49-F238E27FC236}">
                <a16:creationId xmlns:a16="http://schemas.microsoft.com/office/drawing/2014/main" id="{00000000-0008-0000-0900-0000E6000000}"/>
              </a:ext>
            </a:extLst>
          </xdr:cNvPr>
          <xdr:cNvCxnSpPr/>
        </xdr:nvCxnSpPr>
        <xdr:spPr>
          <a:xfrm>
            <a:off x="3516273" y="8130737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1" name="Conector recto 230">
            <a:extLst>
              <a:ext uri="{FF2B5EF4-FFF2-40B4-BE49-F238E27FC236}">
                <a16:creationId xmlns:a16="http://schemas.microsoft.com/office/drawing/2014/main" id="{00000000-0008-0000-0900-0000E7000000}"/>
              </a:ext>
            </a:extLst>
          </xdr:cNvPr>
          <xdr:cNvCxnSpPr/>
        </xdr:nvCxnSpPr>
        <xdr:spPr>
          <a:xfrm>
            <a:off x="2540453" y="8127547"/>
            <a:ext cx="980319" cy="459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2" name="Conector recto 231">
            <a:extLst>
              <a:ext uri="{FF2B5EF4-FFF2-40B4-BE49-F238E27FC236}">
                <a16:creationId xmlns:a16="http://schemas.microsoft.com/office/drawing/2014/main" id="{00000000-0008-0000-0900-0000E8000000}"/>
              </a:ext>
            </a:extLst>
          </xdr:cNvPr>
          <xdr:cNvCxnSpPr/>
        </xdr:nvCxnSpPr>
        <xdr:spPr>
          <a:xfrm flipV="1">
            <a:off x="3524608" y="8526037"/>
            <a:ext cx="1756656" cy="7899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3" name="Conector recto 232">
            <a:extLst>
              <a:ext uri="{FF2B5EF4-FFF2-40B4-BE49-F238E27FC236}">
                <a16:creationId xmlns:a16="http://schemas.microsoft.com/office/drawing/2014/main" id="{00000000-0008-0000-0900-0000E9000000}"/>
              </a:ext>
            </a:extLst>
          </xdr:cNvPr>
          <xdr:cNvCxnSpPr/>
        </xdr:nvCxnSpPr>
        <xdr:spPr>
          <a:xfrm>
            <a:off x="5271949" y="8116798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54428</xdr:colOff>
      <xdr:row>42</xdr:row>
      <xdr:rowOff>87223</xdr:rowOff>
    </xdr:from>
    <xdr:to>
      <xdr:col>13</xdr:col>
      <xdr:colOff>509239</xdr:colOff>
      <xdr:row>44</xdr:row>
      <xdr:rowOff>129080</xdr:rowOff>
    </xdr:to>
    <xdr:grpSp>
      <xdr:nvGrpSpPr>
        <xdr:cNvPr id="234" name="Grupo 233">
          <a:extLst>
            <a:ext uri="{FF2B5EF4-FFF2-40B4-BE49-F238E27FC236}">
              <a16:creationId xmlns:a16="http://schemas.microsoft.com/office/drawing/2014/main" id="{00000000-0008-0000-0900-0000EA000000}"/>
            </a:ext>
          </a:extLst>
        </xdr:cNvPr>
        <xdr:cNvGrpSpPr/>
      </xdr:nvGrpSpPr>
      <xdr:grpSpPr>
        <a:xfrm>
          <a:off x="7991928" y="8088223"/>
          <a:ext cx="2740811" cy="422857"/>
          <a:chOff x="2540453" y="8116798"/>
          <a:chExt cx="2740811" cy="422857"/>
        </a:xfrm>
      </xdr:grpSpPr>
      <xdr:cxnSp macro="">
        <xdr:nvCxnSpPr>
          <xdr:cNvPr id="235" name="Conector recto 234">
            <a:extLst>
              <a:ext uri="{FF2B5EF4-FFF2-40B4-BE49-F238E27FC236}">
                <a16:creationId xmlns:a16="http://schemas.microsoft.com/office/drawing/2014/main" id="{00000000-0008-0000-0900-0000EB000000}"/>
              </a:ext>
            </a:extLst>
          </xdr:cNvPr>
          <xdr:cNvCxnSpPr/>
        </xdr:nvCxnSpPr>
        <xdr:spPr>
          <a:xfrm>
            <a:off x="3516273" y="8130737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6" name="Conector recto 235">
            <a:extLst>
              <a:ext uri="{FF2B5EF4-FFF2-40B4-BE49-F238E27FC236}">
                <a16:creationId xmlns:a16="http://schemas.microsoft.com/office/drawing/2014/main" id="{00000000-0008-0000-0900-0000EC000000}"/>
              </a:ext>
            </a:extLst>
          </xdr:cNvPr>
          <xdr:cNvCxnSpPr/>
        </xdr:nvCxnSpPr>
        <xdr:spPr>
          <a:xfrm>
            <a:off x="2540453" y="8127547"/>
            <a:ext cx="980319" cy="459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7" name="Conector recto 236">
            <a:extLst>
              <a:ext uri="{FF2B5EF4-FFF2-40B4-BE49-F238E27FC236}">
                <a16:creationId xmlns:a16="http://schemas.microsoft.com/office/drawing/2014/main" id="{00000000-0008-0000-0900-0000ED000000}"/>
              </a:ext>
            </a:extLst>
          </xdr:cNvPr>
          <xdr:cNvCxnSpPr/>
        </xdr:nvCxnSpPr>
        <xdr:spPr>
          <a:xfrm flipV="1">
            <a:off x="3524608" y="8526037"/>
            <a:ext cx="1756656" cy="7899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8" name="Conector recto 237">
            <a:extLst>
              <a:ext uri="{FF2B5EF4-FFF2-40B4-BE49-F238E27FC236}">
                <a16:creationId xmlns:a16="http://schemas.microsoft.com/office/drawing/2014/main" id="{00000000-0008-0000-0900-0000EE000000}"/>
              </a:ext>
            </a:extLst>
          </xdr:cNvPr>
          <xdr:cNvCxnSpPr/>
        </xdr:nvCxnSpPr>
        <xdr:spPr>
          <a:xfrm>
            <a:off x="5271949" y="8116798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492578</xdr:colOff>
      <xdr:row>42</xdr:row>
      <xdr:rowOff>77698</xdr:rowOff>
    </xdr:from>
    <xdr:to>
      <xdr:col>17</xdr:col>
      <xdr:colOff>185389</xdr:colOff>
      <xdr:row>44</xdr:row>
      <xdr:rowOff>119555</xdr:rowOff>
    </xdr:to>
    <xdr:grpSp>
      <xdr:nvGrpSpPr>
        <xdr:cNvPr id="239" name="Grupo 238">
          <a:extLst>
            <a:ext uri="{FF2B5EF4-FFF2-40B4-BE49-F238E27FC236}">
              <a16:creationId xmlns:a16="http://schemas.microsoft.com/office/drawing/2014/main" id="{00000000-0008-0000-0900-0000EF000000}"/>
            </a:ext>
          </a:extLst>
        </xdr:cNvPr>
        <xdr:cNvGrpSpPr/>
      </xdr:nvGrpSpPr>
      <xdr:grpSpPr>
        <a:xfrm>
          <a:off x="10716078" y="8078698"/>
          <a:ext cx="2740811" cy="422857"/>
          <a:chOff x="2540453" y="8116798"/>
          <a:chExt cx="2740811" cy="422857"/>
        </a:xfrm>
      </xdr:grpSpPr>
      <xdr:cxnSp macro="">
        <xdr:nvCxnSpPr>
          <xdr:cNvPr id="240" name="Conector recto 239">
            <a:extLst>
              <a:ext uri="{FF2B5EF4-FFF2-40B4-BE49-F238E27FC236}">
                <a16:creationId xmlns:a16="http://schemas.microsoft.com/office/drawing/2014/main" id="{00000000-0008-0000-0900-0000F0000000}"/>
              </a:ext>
            </a:extLst>
          </xdr:cNvPr>
          <xdr:cNvCxnSpPr/>
        </xdr:nvCxnSpPr>
        <xdr:spPr>
          <a:xfrm>
            <a:off x="3516273" y="8130737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1" name="Conector recto 240">
            <a:extLst>
              <a:ext uri="{FF2B5EF4-FFF2-40B4-BE49-F238E27FC236}">
                <a16:creationId xmlns:a16="http://schemas.microsoft.com/office/drawing/2014/main" id="{00000000-0008-0000-0900-0000F1000000}"/>
              </a:ext>
            </a:extLst>
          </xdr:cNvPr>
          <xdr:cNvCxnSpPr/>
        </xdr:nvCxnSpPr>
        <xdr:spPr>
          <a:xfrm>
            <a:off x="2540453" y="8127547"/>
            <a:ext cx="980319" cy="459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2" name="Conector recto 241">
            <a:extLst>
              <a:ext uri="{FF2B5EF4-FFF2-40B4-BE49-F238E27FC236}">
                <a16:creationId xmlns:a16="http://schemas.microsoft.com/office/drawing/2014/main" id="{00000000-0008-0000-0900-0000F2000000}"/>
              </a:ext>
            </a:extLst>
          </xdr:cNvPr>
          <xdr:cNvCxnSpPr/>
        </xdr:nvCxnSpPr>
        <xdr:spPr>
          <a:xfrm flipV="1">
            <a:off x="3524608" y="8526037"/>
            <a:ext cx="1756656" cy="7899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3" name="Conector recto 242">
            <a:extLst>
              <a:ext uri="{FF2B5EF4-FFF2-40B4-BE49-F238E27FC236}">
                <a16:creationId xmlns:a16="http://schemas.microsoft.com/office/drawing/2014/main" id="{00000000-0008-0000-0900-0000F3000000}"/>
              </a:ext>
            </a:extLst>
          </xdr:cNvPr>
          <xdr:cNvCxnSpPr/>
        </xdr:nvCxnSpPr>
        <xdr:spPr>
          <a:xfrm>
            <a:off x="5271949" y="8116798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247151</xdr:colOff>
      <xdr:row>29</xdr:row>
      <xdr:rowOff>55408</xdr:rowOff>
    </xdr:from>
    <xdr:to>
      <xdr:col>4</xdr:col>
      <xdr:colOff>88401</xdr:colOff>
      <xdr:row>30</xdr:row>
      <xdr:rowOff>129491</xdr:rowOff>
    </xdr:to>
    <xdr:sp macro="" textlink="'6.3'!O14">
      <xdr:nvSpPr>
        <xdr:cNvPr id="244" name="CuadroTexto 243">
          <a:extLst>
            <a:ext uri="{FF2B5EF4-FFF2-40B4-BE49-F238E27FC236}">
              <a16:creationId xmlns:a16="http://schemas.microsoft.com/office/drawing/2014/main" id="{00000000-0008-0000-0900-0000F4000000}"/>
            </a:ext>
          </a:extLst>
        </xdr:cNvPr>
        <xdr:cNvSpPr txBox="1"/>
      </xdr:nvSpPr>
      <xdr:spPr>
        <a:xfrm>
          <a:off x="2847476" y="5579908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>
    <xdr:from>
      <xdr:col>6</xdr:col>
      <xdr:colOff>601257</xdr:colOff>
      <xdr:row>29</xdr:row>
      <xdr:rowOff>39720</xdr:rowOff>
    </xdr:from>
    <xdr:to>
      <xdr:col>7</xdr:col>
      <xdr:colOff>442507</xdr:colOff>
      <xdr:row>30</xdr:row>
      <xdr:rowOff>113803</xdr:rowOff>
    </xdr:to>
    <xdr:sp macro="" textlink="'6.3'!O14">
      <xdr:nvSpPr>
        <xdr:cNvPr id="245" name="CuadroTexto 244">
          <a:extLst>
            <a:ext uri="{FF2B5EF4-FFF2-40B4-BE49-F238E27FC236}">
              <a16:creationId xmlns:a16="http://schemas.microsoft.com/office/drawing/2014/main" id="{00000000-0008-0000-0900-0000F5000000}"/>
            </a:ext>
          </a:extLst>
        </xdr:cNvPr>
        <xdr:cNvSpPr txBox="1"/>
      </xdr:nvSpPr>
      <xdr:spPr>
        <a:xfrm>
          <a:off x="5487582" y="5564220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>
    <xdr:from>
      <xdr:col>10</xdr:col>
      <xdr:colOff>249392</xdr:colOff>
      <xdr:row>29</xdr:row>
      <xdr:rowOff>46444</xdr:rowOff>
    </xdr:from>
    <xdr:to>
      <xdr:col>11</xdr:col>
      <xdr:colOff>90642</xdr:colOff>
      <xdr:row>30</xdr:row>
      <xdr:rowOff>120527</xdr:rowOff>
    </xdr:to>
    <xdr:sp macro="" textlink="'6.3'!O14">
      <xdr:nvSpPr>
        <xdr:cNvPr id="246" name="CuadroTexto 245">
          <a:extLst>
            <a:ext uri="{FF2B5EF4-FFF2-40B4-BE49-F238E27FC236}">
              <a16:creationId xmlns:a16="http://schemas.microsoft.com/office/drawing/2014/main" id="{00000000-0008-0000-0900-0000F6000000}"/>
            </a:ext>
          </a:extLst>
        </xdr:cNvPr>
        <xdr:cNvSpPr txBox="1"/>
      </xdr:nvSpPr>
      <xdr:spPr>
        <a:xfrm>
          <a:off x="8183717" y="5570944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>
    <xdr:from>
      <xdr:col>13</xdr:col>
      <xdr:colOff>647201</xdr:colOff>
      <xdr:row>29</xdr:row>
      <xdr:rowOff>25277</xdr:rowOff>
    </xdr:from>
    <xdr:to>
      <xdr:col>14</xdr:col>
      <xdr:colOff>488451</xdr:colOff>
      <xdr:row>30</xdr:row>
      <xdr:rowOff>99360</xdr:rowOff>
    </xdr:to>
    <xdr:sp macro="" textlink="'6.3'!O14">
      <xdr:nvSpPr>
        <xdr:cNvPr id="247" name="CuadroTexto 246">
          <a:extLst>
            <a:ext uri="{FF2B5EF4-FFF2-40B4-BE49-F238E27FC236}">
              <a16:creationId xmlns:a16="http://schemas.microsoft.com/office/drawing/2014/main" id="{00000000-0008-0000-0900-0000F7000000}"/>
            </a:ext>
          </a:extLst>
        </xdr:cNvPr>
        <xdr:cNvSpPr txBox="1"/>
      </xdr:nvSpPr>
      <xdr:spPr>
        <a:xfrm>
          <a:off x="10867526" y="5549777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>
    <xdr:from>
      <xdr:col>17</xdr:col>
      <xdr:colOff>249268</xdr:colOff>
      <xdr:row>28</xdr:row>
      <xdr:rowOff>188260</xdr:rowOff>
    </xdr:from>
    <xdr:to>
      <xdr:col>18</xdr:col>
      <xdr:colOff>90518</xdr:colOff>
      <xdr:row>30</xdr:row>
      <xdr:rowOff>71843</xdr:rowOff>
    </xdr:to>
    <xdr:sp macro="" textlink="'6.3'!O14">
      <xdr:nvSpPr>
        <xdr:cNvPr id="248" name="CuadroTexto 247">
          <a:extLst>
            <a:ext uri="{FF2B5EF4-FFF2-40B4-BE49-F238E27FC236}">
              <a16:creationId xmlns:a16="http://schemas.microsoft.com/office/drawing/2014/main" id="{00000000-0008-0000-0900-0000F8000000}"/>
            </a:ext>
          </a:extLst>
        </xdr:cNvPr>
        <xdr:cNvSpPr txBox="1"/>
      </xdr:nvSpPr>
      <xdr:spPr>
        <a:xfrm>
          <a:off x="13517593" y="5522260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 editAs="oneCell">
    <xdr:from>
      <xdr:col>17</xdr:col>
      <xdr:colOff>761999</xdr:colOff>
      <xdr:row>16</xdr:row>
      <xdr:rowOff>0</xdr:rowOff>
    </xdr:from>
    <xdr:to>
      <xdr:col>18</xdr:col>
      <xdr:colOff>494687</xdr:colOff>
      <xdr:row>18</xdr:row>
      <xdr:rowOff>113688</xdr:rowOff>
    </xdr:to>
    <xdr:pic>
      <xdr:nvPicPr>
        <xdr:cNvPr id="249" name="Imagen 248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9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0324" y="3048000"/>
          <a:ext cx="494688" cy="494688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15</xdr:row>
      <xdr:rowOff>190499</xdr:rowOff>
    </xdr:from>
    <xdr:to>
      <xdr:col>4</xdr:col>
      <xdr:colOff>579355</xdr:colOff>
      <xdr:row>18</xdr:row>
      <xdr:rowOff>113687</xdr:rowOff>
    </xdr:to>
    <xdr:pic>
      <xdr:nvPicPr>
        <xdr:cNvPr id="250" name="Imagen 249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9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6992" y="3047999"/>
          <a:ext cx="494688" cy="494688"/>
        </a:xfrm>
        <a:prstGeom prst="rect">
          <a:avLst/>
        </a:prstGeom>
      </xdr:spPr>
    </xdr:pic>
    <xdr:clientData/>
  </xdr:twoCellAnchor>
  <xdr:twoCellAnchor>
    <xdr:from>
      <xdr:col>3</xdr:col>
      <xdr:colOff>666750</xdr:colOff>
      <xdr:row>18</xdr:row>
      <xdr:rowOff>84667</xdr:rowOff>
    </xdr:from>
    <xdr:to>
      <xdr:col>5</xdr:col>
      <xdr:colOff>21167</xdr:colOff>
      <xdr:row>19</xdr:row>
      <xdr:rowOff>127000</xdr:rowOff>
    </xdr:to>
    <xdr:sp macro="" textlink="">
      <xdr:nvSpPr>
        <xdr:cNvPr id="269" name="CuadroTexto 268">
          <a:extLst>
            <a:ext uri="{FF2B5EF4-FFF2-40B4-BE49-F238E27FC236}">
              <a16:creationId xmlns:a16="http://schemas.microsoft.com/office/drawing/2014/main" id="{00000000-0008-0000-0900-00000D010000}"/>
            </a:ext>
          </a:extLst>
        </xdr:cNvPr>
        <xdr:cNvSpPr txBox="1"/>
      </xdr:nvSpPr>
      <xdr:spPr>
        <a:xfrm>
          <a:off x="3267075" y="3513667"/>
          <a:ext cx="878417" cy="232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Semanal</a:t>
          </a:r>
        </a:p>
      </xdr:txBody>
    </xdr:sp>
    <xdr:clientData/>
  </xdr:twoCellAnchor>
  <xdr:twoCellAnchor>
    <xdr:from>
      <xdr:col>17</xdr:col>
      <xdr:colOff>565150</xdr:colOff>
      <xdr:row>18</xdr:row>
      <xdr:rowOff>120651</xdr:rowOff>
    </xdr:from>
    <xdr:to>
      <xdr:col>18</xdr:col>
      <xdr:colOff>681567</xdr:colOff>
      <xdr:row>19</xdr:row>
      <xdr:rowOff>162984</xdr:rowOff>
    </xdr:to>
    <xdr:sp macro="" textlink="">
      <xdr:nvSpPr>
        <xdr:cNvPr id="270" name="CuadroTexto 269">
          <a:extLst>
            <a:ext uri="{FF2B5EF4-FFF2-40B4-BE49-F238E27FC236}">
              <a16:creationId xmlns:a16="http://schemas.microsoft.com/office/drawing/2014/main" id="{00000000-0008-0000-0900-00000E010000}"/>
            </a:ext>
          </a:extLst>
        </xdr:cNvPr>
        <xdr:cNvSpPr txBox="1"/>
      </xdr:nvSpPr>
      <xdr:spPr>
        <a:xfrm>
          <a:off x="13833475" y="3549651"/>
          <a:ext cx="878417" cy="232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Semanal</a:t>
          </a:r>
        </a:p>
      </xdr:txBody>
    </xdr:sp>
    <xdr:clientData/>
  </xdr:twoCellAnchor>
  <xdr:twoCellAnchor>
    <xdr:from>
      <xdr:col>17</xdr:col>
      <xdr:colOff>495299</xdr:colOff>
      <xdr:row>13</xdr:row>
      <xdr:rowOff>148168</xdr:rowOff>
    </xdr:from>
    <xdr:to>
      <xdr:col>18</xdr:col>
      <xdr:colOff>692150</xdr:colOff>
      <xdr:row>16</xdr:row>
      <xdr:rowOff>14818</xdr:rowOff>
    </xdr:to>
    <xdr:sp macro="" textlink="">
      <xdr:nvSpPr>
        <xdr:cNvPr id="271" name="CuadroTexto 270">
          <a:extLst>
            <a:ext uri="{FF2B5EF4-FFF2-40B4-BE49-F238E27FC236}">
              <a16:creationId xmlns:a16="http://schemas.microsoft.com/office/drawing/2014/main" id="{00000000-0008-0000-0900-00000F010000}"/>
            </a:ext>
          </a:extLst>
        </xdr:cNvPr>
        <xdr:cNvSpPr txBox="1"/>
      </xdr:nvSpPr>
      <xdr:spPr>
        <a:xfrm>
          <a:off x="13763624" y="2624668"/>
          <a:ext cx="958851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Producto terminado</a:t>
          </a:r>
        </a:p>
      </xdr:txBody>
    </xdr:sp>
    <xdr:clientData/>
  </xdr:twoCellAnchor>
  <xdr:twoCellAnchor>
    <xdr:from>
      <xdr:col>3</xdr:col>
      <xdr:colOff>730250</xdr:colOff>
      <xdr:row>13</xdr:row>
      <xdr:rowOff>148167</xdr:rowOff>
    </xdr:from>
    <xdr:to>
      <xdr:col>4</xdr:col>
      <xdr:colOff>668868</xdr:colOff>
      <xdr:row>16</xdr:row>
      <xdr:rowOff>65617</xdr:rowOff>
    </xdr:to>
    <xdr:sp macro="" textlink="">
      <xdr:nvSpPr>
        <xdr:cNvPr id="277" name="CuadroTexto 276">
          <a:extLst>
            <a:ext uri="{FF2B5EF4-FFF2-40B4-BE49-F238E27FC236}">
              <a16:creationId xmlns:a16="http://schemas.microsoft.com/office/drawing/2014/main" id="{00000000-0008-0000-0900-000015010000}"/>
            </a:ext>
          </a:extLst>
        </xdr:cNvPr>
        <xdr:cNvSpPr txBox="1"/>
      </xdr:nvSpPr>
      <xdr:spPr>
        <a:xfrm>
          <a:off x="3330575" y="2624667"/>
          <a:ext cx="700618" cy="48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Materia Prima</a:t>
          </a:r>
        </a:p>
      </xdr:txBody>
    </xdr:sp>
    <xdr:clientData/>
  </xdr:twoCellAnchor>
  <xdr:twoCellAnchor>
    <xdr:from>
      <xdr:col>10</xdr:col>
      <xdr:colOff>583030</xdr:colOff>
      <xdr:row>11</xdr:row>
      <xdr:rowOff>20165</xdr:rowOff>
    </xdr:from>
    <xdr:to>
      <xdr:col>10</xdr:col>
      <xdr:colOff>584699</xdr:colOff>
      <xdr:row>14</xdr:row>
      <xdr:rowOff>47124</xdr:rowOff>
    </xdr:to>
    <xdr:cxnSp macro="">
      <xdr:nvCxnSpPr>
        <xdr:cNvPr id="278" name="Conector recto de flecha 277">
          <a:extLst>
            <a:ext uri="{FF2B5EF4-FFF2-40B4-BE49-F238E27FC236}">
              <a16:creationId xmlns:a16="http://schemas.microsoft.com/office/drawing/2014/main" id="{00000000-0008-0000-0900-000016010000}"/>
            </a:ext>
          </a:extLst>
        </xdr:cNvPr>
        <xdr:cNvCxnSpPr>
          <a:stCxn id="27" idx="2"/>
          <a:endCxn id="36" idx="0"/>
        </xdr:cNvCxnSpPr>
      </xdr:nvCxnSpPr>
      <xdr:spPr>
        <a:xfrm>
          <a:off x="8517355" y="2115665"/>
          <a:ext cx="1669" cy="59845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681566</xdr:colOff>
      <xdr:row>4</xdr:row>
      <xdr:rowOff>110067</xdr:rowOff>
    </xdr:from>
    <xdr:to>
      <xdr:col>12</xdr:col>
      <xdr:colOff>620184</xdr:colOff>
      <xdr:row>6</xdr:row>
      <xdr:rowOff>10583</xdr:rowOff>
    </xdr:to>
    <xdr:sp macro="" textlink="">
      <xdr:nvSpPr>
        <xdr:cNvPr id="279" name="CuadroTexto 278">
          <a:extLst>
            <a:ext uri="{FF2B5EF4-FFF2-40B4-BE49-F238E27FC236}">
              <a16:creationId xmlns:a16="http://schemas.microsoft.com/office/drawing/2014/main" id="{00000000-0008-0000-0900-000017010000}"/>
            </a:ext>
          </a:extLst>
        </xdr:cNvPr>
        <xdr:cNvSpPr txBox="1"/>
      </xdr:nvSpPr>
      <xdr:spPr>
        <a:xfrm>
          <a:off x="9377891" y="872067"/>
          <a:ext cx="700618" cy="281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Forecast</a:t>
          </a:r>
        </a:p>
      </xdr:txBody>
    </xdr:sp>
    <xdr:clientData/>
  </xdr:twoCellAnchor>
  <xdr:twoCellAnchor>
    <xdr:from>
      <xdr:col>11</xdr:col>
      <xdr:colOff>442382</xdr:colOff>
      <xdr:row>10</xdr:row>
      <xdr:rowOff>167216</xdr:rowOff>
    </xdr:from>
    <xdr:to>
      <xdr:col>12</xdr:col>
      <xdr:colOff>603249</xdr:colOff>
      <xdr:row>13</xdr:row>
      <xdr:rowOff>84666</xdr:rowOff>
    </xdr:to>
    <xdr:sp macro="" textlink="">
      <xdr:nvSpPr>
        <xdr:cNvPr id="280" name="CuadroTexto 279">
          <a:extLst>
            <a:ext uri="{FF2B5EF4-FFF2-40B4-BE49-F238E27FC236}">
              <a16:creationId xmlns:a16="http://schemas.microsoft.com/office/drawing/2014/main" id="{00000000-0008-0000-0900-000018010000}"/>
            </a:ext>
          </a:extLst>
        </xdr:cNvPr>
        <xdr:cNvSpPr txBox="1"/>
      </xdr:nvSpPr>
      <xdr:spPr>
        <a:xfrm>
          <a:off x="9138707" y="2072216"/>
          <a:ext cx="922867" cy="48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Orden de</a:t>
          </a:r>
          <a:r>
            <a:rPr lang="es-PE" sz="1100" baseline="0"/>
            <a:t> compra</a:t>
          </a:r>
          <a:endParaRPr lang="es-PE" sz="1100"/>
        </a:p>
      </xdr:txBody>
    </xdr:sp>
    <xdr:clientData/>
  </xdr:twoCellAnchor>
  <xdr:twoCellAnchor>
    <xdr:from>
      <xdr:col>4</xdr:col>
      <xdr:colOff>531282</xdr:colOff>
      <xdr:row>10</xdr:row>
      <xdr:rowOff>55032</xdr:rowOff>
    </xdr:from>
    <xdr:to>
      <xdr:col>5</xdr:col>
      <xdr:colOff>476250</xdr:colOff>
      <xdr:row>12</xdr:row>
      <xdr:rowOff>42333</xdr:rowOff>
    </xdr:to>
    <xdr:sp macro="" textlink="">
      <xdr:nvSpPr>
        <xdr:cNvPr id="281" name="CuadroTexto 280">
          <a:extLst>
            <a:ext uri="{FF2B5EF4-FFF2-40B4-BE49-F238E27FC236}">
              <a16:creationId xmlns:a16="http://schemas.microsoft.com/office/drawing/2014/main" id="{00000000-0008-0000-0900-000019010000}"/>
            </a:ext>
          </a:extLst>
        </xdr:cNvPr>
        <xdr:cNvSpPr txBox="1"/>
      </xdr:nvSpPr>
      <xdr:spPr>
        <a:xfrm>
          <a:off x="3893607" y="1960032"/>
          <a:ext cx="706968" cy="3683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email</a:t>
          </a:r>
        </a:p>
      </xdr:txBody>
    </xdr:sp>
    <xdr:clientData/>
  </xdr:twoCellAnchor>
  <xdr:twoCellAnchor>
    <xdr:from>
      <xdr:col>4</xdr:col>
      <xdr:colOff>664633</xdr:colOff>
      <xdr:row>4</xdr:row>
      <xdr:rowOff>114300</xdr:rowOff>
    </xdr:from>
    <xdr:to>
      <xdr:col>5</xdr:col>
      <xdr:colOff>603251</xdr:colOff>
      <xdr:row>6</xdr:row>
      <xdr:rowOff>14816</xdr:rowOff>
    </xdr:to>
    <xdr:sp macro="" textlink="">
      <xdr:nvSpPr>
        <xdr:cNvPr id="282" name="CuadroTexto 281">
          <a:extLst>
            <a:ext uri="{FF2B5EF4-FFF2-40B4-BE49-F238E27FC236}">
              <a16:creationId xmlns:a16="http://schemas.microsoft.com/office/drawing/2014/main" id="{00000000-0008-0000-0900-00001A010000}"/>
            </a:ext>
          </a:extLst>
        </xdr:cNvPr>
        <xdr:cNvSpPr txBox="1"/>
      </xdr:nvSpPr>
      <xdr:spPr>
        <a:xfrm>
          <a:off x="4026958" y="876300"/>
          <a:ext cx="700618" cy="281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Forecast</a:t>
          </a:r>
        </a:p>
      </xdr:txBody>
    </xdr:sp>
    <xdr:clientData/>
  </xdr:twoCellAnchor>
  <xdr:twoCellAnchor>
    <xdr:from>
      <xdr:col>6</xdr:col>
      <xdr:colOff>443440</xdr:colOff>
      <xdr:row>24</xdr:row>
      <xdr:rowOff>100853</xdr:rowOff>
    </xdr:from>
    <xdr:to>
      <xdr:col>7</xdr:col>
      <xdr:colOff>570441</xdr:colOff>
      <xdr:row>25</xdr:row>
      <xdr:rowOff>169333</xdr:rowOff>
    </xdr:to>
    <xdr:grpSp>
      <xdr:nvGrpSpPr>
        <xdr:cNvPr id="283" name="Grupo 282">
          <a:extLst>
            <a:ext uri="{FF2B5EF4-FFF2-40B4-BE49-F238E27FC236}">
              <a16:creationId xmlns:a16="http://schemas.microsoft.com/office/drawing/2014/main" id="{00000000-0008-0000-0900-00001B010000}"/>
            </a:ext>
          </a:extLst>
        </xdr:cNvPr>
        <xdr:cNvGrpSpPr/>
      </xdr:nvGrpSpPr>
      <xdr:grpSpPr>
        <a:xfrm>
          <a:off x="5332940" y="4672853"/>
          <a:ext cx="889001" cy="258980"/>
          <a:chOff x="9574692" y="2625988"/>
          <a:chExt cx="844829" cy="214935"/>
        </a:xfrm>
      </xdr:grpSpPr>
      <xdr:grpSp>
        <xdr:nvGrpSpPr>
          <xdr:cNvPr id="284" name="Grupo 283">
            <a:extLst>
              <a:ext uri="{FF2B5EF4-FFF2-40B4-BE49-F238E27FC236}">
                <a16:creationId xmlns:a16="http://schemas.microsoft.com/office/drawing/2014/main" id="{00000000-0008-0000-0900-00001C010000}"/>
              </a:ext>
            </a:extLst>
          </xdr:cNvPr>
          <xdr:cNvGrpSpPr/>
        </xdr:nvGrpSpPr>
        <xdr:grpSpPr>
          <a:xfrm>
            <a:off x="9574692" y="2625988"/>
            <a:ext cx="844829" cy="214935"/>
            <a:chOff x="3785551" y="6338391"/>
            <a:chExt cx="983468" cy="224547"/>
          </a:xfrm>
        </xdr:grpSpPr>
        <xdr:grpSp>
          <xdr:nvGrpSpPr>
            <xdr:cNvPr id="286" name="Grupo 285">
              <a:extLst>
                <a:ext uri="{FF2B5EF4-FFF2-40B4-BE49-F238E27FC236}">
                  <a16:creationId xmlns:a16="http://schemas.microsoft.com/office/drawing/2014/main" id="{00000000-0008-0000-0900-00001E010000}"/>
                </a:ext>
              </a:extLst>
            </xdr:cNvPr>
            <xdr:cNvGrpSpPr/>
          </xdr:nvGrpSpPr>
          <xdr:grpSpPr>
            <a:xfrm>
              <a:off x="4248386" y="6338391"/>
              <a:ext cx="520633" cy="224547"/>
              <a:chOff x="11944352" y="3408972"/>
              <a:chExt cx="597762" cy="274447"/>
            </a:xfrm>
          </xdr:grpSpPr>
          <xdr:sp macro="" textlink="">
            <xdr:nvSpPr>
              <xdr:cNvPr id="288" name="Triángulo isósceles 287">
                <a:extLst>
                  <a:ext uri="{FF2B5EF4-FFF2-40B4-BE49-F238E27FC236}">
                    <a16:creationId xmlns:a16="http://schemas.microsoft.com/office/drawing/2014/main" id="{00000000-0008-0000-0900-000020010000}"/>
                  </a:ext>
                </a:extLst>
              </xdr:cNvPr>
              <xdr:cNvSpPr/>
            </xdr:nvSpPr>
            <xdr:spPr>
              <a:xfrm rot="5400000">
                <a:off x="12281911" y="3423217"/>
                <a:ext cx="274447" cy="245958"/>
              </a:xfrm>
              <a:prstGeom prst="triangle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89" name="Rectángulo 288">
                <a:extLst>
                  <a:ext uri="{FF2B5EF4-FFF2-40B4-BE49-F238E27FC236}">
                    <a16:creationId xmlns:a16="http://schemas.microsoft.com/office/drawing/2014/main" id="{00000000-0008-0000-0900-000021010000}"/>
                  </a:ext>
                </a:extLst>
              </xdr:cNvPr>
              <xdr:cNvSpPr/>
            </xdr:nvSpPr>
            <xdr:spPr>
              <a:xfrm>
                <a:off x="11944352" y="3461474"/>
                <a:ext cx="188166" cy="169083"/>
              </a:xfrm>
              <a:prstGeom prst="rect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endParaRPr lang="es-PE" sz="1100">
                  <a:solidFill>
                    <a:schemeClr val="tx1"/>
                  </a:solidFill>
                </a:endParaRPr>
              </a:p>
            </xdr:txBody>
          </xdr:sp>
        </xdr:grpSp>
        <xdr:sp macro="" textlink="">
          <xdr:nvSpPr>
            <xdr:cNvPr id="287" name="Rectángulo 286">
              <a:extLst>
                <a:ext uri="{FF2B5EF4-FFF2-40B4-BE49-F238E27FC236}">
                  <a16:creationId xmlns:a16="http://schemas.microsoft.com/office/drawing/2014/main" id="{00000000-0008-0000-0900-00001F010000}"/>
                </a:ext>
              </a:extLst>
            </xdr:cNvPr>
            <xdr:cNvSpPr/>
          </xdr:nvSpPr>
          <xdr:spPr>
            <a:xfrm>
              <a:off x="3785551" y="6377427"/>
              <a:ext cx="774000" cy="150895"/>
            </a:xfrm>
            <a:prstGeom prst="rect">
              <a:avLst/>
            </a:prstGeom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PE" sz="110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285" name="Rectángulo 284">
            <a:extLst>
              <a:ext uri="{FF2B5EF4-FFF2-40B4-BE49-F238E27FC236}">
                <a16:creationId xmlns:a16="http://schemas.microsoft.com/office/drawing/2014/main" id="{00000000-0008-0000-0900-00001D010000}"/>
              </a:ext>
            </a:extLst>
          </xdr:cNvPr>
          <xdr:cNvSpPr/>
        </xdr:nvSpPr>
        <xdr:spPr>
          <a:xfrm>
            <a:off x="9698933" y="2667413"/>
            <a:ext cx="149089" cy="140391"/>
          </a:xfrm>
          <a:prstGeom prst="rect">
            <a:avLst/>
          </a:prstGeom>
          <a:solidFill>
            <a:schemeClr val="tx1">
              <a:lumMod val="85000"/>
              <a:lumOff val="1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10</xdr:col>
      <xdr:colOff>110065</xdr:colOff>
      <xdr:row>24</xdr:row>
      <xdr:rowOff>81803</xdr:rowOff>
    </xdr:from>
    <xdr:to>
      <xdr:col>11</xdr:col>
      <xdr:colOff>237066</xdr:colOff>
      <xdr:row>25</xdr:row>
      <xdr:rowOff>150283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00000000-0008-0000-0900-000022010000}"/>
            </a:ext>
          </a:extLst>
        </xdr:cNvPr>
        <xdr:cNvGrpSpPr/>
      </xdr:nvGrpSpPr>
      <xdr:grpSpPr>
        <a:xfrm>
          <a:off x="8047565" y="4653803"/>
          <a:ext cx="889001" cy="258980"/>
          <a:chOff x="9574692" y="2625988"/>
          <a:chExt cx="844829" cy="214935"/>
        </a:xfrm>
      </xdr:grpSpPr>
      <xdr:grpSp>
        <xdr:nvGrpSpPr>
          <xdr:cNvPr id="291" name="Grupo 290">
            <a:extLst>
              <a:ext uri="{FF2B5EF4-FFF2-40B4-BE49-F238E27FC236}">
                <a16:creationId xmlns:a16="http://schemas.microsoft.com/office/drawing/2014/main" id="{00000000-0008-0000-0900-000023010000}"/>
              </a:ext>
            </a:extLst>
          </xdr:cNvPr>
          <xdr:cNvGrpSpPr/>
        </xdr:nvGrpSpPr>
        <xdr:grpSpPr>
          <a:xfrm>
            <a:off x="9574692" y="2625988"/>
            <a:ext cx="844829" cy="214935"/>
            <a:chOff x="3785551" y="6338391"/>
            <a:chExt cx="983468" cy="224547"/>
          </a:xfrm>
        </xdr:grpSpPr>
        <xdr:grpSp>
          <xdr:nvGrpSpPr>
            <xdr:cNvPr id="293" name="Grupo 292">
              <a:extLst>
                <a:ext uri="{FF2B5EF4-FFF2-40B4-BE49-F238E27FC236}">
                  <a16:creationId xmlns:a16="http://schemas.microsoft.com/office/drawing/2014/main" id="{00000000-0008-0000-0900-000025010000}"/>
                </a:ext>
              </a:extLst>
            </xdr:cNvPr>
            <xdr:cNvGrpSpPr/>
          </xdr:nvGrpSpPr>
          <xdr:grpSpPr>
            <a:xfrm>
              <a:off x="4248386" y="6338391"/>
              <a:ext cx="520633" cy="224547"/>
              <a:chOff x="11944352" y="3408972"/>
              <a:chExt cx="597762" cy="274447"/>
            </a:xfrm>
          </xdr:grpSpPr>
          <xdr:sp macro="" textlink="">
            <xdr:nvSpPr>
              <xdr:cNvPr id="295" name="Triángulo isósceles 294">
                <a:extLst>
                  <a:ext uri="{FF2B5EF4-FFF2-40B4-BE49-F238E27FC236}">
                    <a16:creationId xmlns:a16="http://schemas.microsoft.com/office/drawing/2014/main" id="{00000000-0008-0000-0900-000027010000}"/>
                  </a:ext>
                </a:extLst>
              </xdr:cNvPr>
              <xdr:cNvSpPr/>
            </xdr:nvSpPr>
            <xdr:spPr>
              <a:xfrm rot="5400000">
                <a:off x="12281911" y="3423217"/>
                <a:ext cx="274447" cy="245958"/>
              </a:xfrm>
              <a:prstGeom prst="triangle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96" name="Rectángulo 295">
                <a:extLst>
                  <a:ext uri="{FF2B5EF4-FFF2-40B4-BE49-F238E27FC236}">
                    <a16:creationId xmlns:a16="http://schemas.microsoft.com/office/drawing/2014/main" id="{00000000-0008-0000-0900-000028010000}"/>
                  </a:ext>
                </a:extLst>
              </xdr:cNvPr>
              <xdr:cNvSpPr/>
            </xdr:nvSpPr>
            <xdr:spPr>
              <a:xfrm>
                <a:off x="11944352" y="3461474"/>
                <a:ext cx="188166" cy="169083"/>
              </a:xfrm>
              <a:prstGeom prst="rect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endParaRPr lang="es-PE" sz="1100">
                  <a:solidFill>
                    <a:schemeClr val="tx1"/>
                  </a:solidFill>
                </a:endParaRPr>
              </a:p>
            </xdr:txBody>
          </xdr:sp>
        </xdr:grpSp>
        <xdr:sp macro="" textlink="">
          <xdr:nvSpPr>
            <xdr:cNvPr id="294" name="Rectángulo 293">
              <a:extLst>
                <a:ext uri="{FF2B5EF4-FFF2-40B4-BE49-F238E27FC236}">
                  <a16:creationId xmlns:a16="http://schemas.microsoft.com/office/drawing/2014/main" id="{00000000-0008-0000-0900-000026010000}"/>
                </a:ext>
              </a:extLst>
            </xdr:cNvPr>
            <xdr:cNvSpPr/>
          </xdr:nvSpPr>
          <xdr:spPr>
            <a:xfrm>
              <a:off x="3785551" y="6377427"/>
              <a:ext cx="774000" cy="150895"/>
            </a:xfrm>
            <a:prstGeom prst="rect">
              <a:avLst/>
            </a:prstGeom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PE" sz="110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292" name="Rectángulo 291">
            <a:extLst>
              <a:ext uri="{FF2B5EF4-FFF2-40B4-BE49-F238E27FC236}">
                <a16:creationId xmlns:a16="http://schemas.microsoft.com/office/drawing/2014/main" id="{00000000-0008-0000-0900-000024010000}"/>
              </a:ext>
            </a:extLst>
          </xdr:cNvPr>
          <xdr:cNvSpPr/>
        </xdr:nvSpPr>
        <xdr:spPr>
          <a:xfrm>
            <a:off x="9698933" y="2667413"/>
            <a:ext cx="149089" cy="140391"/>
          </a:xfrm>
          <a:prstGeom prst="rect">
            <a:avLst/>
          </a:prstGeom>
          <a:solidFill>
            <a:schemeClr val="tx1">
              <a:lumMod val="85000"/>
              <a:lumOff val="1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13</xdr:col>
      <xdr:colOff>510115</xdr:colOff>
      <xdr:row>24</xdr:row>
      <xdr:rowOff>43703</xdr:rowOff>
    </xdr:from>
    <xdr:to>
      <xdr:col>14</xdr:col>
      <xdr:colOff>637116</xdr:colOff>
      <xdr:row>25</xdr:row>
      <xdr:rowOff>112183</xdr:rowOff>
    </xdr:to>
    <xdr:grpSp>
      <xdr:nvGrpSpPr>
        <xdr:cNvPr id="297" name="Grupo 296">
          <a:extLst>
            <a:ext uri="{FF2B5EF4-FFF2-40B4-BE49-F238E27FC236}">
              <a16:creationId xmlns:a16="http://schemas.microsoft.com/office/drawing/2014/main" id="{00000000-0008-0000-0900-000029010000}"/>
            </a:ext>
          </a:extLst>
        </xdr:cNvPr>
        <xdr:cNvGrpSpPr/>
      </xdr:nvGrpSpPr>
      <xdr:grpSpPr>
        <a:xfrm>
          <a:off x="10733615" y="4615703"/>
          <a:ext cx="889001" cy="258980"/>
          <a:chOff x="9574692" y="2625988"/>
          <a:chExt cx="844829" cy="214935"/>
        </a:xfrm>
      </xdr:grpSpPr>
      <xdr:grpSp>
        <xdr:nvGrpSpPr>
          <xdr:cNvPr id="298" name="Grupo 297">
            <a:extLst>
              <a:ext uri="{FF2B5EF4-FFF2-40B4-BE49-F238E27FC236}">
                <a16:creationId xmlns:a16="http://schemas.microsoft.com/office/drawing/2014/main" id="{00000000-0008-0000-0900-00002A010000}"/>
              </a:ext>
            </a:extLst>
          </xdr:cNvPr>
          <xdr:cNvGrpSpPr/>
        </xdr:nvGrpSpPr>
        <xdr:grpSpPr>
          <a:xfrm>
            <a:off x="9574692" y="2625988"/>
            <a:ext cx="844829" cy="214935"/>
            <a:chOff x="3785551" y="6338391"/>
            <a:chExt cx="983468" cy="224547"/>
          </a:xfrm>
        </xdr:grpSpPr>
        <xdr:grpSp>
          <xdr:nvGrpSpPr>
            <xdr:cNvPr id="300" name="Grupo 299">
              <a:extLst>
                <a:ext uri="{FF2B5EF4-FFF2-40B4-BE49-F238E27FC236}">
                  <a16:creationId xmlns:a16="http://schemas.microsoft.com/office/drawing/2014/main" id="{00000000-0008-0000-0900-00002C010000}"/>
                </a:ext>
              </a:extLst>
            </xdr:cNvPr>
            <xdr:cNvGrpSpPr/>
          </xdr:nvGrpSpPr>
          <xdr:grpSpPr>
            <a:xfrm>
              <a:off x="4248386" y="6338391"/>
              <a:ext cx="520633" cy="224547"/>
              <a:chOff x="11944352" y="3408972"/>
              <a:chExt cx="597762" cy="274447"/>
            </a:xfrm>
          </xdr:grpSpPr>
          <xdr:sp macro="" textlink="">
            <xdr:nvSpPr>
              <xdr:cNvPr id="302" name="Triángulo isósceles 301">
                <a:extLst>
                  <a:ext uri="{FF2B5EF4-FFF2-40B4-BE49-F238E27FC236}">
                    <a16:creationId xmlns:a16="http://schemas.microsoft.com/office/drawing/2014/main" id="{00000000-0008-0000-0900-00002E010000}"/>
                  </a:ext>
                </a:extLst>
              </xdr:cNvPr>
              <xdr:cNvSpPr/>
            </xdr:nvSpPr>
            <xdr:spPr>
              <a:xfrm rot="5400000">
                <a:off x="12281911" y="3423217"/>
                <a:ext cx="274447" cy="245958"/>
              </a:xfrm>
              <a:prstGeom prst="triangle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303" name="Rectángulo 302">
                <a:extLst>
                  <a:ext uri="{FF2B5EF4-FFF2-40B4-BE49-F238E27FC236}">
                    <a16:creationId xmlns:a16="http://schemas.microsoft.com/office/drawing/2014/main" id="{00000000-0008-0000-0900-00002F010000}"/>
                  </a:ext>
                </a:extLst>
              </xdr:cNvPr>
              <xdr:cNvSpPr/>
            </xdr:nvSpPr>
            <xdr:spPr>
              <a:xfrm>
                <a:off x="11944352" y="3461474"/>
                <a:ext cx="188166" cy="169083"/>
              </a:xfrm>
              <a:prstGeom prst="rect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endParaRPr lang="es-PE" sz="1100">
                  <a:solidFill>
                    <a:schemeClr val="tx1"/>
                  </a:solidFill>
                </a:endParaRPr>
              </a:p>
            </xdr:txBody>
          </xdr:sp>
        </xdr:grpSp>
        <xdr:sp macro="" textlink="">
          <xdr:nvSpPr>
            <xdr:cNvPr id="301" name="Rectángulo 300">
              <a:extLst>
                <a:ext uri="{FF2B5EF4-FFF2-40B4-BE49-F238E27FC236}">
                  <a16:creationId xmlns:a16="http://schemas.microsoft.com/office/drawing/2014/main" id="{00000000-0008-0000-0900-00002D010000}"/>
                </a:ext>
              </a:extLst>
            </xdr:cNvPr>
            <xdr:cNvSpPr/>
          </xdr:nvSpPr>
          <xdr:spPr>
            <a:xfrm>
              <a:off x="3785551" y="6377427"/>
              <a:ext cx="774000" cy="150895"/>
            </a:xfrm>
            <a:prstGeom prst="rect">
              <a:avLst/>
            </a:prstGeom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PE" sz="110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299" name="Rectángulo 298">
            <a:extLst>
              <a:ext uri="{FF2B5EF4-FFF2-40B4-BE49-F238E27FC236}">
                <a16:creationId xmlns:a16="http://schemas.microsoft.com/office/drawing/2014/main" id="{00000000-0008-0000-0900-00002B010000}"/>
              </a:ext>
            </a:extLst>
          </xdr:cNvPr>
          <xdr:cNvSpPr/>
        </xdr:nvSpPr>
        <xdr:spPr>
          <a:xfrm>
            <a:off x="9698933" y="2667413"/>
            <a:ext cx="149089" cy="140391"/>
          </a:xfrm>
          <a:prstGeom prst="rect">
            <a:avLst/>
          </a:prstGeom>
          <a:solidFill>
            <a:schemeClr val="tx1">
              <a:lumMod val="85000"/>
              <a:lumOff val="1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4</xdr:col>
      <xdr:colOff>603250</xdr:colOff>
      <xdr:row>18</xdr:row>
      <xdr:rowOff>179917</xdr:rowOff>
    </xdr:from>
    <xdr:to>
      <xdr:col>6</xdr:col>
      <xdr:colOff>656167</xdr:colOff>
      <xdr:row>22</xdr:row>
      <xdr:rowOff>6228</xdr:rowOff>
    </xdr:to>
    <xdr:grpSp>
      <xdr:nvGrpSpPr>
        <xdr:cNvPr id="319" name="Grupo 318">
          <a:extLst>
            <a:ext uri="{FF2B5EF4-FFF2-40B4-BE49-F238E27FC236}">
              <a16:creationId xmlns:a16="http://schemas.microsoft.com/office/drawing/2014/main" id="{00000000-0008-0000-0900-00003F010000}"/>
            </a:ext>
          </a:extLst>
        </xdr:cNvPr>
        <xdr:cNvGrpSpPr/>
      </xdr:nvGrpSpPr>
      <xdr:grpSpPr>
        <a:xfrm>
          <a:off x="3968750" y="3608917"/>
          <a:ext cx="1576917" cy="588311"/>
          <a:chOff x="10141323" y="3227292"/>
          <a:chExt cx="1266265" cy="493061"/>
        </a:xfrm>
      </xdr:grpSpPr>
      <xdr:sp macro="" textlink="">
        <xdr:nvSpPr>
          <xdr:cNvPr id="320" name="Estrella: 12 puntas 319">
            <a:extLst>
              <a:ext uri="{FF2B5EF4-FFF2-40B4-BE49-F238E27FC236}">
                <a16:creationId xmlns:a16="http://schemas.microsoft.com/office/drawing/2014/main" id="{00000000-0008-0000-0900-000040010000}"/>
              </a:ext>
            </a:extLst>
          </xdr:cNvPr>
          <xdr:cNvSpPr/>
        </xdr:nvSpPr>
        <xdr:spPr>
          <a:xfrm>
            <a:off x="10141323" y="3227292"/>
            <a:ext cx="1266265" cy="493060"/>
          </a:xfrm>
          <a:prstGeom prst="star12">
            <a:avLst/>
          </a:prstGeom>
          <a:solidFill>
            <a:srgbClr val="FFFF0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900"/>
          </a:p>
        </xdr:txBody>
      </xdr:sp>
      <xdr:sp macro="" textlink="">
        <xdr:nvSpPr>
          <xdr:cNvPr id="321" name="CuadroTexto 320">
            <a:extLst>
              <a:ext uri="{FF2B5EF4-FFF2-40B4-BE49-F238E27FC236}">
                <a16:creationId xmlns:a16="http://schemas.microsoft.com/office/drawing/2014/main" id="{00000000-0008-0000-0900-000041010000}"/>
              </a:ext>
            </a:extLst>
          </xdr:cNvPr>
          <xdr:cNvSpPr txBox="1"/>
        </xdr:nvSpPr>
        <xdr:spPr>
          <a:xfrm>
            <a:off x="10309411" y="3260912"/>
            <a:ext cx="907676" cy="459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5.Disponibilidad baja</a:t>
            </a:r>
            <a:endParaRPr lang="es-PE">
              <a:solidFill>
                <a:schemeClr val="tx1"/>
              </a:solidFill>
              <a:effectLst/>
            </a:endParaRPr>
          </a:p>
        </xdr:txBody>
      </xdr:sp>
    </xdr:grpSp>
    <xdr:clientData/>
  </xdr:twoCellAnchor>
  <xdr:twoCellAnchor>
    <xdr:from>
      <xdr:col>4</xdr:col>
      <xdr:colOff>476250</xdr:colOff>
      <xdr:row>38</xdr:row>
      <xdr:rowOff>137584</xdr:rowOff>
    </xdr:from>
    <xdr:to>
      <xdr:col>6</xdr:col>
      <xdr:colOff>218515</xdr:colOff>
      <xdr:row>41</xdr:row>
      <xdr:rowOff>59145</xdr:rowOff>
    </xdr:to>
    <xdr:grpSp>
      <xdr:nvGrpSpPr>
        <xdr:cNvPr id="322" name="Grupo 321">
          <a:extLst>
            <a:ext uri="{FF2B5EF4-FFF2-40B4-BE49-F238E27FC236}">
              <a16:creationId xmlns:a16="http://schemas.microsoft.com/office/drawing/2014/main" id="{00000000-0008-0000-0900-000042010000}"/>
            </a:ext>
          </a:extLst>
        </xdr:cNvPr>
        <xdr:cNvGrpSpPr/>
      </xdr:nvGrpSpPr>
      <xdr:grpSpPr>
        <a:xfrm>
          <a:off x="3841750" y="7376584"/>
          <a:ext cx="1266265" cy="493061"/>
          <a:chOff x="10141323" y="3227292"/>
          <a:chExt cx="1266265" cy="493061"/>
        </a:xfrm>
      </xdr:grpSpPr>
      <xdr:sp macro="" textlink="">
        <xdr:nvSpPr>
          <xdr:cNvPr id="323" name="Estrella: 12 puntas 322">
            <a:extLst>
              <a:ext uri="{FF2B5EF4-FFF2-40B4-BE49-F238E27FC236}">
                <a16:creationId xmlns:a16="http://schemas.microsoft.com/office/drawing/2014/main" id="{00000000-0008-0000-0900-000043010000}"/>
              </a:ext>
            </a:extLst>
          </xdr:cNvPr>
          <xdr:cNvSpPr/>
        </xdr:nvSpPr>
        <xdr:spPr>
          <a:xfrm>
            <a:off x="10141323" y="3227292"/>
            <a:ext cx="1266265" cy="493060"/>
          </a:xfrm>
          <a:prstGeom prst="star12">
            <a:avLst/>
          </a:prstGeom>
          <a:solidFill>
            <a:srgbClr val="FFFF0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900"/>
          </a:p>
        </xdr:txBody>
      </xdr:sp>
      <xdr:sp macro="" textlink="">
        <xdr:nvSpPr>
          <xdr:cNvPr id="324" name="CuadroTexto 323">
            <a:extLst>
              <a:ext uri="{FF2B5EF4-FFF2-40B4-BE49-F238E27FC236}">
                <a16:creationId xmlns:a16="http://schemas.microsoft.com/office/drawing/2014/main" id="{00000000-0008-0000-0900-000044010000}"/>
              </a:ext>
            </a:extLst>
          </xdr:cNvPr>
          <xdr:cNvSpPr txBox="1"/>
        </xdr:nvSpPr>
        <xdr:spPr>
          <a:xfrm>
            <a:off x="10309411" y="3260912"/>
            <a:ext cx="907676" cy="459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3. C/O elevado</a:t>
            </a:r>
            <a:endParaRPr lang="es-PE">
              <a:solidFill>
                <a:schemeClr val="tx1"/>
              </a:solidFill>
              <a:effectLst/>
            </a:endParaRPr>
          </a:p>
        </xdr:txBody>
      </xdr:sp>
    </xdr:grpSp>
    <xdr:clientData/>
  </xdr:twoCellAnchor>
  <xdr:twoCellAnchor>
    <xdr:from>
      <xdr:col>2</xdr:col>
      <xdr:colOff>402166</xdr:colOff>
      <xdr:row>37</xdr:row>
      <xdr:rowOff>31751</xdr:rowOff>
    </xdr:from>
    <xdr:to>
      <xdr:col>4</xdr:col>
      <xdr:colOff>176182</xdr:colOff>
      <xdr:row>40</xdr:row>
      <xdr:rowOff>48562</xdr:rowOff>
    </xdr:to>
    <xdr:grpSp>
      <xdr:nvGrpSpPr>
        <xdr:cNvPr id="338" name="Grupo 337">
          <a:extLst>
            <a:ext uri="{FF2B5EF4-FFF2-40B4-BE49-F238E27FC236}">
              <a16:creationId xmlns:a16="http://schemas.microsoft.com/office/drawing/2014/main" id="{00000000-0008-0000-0900-000052010000}"/>
            </a:ext>
          </a:extLst>
        </xdr:cNvPr>
        <xdr:cNvGrpSpPr/>
      </xdr:nvGrpSpPr>
      <xdr:grpSpPr>
        <a:xfrm>
          <a:off x="2137833" y="7080251"/>
          <a:ext cx="1403849" cy="588311"/>
          <a:chOff x="10141323" y="3227292"/>
          <a:chExt cx="1266265" cy="493061"/>
        </a:xfrm>
        <a:solidFill>
          <a:srgbClr val="FFFF00"/>
        </a:solidFill>
      </xdr:grpSpPr>
      <xdr:sp macro="" textlink="">
        <xdr:nvSpPr>
          <xdr:cNvPr id="339" name="Estrella: 12 puntas 338">
            <a:extLst>
              <a:ext uri="{FF2B5EF4-FFF2-40B4-BE49-F238E27FC236}">
                <a16:creationId xmlns:a16="http://schemas.microsoft.com/office/drawing/2014/main" id="{00000000-0008-0000-0900-000053010000}"/>
              </a:ext>
            </a:extLst>
          </xdr:cNvPr>
          <xdr:cNvSpPr/>
        </xdr:nvSpPr>
        <xdr:spPr>
          <a:xfrm>
            <a:off x="10141323" y="3227292"/>
            <a:ext cx="1266265" cy="493060"/>
          </a:xfrm>
          <a:prstGeom prst="star12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900"/>
          </a:p>
        </xdr:txBody>
      </xdr:sp>
      <xdr:sp macro="" textlink="">
        <xdr:nvSpPr>
          <xdr:cNvPr id="340" name="CuadroTexto 339">
            <a:extLst>
              <a:ext uri="{FF2B5EF4-FFF2-40B4-BE49-F238E27FC236}">
                <a16:creationId xmlns:a16="http://schemas.microsoft.com/office/drawing/2014/main" id="{00000000-0008-0000-0900-000054010000}"/>
              </a:ext>
            </a:extLst>
          </xdr:cNvPr>
          <xdr:cNvSpPr txBox="1"/>
        </xdr:nvSpPr>
        <xdr:spPr>
          <a:xfrm>
            <a:off x="10309411" y="3260912"/>
            <a:ext cx="907676" cy="459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1.Exceso de inventario</a:t>
            </a:r>
            <a:endParaRPr lang="es-PE">
              <a:solidFill>
                <a:schemeClr val="tx1"/>
              </a:solidFill>
              <a:effectLst/>
            </a:endParaRPr>
          </a:p>
        </xdr:txBody>
      </xdr:sp>
    </xdr:grpSp>
    <xdr:clientData/>
  </xdr:twoCellAnchor>
  <xdr:twoCellAnchor>
    <xdr:from>
      <xdr:col>4</xdr:col>
      <xdr:colOff>407911</xdr:colOff>
      <xdr:row>45</xdr:row>
      <xdr:rowOff>82851</xdr:rowOff>
    </xdr:from>
    <xdr:to>
      <xdr:col>6</xdr:col>
      <xdr:colOff>149616</xdr:colOff>
      <xdr:row>48</xdr:row>
      <xdr:rowOff>4412</xdr:rowOff>
    </xdr:to>
    <xdr:grpSp>
      <xdr:nvGrpSpPr>
        <xdr:cNvPr id="341" name="Grupo 340">
          <a:extLst>
            <a:ext uri="{FF2B5EF4-FFF2-40B4-BE49-F238E27FC236}">
              <a16:creationId xmlns:a16="http://schemas.microsoft.com/office/drawing/2014/main" id="{00000000-0008-0000-0900-000055010000}"/>
            </a:ext>
          </a:extLst>
        </xdr:cNvPr>
        <xdr:cNvGrpSpPr/>
      </xdr:nvGrpSpPr>
      <xdr:grpSpPr>
        <a:xfrm>
          <a:off x="3773411" y="8655351"/>
          <a:ext cx="1265705" cy="493061"/>
          <a:chOff x="10141323" y="3227292"/>
          <a:chExt cx="1266265" cy="493061"/>
        </a:xfrm>
        <a:solidFill>
          <a:srgbClr val="FFFF00"/>
        </a:solidFill>
      </xdr:grpSpPr>
      <xdr:sp macro="" textlink="">
        <xdr:nvSpPr>
          <xdr:cNvPr id="342" name="Estrella: 12 puntas 341">
            <a:extLst>
              <a:ext uri="{FF2B5EF4-FFF2-40B4-BE49-F238E27FC236}">
                <a16:creationId xmlns:a16="http://schemas.microsoft.com/office/drawing/2014/main" id="{00000000-0008-0000-0900-000056010000}"/>
              </a:ext>
            </a:extLst>
          </xdr:cNvPr>
          <xdr:cNvSpPr/>
        </xdr:nvSpPr>
        <xdr:spPr>
          <a:xfrm>
            <a:off x="10141323" y="3227292"/>
            <a:ext cx="1266265" cy="493060"/>
          </a:xfrm>
          <a:prstGeom prst="star12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900"/>
          </a:p>
        </xdr:txBody>
      </xdr:sp>
      <xdr:sp macro="" textlink="">
        <xdr:nvSpPr>
          <xdr:cNvPr id="343" name="CuadroTexto 342">
            <a:extLst>
              <a:ext uri="{FF2B5EF4-FFF2-40B4-BE49-F238E27FC236}">
                <a16:creationId xmlns:a16="http://schemas.microsoft.com/office/drawing/2014/main" id="{00000000-0008-0000-0900-000057010000}"/>
              </a:ext>
            </a:extLst>
          </xdr:cNvPr>
          <xdr:cNvSpPr txBox="1"/>
        </xdr:nvSpPr>
        <xdr:spPr>
          <a:xfrm>
            <a:off x="10309413" y="3260912"/>
            <a:ext cx="907677" cy="459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2. C/T elevado</a:t>
            </a:r>
            <a:endParaRPr lang="es-PE">
              <a:solidFill>
                <a:schemeClr val="tx1"/>
              </a:solidFill>
              <a:effectLst/>
            </a:endParaRPr>
          </a:p>
        </xdr:txBody>
      </xdr:sp>
    </xdr:grpSp>
    <xdr:clientData/>
  </xdr:twoCellAnchor>
  <xdr:twoCellAnchor>
    <xdr:from>
      <xdr:col>8</xdr:col>
      <xdr:colOff>70452</xdr:colOff>
      <xdr:row>45</xdr:row>
      <xdr:rowOff>76499</xdr:rowOff>
    </xdr:from>
    <xdr:to>
      <xdr:col>10</xdr:col>
      <xdr:colOff>42331</xdr:colOff>
      <xdr:row>48</xdr:row>
      <xdr:rowOff>21165</xdr:rowOff>
    </xdr:to>
    <xdr:grpSp>
      <xdr:nvGrpSpPr>
        <xdr:cNvPr id="344" name="Grupo 343">
          <a:extLst>
            <a:ext uri="{FF2B5EF4-FFF2-40B4-BE49-F238E27FC236}">
              <a16:creationId xmlns:a16="http://schemas.microsoft.com/office/drawing/2014/main" id="{00000000-0008-0000-0900-000058010000}"/>
            </a:ext>
          </a:extLst>
        </xdr:cNvPr>
        <xdr:cNvGrpSpPr/>
      </xdr:nvGrpSpPr>
      <xdr:grpSpPr>
        <a:xfrm>
          <a:off x="6483952" y="8648999"/>
          <a:ext cx="1495879" cy="516166"/>
          <a:chOff x="10141323" y="3227292"/>
          <a:chExt cx="1266265" cy="493061"/>
        </a:xfrm>
        <a:solidFill>
          <a:srgbClr val="FFFF00"/>
        </a:solidFill>
      </xdr:grpSpPr>
      <xdr:sp macro="" textlink="">
        <xdr:nvSpPr>
          <xdr:cNvPr id="345" name="Estrella: 12 puntas 344">
            <a:extLst>
              <a:ext uri="{FF2B5EF4-FFF2-40B4-BE49-F238E27FC236}">
                <a16:creationId xmlns:a16="http://schemas.microsoft.com/office/drawing/2014/main" id="{00000000-0008-0000-0900-000059010000}"/>
              </a:ext>
            </a:extLst>
          </xdr:cNvPr>
          <xdr:cNvSpPr/>
        </xdr:nvSpPr>
        <xdr:spPr>
          <a:xfrm>
            <a:off x="10141323" y="3227292"/>
            <a:ext cx="1266265" cy="493060"/>
          </a:xfrm>
          <a:prstGeom prst="star12">
            <a:avLst/>
          </a:prstGeom>
          <a:grp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900"/>
          </a:p>
        </xdr:txBody>
      </xdr:sp>
      <xdr:sp macro="" textlink="">
        <xdr:nvSpPr>
          <xdr:cNvPr id="346" name="CuadroTexto 345">
            <a:extLst>
              <a:ext uri="{FF2B5EF4-FFF2-40B4-BE49-F238E27FC236}">
                <a16:creationId xmlns:a16="http://schemas.microsoft.com/office/drawing/2014/main" id="{00000000-0008-0000-0900-00005A010000}"/>
              </a:ext>
            </a:extLst>
          </xdr:cNvPr>
          <xdr:cNvSpPr txBox="1"/>
        </xdr:nvSpPr>
        <xdr:spPr>
          <a:xfrm>
            <a:off x="10309413" y="3260912"/>
            <a:ext cx="907677" cy="459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4. Sobreprodu-cción</a:t>
            </a:r>
            <a:endParaRPr lang="es-PE">
              <a:solidFill>
                <a:schemeClr val="tx1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36</xdr:row>
      <xdr:rowOff>68839</xdr:rowOff>
    </xdr:to>
    <xdr:grpSp>
      <xdr:nvGrpSpPr>
        <xdr:cNvPr id="347" name="Grupo 346">
          <a:extLst>
            <a:ext uri="{FF2B5EF4-FFF2-40B4-BE49-F238E27FC236}">
              <a16:creationId xmlns:a16="http://schemas.microsoft.com/office/drawing/2014/main" id="{00000000-0008-0000-0900-00005B010000}"/>
            </a:ext>
          </a:extLst>
        </xdr:cNvPr>
        <xdr:cNvGrpSpPr/>
      </xdr:nvGrpSpPr>
      <xdr:grpSpPr>
        <a:xfrm>
          <a:off x="0" y="0"/>
          <a:ext cx="2675282" cy="6926839"/>
          <a:chOff x="0" y="0"/>
          <a:chExt cx="2675282" cy="6926839"/>
        </a:xfrm>
      </xdr:grpSpPr>
      <xdr:grpSp>
        <xdr:nvGrpSpPr>
          <xdr:cNvPr id="348" name="Grupo 347">
            <a:extLst>
              <a:ext uri="{FF2B5EF4-FFF2-40B4-BE49-F238E27FC236}">
                <a16:creationId xmlns:a16="http://schemas.microsoft.com/office/drawing/2014/main" id="{00000000-0008-0000-0900-00005C01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350" name="Grupo 349">
              <a:extLst>
                <a:ext uri="{FF2B5EF4-FFF2-40B4-BE49-F238E27FC236}">
                  <a16:creationId xmlns:a16="http://schemas.microsoft.com/office/drawing/2014/main" id="{00000000-0008-0000-0900-00005E01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352" name="Rectángulo 351">
                <a:extLst>
                  <a:ext uri="{FF2B5EF4-FFF2-40B4-BE49-F238E27FC236}">
                    <a16:creationId xmlns:a16="http://schemas.microsoft.com/office/drawing/2014/main" id="{00000000-0008-0000-0900-00006001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353" name="Rectángulo: esquinas redondeadas 352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900-00006101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354" name="Rectángulo: esquinas redondeadas 35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900-00006201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355" name="Rectángulo: esquinas redondeadas 354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900-00006301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56" name="Rectángulo: esquinas redondeadas 355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900-00006401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57" name="Rectángulo: esquinas redondeadas 356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900-00006501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58" name="Rectángulo: esquinas redondeadas 35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900-00006601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59" name="Rectángulo: esquinas redondeadas 358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900-00006701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360" name="Rectángulo: esquinas redondeadas 359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900-00006801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61" name="Rectángulo: esquinas redondeadas 360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900-00006901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62" name="Rectángulo: esquinas redondeadas 361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00000000-0008-0000-0900-00006A01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363" name="Rectángulo: esquinas redondeadas 362">
                <a:hlinkClick xmlns:r="http://schemas.openxmlformats.org/officeDocument/2006/relationships" r:id="rId13"/>
                <a:extLst>
                  <a:ext uri="{FF2B5EF4-FFF2-40B4-BE49-F238E27FC236}">
                    <a16:creationId xmlns:a16="http://schemas.microsoft.com/office/drawing/2014/main" id="{00000000-0008-0000-0900-00006B01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364" name="Imagen 363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900-00006C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351" name="Rectángulo 350">
              <a:extLst>
                <a:ext uri="{FF2B5EF4-FFF2-40B4-BE49-F238E27FC236}">
                  <a16:creationId xmlns:a16="http://schemas.microsoft.com/office/drawing/2014/main" id="{00000000-0008-0000-0900-00005F01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349" name="Rectángulo: esquinas redondeadas 348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900-00005D01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  <xdr:twoCellAnchor>
    <xdr:from>
      <xdr:col>3</xdr:col>
      <xdr:colOff>21167</xdr:colOff>
      <xdr:row>0</xdr:row>
      <xdr:rowOff>0</xdr:rowOff>
    </xdr:from>
    <xdr:to>
      <xdr:col>18</xdr:col>
      <xdr:colOff>306917</xdr:colOff>
      <xdr:row>2</xdr:row>
      <xdr:rowOff>148167</xdr:rowOff>
    </xdr:to>
    <xdr:grpSp>
      <xdr:nvGrpSpPr>
        <xdr:cNvPr id="365" name="Grupo 364">
          <a:extLst>
            <a:ext uri="{FF2B5EF4-FFF2-40B4-BE49-F238E27FC236}">
              <a16:creationId xmlns:a16="http://schemas.microsoft.com/office/drawing/2014/main" id="{00000000-0008-0000-0900-00006D010000}"/>
            </a:ext>
          </a:extLst>
        </xdr:cNvPr>
        <xdr:cNvGrpSpPr/>
      </xdr:nvGrpSpPr>
      <xdr:grpSpPr>
        <a:xfrm>
          <a:off x="2624667" y="0"/>
          <a:ext cx="11715750" cy="529167"/>
          <a:chOff x="2624667" y="0"/>
          <a:chExt cx="10647832" cy="529167"/>
        </a:xfrm>
      </xdr:grpSpPr>
      <xdr:sp macro="" textlink="">
        <xdr:nvSpPr>
          <xdr:cNvPr id="366" name="Rectángulo 365">
            <a:extLst>
              <a:ext uri="{FF2B5EF4-FFF2-40B4-BE49-F238E27FC236}">
                <a16:creationId xmlns:a16="http://schemas.microsoft.com/office/drawing/2014/main" id="{00000000-0008-0000-0900-00006E01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367" name="TextBox 4">
            <a:extLst>
              <a:ext uri="{FF2B5EF4-FFF2-40B4-BE49-F238E27FC236}">
                <a16:creationId xmlns:a16="http://schemas.microsoft.com/office/drawing/2014/main" id="{00000000-0008-0000-0900-00006F010000}"/>
              </a:ext>
            </a:extLst>
          </xdr:cNvPr>
          <xdr:cNvSpPr txBox="1"/>
        </xdr:nvSpPr>
        <xdr:spPr>
          <a:xfrm>
            <a:off x="2669965" y="106891"/>
            <a:ext cx="6484618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6.5. Establecer el VSM del estado futuro</a:t>
            </a:r>
          </a:p>
        </xdr:txBody>
      </xdr:sp>
    </xdr:grpSp>
    <xdr:clientData/>
  </xdr:twoCellAnchor>
  <xdr:twoCellAnchor>
    <xdr:from>
      <xdr:col>11</xdr:col>
      <xdr:colOff>438151</xdr:colOff>
      <xdr:row>38</xdr:row>
      <xdr:rowOff>188383</xdr:rowOff>
    </xdr:from>
    <xdr:to>
      <xdr:col>13</xdr:col>
      <xdr:colOff>417483</xdr:colOff>
      <xdr:row>41</xdr:row>
      <xdr:rowOff>109944</xdr:rowOff>
    </xdr:to>
    <xdr:grpSp>
      <xdr:nvGrpSpPr>
        <xdr:cNvPr id="369" name="Grupo 368">
          <a:extLst>
            <a:ext uri="{FF2B5EF4-FFF2-40B4-BE49-F238E27FC236}">
              <a16:creationId xmlns:a16="http://schemas.microsoft.com/office/drawing/2014/main" id="{00000000-0008-0000-0900-000071010000}"/>
            </a:ext>
          </a:extLst>
        </xdr:cNvPr>
        <xdr:cNvGrpSpPr/>
      </xdr:nvGrpSpPr>
      <xdr:grpSpPr>
        <a:xfrm>
          <a:off x="9137651" y="7427383"/>
          <a:ext cx="1503332" cy="493061"/>
          <a:chOff x="10141323" y="3227292"/>
          <a:chExt cx="1266265" cy="493061"/>
        </a:xfrm>
      </xdr:grpSpPr>
      <xdr:sp macro="" textlink="">
        <xdr:nvSpPr>
          <xdr:cNvPr id="370" name="Estrella: 12 puntas 369">
            <a:extLst>
              <a:ext uri="{FF2B5EF4-FFF2-40B4-BE49-F238E27FC236}">
                <a16:creationId xmlns:a16="http://schemas.microsoft.com/office/drawing/2014/main" id="{00000000-0008-0000-0900-000072010000}"/>
              </a:ext>
            </a:extLst>
          </xdr:cNvPr>
          <xdr:cNvSpPr/>
        </xdr:nvSpPr>
        <xdr:spPr>
          <a:xfrm>
            <a:off x="10141323" y="3227292"/>
            <a:ext cx="1266265" cy="493060"/>
          </a:xfrm>
          <a:prstGeom prst="star12">
            <a:avLst/>
          </a:prstGeom>
          <a:solidFill>
            <a:srgbClr val="FFFF0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900"/>
          </a:p>
        </xdr:txBody>
      </xdr:sp>
      <xdr:sp macro="" textlink="">
        <xdr:nvSpPr>
          <xdr:cNvPr id="371" name="CuadroTexto 370">
            <a:extLst>
              <a:ext uri="{FF2B5EF4-FFF2-40B4-BE49-F238E27FC236}">
                <a16:creationId xmlns:a16="http://schemas.microsoft.com/office/drawing/2014/main" id="{00000000-0008-0000-0900-000073010000}"/>
              </a:ext>
            </a:extLst>
          </xdr:cNvPr>
          <xdr:cNvSpPr txBox="1"/>
        </xdr:nvSpPr>
        <xdr:spPr>
          <a:xfrm>
            <a:off x="10309411" y="3260912"/>
            <a:ext cx="907676" cy="459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7. Calidad baja</a:t>
            </a:r>
            <a:endParaRPr lang="es-PE">
              <a:solidFill>
                <a:schemeClr val="tx1"/>
              </a:solidFill>
              <a:effectLst/>
            </a:endParaRPr>
          </a:p>
        </xdr:txBody>
      </xdr:sp>
    </xdr:grpSp>
    <xdr:clientData/>
  </xdr:twoCellAnchor>
  <xdr:twoCellAnchor>
    <xdr:from>
      <xdr:col>15</xdr:col>
      <xdr:colOff>8467</xdr:colOff>
      <xdr:row>18</xdr:row>
      <xdr:rowOff>44450</xdr:rowOff>
    </xdr:from>
    <xdr:to>
      <xdr:col>16</xdr:col>
      <xdr:colOff>749799</xdr:colOff>
      <xdr:row>20</xdr:row>
      <xdr:rowOff>156511</xdr:rowOff>
    </xdr:to>
    <xdr:grpSp>
      <xdr:nvGrpSpPr>
        <xdr:cNvPr id="372" name="Grupo 371">
          <a:extLst>
            <a:ext uri="{FF2B5EF4-FFF2-40B4-BE49-F238E27FC236}">
              <a16:creationId xmlns:a16="http://schemas.microsoft.com/office/drawing/2014/main" id="{00000000-0008-0000-0900-000074010000}"/>
            </a:ext>
          </a:extLst>
        </xdr:cNvPr>
        <xdr:cNvGrpSpPr/>
      </xdr:nvGrpSpPr>
      <xdr:grpSpPr>
        <a:xfrm>
          <a:off x="11755967" y="3473450"/>
          <a:ext cx="1503332" cy="493061"/>
          <a:chOff x="10141323" y="3227292"/>
          <a:chExt cx="1266265" cy="493061"/>
        </a:xfrm>
      </xdr:grpSpPr>
      <xdr:sp macro="" textlink="">
        <xdr:nvSpPr>
          <xdr:cNvPr id="373" name="Estrella: 12 puntas 372">
            <a:extLst>
              <a:ext uri="{FF2B5EF4-FFF2-40B4-BE49-F238E27FC236}">
                <a16:creationId xmlns:a16="http://schemas.microsoft.com/office/drawing/2014/main" id="{00000000-0008-0000-0900-000075010000}"/>
              </a:ext>
            </a:extLst>
          </xdr:cNvPr>
          <xdr:cNvSpPr/>
        </xdr:nvSpPr>
        <xdr:spPr>
          <a:xfrm>
            <a:off x="10141323" y="3227292"/>
            <a:ext cx="1266265" cy="493060"/>
          </a:xfrm>
          <a:prstGeom prst="star12">
            <a:avLst/>
          </a:prstGeom>
          <a:solidFill>
            <a:srgbClr val="FFFF0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900"/>
          </a:p>
        </xdr:txBody>
      </xdr:sp>
      <xdr:sp macro="" textlink="">
        <xdr:nvSpPr>
          <xdr:cNvPr id="374" name="CuadroTexto 373">
            <a:extLst>
              <a:ext uri="{FF2B5EF4-FFF2-40B4-BE49-F238E27FC236}">
                <a16:creationId xmlns:a16="http://schemas.microsoft.com/office/drawing/2014/main" id="{00000000-0008-0000-0900-000076010000}"/>
              </a:ext>
            </a:extLst>
          </xdr:cNvPr>
          <xdr:cNvSpPr txBox="1"/>
        </xdr:nvSpPr>
        <xdr:spPr>
          <a:xfrm>
            <a:off x="10309411" y="3260912"/>
            <a:ext cx="907676" cy="459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6. Rendimiento</a:t>
            </a:r>
            <a:r>
              <a:rPr lang="es-PE" sz="11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bajo</a:t>
            </a:r>
            <a:endParaRPr lang="es-PE">
              <a:solidFill>
                <a:schemeClr val="tx1"/>
              </a:solidFill>
              <a:effectLst/>
            </a:endParaRPr>
          </a:p>
        </xdr:txBody>
      </xdr:sp>
    </xdr:grpSp>
    <xdr:clientData/>
  </xdr:twoCellAnchor>
  <xdr:twoCellAnchor>
    <xdr:from>
      <xdr:col>17</xdr:col>
      <xdr:colOff>179916</xdr:colOff>
      <xdr:row>40</xdr:row>
      <xdr:rowOff>116418</xdr:rowOff>
    </xdr:from>
    <xdr:to>
      <xdr:col>20</xdr:col>
      <xdr:colOff>722585</xdr:colOff>
      <xdr:row>44</xdr:row>
      <xdr:rowOff>24079</xdr:rowOff>
    </xdr:to>
    <xdr:grpSp>
      <xdr:nvGrpSpPr>
        <xdr:cNvPr id="441" name="Grupo 440">
          <a:extLst>
            <a:ext uri="{FF2B5EF4-FFF2-40B4-BE49-F238E27FC236}">
              <a16:creationId xmlns:a16="http://schemas.microsoft.com/office/drawing/2014/main" id="{106F7E9B-9994-4293-88FB-77556EC8CEA0}"/>
            </a:ext>
          </a:extLst>
        </xdr:cNvPr>
        <xdr:cNvGrpSpPr/>
      </xdr:nvGrpSpPr>
      <xdr:grpSpPr>
        <a:xfrm>
          <a:off x="13451416" y="7736418"/>
          <a:ext cx="2828669" cy="669661"/>
          <a:chOff x="13387917" y="8794751"/>
          <a:chExt cx="2828669" cy="669661"/>
        </a:xfrm>
      </xdr:grpSpPr>
      <xdr:sp macro="" textlink="'6.3'!P21">
        <xdr:nvSpPr>
          <xdr:cNvPr id="442" name="Rectángulo 441">
            <a:extLst>
              <a:ext uri="{FF2B5EF4-FFF2-40B4-BE49-F238E27FC236}">
                <a16:creationId xmlns:a16="http://schemas.microsoft.com/office/drawing/2014/main" id="{5CBC1958-FDF5-0BD1-1220-E7627B2B68C8}"/>
              </a:ext>
            </a:extLst>
          </xdr:cNvPr>
          <xdr:cNvSpPr/>
        </xdr:nvSpPr>
        <xdr:spPr>
          <a:xfrm>
            <a:off x="15144752" y="8796574"/>
            <a:ext cx="783166" cy="343355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B7C87A60-1D6E-4C43-AFFF-829E3B43145E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398,716.6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'6.3'!O21">
        <xdr:nvSpPr>
          <xdr:cNvPr id="443" name="Rectángulo 442">
            <a:extLst>
              <a:ext uri="{FF2B5EF4-FFF2-40B4-BE49-F238E27FC236}">
                <a16:creationId xmlns:a16="http://schemas.microsoft.com/office/drawing/2014/main" id="{BC99B46F-6821-0245-5141-222E01B6CD7B}"/>
              </a:ext>
            </a:extLst>
          </xdr:cNvPr>
          <xdr:cNvSpPr/>
        </xdr:nvSpPr>
        <xdr:spPr>
          <a:xfrm>
            <a:off x="15822084" y="8799634"/>
            <a:ext cx="390372" cy="345424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3B3ADE7-18EA-4D0B-A0A5-4E62D32ACCA1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seg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444" name="Rectángulo 443">
            <a:extLst>
              <a:ext uri="{FF2B5EF4-FFF2-40B4-BE49-F238E27FC236}">
                <a16:creationId xmlns:a16="http://schemas.microsoft.com/office/drawing/2014/main" id="{051E7F3C-C602-6CE1-D8C2-62CCCEC7EEDB}"/>
              </a:ext>
            </a:extLst>
          </xdr:cNvPr>
          <xdr:cNvSpPr/>
        </xdr:nvSpPr>
        <xdr:spPr>
          <a:xfrm>
            <a:off x="14492514" y="8798076"/>
            <a:ext cx="726320" cy="33534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TNVA  =    </a:t>
            </a:r>
          </a:p>
        </xdr:txBody>
      </xdr:sp>
      <xdr:grpSp>
        <xdr:nvGrpSpPr>
          <xdr:cNvPr id="445" name="Grupo 444">
            <a:extLst>
              <a:ext uri="{FF2B5EF4-FFF2-40B4-BE49-F238E27FC236}">
                <a16:creationId xmlns:a16="http://schemas.microsoft.com/office/drawing/2014/main" id="{B262CA11-CC48-B112-C576-C87F7EC0CD6B}"/>
              </a:ext>
            </a:extLst>
          </xdr:cNvPr>
          <xdr:cNvGrpSpPr/>
        </xdr:nvGrpSpPr>
        <xdr:grpSpPr>
          <a:xfrm>
            <a:off x="14487071" y="9127043"/>
            <a:ext cx="1729515" cy="335872"/>
            <a:chOff x="14472254" y="8551309"/>
            <a:chExt cx="1729515" cy="335872"/>
          </a:xfrm>
          <a:noFill/>
        </xdr:grpSpPr>
        <xdr:sp macro="" textlink="">
          <xdr:nvSpPr>
            <xdr:cNvPr id="450" name="Rectángulo 449">
              <a:extLst>
                <a:ext uri="{FF2B5EF4-FFF2-40B4-BE49-F238E27FC236}">
                  <a16:creationId xmlns:a16="http://schemas.microsoft.com/office/drawing/2014/main" id="{FF3F36C2-AD4E-5EEB-D7C8-17C5A5C8CFFF}"/>
                </a:ext>
              </a:extLst>
            </xdr:cNvPr>
            <xdr:cNvSpPr/>
          </xdr:nvSpPr>
          <xdr:spPr>
            <a:xfrm>
              <a:off x="14472254" y="8560206"/>
              <a:ext cx="689429" cy="321636"/>
            </a:xfrm>
            <a:prstGeom prst="rect">
              <a:avLst/>
            </a:prstGeom>
            <a:solidFill>
              <a:srgbClr val="66FF66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s-PE" sz="1100">
                  <a:solidFill>
                    <a:schemeClr val="tx1"/>
                  </a:solidFill>
                  <a:latin typeface="+mn-lt"/>
                </a:rPr>
                <a:t>TVA     =    </a:t>
              </a:r>
            </a:p>
          </xdr:txBody>
        </xdr:sp>
        <xdr:sp macro="" textlink="'6.3'!P20">
          <xdr:nvSpPr>
            <xdr:cNvPr id="451" name="Rectángulo 450">
              <a:extLst>
                <a:ext uri="{FF2B5EF4-FFF2-40B4-BE49-F238E27FC236}">
                  <a16:creationId xmlns:a16="http://schemas.microsoft.com/office/drawing/2014/main" id="{3AB0E802-5E15-106F-E636-CAA3A17F2182}"/>
                </a:ext>
              </a:extLst>
            </xdr:cNvPr>
            <xdr:cNvSpPr/>
          </xdr:nvSpPr>
          <xdr:spPr>
            <a:xfrm>
              <a:off x="15122823" y="8551309"/>
              <a:ext cx="688906" cy="334457"/>
            </a:xfrm>
            <a:prstGeom prst="rect">
              <a:avLst/>
            </a:prstGeom>
            <a:solidFill>
              <a:srgbClr val="66FF66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36D5B21E-2552-49A8-B8C2-A9BE11386ABD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pPr algn="ctr"/>
                <a:t>114.677</a:t>
              </a:fld>
              <a:endParaRPr lang="es-PE" sz="100" b="0">
                <a:solidFill>
                  <a:schemeClr val="tx1"/>
                </a:solidFill>
                <a:latin typeface="+mn-lt"/>
              </a:endParaRPr>
            </a:p>
          </xdr:txBody>
        </xdr:sp>
        <xdr:sp macro="" textlink="'6.3'!O20">
          <xdr:nvSpPr>
            <xdr:cNvPr id="452" name="Rectángulo 451">
              <a:extLst>
                <a:ext uri="{FF2B5EF4-FFF2-40B4-BE49-F238E27FC236}">
                  <a16:creationId xmlns:a16="http://schemas.microsoft.com/office/drawing/2014/main" id="{D88E7711-F5E1-0BCF-706D-9256267EAFAA}"/>
                </a:ext>
              </a:extLst>
            </xdr:cNvPr>
            <xdr:cNvSpPr/>
          </xdr:nvSpPr>
          <xdr:spPr>
            <a:xfrm>
              <a:off x="15807267" y="8559361"/>
              <a:ext cx="394502" cy="327820"/>
            </a:xfrm>
            <a:prstGeom prst="rect">
              <a:avLst/>
            </a:prstGeom>
            <a:solidFill>
              <a:srgbClr val="66FF66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8CCAEB8E-9190-491D-8304-D22C1181E6CB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pPr algn="ctr"/>
                <a:t>seg</a:t>
              </a:fld>
              <a:endParaRPr lang="es-PE" sz="100" b="0">
                <a:solidFill>
                  <a:schemeClr val="tx1"/>
                </a:solidFill>
                <a:latin typeface="+mn-lt"/>
              </a:endParaRPr>
            </a:p>
          </xdr:txBody>
        </xdr:sp>
      </xdr:grpSp>
      <xdr:grpSp>
        <xdr:nvGrpSpPr>
          <xdr:cNvPr id="446" name="Grupo 445">
            <a:extLst>
              <a:ext uri="{FF2B5EF4-FFF2-40B4-BE49-F238E27FC236}">
                <a16:creationId xmlns:a16="http://schemas.microsoft.com/office/drawing/2014/main" id="{98835A4F-1F17-1806-1270-41BA54FC3B68}"/>
              </a:ext>
            </a:extLst>
          </xdr:cNvPr>
          <xdr:cNvGrpSpPr/>
        </xdr:nvGrpSpPr>
        <xdr:grpSpPr>
          <a:xfrm>
            <a:off x="13387917" y="8794751"/>
            <a:ext cx="2824541" cy="669661"/>
            <a:chOff x="14149917" y="8974666"/>
            <a:chExt cx="2824541" cy="669661"/>
          </a:xfrm>
        </xdr:grpSpPr>
        <xdr:cxnSp macro="">
          <xdr:nvCxnSpPr>
            <xdr:cNvPr id="447" name="Conector recto 446">
              <a:extLst>
                <a:ext uri="{FF2B5EF4-FFF2-40B4-BE49-F238E27FC236}">
                  <a16:creationId xmlns:a16="http://schemas.microsoft.com/office/drawing/2014/main" id="{9C9A52A8-8A36-CA1B-7957-5C2FA0550A67}"/>
                </a:ext>
              </a:extLst>
            </xdr:cNvPr>
            <xdr:cNvCxnSpPr/>
          </xdr:nvCxnSpPr>
          <xdr:spPr>
            <a:xfrm flipV="1">
              <a:off x="14149917" y="9310685"/>
              <a:ext cx="1117864" cy="2647"/>
            </a:xfrm>
            <a:prstGeom prst="line">
              <a:avLst/>
            </a:prstGeom>
            <a:ln w="9525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48" name="Rectángulo 447">
              <a:extLst>
                <a:ext uri="{FF2B5EF4-FFF2-40B4-BE49-F238E27FC236}">
                  <a16:creationId xmlns:a16="http://schemas.microsoft.com/office/drawing/2014/main" id="{4C984EB2-3924-9752-8E58-8E543B9E5D90}"/>
                </a:ext>
              </a:extLst>
            </xdr:cNvPr>
            <xdr:cNvSpPr/>
          </xdr:nvSpPr>
          <xdr:spPr>
            <a:xfrm>
              <a:off x="15250950" y="8974666"/>
              <a:ext cx="1723508" cy="338667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  <xdr:sp macro="" textlink="">
          <xdr:nvSpPr>
            <xdr:cNvPr id="449" name="Rectángulo 448">
              <a:extLst>
                <a:ext uri="{FF2B5EF4-FFF2-40B4-BE49-F238E27FC236}">
                  <a16:creationId xmlns:a16="http://schemas.microsoft.com/office/drawing/2014/main" id="{B0D3B8FE-86E0-4A6C-0FEE-56F295AA3774}"/>
                </a:ext>
              </a:extLst>
            </xdr:cNvPr>
            <xdr:cNvSpPr/>
          </xdr:nvSpPr>
          <xdr:spPr>
            <a:xfrm>
              <a:off x="15249071" y="9311507"/>
              <a:ext cx="1724479" cy="332820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18</xdr:col>
      <xdr:colOff>511968</xdr:colOff>
      <xdr:row>32</xdr:row>
      <xdr:rowOff>0</xdr:rowOff>
    </xdr:from>
    <xdr:to>
      <xdr:col>20</xdr:col>
      <xdr:colOff>717121</xdr:colOff>
      <xdr:row>33</xdr:row>
      <xdr:rowOff>179917</xdr:rowOff>
    </xdr:to>
    <xdr:grpSp>
      <xdr:nvGrpSpPr>
        <xdr:cNvPr id="453" name="Grupo 452">
          <a:extLst>
            <a:ext uri="{FF2B5EF4-FFF2-40B4-BE49-F238E27FC236}">
              <a16:creationId xmlns:a16="http://schemas.microsoft.com/office/drawing/2014/main" id="{E6114E36-7AF7-4BCB-8D94-175C16AF3F86}"/>
            </a:ext>
          </a:extLst>
        </xdr:cNvPr>
        <xdr:cNvGrpSpPr/>
      </xdr:nvGrpSpPr>
      <xdr:grpSpPr>
        <a:xfrm>
          <a:off x="14545468" y="6096000"/>
          <a:ext cx="1729153" cy="370417"/>
          <a:chOff x="14549438" y="6429375"/>
          <a:chExt cx="1729153" cy="370417"/>
        </a:xfrm>
      </xdr:grpSpPr>
      <xdr:sp macro="" textlink="'6.3'!P25">
        <xdr:nvSpPr>
          <xdr:cNvPr id="454" name="Rectángulo 453">
            <a:extLst>
              <a:ext uri="{FF2B5EF4-FFF2-40B4-BE49-F238E27FC236}">
                <a16:creationId xmlns:a16="http://schemas.microsoft.com/office/drawing/2014/main" id="{0754E523-9E98-01F6-CD63-977C7DD58F2E}"/>
              </a:ext>
            </a:extLst>
          </xdr:cNvPr>
          <xdr:cNvSpPr/>
        </xdr:nvSpPr>
        <xdr:spPr>
          <a:xfrm>
            <a:off x="15156656" y="6432936"/>
            <a:ext cx="809625" cy="366856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DC963462-5A59-45B2-8FC4-E0766F78181F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4.616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'6.3'!O25">
        <xdr:nvSpPr>
          <xdr:cNvPr id="455" name="Rectángulo 454">
            <a:extLst>
              <a:ext uri="{FF2B5EF4-FFF2-40B4-BE49-F238E27FC236}">
                <a16:creationId xmlns:a16="http://schemas.microsoft.com/office/drawing/2014/main" id="{7A9979BF-A517-F19C-D6F2-7C97BF638A6A}"/>
              </a:ext>
            </a:extLst>
          </xdr:cNvPr>
          <xdr:cNvSpPr/>
        </xdr:nvSpPr>
        <xdr:spPr>
          <a:xfrm>
            <a:off x="15799595" y="6434258"/>
            <a:ext cx="478996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548C0137-F00B-4FDE-A273-C7668FE93B43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días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456" name="Rectángulo 455">
            <a:extLst>
              <a:ext uri="{FF2B5EF4-FFF2-40B4-BE49-F238E27FC236}">
                <a16:creationId xmlns:a16="http://schemas.microsoft.com/office/drawing/2014/main" id="{3654243D-BC20-5CD9-596D-F6CF39CCF168}"/>
              </a:ext>
            </a:extLst>
          </xdr:cNvPr>
          <xdr:cNvSpPr/>
        </xdr:nvSpPr>
        <xdr:spPr>
          <a:xfrm>
            <a:off x="14555434" y="6438463"/>
            <a:ext cx="851253" cy="329578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Lead time =    </a:t>
            </a:r>
          </a:p>
        </xdr:txBody>
      </xdr:sp>
      <xdr:sp macro="" textlink="">
        <xdr:nvSpPr>
          <xdr:cNvPr id="457" name="Rectángulo 456">
            <a:extLst>
              <a:ext uri="{FF2B5EF4-FFF2-40B4-BE49-F238E27FC236}">
                <a16:creationId xmlns:a16="http://schemas.microsoft.com/office/drawing/2014/main" id="{BE771933-3851-82E1-7EE0-BCAC57F08FC2}"/>
              </a:ext>
            </a:extLst>
          </xdr:cNvPr>
          <xdr:cNvSpPr/>
        </xdr:nvSpPr>
        <xdr:spPr>
          <a:xfrm>
            <a:off x="14549438" y="6429375"/>
            <a:ext cx="1714499" cy="338667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18</xdr:col>
      <xdr:colOff>511967</xdr:colOff>
      <xdr:row>33</xdr:row>
      <xdr:rowOff>142875</xdr:rowOff>
    </xdr:from>
    <xdr:to>
      <xdr:col>20</xdr:col>
      <xdr:colOff>710889</xdr:colOff>
      <xdr:row>35</xdr:row>
      <xdr:rowOff>102658</xdr:rowOff>
    </xdr:to>
    <xdr:grpSp>
      <xdr:nvGrpSpPr>
        <xdr:cNvPr id="458" name="Grupo 457">
          <a:extLst>
            <a:ext uri="{FF2B5EF4-FFF2-40B4-BE49-F238E27FC236}">
              <a16:creationId xmlns:a16="http://schemas.microsoft.com/office/drawing/2014/main" id="{83B2B25E-801F-4159-9453-1C4B1A1B941D}"/>
            </a:ext>
          </a:extLst>
        </xdr:cNvPr>
        <xdr:cNvGrpSpPr/>
      </xdr:nvGrpSpPr>
      <xdr:grpSpPr>
        <a:xfrm>
          <a:off x="14545467" y="6429375"/>
          <a:ext cx="1722922" cy="340783"/>
          <a:chOff x="14562667" y="7609417"/>
          <a:chExt cx="1703750" cy="340783"/>
        </a:xfrm>
      </xdr:grpSpPr>
      <xdr:sp macro="" textlink="">
        <xdr:nvSpPr>
          <xdr:cNvPr id="459" name="Rectángulo 458">
            <a:extLst>
              <a:ext uri="{FF2B5EF4-FFF2-40B4-BE49-F238E27FC236}">
                <a16:creationId xmlns:a16="http://schemas.microsoft.com/office/drawing/2014/main" id="{11D85B1B-104A-D0C2-B946-88153CB03F52}"/>
              </a:ext>
            </a:extLst>
          </xdr:cNvPr>
          <xdr:cNvSpPr/>
        </xdr:nvSpPr>
        <xdr:spPr>
          <a:xfrm>
            <a:off x="14564429" y="7620276"/>
            <a:ext cx="821094" cy="329924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  TKT       =    </a:t>
            </a:r>
          </a:p>
        </xdr:txBody>
      </xdr:sp>
      <xdr:sp macro="" textlink="'6.3'!P30">
        <xdr:nvSpPr>
          <xdr:cNvPr id="460" name="Rectángulo 459">
            <a:extLst>
              <a:ext uri="{FF2B5EF4-FFF2-40B4-BE49-F238E27FC236}">
                <a16:creationId xmlns:a16="http://schemas.microsoft.com/office/drawing/2014/main" id="{D5C5E684-C70A-F627-EE4C-2DC1238B017B}"/>
              </a:ext>
            </a:extLst>
          </xdr:cNvPr>
          <xdr:cNvSpPr/>
        </xdr:nvSpPr>
        <xdr:spPr>
          <a:xfrm>
            <a:off x="15218075" y="7610068"/>
            <a:ext cx="524677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8BCF95A2-1728-4AE1-B907-326EB65E7717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39.9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'6.3'!O30">
        <xdr:nvSpPr>
          <xdr:cNvPr id="461" name="Rectángulo 460">
            <a:extLst>
              <a:ext uri="{FF2B5EF4-FFF2-40B4-BE49-F238E27FC236}">
                <a16:creationId xmlns:a16="http://schemas.microsoft.com/office/drawing/2014/main" id="{20EBB98D-9079-6BD0-AFEB-03FEBFD77772}"/>
              </a:ext>
            </a:extLst>
          </xdr:cNvPr>
          <xdr:cNvSpPr/>
        </xdr:nvSpPr>
        <xdr:spPr>
          <a:xfrm>
            <a:off x="15608416" y="7610067"/>
            <a:ext cx="658001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2F95CFCF-1A8A-4A5C-B344-EAEF12D93EEA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seg/und</a:t>
            </a:fld>
            <a:endParaRPr lang="es-PE" sz="2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462" name="Rectángulo 461">
            <a:extLst>
              <a:ext uri="{FF2B5EF4-FFF2-40B4-BE49-F238E27FC236}">
                <a16:creationId xmlns:a16="http://schemas.microsoft.com/office/drawing/2014/main" id="{AB0BA9B1-8465-8F0C-1DE6-94790A99D2EF}"/>
              </a:ext>
            </a:extLst>
          </xdr:cNvPr>
          <xdr:cNvSpPr/>
        </xdr:nvSpPr>
        <xdr:spPr>
          <a:xfrm>
            <a:off x="14562667" y="7609417"/>
            <a:ext cx="1694661" cy="328083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18</xdr:col>
      <xdr:colOff>511096</xdr:colOff>
      <xdr:row>35</xdr:row>
      <xdr:rowOff>88900</xdr:rowOff>
    </xdr:from>
    <xdr:to>
      <xdr:col>20</xdr:col>
      <xdr:colOff>711993</xdr:colOff>
      <xdr:row>37</xdr:row>
      <xdr:rowOff>52652</xdr:rowOff>
    </xdr:to>
    <xdr:grpSp>
      <xdr:nvGrpSpPr>
        <xdr:cNvPr id="463" name="Grupo 462">
          <a:extLst>
            <a:ext uri="{FF2B5EF4-FFF2-40B4-BE49-F238E27FC236}">
              <a16:creationId xmlns:a16="http://schemas.microsoft.com/office/drawing/2014/main" id="{89250445-8E1D-45D7-9AEB-FEFA1391341D}"/>
            </a:ext>
          </a:extLst>
        </xdr:cNvPr>
        <xdr:cNvGrpSpPr/>
      </xdr:nvGrpSpPr>
      <xdr:grpSpPr>
        <a:xfrm>
          <a:off x="14544596" y="6756400"/>
          <a:ext cx="1724897" cy="344752"/>
          <a:chOff x="14562667" y="7608514"/>
          <a:chExt cx="1703753" cy="341686"/>
        </a:xfrm>
      </xdr:grpSpPr>
      <xdr:sp macro="" textlink="">
        <xdr:nvSpPr>
          <xdr:cNvPr id="464" name="Rectángulo 463">
            <a:extLst>
              <a:ext uri="{FF2B5EF4-FFF2-40B4-BE49-F238E27FC236}">
                <a16:creationId xmlns:a16="http://schemas.microsoft.com/office/drawing/2014/main" id="{EBCA0683-DE53-CF10-FB1B-EF3261579494}"/>
              </a:ext>
            </a:extLst>
          </xdr:cNvPr>
          <xdr:cNvSpPr/>
        </xdr:nvSpPr>
        <xdr:spPr>
          <a:xfrm>
            <a:off x="14564428" y="7608514"/>
            <a:ext cx="846590" cy="341686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%TNVA  =    </a:t>
            </a:r>
          </a:p>
        </xdr:txBody>
      </xdr:sp>
      <xdr:sp macro="" textlink="'6.3'!P24">
        <xdr:nvSpPr>
          <xdr:cNvPr id="465" name="Rectángulo 464">
            <a:extLst>
              <a:ext uri="{FF2B5EF4-FFF2-40B4-BE49-F238E27FC236}">
                <a16:creationId xmlns:a16="http://schemas.microsoft.com/office/drawing/2014/main" id="{F61D339F-09A4-146D-F862-7257395590F0}"/>
              </a:ext>
            </a:extLst>
          </xdr:cNvPr>
          <xdr:cNvSpPr/>
        </xdr:nvSpPr>
        <xdr:spPr>
          <a:xfrm>
            <a:off x="15246518" y="7610068"/>
            <a:ext cx="587500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BC31D038-C3E3-4AC2-B851-630448648122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99.971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'6.3'!O24">
        <xdr:nvSpPr>
          <xdr:cNvPr id="466" name="Rectángulo 465">
            <a:extLst>
              <a:ext uri="{FF2B5EF4-FFF2-40B4-BE49-F238E27FC236}">
                <a16:creationId xmlns:a16="http://schemas.microsoft.com/office/drawing/2014/main" id="{EA4CB942-0786-D1E7-C991-A15CDCB136D2}"/>
              </a:ext>
            </a:extLst>
          </xdr:cNvPr>
          <xdr:cNvSpPr/>
        </xdr:nvSpPr>
        <xdr:spPr>
          <a:xfrm>
            <a:off x="15798769" y="7610067"/>
            <a:ext cx="467651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ECD03A7A-43CD-49F3-8468-4D4000E9A73D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%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467" name="Rectángulo 466">
            <a:extLst>
              <a:ext uri="{FF2B5EF4-FFF2-40B4-BE49-F238E27FC236}">
                <a16:creationId xmlns:a16="http://schemas.microsoft.com/office/drawing/2014/main" id="{1B5F7111-58B8-FDA9-D39F-A93772E207BC}"/>
              </a:ext>
            </a:extLst>
          </xdr:cNvPr>
          <xdr:cNvSpPr/>
        </xdr:nvSpPr>
        <xdr:spPr>
          <a:xfrm>
            <a:off x="14562667" y="7609417"/>
            <a:ext cx="1694661" cy="328083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18</xdr:col>
      <xdr:colOff>512379</xdr:colOff>
      <xdr:row>37</xdr:row>
      <xdr:rowOff>38090</xdr:rowOff>
    </xdr:from>
    <xdr:to>
      <xdr:col>20</xdr:col>
      <xdr:colOff>711199</xdr:colOff>
      <xdr:row>38</xdr:row>
      <xdr:rowOff>171026</xdr:rowOff>
    </xdr:to>
    <xdr:grpSp>
      <xdr:nvGrpSpPr>
        <xdr:cNvPr id="468" name="Grupo 467">
          <a:extLst>
            <a:ext uri="{FF2B5EF4-FFF2-40B4-BE49-F238E27FC236}">
              <a16:creationId xmlns:a16="http://schemas.microsoft.com/office/drawing/2014/main" id="{AC3D245D-384C-4C85-A565-F302CEBF59D2}"/>
            </a:ext>
          </a:extLst>
        </xdr:cNvPr>
        <xdr:cNvGrpSpPr/>
      </xdr:nvGrpSpPr>
      <xdr:grpSpPr>
        <a:xfrm>
          <a:off x="14545879" y="7086590"/>
          <a:ext cx="1722820" cy="323436"/>
          <a:chOff x="14544675" y="7079456"/>
          <a:chExt cx="1726407" cy="330362"/>
        </a:xfrm>
      </xdr:grpSpPr>
      <xdr:sp macro="" textlink="">
        <xdr:nvSpPr>
          <xdr:cNvPr id="469" name="Rectángulo 468">
            <a:extLst>
              <a:ext uri="{FF2B5EF4-FFF2-40B4-BE49-F238E27FC236}">
                <a16:creationId xmlns:a16="http://schemas.microsoft.com/office/drawing/2014/main" id="{D12B3A30-FF18-AD0D-5286-091828721347}"/>
              </a:ext>
            </a:extLst>
          </xdr:cNvPr>
          <xdr:cNvSpPr/>
        </xdr:nvSpPr>
        <xdr:spPr>
          <a:xfrm>
            <a:off x="14546460" y="7090315"/>
            <a:ext cx="800696" cy="317146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  %TVA   =    </a:t>
            </a:r>
          </a:p>
        </xdr:txBody>
      </xdr:sp>
      <xdr:sp macro="" textlink="'6.3'!P23">
        <xdr:nvSpPr>
          <xdr:cNvPr id="470" name="Rectángulo 469">
            <a:extLst>
              <a:ext uri="{FF2B5EF4-FFF2-40B4-BE49-F238E27FC236}">
                <a16:creationId xmlns:a16="http://schemas.microsoft.com/office/drawing/2014/main" id="{BF425539-D6BA-D855-51F6-904A85699CF1}"/>
              </a:ext>
            </a:extLst>
          </xdr:cNvPr>
          <xdr:cNvSpPr/>
        </xdr:nvSpPr>
        <xdr:spPr>
          <a:xfrm>
            <a:off x="15228093" y="7080107"/>
            <a:ext cx="619125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4C8855F8-7105-46BD-BCF5-35AE03CB22F5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0.029</a:t>
            </a:fld>
            <a:endParaRPr lang="es-PE" sz="200" b="0">
              <a:solidFill>
                <a:schemeClr val="tx1"/>
              </a:solidFill>
              <a:latin typeface="+mn-lt"/>
            </a:endParaRPr>
          </a:p>
        </xdr:txBody>
      </xdr:sp>
      <xdr:sp macro="" textlink="'6.3'!O23">
        <xdr:nvSpPr>
          <xdr:cNvPr id="471" name="Rectángulo 470">
            <a:extLst>
              <a:ext uri="{FF2B5EF4-FFF2-40B4-BE49-F238E27FC236}">
                <a16:creationId xmlns:a16="http://schemas.microsoft.com/office/drawing/2014/main" id="{07198E8B-5BFF-1FE9-69F7-9DB859C6CBC3}"/>
              </a:ext>
            </a:extLst>
          </xdr:cNvPr>
          <xdr:cNvSpPr/>
        </xdr:nvSpPr>
        <xdr:spPr>
          <a:xfrm>
            <a:off x="15835312" y="7080106"/>
            <a:ext cx="435770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109A0A3-A401-44A1-A59B-422509EB422C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%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472" name="Rectángulo 471">
            <a:extLst>
              <a:ext uri="{FF2B5EF4-FFF2-40B4-BE49-F238E27FC236}">
                <a16:creationId xmlns:a16="http://schemas.microsoft.com/office/drawing/2014/main" id="{686F5C8B-4279-B0E6-1865-0D0F996CDD84}"/>
              </a:ext>
            </a:extLst>
          </xdr:cNvPr>
          <xdr:cNvSpPr/>
        </xdr:nvSpPr>
        <xdr:spPr>
          <a:xfrm>
            <a:off x="14544675" y="7079456"/>
            <a:ext cx="1717194" cy="328083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21168</xdr:colOff>
      <xdr:row>0</xdr:row>
      <xdr:rowOff>0</xdr:rowOff>
    </xdr:from>
    <xdr:to>
      <xdr:col>16</xdr:col>
      <xdr:colOff>10585</xdr:colOff>
      <xdr:row>2</xdr:row>
      <xdr:rowOff>148167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pSpPr/>
      </xdr:nvGrpSpPr>
      <xdr:grpSpPr>
        <a:xfrm>
          <a:off x="2624668" y="0"/>
          <a:ext cx="17208500" cy="529167"/>
          <a:chOff x="2624667" y="0"/>
          <a:chExt cx="10647832" cy="529167"/>
        </a:xfrm>
      </xdr:grpSpPr>
      <xdr:sp macro="" textlink="">
        <xdr:nvSpPr>
          <xdr:cNvPr id="20" name="Rectángulo 19">
            <a:extLst>
              <a:ext uri="{FF2B5EF4-FFF2-40B4-BE49-F238E27FC236}">
                <a16:creationId xmlns:a16="http://schemas.microsoft.com/office/drawing/2014/main" id="{00000000-0008-0000-0A00-000014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21" name="TextBox 4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SpPr txBox="1"/>
        </xdr:nvSpPr>
        <xdr:spPr>
          <a:xfrm>
            <a:off x="2669965" y="106891"/>
            <a:ext cx="5436867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6.6. Definir e implantar planes de acción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14</xdr:row>
      <xdr:rowOff>354589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pSpPr/>
      </xdr:nvGrpSpPr>
      <xdr:grpSpPr>
        <a:xfrm>
          <a:off x="0" y="0"/>
          <a:ext cx="2675282" cy="6926839"/>
          <a:chOff x="0" y="0"/>
          <a:chExt cx="2675282" cy="6926839"/>
        </a:xfrm>
      </xdr:grpSpPr>
      <xdr:grpSp>
        <xdr:nvGrpSpPr>
          <xdr:cNvPr id="24" name="Grupo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26" name="Grupo 25">
              <a:extLst>
                <a:ext uri="{FF2B5EF4-FFF2-40B4-BE49-F238E27FC236}">
                  <a16:creationId xmlns:a16="http://schemas.microsoft.com/office/drawing/2014/main" id="{00000000-0008-0000-0A00-00001A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28" name="Rectángulo 27">
                <a:extLst>
                  <a:ext uri="{FF2B5EF4-FFF2-40B4-BE49-F238E27FC236}">
                    <a16:creationId xmlns:a16="http://schemas.microsoft.com/office/drawing/2014/main" id="{00000000-0008-0000-0A00-00001C00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9" name="Rectángulo: esquinas redondeadas 28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00000000-0008-0000-0A00-00001D00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30" name="Rectángulo: esquinas redondeadas 29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0000000-0008-0000-0A00-00001E00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31" name="Rectángulo: esquinas redondeadas 30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A00-00001F00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2" name="Rectángulo: esquinas redondeadas 31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A00-00002000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3" name="Rectángulo: esquinas redondeadas 32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A00-00002100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4" name="Rectángulo: esquinas redondeadas 33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A00-00002200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5" name="Rectángulo: esquinas redondeadas 34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A00-00002300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36" name="Rectángulo: esquinas redondeadas 35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A00-00002400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37" name="Rectángulo: esquinas redondeadas 36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A00-00002500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" name="Rectángulo: esquinas redondeadas 37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A00-00002600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39" name="Rectángulo: esquinas redondeadas 38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A00-00002700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40" name="Imagen 39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A00-000028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27" name="Rectángulo 26">
              <a:extLst>
                <a:ext uri="{FF2B5EF4-FFF2-40B4-BE49-F238E27FC236}">
                  <a16:creationId xmlns:a16="http://schemas.microsoft.com/office/drawing/2014/main" id="{00000000-0008-0000-0A00-00001B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25" name="Rectángulo: esquinas redondeadas 24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21167</xdr:colOff>
      <xdr:row>0</xdr:row>
      <xdr:rowOff>0</xdr:rowOff>
    </xdr:from>
    <xdr:to>
      <xdr:col>19</xdr:col>
      <xdr:colOff>455083</xdr:colOff>
      <xdr:row>2</xdr:row>
      <xdr:rowOff>148167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GrpSpPr/>
      </xdr:nvGrpSpPr>
      <xdr:grpSpPr>
        <a:xfrm>
          <a:off x="2624667" y="0"/>
          <a:ext cx="12625916" cy="529167"/>
          <a:chOff x="2624667" y="0"/>
          <a:chExt cx="10647832" cy="529167"/>
        </a:xfrm>
      </xdr:grpSpPr>
      <xdr:sp macro="" textlink="">
        <xdr:nvSpPr>
          <xdr:cNvPr id="20" name="Rectángulo 19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21" name="TextBox 4">
            <a:extLst>
              <a:ext uri="{FF2B5EF4-FFF2-40B4-BE49-F238E27FC236}">
                <a16:creationId xmlns:a16="http://schemas.microsoft.com/office/drawing/2014/main" id="{00000000-0008-0000-0B00-000015000000}"/>
              </a:ext>
            </a:extLst>
          </xdr:cNvPr>
          <xdr:cNvSpPr txBox="1"/>
        </xdr:nvSpPr>
        <xdr:spPr>
          <a:xfrm>
            <a:off x="2669965" y="106891"/>
            <a:ext cx="2221717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6.7. Dashboard VSM</a:t>
            </a:r>
          </a:p>
        </xdr:txBody>
      </xdr:sp>
    </xdr:grpSp>
    <xdr:clientData/>
  </xdr:twoCellAnchor>
  <xdr:twoCellAnchor>
    <xdr:from>
      <xdr:col>8</xdr:col>
      <xdr:colOff>603252</xdr:colOff>
      <xdr:row>3</xdr:row>
      <xdr:rowOff>84666</xdr:rowOff>
    </xdr:from>
    <xdr:to>
      <xdr:col>14</xdr:col>
      <xdr:colOff>158750</xdr:colOff>
      <xdr:row>16</xdr:row>
      <xdr:rowOff>190499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36</xdr:row>
      <xdr:rowOff>68839</xdr:rowOff>
    </xdr:to>
    <xdr:grpSp>
      <xdr:nvGrpSpPr>
        <xdr:cNvPr id="47" name="Grupo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GrpSpPr/>
      </xdr:nvGrpSpPr>
      <xdr:grpSpPr>
        <a:xfrm>
          <a:off x="0" y="0"/>
          <a:ext cx="2675282" cy="6926839"/>
          <a:chOff x="0" y="0"/>
          <a:chExt cx="2675282" cy="6926839"/>
        </a:xfrm>
      </xdr:grpSpPr>
      <xdr:grpSp>
        <xdr:nvGrpSpPr>
          <xdr:cNvPr id="48" name="Grupo 47">
            <a:extLst>
              <a:ext uri="{FF2B5EF4-FFF2-40B4-BE49-F238E27FC236}">
                <a16:creationId xmlns:a16="http://schemas.microsoft.com/office/drawing/2014/main" id="{00000000-0008-0000-0B00-000030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50" name="Grupo 49">
              <a:extLst>
                <a:ext uri="{FF2B5EF4-FFF2-40B4-BE49-F238E27FC236}">
                  <a16:creationId xmlns:a16="http://schemas.microsoft.com/office/drawing/2014/main" id="{00000000-0008-0000-0B00-000032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52" name="Rectángulo 51">
                <a:extLst>
                  <a:ext uri="{FF2B5EF4-FFF2-40B4-BE49-F238E27FC236}">
                    <a16:creationId xmlns:a16="http://schemas.microsoft.com/office/drawing/2014/main" id="{00000000-0008-0000-0B00-00003400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53" name="Rectángulo: esquinas redondeadas 52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0000000-0008-0000-0B00-00003500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54" name="Rectángulo: esquinas redondeadas 53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B00-00003600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55" name="Rectángulo: esquinas redondeadas 54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B00-00003700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56" name="Rectángulo: esquinas redondeadas 55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B00-00003800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57" name="Rectángulo: esquinas redondeadas 56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B00-00003900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58" name="Rectángulo: esquinas redondeadas 57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B00-00003A00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59" name="Rectángulo: esquinas redondeadas 58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B00-00003B00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60" name="Rectángulo: esquinas redondeadas 59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B00-00003C00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61" name="Rectángulo: esquinas redondeadas 6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B00-00003D00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62" name="Rectángulo: esquinas redondeadas 61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B00-00003E00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63" name="Rectángulo: esquinas redondeadas 62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00000000-0008-0000-0B00-00003F00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64" name="Imagen 63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B00-000040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51" name="Rectángulo 50">
              <a:extLst>
                <a:ext uri="{FF2B5EF4-FFF2-40B4-BE49-F238E27FC236}">
                  <a16:creationId xmlns:a16="http://schemas.microsoft.com/office/drawing/2014/main" id="{00000000-0008-0000-0B00-000033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49" name="Rectángulo: esquinas redondeadas 48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B00-000031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  <xdr:twoCellAnchor>
    <xdr:from>
      <xdr:col>3</xdr:col>
      <xdr:colOff>232833</xdr:colOff>
      <xdr:row>3</xdr:row>
      <xdr:rowOff>126999</xdr:rowOff>
    </xdr:from>
    <xdr:to>
      <xdr:col>8</xdr:col>
      <xdr:colOff>412750</xdr:colOff>
      <xdr:row>17</xdr:row>
      <xdr:rowOff>10582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328082</xdr:colOff>
      <xdr:row>18</xdr:row>
      <xdr:rowOff>21167</xdr:rowOff>
    </xdr:from>
    <xdr:to>
      <xdr:col>19</xdr:col>
      <xdr:colOff>518583</xdr:colOff>
      <xdr:row>30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582083</xdr:colOff>
      <xdr:row>17</xdr:row>
      <xdr:rowOff>137584</xdr:rowOff>
    </xdr:from>
    <xdr:to>
      <xdr:col>14</xdr:col>
      <xdr:colOff>158750</xdr:colOff>
      <xdr:row>30</xdr:row>
      <xdr:rowOff>84668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254000</xdr:colOff>
      <xdr:row>17</xdr:row>
      <xdr:rowOff>137582</xdr:rowOff>
    </xdr:from>
    <xdr:to>
      <xdr:col>8</xdr:col>
      <xdr:colOff>391583</xdr:colOff>
      <xdr:row>30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613834</xdr:colOff>
      <xdr:row>31</xdr:row>
      <xdr:rowOff>63501</xdr:rowOff>
    </xdr:from>
    <xdr:to>
      <xdr:col>14</xdr:col>
      <xdr:colOff>137583</xdr:colOff>
      <xdr:row>44</xdr:row>
      <xdr:rowOff>179918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296333</xdr:colOff>
      <xdr:row>3</xdr:row>
      <xdr:rowOff>95251</xdr:rowOff>
    </xdr:from>
    <xdr:to>
      <xdr:col>19</xdr:col>
      <xdr:colOff>476250</xdr:colOff>
      <xdr:row>17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627097</xdr:colOff>
      <xdr:row>4</xdr:row>
      <xdr:rowOff>84666</xdr:rowOff>
    </xdr:from>
    <xdr:to>
      <xdr:col>15</xdr:col>
      <xdr:colOff>84665</xdr:colOff>
      <xdr:row>27</xdr:row>
      <xdr:rowOff>148167</xdr:rowOff>
    </xdr:to>
    <xdr:pic>
      <xdr:nvPicPr>
        <xdr:cNvPr id="19" name="Imagen 18" descr="Diagrama&#10;&#10;Descripción generada automáticament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2597" y="846666"/>
          <a:ext cx="7839568" cy="4445001"/>
        </a:xfrm>
        <a:prstGeom prst="rect">
          <a:avLst/>
        </a:prstGeom>
      </xdr:spPr>
    </xdr:pic>
    <xdr:clientData/>
  </xdr:twoCellAnchor>
  <xdr:twoCellAnchor>
    <xdr:from>
      <xdr:col>3</xdr:col>
      <xdr:colOff>10583</xdr:colOff>
      <xdr:row>0</xdr:row>
      <xdr:rowOff>0</xdr:rowOff>
    </xdr:from>
    <xdr:to>
      <xdr:col>16</xdr:col>
      <xdr:colOff>752415</xdr:colOff>
      <xdr:row>2</xdr:row>
      <xdr:rowOff>148167</xdr:rowOff>
    </xdr:to>
    <xdr:grpSp>
      <xdr:nvGrpSpPr>
        <xdr:cNvPr id="54" name="Grupo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2614083" y="0"/>
          <a:ext cx="10647832" cy="529167"/>
          <a:chOff x="2624667" y="0"/>
          <a:chExt cx="10647832" cy="529167"/>
        </a:xfrm>
      </xdr:grpSpPr>
      <xdr:sp macro="" textlink="">
        <xdr:nvSpPr>
          <xdr:cNvPr id="55" name="Rectángulo 54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56" name="TextBox 4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 txBox="1"/>
        </xdr:nvSpPr>
        <xdr:spPr>
          <a:xfrm>
            <a:off x="2669966" y="106891"/>
            <a:ext cx="3923451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 Beneficios del VSM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36</xdr:row>
      <xdr:rowOff>68839</xdr:rowOff>
    </xdr:to>
    <xdr:grpSp>
      <xdr:nvGrpSpPr>
        <xdr:cNvPr id="93" name="Grupo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pSpPr/>
      </xdr:nvGrpSpPr>
      <xdr:grpSpPr>
        <a:xfrm>
          <a:off x="0" y="0"/>
          <a:ext cx="2675282" cy="6926839"/>
          <a:chOff x="0" y="0"/>
          <a:chExt cx="2675282" cy="6926839"/>
        </a:xfrm>
      </xdr:grpSpPr>
      <xdr:grpSp>
        <xdr:nvGrpSpPr>
          <xdr:cNvPr id="94" name="Grupo 93">
            <a:extLst>
              <a:ext uri="{FF2B5EF4-FFF2-40B4-BE49-F238E27FC236}">
                <a16:creationId xmlns:a16="http://schemas.microsoft.com/office/drawing/2014/main" id="{00000000-0008-0000-0100-00005E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96" name="Grupo 95"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98" name="Rectángulo 97">
                <a:extLst>
                  <a:ext uri="{FF2B5EF4-FFF2-40B4-BE49-F238E27FC236}">
                    <a16:creationId xmlns:a16="http://schemas.microsoft.com/office/drawing/2014/main" id="{00000000-0008-0000-0100-00006200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99" name="Rectángulo: esquinas redondeadas 98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0000000-0008-0000-0100-00006300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100" name="Rectángulo: esquinas redondeadas 99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100-00006400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101" name="Rectángulo: esquinas redondeadas 100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100-00006500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02" name="Rectángulo: esquinas redondeadas 101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100-00006600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03" name="Rectángulo: esquinas redondeadas 102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100-00006700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04" name="Rectángulo: esquinas redondeadas 103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100-00006800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05" name="Rectángulo: esquinas redondeadas 104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100-00006900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106" name="Rectángulo: esquinas redondeadas 105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100-00006A00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07" name="Rectángulo: esquinas redondeadas 106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100-00006B00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08" name="Rectángulo: esquinas redondeadas 107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100-00006C00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109" name="Rectángulo: esquinas redondeadas 108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00000000-0008-0000-0100-00006D00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110" name="Imagen 109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100-00006E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97" name="Rectángulo 96">
              <a:extLst>
                <a:ext uri="{FF2B5EF4-FFF2-40B4-BE49-F238E27FC236}">
                  <a16:creationId xmlns:a16="http://schemas.microsoft.com/office/drawing/2014/main" id="{00000000-0008-0000-0100-000061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95" name="Rectángulo: esquinas redondeadas 9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451908</xdr:colOff>
      <xdr:row>5</xdr:row>
      <xdr:rowOff>7408</xdr:rowOff>
    </xdr:from>
    <xdr:to>
      <xdr:col>13</xdr:col>
      <xdr:colOff>470958</xdr:colOff>
      <xdr:row>27</xdr:row>
      <xdr:rowOff>94782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9408" y="959908"/>
          <a:ext cx="6115050" cy="4278374"/>
        </a:xfrm>
        <a:prstGeom prst="rect">
          <a:avLst/>
        </a:prstGeom>
      </xdr:spPr>
    </xdr:pic>
    <xdr:clientData/>
  </xdr:twoCellAnchor>
  <xdr:twoCellAnchor>
    <xdr:from>
      <xdr:col>3</xdr:col>
      <xdr:colOff>10583</xdr:colOff>
      <xdr:row>0</xdr:row>
      <xdr:rowOff>0</xdr:rowOff>
    </xdr:from>
    <xdr:to>
      <xdr:col>16</xdr:col>
      <xdr:colOff>752415</xdr:colOff>
      <xdr:row>2</xdr:row>
      <xdr:rowOff>148167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pSpPr/>
      </xdr:nvGrpSpPr>
      <xdr:grpSpPr>
        <a:xfrm>
          <a:off x="2614083" y="0"/>
          <a:ext cx="10647832" cy="529167"/>
          <a:chOff x="2624667" y="0"/>
          <a:chExt cx="10647832" cy="529167"/>
        </a:xfrm>
      </xdr:grpSpPr>
      <xdr:sp macro="" textlink="">
        <xdr:nvSpPr>
          <xdr:cNvPr id="38" name="Rectángulo 37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39" name="TextBox 4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SpPr txBox="1"/>
        </xdr:nvSpPr>
        <xdr:spPr>
          <a:xfrm>
            <a:off x="2669966" y="106891"/>
            <a:ext cx="3923451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 Ventana de Valor - VSM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36</xdr:row>
      <xdr:rowOff>68839</xdr:rowOff>
    </xdr:to>
    <xdr:grpSp>
      <xdr:nvGrpSpPr>
        <xdr:cNvPr id="59" name="Grup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GrpSpPr/>
      </xdr:nvGrpSpPr>
      <xdr:grpSpPr>
        <a:xfrm>
          <a:off x="0" y="0"/>
          <a:ext cx="2675282" cy="6926839"/>
          <a:chOff x="0" y="0"/>
          <a:chExt cx="2675282" cy="6926839"/>
        </a:xfrm>
      </xdr:grpSpPr>
      <xdr:grpSp>
        <xdr:nvGrpSpPr>
          <xdr:cNvPr id="60" name="Grupo 59">
            <a:extLst>
              <a:ext uri="{FF2B5EF4-FFF2-40B4-BE49-F238E27FC236}">
                <a16:creationId xmlns:a16="http://schemas.microsoft.com/office/drawing/2014/main" id="{00000000-0008-0000-0200-00003C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62" name="Grupo 61">
              <a:extLst>
                <a:ext uri="{FF2B5EF4-FFF2-40B4-BE49-F238E27FC236}">
                  <a16:creationId xmlns:a16="http://schemas.microsoft.com/office/drawing/2014/main" id="{00000000-0008-0000-0200-00003E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64" name="Rectángulo 63">
                <a:extLst>
                  <a:ext uri="{FF2B5EF4-FFF2-40B4-BE49-F238E27FC236}">
                    <a16:creationId xmlns:a16="http://schemas.microsoft.com/office/drawing/2014/main" id="{00000000-0008-0000-0200-00004000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65" name="Rectángulo: esquinas redondeadas 64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0000000-0008-0000-0200-00004100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66" name="Rectángulo: esquinas redondeadas 65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200-00004200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67" name="Rectángulo: esquinas redondeadas 66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200-00004300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68" name="Rectángulo: esquinas redondeadas 67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200-00004400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69" name="Rectángulo: esquinas redondeadas 68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200-00004500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70" name="Rectángulo: esquinas redondeadas 69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200-00004600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71" name="Rectángulo: esquinas redondeadas 70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200-00004700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72" name="Rectángulo: esquinas redondeadas 71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200-00004800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73" name="Rectángulo: esquinas redondeadas 72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200-00004900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74" name="Rectángulo: esquinas redondeadas 73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200-00004A00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75" name="Rectángulo: esquinas redondeadas 74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00000000-0008-0000-0200-00004B00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76" name="Imagen 75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200-00004C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63" name="Rectángulo 62">
              <a:extLst>
                <a:ext uri="{FF2B5EF4-FFF2-40B4-BE49-F238E27FC236}">
                  <a16:creationId xmlns:a16="http://schemas.microsoft.com/office/drawing/2014/main" id="{00000000-0008-0000-0200-00003F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61" name="Rectángulo: esquinas redondeadas 60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200-00003D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547988</xdr:colOff>
      <xdr:row>28</xdr:row>
      <xdr:rowOff>148016</xdr:rowOff>
    </xdr:from>
    <xdr:to>
      <xdr:col>33</xdr:col>
      <xdr:colOff>23533</xdr:colOff>
      <xdr:row>35</xdr:row>
      <xdr:rowOff>158980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47988" y="4910516"/>
          <a:ext cx="11667545" cy="1344464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PE" sz="1200">
            <a:latin typeface="+mn-lt"/>
          </a:endParaRPr>
        </a:p>
      </xdr:txBody>
    </xdr:sp>
    <xdr:clientData/>
  </xdr:twoCellAnchor>
  <xdr:twoCellAnchor>
    <xdr:from>
      <xdr:col>17</xdr:col>
      <xdr:colOff>547988</xdr:colOff>
      <xdr:row>20</xdr:row>
      <xdr:rowOff>85389</xdr:rowOff>
    </xdr:from>
    <xdr:to>
      <xdr:col>33</xdr:col>
      <xdr:colOff>23533</xdr:colOff>
      <xdr:row>28</xdr:row>
      <xdr:rowOff>103761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47988" y="3323889"/>
          <a:ext cx="11667545" cy="1542372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PE" sz="1200">
            <a:latin typeface="+mn-lt"/>
          </a:endParaRPr>
        </a:p>
      </xdr:txBody>
    </xdr:sp>
    <xdr:clientData/>
  </xdr:twoCellAnchor>
  <xdr:twoCellAnchor>
    <xdr:from>
      <xdr:col>17</xdr:col>
      <xdr:colOff>547988</xdr:colOff>
      <xdr:row>13</xdr:row>
      <xdr:rowOff>30488</xdr:rowOff>
    </xdr:from>
    <xdr:to>
      <xdr:col>33</xdr:col>
      <xdr:colOff>36003</xdr:colOff>
      <xdr:row>20</xdr:row>
      <xdr:rowOff>48860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47988" y="1744988"/>
          <a:ext cx="11680015" cy="1542372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PE" sz="1200">
            <a:latin typeface="+mn-lt"/>
          </a:endParaRPr>
        </a:p>
      </xdr:txBody>
    </xdr:sp>
    <xdr:clientData/>
  </xdr:twoCellAnchor>
  <xdr:twoCellAnchor>
    <xdr:from>
      <xdr:col>17</xdr:col>
      <xdr:colOff>547988</xdr:colOff>
      <xdr:row>4</xdr:row>
      <xdr:rowOff>0</xdr:rowOff>
    </xdr:from>
    <xdr:to>
      <xdr:col>33</xdr:col>
      <xdr:colOff>52944</xdr:colOff>
      <xdr:row>12</xdr:row>
      <xdr:rowOff>186165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547988" y="302476"/>
          <a:ext cx="11696956" cy="1407689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PE" sz="1200">
            <a:latin typeface="+mn-lt"/>
          </a:endParaRPr>
        </a:p>
      </xdr:txBody>
    </xdr:sp>
    <xdr:clientData/>
  </xdr:twoCellAnchor>
  <xdr:twoCellAnchor>
    <xdr:from>
      <xdr:col>17</xdr:col>
      <xdr:colOff>504825</xdr:colOff>
      <xdr:row>6</xdr:row>
      <xdr:rowOff>100107</xdr:rowOff>
    </xdr:from>
    <xdr:to>
      <xdr:col>19</xdr:col>
      <xdr:colOff>604785</xdr:colOff>
      <xdr:row>11</xdr:row>
      <xdr:rowOff>6034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/>
        </xdr:cNvSpPr>
      </xdr:nvSpPr>
      <xdr:spPr>
        <a:xfrm>
          <a:off x="504825" y="671607"/>
          <a:ext cx="1623960" cy="667927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200" b="1">
              <a:latin typeface="+mn-lt"/>
              <a:cs typeface="Arial" panose="020B0604020202020204" pitchFamily="34" charset="0"/>
            </a:rPr>
            <a:t>Símbolos de procesos de VSM</a:t>
          </a:r>
          <a:endParaRPr lang="es-PE" sz="1200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20</xdr:col>
      <xdr:colOff>194376</xdr:colOff>
      <xdr:row>5</xdr:row>
      <xdr:rowOff>65761</xdr:rowOff>
    </xdr:from>
    <xdr:to>
      <xdr:col>21</xdr:col>
      <xdr:colOff>452010</xdr:colOff>
      <xdr:row>6</xdr:row>
      <xdr:rowOff>108736</xdr:rowOff>
    </xdr:to>
    <xdr:pic>
      <xdr:nvPicPr>
        <xdr:cNvPr id="7" name="Imagen 6" descr="Forma, Flecha&#10;&#10;Descripción generada automáticament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9474" r="90000">
                      <a14:foregroundMark x1="9474" y1="49333" x2="9474" y2="49333"/>
                      <a14:foregroundMark x1="90000" y1="55333" x2="90000" y2="55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80376" y="446761"/>
          <a:ext cx="1019634" cy="804975"/>
        </a:xfrm>
        <a:prstGeom prst="rect">
          <a:avLst/>
        </a:prstGeom>
      </xdr:spPr>
    </xdr:pic>
    <xdr:clientData/>
  </xdr:twoCellAnchor>
  <xdr:twoCellAnchor>
    <xdr:from>
      <xdr:col>19</xdr:col>
      <xdr:colOff>694841</xdr:colOff>
      <xdr:row>9</xdr:row>
      <xdr:rowOff>109771</xdr:rowOff>
    </xdr:from>
    <xdr:to>
      <xdr:col>22</xdr:col>
      <xdr:colOff>389354</xdr:colOff>
      <xdr:row>12</xdr:row>
      <xdr:rowOff>8976</xdr:rowOff>
    </xdr:to>
    <xdr:sp macro="" textlink="">
      <xdr:nvSpPr>
        <xdr:cNvPr id="8" name="CuadroTexto 1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2218841" y="1252771"/>
          <a:ext cx="1980513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Cliente/ proveedor</a:t>
          </a:r>
        </a:p>
      </xdr:txBody>
    </xdr:sp>
    <xdr:clientData/>
  </xdr:twoCellAnchor>
  <xdr:twoCellAnchor editAs="oneCell">
    <xdr:from>
      <xdr:col>23</xdr:col>
      <xdr:colOff>70058</xdr:colOff>
      <xdr:row>4</xdr:row>
      <xdr:rowOff>0</xdr:rowOff>
    </xdr:from>
    <xdr:to>
      <xdr:col>24</xdr:col>
      <xdr:colOff>416307</xdr:colOff>
      <xdr:row>5</xdr:row>
      <xdr:rowOff>622703</xdr:rowOff>
    </xdr:to>
    <xdr:pic>
      <xdr:nvPicPr>
        <xdr:cNvPr id="9" name="Imagen 8" descr="Icono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9424" r="89529">
                      <a14:foregroundMark x1="9424" y1="28667" x2="9424" y2="28667"/>
                    </a14:backgroundRemoval>
                  </a14:imgEffect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42058" y="353907"/>
          <a:ext cx="1108249" cy="870353"/>
        </a:xfrm>
        <a:prstGeom prst="rect">
          <a:avLst/>
        </a:prstGeom>
      </xdr:spPr>
    </xdr:pic>
    <xdr:clientData/>
  </xdr:twoCellAnchor>
  <xdr:twoCellAnchor>
    <xdr:from>
      <xdr:col>22</xdr:col>
      <xdr:colOff>351837</xdr:colOff>
      <xdr:row>9</xdr:row>
      <xdr:rowOff>97420</xdr:rowOff>
    </xdr:from>
    <xdr:to>
      <xdr:col>25</xdr:col>
      <xdr:colOff>60507</xdr:colOff>
      <xdr:row>11</xdr:row>
      <xdr:rowOff>187125</xdr:rowOff>
    </xdr:to>
    <xdr:sp macro="" textlink="">
      <xdr:nvSpPr>
        <xdr:cNvPr id="10" name="CuadroTexto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161837" y="1240420"/>
          <a:ext cx="1994670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Proceso específico</a:t>
          </a:r>
        </a:p>
      </xdr:txBody>
    </xdr:sp>
    <xdr:clientData/>
  </xdr:twoCellAnchor>
  <xdr:twoCellAnchor editAs="oneCell">
    <xdr:from>
      <xdr:col>27</xdr:col>
      <xdr:colOff>680410</xdr:colOff>
      <xdr:row>5</xdr:row>
      <xdr:rowOff>31860</xdr:rowOff>
    </xdr:from>
    <xdr:to>
      <xdr:col>29</xdr:col>
      <xdr:colOff>165773</xdr:colOff>
      <xdr:row>6</xdr:row>
      <xdr:rowOff>58425</xdr:rowOff>
    </xdr:to>
    <xdr:pic>
      <xdr:nvPicPr>
        <xdr:cNvPr id="11" name="Imagen 10" descr="Imagen que contiene Icono&#10;&#10;Descripción generada automáticament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2000" l="5208" r="93750">
                      <a14:foregroundMark x1="17708" y1="16000" x2="34375" y2="23333"/>
                      <a14:foregroundMark x1="45313" y1="36667" x2="51042" y2="44667"/>
                      <a14:foregroundMark x1="71354" y1="41333" x2="16146" y2="41333"/>
                      <a14:foregroundMark x1="16146" y1="41333" x2="13542" y2="79333"/>
                      <a14:foregroundMark x1="13542" y1="79333" x2="68229" y2="88667"/>
                      <a14:foregroundMark x1="68229" y1="88667" x2="87500" y2="62667"/>
                      <a14:foregroundMark x1="87500" y1="62667" x2="90625" y2="36667"/>
                      <a14:foregroundMark x1="8854" y1="44667" x2="7813" y2="79333"/>
                      <a14:foregroundMark x1="85938" y1="85333" x2="73958" y2="85333"/>
                      <a14:foregroundMark x1="89583" y1="85333" x2="88021" y2="58000"/>
                      <a14:foregroundMark x1="92188" y1="58667" x2="93750" y2="87333"/>
                      <a14:foregroundMark x1="76042" y1="32667" x2="76042" y2="52667"/>
                      <a14:foregroundMark x1="54167" y1="30667" x2="80208" y2="36667"/>
                      <a14:foregroundMark x1="80208" y1="36667" x2="88021" y2="35333"/>
                      <a14:foregroundMark x1="89063" y1="35333" x2="33333" y2="35333"/>
                      <a14:foregroundMark x1="33333" y1="35333" x2="8854" y2="52000"/>
                      <a14:foregroundMark x1="8854" y1="52000" x2="10938" y2="64000"/>
                      <a14:foregroundMark x1="20833" y1="87333" x2="77083" y2="90667"/>
                      <a14:foregroundMark x1="77083" y1="90667" x2="93750" y2="52667"/>
                      <a14:foregroundMark x1="91146" y1="27333" x2="93750" y2="36667"/>
                      <a14:foregroundMark x1="22917" y1="31333" x2="30208" y2="37333"/>
                      <a14:foregroundMark x1="10938" y1="35333" x2="26042" y2="36667"/>
                      <a14:foregroundMark x1="8854" y1="32667" x2="8854" y2="40667"/>
                      <a14:foregroundMark x1="8854" y1="36667" x2="7292" y2="40667"/>
                      <a14:foregroundMark x1="35417" y1="91333" x2="38542" y2="92000"/>
                      <a14:foregroundMark x1="40104" y1="90667" x2="73958" y2="91333"/>
                      <a14:foregroundMark x1="5208" y1="32000" x2="6771" y2="39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00410" y="412860"/>
          <a:ext cx="1009363" cy="788565"/>
        </a:xfrm>
        <a:prstGeom prst="rect">
          <a:avLst/>
        </a:prstGeom>
      </xdr:spPr>
    </xdr:pic>
    <xdr:clientData/>
  </xdr:twoCellAnchor>
  <xdr:twoCellAnchor>
    <xdr:from>
      <xdr:col>27</xdr:col>
      <xdr:colOff>202577</xdr:colOff>
      <xdr:row>9</xdr:row>
      <xdr:rowOff>58425</xdr:rowOff>
    </xdr:from>
    <xdr:to>
      <xdr:col>29</xdr:col>
      <xdr:colOff>674347</xdr:colOff>
      <xdr:row>11</xdr:row>
      <xdr:rowOff>148130</xdr:rowOff>
    </xdr:to>
    <xdr:sp macro="" textlink="">
      <xdr:nvSpPr>
        <xdr:cNvPr id="12" name="CuadroTexto 1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7822577" y="1201425"/>
          <a:ext cx="1995770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Proceso compartido</a:t>
          </a:r>
        </a:p>
      </xdr:txBody>
    </xdr:sp>
    <xdr:clientData/>
  </xdr:twoCellAnchor>
  <xdr:twoCellAnchor editAs="oneCell">
    <xdr:from>
      <xdr:col>30</xdr:col>
      <xdr:colOff>430806</xdr:colOff>
      <xdr:row>4</xdr:row>
      <xdr:rowOff>0</xdr:rowOff>
    </xdr:from>
    <xdr:to>
      <xdr:col>31</xdr:col>
      <xdr:colOff>678170</xdr:colOff>
      <xdr:row>5</xdr:row>
      <xdr:rowOff>651299</xdr:rowOff>
    </xdr:to>
    <xdr:pic>
      <xdr:nvPicPr>
        <xdr:cNvPr id="13" name="Imagen 12" descr="Un dibujo en blanco y negro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grayscl/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4124" r="94845">
                      <a14:foregroundMark x1="12887" y1="79333" x2="26289" y2="45333"/>
                      <a14:foregroundMark x1="26289" y1="45333" x2="53093" y2="30667"/>
                      <a14:foregroundMark x1="53093" y1="30667" x2="78866" y2="42667"/>
                      <a14:foregroundMark x1="78866" y1="42667" x2="87629" y2="74000"/>
                      <a14:foregroundMark x1="87629" y1="74000" x2="87629" y2="76000"/>
                      <a14:foregroundMark x1="4124" y1="58000" x2="4639" y2="46667"/>
                      <a14:foregroundMark x1="87629" y1="28000" x2="94845" y2="49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36806" y="295275"/>
          <a:ext cx="1009364" cy="898949"/>
        </a:xfrm>
        <a:prstGeom prst="rect">
          <a:avLst/>
        </a:prstGeom>
      </xdr:spPr>
    </xdr:pic>
    <xdr:clientData/>
  </xdr:twoCellAnchor>
  <xdr:twoCellAnchor>
    <xdr:from>
      <xdr:col>30</xdr:col>
      <xdr:colOff>21388</xdr:colOff>
      <xdr:row>9</xdr:row>
      <xdr:rowOff>58425</xdr:rowOff>
    </xdr:from>
    <xdr:to>
      <xdr:col>32</xdr:col>
      <xdr:colOff>289735</xdr:colOff>
      <xdr:row>11</xdr:row>
      <xdr:rowOff>148130</xdr:rowOff>
    </xdr:to>
    <xdr:sp macro="" textlink="">
      <xdr:nvSpPr>
        <xdr:cNvPr id="14" name="CuadroTexto 1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9927388" y="1201425"/>
          <a:ext cx="1792347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Celda de trabajo</a:t>
          </a:r>
        </a:p>
      </xdr:txBody>
    </xdr:sp>
    <xdr:clientData/>
  </xdr:twoCellAnchor>
  <xdr:twoCellAnchor editAs="oneCell">
    <xdr:from>
      <xdr:col>25</xdr:col>
      <xdr:colOff>452216</xdr:colOff>
      <xdr:row>5</xdr:row>
      <xdr:rowOff>60327</xdr:rowOff>
    </xdr:from>
    <xdr:to>
      <xdr:col>26</xdr:col>
      <xdr:colOff>425919</xdr:colOff>
      <xdr:row>6</xdr:row>
      <xdr:rowOff>34030</xdr:rowOff>
    </xdr:to>
    <xdr:pic>
      <xdr:nvPicPr>
        <xdr:cNvPr id="15" name="Imagen 14" descr="Diagrama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grayscl/>
        </a:blip>
        <a:stretch>
          <a:fillRect/>
        </a:stretch>
      </xdr:blipFill>
      <xdr:spPr>
        <a:xfrm>
          <a:off x="6548216" y="441327"/>
          <a:ext cx="735703" cy="735703"/>
        </a:xfrm>
        <a:prstGeom prst="rect">
          <a:avLst/>
        </a:prstGeom>
      </xdr:spPr>
    </xdr:pic>
    <xdr:clientData/>
  </xdr:twoCellAnchor>
  <xdr:twoCellAnchor>
    <xdr:from>
      <xdr:col>24</xdr:col>
      <xdr:colOff>741298</xdr:colOff>
      <xdr:row>9</xdr:row>
      <xdr:rowOff>81260</xdr:rowOff>
    </xdr:from>
    <xdr:to>
      <xdr:col>27</xdr:col>
      <xdr:colOff>93536</xdr:colOff>
      <xdr:row>11</xdr:row>
      <xdr:rowOff>170965</xdr:rowOff>
    </xdr:to>
    <xdr:sp macro="" textlink="">
      <xdr:nvSpPr>
        <xdr:cNvPr id="16" name="CuadroTexto 19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6075298" y="1224260"/>
          <a:ext cx="1638238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Caja de datos</a:t>
          </a:r>
        </a:p>
      </xdr:txBody>
    </xdr:sp>
    <xdr:clientData/>
  </xdr:twoCellAnchor>
  <xdr:twoCellAnchor>
    <xdr:from>
      <xdr:col>17</xdr:col>
      <xdr:colOff>547988</xdr:colOff>
      <xdr:row>14</xdr:row>
      <xdr:rowOff>127398</xdr:rowOff>
    </xdr:from>
    <xdr:to>
      <xdr:col>19</xdr:col>
      <xdr:colOff>608907</xdr:colOff>
      <xdr:row>19</xdr:row>
      <xdr:rowOff>0</xdr:rowOff>
    </xdr:to>
    <xdr:sp macro="" textlink="">
      <xdr:nvSpPr>
        <xdr:cNvPr id="17" name="Título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/>
        </xdr:cNvSpPr>
      </xdr:nvSpPr>
      <xdr:spPr>
        <a:xfrm>
          <a:off x="547988" y="2032398"/>
          <a:ext cx="1584919" cy="874326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200" b="1">
              <a:latin typeface="+mn-lt"/>
              <a:cs typeface="Arial" panose="020B0604020202020204" pitchFamily="34" charset="0"/>
            </a:rPr>
            <a:t>Símbolos de materiales de VSM</a:t>
          </a:r>
          <a:endParaRPr lang="es-PE" sz="1200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303153</xdr:colOff>
      <xdr:row>18</xdr:row>
      <xdr:rowOff>6492</xdr:rowOff>
    </xdr:from>
    <xdr:to>
      <xdr:col>21</xdr:col>
      <xdr:colOff>400050</xdr:colOff>
      <xdr:row>19</xdr:row>
      <xdr:rowOff>0</xdr:rowOff>
    </xdr:to>
    <xdr:sp macro="" textlink="">
      <xdr:nvSpPr>
        <xdr:cNvPr id="19" name="CuadroTexto 2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2589153" y="2673492"/>
          <a:ext cx="858897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Inventario</a:t>
          </a:r>
        </a:p>
      </xdr:txBody>
    </xdr:sp>
    <xdr:clientData/>
  </xdr:twoCellAnchor>
  <xdr:twoCellAnchor>
    <xdr:from>
      <xdr:col>21</xdr:col>
      <xdr:colOff>747565</xdr:colOff>
      <xdr:row>17</xdr:row>
      <xdr:rowOff>120315</xdr:rowOff>
    </xdr:from>
    <xdr:to>
      <xdr:col>23</xdr:col>
      <xdr:colOff>204190</xdr:colOff>
      <xdr:row>19</xdr:row>
      <xdr:rowOff>16892</xdr:rowOff>
    </xdr:to>
    <xdr:sp macro="" textlink="">
      <xdr:nvSpPr>
        <xdr:cNvPr id="21" name="CuadroTexto 24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3795565" y="2596815"/>
          <a:ext cx="980625" cy="468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Flujo de MP y PT</a:t>
          </a:r>
        </a:p>
      </xdr:txBody>
    </xdr:sp>
    <xdr:clientData/>
  </xdr:twoCellAnchor>
  <xdr:twoCellAnchor>
    <xdr:from>
      <xdr:col>17</xdr:col>
      <xdr:colOff>596362</xdr:colOff>
      <xdr:row>22</xdr:row>
      <xdr:rowOff>81358</xdr:rowOff>
    </xdr:from>
    <xdr:to>
      <xdr:col>19</xdr:col>
      <xdr:colOff>643091</xdr:colOff>
      <xdr:row>25</xdr:row>
      <xdr:rowOff>177785</xdr:rowOff>
    </xdr:to>
    <xdr:sp macro="" textlink="">
      <xdr:nvSpPr>
        <xdr:cNvPr id="22" name="Título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/>
        </xdr:cNvSpPr>
      </xdr:nvSpPr>
      <xdr:spPr>
        <a:xfrm>
          <a:off x="596362" y="3700858"/>
          <a:ext cx="1570729" cy="667927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200" b="1">
              <a:latin typeface="+mn-lt"/>
            </a:rPr>
            <a:t>Símbolos de información de VSM</a:t>
          </a:r>
          <a:endParaRPr lang="es-PE" sz="1200" b="1">
            <a:latin typeface="+mn-lt"/>
          </a:endParaRPr>
        </a:p>
      </xdr:txBody>
    </xdr:sp>
    <xdr:clientData/>
  </xdr:twoCellAnchor>
  <xdr:twoCellAnchor editAs="oneCell">
    <xdr:from>
      <xdr:col>24</xdr:col>
      <xdr:colOff>517209</xdr:colOff>
      <xdr:row>13</xdr:row>
      <xdr:rowOff>190511</xdr:rowOff>
    </xdr:from>
    <xdr:to>
      <xdr:col>25</xdr:col>
      <xdr:colOff>440794</xdr:colOff>
      <xdr:row>13</xdr:row>
      <xdr:rowOff>837290</xdr:rowOff>
    </xdr:to>
    <xdr:pic>
      <xdr:nvPicPr>
        <xdr:cNvPr id="24" name="Imagen 23" descr="Icono, Círculo&#10;&#10;Descripción generada automáticamente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grayscl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6000" b="98667" l="9434" r="93711">
                      <a14:foregroundMark x1="12579" y1="70667" x2="12579" y2="70667"/>
                      <a14:foregroundMark x1="43396" y1="6000" x2="43396" y2="6000"/>
                      <a14:foregroundMark x1="93711" y1="40667" x2="93711" y2="40667"/>
                      <a14:foregroundMark x1="48428" y1="96000" x2="48428" y2="96000"/>
                      <a14:foregroundMark x1="45283" y1="98667" x2="45283" y2="9866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748184" y="6067436"/>
          <a:ext cx="685585" cy="646779"/>
        </a:xfrm>
        <a:prstGeom prst="rect">
          <a:avLst/>
        </a:prstGeom>
      </xdr:spPr>
    </xdr:pic>
    <xdr:clientData/>
  </xdr:twoCellAnchor>
  <xdr:twoCellAnchor>
    <xdr:from>
      <xdr:col>26</xdr:col>
      <xdr:colOff>747091</xdr:colOff>
      <xdr:row>17</xdr:row>
      <xdr:rowOff>134208</xdr:rowOff>
    </xdr:from>
    <xdr:to>
      <xdr:col>29</xdr:col>
      <xdr:colOff>10038</xdr:colOff>
      <xdr:row>19</xdr:row>
      <xdr:rowOff>30785</xdr:rowOff>
    </xdr:to>
    <xdr:sp macro="" textlink="">
      <xdr:nvSpPr>
        <xdr:cNvPr id="25" name="CuadroTexto 28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7605091" y="2610708"/>
          <a:ext cx="1548947" cy="468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Retirada de materiales</a:t>
          </a:r>
        </a:p>
      </xdr:txBody>
    </xdr:sp>
    <xdr:clientData/>
  </xdr:twoCellAnchor>
  <xdr:twoCellAnchor>
    <xdr:from>
      <xdr:col>25</xdr:col>
      <xdr:colOff>200240</xdr:colOff>
      <xdr:row>18</xdr:row>
      <xdr:rowOff>40874</xdr:rowOff>
    </xdr:from>
    <xdr:to>
      <xdr:col>26</xdr:col>
      <xdr:colOff>699330</xdr:colOff>
      <xdr:row>19</xdr:row>
      <xdr:rowOff>0</xdr:rowOff>
    </xdr:to>
    <xdr:sp macro="" textlink="">
      <xdr:nvSpPr>
        <xdr:cNvPr id="27" name="CuadroTexto 30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6296240" y="2707874"/>
          <a:ext cx="1261090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Transporte</a:t>
          </a:r>
        </a:p>
      </xdr:txBody>
    </xdr:sp>
    <xdr:clientData/>
  </xdr:twoCellAnchor>
  <xdr:twoCellAnchor>
    <xdr:from>
      <xdr:col>20</xdr:col>
      <xdr:colOff>171388</xdr:colOff>
      <xdr:row>24</xdr:row>
      <xdr:rowOff>186990</xdr:rowOff>
    </xdr:from>
    <xdr:to>
      <xdr:col>22</xdr:col>
      <xdr:colOff>324571</xdr:colOff>
      <xdr:row>27</xdr:row>
      <xdr:rowOff>83567</xdr:rowOff>
    </xdr:to>
    <xdr:sp macro="" textlink="">
      <xdr:nvSpPr>
        <xdr:cNvPr id="29" name="CuadroTexto 3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2457388" y="4187490"/>
          <a:ext cx="1677183" cy="468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Sistema de </a:t>
          </a:r>
        </a:p>
        <a:p>
          <a:r>
            <a:rPr lang="es-PE" sz="1200">
              <a:latin typeface="+mn-lt"/>
              <a:cs typeface="Arial" panose="020B0604020202020204" pitchFamily="34" charset="0"/>
            </a:rPr>
            <a:t>planificación</a:t>
          </a:r>
        </a:p>
      </xdr:txBody>
    </xdr:sp>
    <xdr:clientData/>
  </xdr:twoCellAnchor>
  <xdr:twoCellAnchor editAs="oneCell">
    <xdr:from>
      <xdr:col>26</xdr:col>
      <xdr:colOff>182439</xdr:colOff>
      <xdr:row>21</xdr:row>
      <xdr:rowOff>150632</xdr:rowOff>
    </xdr:from>
    <xdr:to>
      <xdr:col>27</xdr:col>
      <xdr:colOff>275192</xdr:colOff>
      <xdr:row>24</xdr:row>
      <xdr:rowOff>113353</xdr:rowOff>
    </xdr:to>
    <xdr:pic>
      <xdr:nvPicPr>
        <xdr:cNvPr id="30" name="Imagen 29" descr="Forma, Cuadrado&#10;&#10;Descripción generada automáticamente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grayscl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6667" r="94167">
                      <a14:foregroundMark x1="19583" y1="33333" x2="63333" y2="58000"/>
                      <a14:foregroundMark x1="12917" y1="18667" x2="35417" y2="16000"/>
                      <a14:foregroundMark x1="35417" y1="16000" x2="76250" y2="18667"/>
                      <a14:foregroundMark x1="76250" y1="18667" x2="88333" y2="72667"/>
                      <a14:foregroundMark x1="10833" y1="16667" x2="11250" y2="44000"/>
                      <a14:foregroundMark x1="7083" y1="22000" x2="9167" y2="46000"/>
                      <a14:foregroundMark x1="93333" y1="50667" x2="94167" y2="7266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40439" y="3579632"/>
          <a:ext cx="854753" cy="534221"/>
        </a:xfrm>
        <a:prstGeom prst="rect">
          <a:avLst/>
        </a:prstGeom>
      </xdr:spPr>
    </xdr:pic>
    <xdr:clientData/>
  </xdr:twoCellAnchor>
  <xdr:twoCellAnchor editAs="oneCell">
    <xdr:from>
      <xdr:col>29</xdr:col>
      <xdr:colOff>486263</xdr:colOff>
      <xdr:row>21</xdr:row>
      <xdr:rowOff>99270</xdr:rowOff>
    </xdr:from>
    <xdr:to>
      <xdr:col>30</xdr:col>
      <xdr:colOff>579016</xdr:colOff>
      <xdr:row>25</xdr:row>
      <xdr:rowOff>65753</xdr:rowOff>
    </xdr:to>
    <xdr:pic>
      <xdr:nvPicPr>
        <xdr:cNvPr id="31" name="Imagen 30" descr="Icono&#10;&#10;Descripción generada automáticamente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grayscl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6667" b="91333" l="9091" r="89773">
                      <a14:foregroundMark x1="39205" y1="6667" x2="59659" y2="7333"/>
                      <a14:foregroundMark x1="51705" y1="91333" x2="51705" y2="91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630263" y="3528270"/>
          <a:ext cx="854753" cy="728483"/>
        </a:xfrm>
        <a:prstGeom prst="rect">
          <a:avLst/>
        </a:prstGeom>
      </xdr:spPr>
    </xdr:pic>
    <xdr:clientData/>
  </xdr:twoCellAnchor>
  <xdr:twoCellAnchor editAs="oneCell">
    <xdr:from>
      <xdr:col>31</xdr:col>
      <xdr:colOff>298009</xdr:colOff>
      <xdr:row>20</xdr:row>
      <xdr:rowOff>161132</xdr:rowOff>
    </xdr:from>
    <xdr:to>
      <xdr:col>32</xdr:col>
      <xdr:colOff>437899</xdr:colOff>
      <xdr:row>25</xdr:row>
      <xdr:rowOff>23593</xdr:rowOff>
    </xdr:to>
    <xdr:pic>
      <xdr:nvPicPr>
        <xdr:cNvPr id="32" name="Imagen 31" descr="Dibujo en blanco y negro&#10;&#10;Descripción generada automáticamente con confianza baja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grayscl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3976" y1="29333" x2="60843" y2="47333"/>
                      <a14:foregroundMark x1="52410" y1="10667" x2="52410" y2="10667"/>
                      <a14:foregroundMark x1="52410" y1="90000" x2="52410" y2="900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66009" y="3399632"/>
          <a:ext cx="901890" cy="814961"/>
        </a:xfrm>
        <a:prstGeom prst="rect">
          <a:avLst/>
        </a:prstGeom>
      </xdr:spPr>
    </xdr:pic>
    <xdr:clientData/>
  </xdr:twoCellAnchor>
  <xdr:twoCellAnchor>
    <xdr:from>
      <xdr:col>26</xdr:col>
      <xdr:colOff>42814</xdr:colOff>
      <xdr:row>24</xdr:row>
      <xdr:rowOff>179051</xdr:rowOff>
    </xdr:from>
    <xdr:to>
      <xdr:col>27</xdr:col>
      <xdr:colOff>577732</xdr:colOff>
      <xdr:row>27</xdr:row>
      <xdr:rowOff>75628</xdr:rowOff>
    </xdr:to>
    <xdr:sp macro="" textlink="">
      <xdr:nvSpPr>
        <xdr:cNvPr id="34" name="CuadroTexto 37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6900814" y="4179551"/>
          <a:ext cx="1296918" cy="468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Kanban de producción</a:t>
          </a:r>
        </a:p>
      </xdr:txBody>
    </xdr:sp>
    <xdr:clientData/>
  </xdr:twoCellAnchor>
  <xdr:twoCellAnchor>
    <xdr:from>
      <xdr:col>27</xdr:col>
      <xdr:colOff>665295</xdr:colOff>
      <xdr:row>25</xdr:row>
      <xdr:rowOff>148497</xdr:rowOff>
    </xdr:from>
    <xdr:to>
      <xdr:col>29</xdr:col>
      <xdr:colOff>405965</xdr:colOff>
      <xdr:row>27</xdr:row>
      <xdr:rowOff>47702</xdr:rowOff>
    </xdr:to>
    <xdr:sp macro="" textlink="">
      <xdr:nvSpPr>
        <xdr:cNvPr id="35" name="CuadroTexto 39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8285295" y="4339497"/>
          <a:ext cx="1264670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MRP/ERP</a:t>
          </a:r>
        </a:p>
      </xdr:txBody>
    </xdr:sp>
    <xdr:clientData/>
  </xdr:twoCellAnchor>
  <xdr:twoCellAnchor>
    <xdr:from>
      <xdr:col>29</xdr:col>
      <xdr:colOff>165773</xdr:colOff>
      <xdr:row>25</xdr:row>
      <xdr:rowOff>37704</xdr:rowOff>
    </xdr:from>
    <xdr:to>
      <xdr:col>31</xdr:col>
      <xdr:colOff>318956</xdr:colOff>
      <xdr:row>26</xdr:row>
      <xdr:rowOff>127409</xdr:rowOff>
    </xdr:to>
    <xdr:sp macro="" textlink="">
      <xdr:nvSpPr>
        <xdr:cNvPr id="36" name="CuadroTexto 4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9309773" y="4228704"/>
          <a:ext cx="1677183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Kanban de señalización</a:t>
          </a:r>
        </a:p>
      </xdr:txBody>
    </xdr:sp>
    <xdr:clientData/>
  </xdr:twoCellAnchor>
  <xdr:twoCellAnchor>
    <xdr:from>
      <xdr:col>31</xdr:col>
      <xdr:colOff>249788</xdr:colOff>
      <xdr:row>25</xdr:row>
      <xdr:rowOff>20434</xdr:rowOff>
    </xdr:from>
    <xdr:to>
      <xdr:col>32</xdr:col>
      <xdr:colOff>753652</xdr:colOff>
      <xdr:row>27</xdr:row>
      <xdr:rowOff>107511</xdr:rowOff>
    </xdr:to>
    <xdr:sp macro="" textlink="">
      <xdr:nvSpPr>
        <xdr:cNvPr id="37" name="CuadroTexto 43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10917788" y="4211434"/>
          <a:ext cx="1265864" cy="468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Retirada secuencial</a:t>
          </a:r>
        </a:p>
      </xdr:txBody>
    </xdr:sp>
    <xdr:clientData/>
  </xdr:twoCellAnchor>
  <xdr:twoCellAnchor>
    <xdr:from>
      <xdr:col>23</xdr:col>
      <xdr:colOff>472196</xdr:colOff>
      <xdr:row>17</xdr:row>
      <xdr:rowOff>127030</xdr:rowOff>
    </xdr:from>
    <xdr:to>
      <xdr:col>25</xdr:col>
      <xdr:colOff>392117</xdr:colOff>
      <xdr:row>19</xdr:row>
      <xdr:rowOff>0</xdr:rowOff>
    </xdr:to>
    <xdr:sp macro="" textlink="">
      <xdr:nvSpPr>
        <xdr:cNvPr id="38" name="CuadroTexto 46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5044196" y="2603530"/>
          <a:ext cx="1443921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Flujo de materiales</a:t>
          </a:r>
        </a:p>
      </xdr:txBody>
    </xdr:sp>
    <xdr:clientData/>
  </xdr:twoCellAnchor>
  <xdr:twoCellAnchor>
    <xdr:from>
      <xdr:col>22</xdr:col>
      <xdr:colOff>68502</xdr:colOff>
      <xdr:row>24</xdr:row>
      <xdr:rowOff>173167</xdr:rowOff>
    </xdr:from>
    <xdr:to>
      <xdr:col>23</xdr:col>
      <xdr:colOff>557802</xdr:colOff>
      <xdr:row>27</xdr:row>
      <xdr:rowOff>69744</xdr:rowOff>
    </xdr:to>
    <xdr:sp macro="" textlink="">
      <xdr:nvSpPr>
        <xdr:cNvPr id="41" name="CuadroTexto 59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3878502" y="4173667"/>
          <a:ext cx="1251300" cy="468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Información manual</a:t>
          </a:r>
        </a:p>
      </xdr:txBody>
    </xdr:sp>
    <xdr:clientData/>
  </xdr:twoCellAnchor>
  <xdr:twoCellAnchor>
    <xdr:from>
      <xdr:col>24</xdr:col>
      <xdr:colOff>21512</xdr:colOff>
      <xdr:row>24</xdr:row>
      <xdr:rowOff>158014</xdr:rowOff>
    </xdr:from>
    <xdr:to>
      <xdr:col>25</xdr:col>
      <xdr:colOff>641046</xdr:colOff>
      <xdr:row>27</xdr:row>
      <xdr:rowOff>54591</xdr:rowOff>
    </xdr:to>
    <xdr:sp macro="" textlink="">
      <xdr:nvSpPr>
        <xdr:cNvPr id="42" name="CuadroTexto 60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5355512" y="4158514"/>
          <a:ext cx="1381534" cy="468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Información electrónica</a:t>
          </a:r>
        </a:p>
      </xdr:txBody>
    </xdr:sp>
    <xdr:clientData/>
  </xdr:twoCellAnchor>
  <xdr:twoCellAnchor>
    <xdr:from>
      <xdr:col>29</xdr:col>
      <xdr:colOff>14302</xdr:colOff>
      <xdr:row>18</xdr:row>
      <xdr:rowOff>39215</xdr:rowOff>
    </xdr:from>
    <xdr:to>
      <xdr:col>31</xdr:col>
      <xdr:colOff>39249</xdr:colOff>
      <xdr:row>19</xdr:row>
      <xdr:rowOff>0</xdr:rowOff>
    </xdr:to>
    <xdr:sp macro="" textlink="">
      <xdr:nvSpPr>
        <xdr:cNvPr id="44" name="CuadroTexto 6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9158302" y="2706215"/>
          <a:ext cx="1548947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Carril FIFO</a:t>
          </a:r>
        </a:p>
      </xdr:txBody>
    </xdr:sp>
    <xdr:clientData/>
  </xdr:twoCellAnchor>
  <xdr:twoCellAnchor editAs="oneCell">
    <xdr:from>
      <xdr:col>31</xdr:col>
      <xdr:colOff>240337</xdr:colOff>
      <xdr:row>14</xdr:row>
      <xdr:rowOff>39565</xdr:rowOff>
    </xdr:from>
    <xdr:to>
      <xdr:col>32</xdr:col>
      <xdr:colOff>314271</xdr:colOff>
      <xdr:row>14</xdr:row>
      <xdr:rowOff>790404</xdr:rowOff>
    </xdr:to>
    <xdr:pic>
      <xdr:nvPicPr>
        <xdr:cNvPr id="45" name="Imagen 44" descr="Diagrama&#10;&#10;Descripción generada automáticamente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grayscl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8000" b="94667" l="9581" r="91018">
                      <a14:foregroundMark x1="87425" y1="24000" x2="51497" y2="18667"/>
                      <a14:foregroundMark x1="51497" y1="18667" x2="21557" y2="23333"/>
                      <a14:foregroundMark x1="21557" y1="23333" x2="40120" y2="49333"/>
                      <a14:foregroundMark x1="40120" y1="49333" x2="74251" y2="47333"/>
                      <a14:foregroundMark x1="74251" y1="47333" x2="42515" y2="65333"/>
                      <a14:foregroundMark x1="42515" y1="65333" x2="68862" y2="83333"/>
                      <a14:foregroundMark x1="68862" y1="83333" x2="70060" y2="66000"/>
                      <a14:foregroundMark x1="85030" y1="14000" x2="47305" y2="14000"/>
                      <a14:foregroundMark x1="47305" y1="14000" x2="17365" y2="40000"/>
                      <a14:foregroundMark x1="17365" y1="40000" x2="18563" y2="73333"/>
                      <a14:foregroundMark x1="16766" y1="15333" x2="37725" y2="15333"/>
                      <a14:foregroundMark x1="41916" y1="10667" x2="27545" y2="10667"/>
                      <a14:foregroundMark x1="25150" y1="10667" x2="19162" y2="10667"/>
                      <a14:foregroundMark x1="23353" y1="8667" x2="44910" y2="8667"/>
                      <a14:foregroundMark x1="14970" y1="82667" x2="50898" y2="88000"/>
                      <a14:foregroundMark x1="50898" y1="88000" x2="83234" y2="86000"/>
                      <a14:foregroundMark x1="83234" y1="86000" x2="85030" y2="70667"/>
                      <a14:foregroundMark x1="81437" y1="90000" x2="32335" y2="90000"/>
                      <a14:foregroundMark x1="44311" y1="84000" x2="38922" y2="80667"/>
                      <a14:foregroundMark x1="22754" y1="60667" x2="22754" y2="49333"/>
                      <a14:foregroundMark x1="18563" y1="90667" x2="88024" y2="93333"/>
                      <a14:foregroundMark x1="43713" y1="94667" x2="19760" y2="94000"/>
                      <a14:foregroundMark x1="53892" y1="86667" x2="47904" y2="81333"/>
                      <a14:foregroundMark x1="52096" y1="80000" x2="59880" y2="81333"/>
                      <a14:foregroundMark x1="49102" y1="36000" x2="64072" y2="35333"/>
                      <a14:foregroundMark x1="62275" y1="34667" x2="86826" y2="34667"/>
                      <a14:foregroundMark x1="88623" y1="34667" x2="89820" y2="50667"/>
                      <a14:foregroundMark x1="53293" y1="8000" x2="89222" y2="8000"/>
                      <a14:foregroundMark x1="85030" y1="32000" x2="89820" y2="75333"/>
                      <a14:foregroundMark x1="62275" y1="74000" x2="40719" y2="89333"/>
                      <a14:foregroundMark x1="47305" y1="93333" x2="85629" y2="93333"/>
                      <a14:foregroundMark x1="47904" y1="94667" x2="91018" y2="93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8337" y="1944565"/>
          <a:ext cx="835934" cy="750839"/>
        </a:xfrm>
        <a:prstGeom prst="rect">
          <a:avLst/>
        </a:prstGeom>
      </xdr:spPr>
    </xdr:pic>
    <xdr:clientData/>
  </xdr:twoCellAnchor>
  <xdr:twoCellAnchor>
    <xdr:from>
      <xdr:col>30</xdr:col>
      <xdr:colOff>723802</xdr:colOff>
      <xdr:row>18</xdr:row>
      <xdr:rowOff>124549</xdr:rowOff>
    </xdr:from>
    <xdr:to>
      <xdr:col>32</xdr:col>
      <xdr:colOff>748749</xdr:colOff>
      <xdr:row>19</xdr:row>
      <xdr:rowOff>23754</xdr:rowOff>
    </xdr:to>
    <xdr:sp macro="" textlink="">
      <xdr:nvSpPr>
        <xdr:cNvPr id="46" name="CuadroTexto 66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10629802" y="2791549"/>
          <a:ext cx="1548947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Supermercado</a:t>
          </a:r>
        </a:p>
      </xdr:txBody>
    </xdr:sp>
    <xdr:clientData/>
  </xdr:twoCellAnchor>
  <xdr:twoCellAnchor>
    <xdr:from>
      <xdr:col>17</xdr:col>
      <xdr:colOff>645179</xdr:colOff>
      <xdr:row>30</xdr:row>
      <xdr:rowOff>19419</xdr:rowOff>
    </xdr:from>
    <xdr:to>
      <xdr:col>19</xdr:col>
      <xdr:colOff>462136</xdr:colOff>
      <xdr:row>33</xdr:row>
      <xdr:rowOff>115846</xdr:rowOff>
    </xdr:to>
    <xdr:sp macro="" textlink="">
      <xdr:nvSpPr>
        <xdr:cNvPr id="47" name="Título 1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>
          <a:spLocks/>
        </xdr:cNvSpPr>
      </xdr:nvSpPr>
      <xdr:spPr>
        <a:xfrm>
          <a:off x="645179" y="5162919"/>
          <a:ext cx="1340957" cy="667927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200" b="1">
              <a:latin typeface="+mn-lt"/>
            </a:rPr>
            <a:t>Símbolos generales de VSM</a:t>
          </a:r>
          <a:endParaRPr lang="es-PE" sz="1200" b="1">
            <a:latin typeface="+mn-lt"/>
          </a:endParaRPr>
        </a:p>
      </xdr:txBody>
    </xdr:sp>
    <xdr:clientData/>
  </xdr:twoCellAnchor>
  <xdr:twoCellAnchor>
    <xdr:from>
      <xdr:col>29</xdr:col>
      <xdr:colOff>436116</xdr:colOff>
      <xdr:row>33</xdr:row>
      <xdr:rowOff>70866</xdr:rowOff>
    </xdr:from>
    <xdr:to>
      <xdr:col>31</xdr:col>
      <xdr:colOff>659735</xdr:colOff>
      <xdr:row>34</xdr:row>
      <xdr:rowOff>160571</xdr:rowOff>
    </xdr:to>
    <xdr:sp macro="" textlink="">
      <xdr:nvSpPr>
        <xdr:cNvPr id="50" name="CuadroTexto 72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>
          <a:off x="9580116" y="5785866"/>
          <a:ext cx="1747619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Estallido Kaisen</a:t>
          </a:r>
        </a:p>
      </xdr:txBody>
    </xdr:sp>
    <xdr:clientData/>
  </xdr:twoCellAnchor>
  <xdr:twoCellAnchor>
    <xdr:from>
      <xdr:col>20</xdr:col>
      <xdr:colOff>401820</xdr:colOff>
      <xdr:row>33</xdr:row>
      <xdr:rowOff>60557</xdr:rowOff>
    </xdr:from>
    <xdr:to>
      <xdr:col>22</xdr:col>
      <xdr:colOff>238228</xdr:colOff>
      <xdr:row>34</xdr:row>
      <xdr:rowOff>150262</xdr:rowOff>
    </xdr:to>
    <xdr:sp macro="" textlink="">
      <xdr:nvSpPr>
        <xdr:cNvPr id="51" name="CuadroTexto 73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2687820" y="5775557"/>
          <a:ext cx="1360408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Operario</a:t>
          </a:r>
        </a:p>
      </xdr:txBody>
    </xdr:sp>
    <xdr:clientData/>
  </xdr:twoCellAnchor>
  <xdr:twoCellAnchor editAs="oneCell">
    <xdr:from>
      <xdr:col>27</xdr:col>
      <xdr:colOff>516207</xdr:colOff>
      <xdr:row>29</xdr:row>
      <xdr:rowOff>65606</xdr:rowOff>
    </xdr:from>
    <xdr:to>
      <xdr:col>28</xdr:col>
      <xdr:colOff>657610</xdr:colOff>
      <xdr:row>33</xdr:row>
      <xdr:rowOff>36094</xdr:rowOff>
    </xdr:to>
    <xdr:pic>
      <xdr:nvPicPr>
        <xdr:cNvPr id="52" name="Imagen 51" descr="Forma&#10;&#10;Descripción generada automáticamente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grayscl/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8649" r="89730">
                      <a14:foregroundMark x1="8649" y1="34667" x2="8649" y2="3466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6207" y="5018606"/>
          <a:ext cx="903403" cy="732488"/>
        </a:xfrm>
        <a:prstGeom prst="rect">
          <a:avLst/>
        </a:prstGeom>
      </xdr:spPr>
    </xdr:pic>
    <xdr:clientData/>
  </xdr:twoCellAnchor>
  <xdr:twoCellAnchor>
    <xdr:from>
      <xdr:col>27</xdr:col>
      <xdr:colOff>94192</xdr:colOff>
      <xdr:row>33</xdr:row>
      <xdr:rowOff>70866</xdr:rowOff>
    </xdr:from>
    <xdr:to>
      <xdr:col>29</xdr:col>
      <xdr:colOff>228211</xdr:colOff>
      <xdr:row>34</xdr:row>
      <xdr:rowOff>160571</xdr:rowOff>
    </xdr:to>
    <xdr:sp macro="" textlink="">
      <xdr:nvSpPr>
        <xdr:cNvPr id="53" name="CuadroTexto 75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7714192" y="5785866"/>
          <a:ext cx="1658019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Información útil</a:t>
          </a:r>
        </a:p>
      </xdr:txBody>
    </xdr:sp>
    <xdr:clientData/>
  </xdr:twoCellAnchor>
  <xdr:twoCellAnchor editAs="oneCell">
    <xdr:from>
      <xdr:col>23</xdr:col>
      <xdr:colOff>150111</xdr:colOff>
      <xdr:row>29</xdr:row>
      <xdr:rowOff>130753</xdr:rowOff>
    </xdr:from>
    <xdr:to>
      <xdr:col>26</xdr:col>
      <xdr:colOff>147259</xdr:colOff>
      <xdr:row>32</xdr:row>
      <xdr:rowOff>111703</xdr:rowOff>
    </xdr:to>
    <xdr:pic>
      <xdr:nvPicPr>
        <xdr:cNvPr id="54" name="Imagen 53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grayscl/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8621" b="87931" l="1000" r="96667">
                      <a14:foregroundMark x1="93667" y1="31034" x2="93333" y2="72414"/>
                      <a14:foregroundMark x1="96667" y1="65517" x2="96333" y2="37931"/>
                      <a14:foregroundMark x1="37000" y1="72414" x2="37000" y2="72414"/>
                      <a14:foregroundMark x1="49000" y1="72414" x2="26333" y2="72414"/>
                      <a14:foregroundMark x1="24667" y1="50000" x2="2000" y2="50000"/>
                      <a14:foregroundMark x1="25333" y1="56897" x2="25333" y2="56897"/>
                      <a14:foregroundMark x1="1333" y1="63793" x2="1333" y2="63793"/>
                      <a14:foregroundMark x1="62667" y1="53448" x2="62667" y2="53448"/>
                      <a14:foregroundMark x1="62667" y1="53448" x2="62667" y2="55172"/>
                      <a14:foregroundMark x1="62667" y1="53448" x2="62667" y2="55172"/>
                      <a14:foregroundMark x1="62667" y1="51724" x2="63000" y2="56897"/>
                      <a14:foregroundMark x1="62667" y1="56897" x2="62667" y2="63793"/>
                      <a14:foregroundMark x1="62333" y1="63793" x2="62000" y2="58621"/>
                      <a14:foregroundMark x1="62667" y1="51724" x2="63000" y2="70690"/>
                      <a14:foregroundMark x1="62667" y1="62069" x2="62667" y2="53448"/>
                      <a14:foregroundMark x1="62667" y1="53448" x2="62667" y2="53448"/>
                      <a14:foregroundMark x1="62667" y1="53448" x2="62667" y2="53448"/>
                      <a14:foregroundMark x1="62667" y1="53448" x2="62667" y2="53448"/>
                      <a14:foregroundMark x1="58333" y1="36207" x2="66667" y2="87931"/>
                      <a14:foregroundMark x1="61000" y1="51724" x2="65000" y2="75862"/>
                      <a14:foregroundMark x1="25333" y1="67241" x2="25333" y2="53448"/>
                      <a14:foregroundMark x1="25333" y1="51724" x2="25333" y2="56897"/>
                      <a14:foregroundMark x1="1333" y1="55172" x2="1667" y2="70690"/>
                      <a14:backgroundMark x1="24667" y1="56897" x2="24667" y2="56897"/>
                      <a14:backgroundMark x1="12333" y1="34483" x2="12333" y2="34483"/>
                      <a14:backgroundMark x1="12333" y1="31034" x2="12333" y2="31034"/>
                      <a14:backgroundMark x1="12667" y1="32759" x2="12667" y2="32759"/>
                      <a14:backgroundMark x1="36667" y1="37931" x2="36667" y2="37931"/>
                      <a14:backgroundMark x1="36667" y1="37931" x2="36667" y2="43103"/>
                      <a14:backgroundMark x1="36667" y1="43103" x2="36333" y2="36207"/>
                      <a14:backgroundMark x1="36333" y1="39655" x2="36667" y2="41379"/>
                      <a14:backgroundMark x1="36333" y1="37931" x2="36333" y2="4655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22111" y="5083753"/>
          <a:ext cx="2283148" cy="552450"/>
        </a:xfrm>
        <a:prstGeom prst="rect">
          <a:avLst/>
        </a:prstGeom>
      </xdr:spPr>
    </xdr:pic>
    <xdr:clientData/>
  </xdr:twoCellAnchor>
  <xdr:twoCellAnchor>
    <xdr:from>
      <xdr:col>23</xdr:col>
      <xdr:colOff>611624</xdr:colOff>
      <xdr:row>33</xdr:row>
      <xdr:rowOff>52599</xdr:rowOff>
    </xdr:from>
    <xdr:to>
      <xdr:col>26</xdr:col>
      <xdr:colOff>237569</xdr:colOff>
      <xdr:row>34</xdr:row>
      <xdr:rowOff>142304</xdr:rowOff>
    </xdr:to>
    <xdr:sp macro="" textlink="">
      <xdr:nvSpPr>
        <xdr:cNvPr id="55" name="CuadroTexto 77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5183624" y="5767599"/>
          <a:ext cx="1911945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Línea de tiempo</a:t>
          </a:r>
        </a:p>
      </xdr:txBody>
    </xdr:sp>
    <xdr:clientData/>
  </xdr:twoCellAnchor>
  <xdr:twoCellAnchor>
    <xdr:from>
      <xdr:col>5</xdr:col>
      <xdr:colOff>200025</xdr:colOff>
      <xdr:row>10</xdr:row>
      <xdr:rowOff>422275</xdr:rowOff>
    </xdr:from>
    <xdr:to>
      <xdr:col>5</xdr:col>
      <xdr:colOff>923925</xdr:colOff>
      <xdr:row>10</xdr:row>
      <xdr:rowOff>427410</xdr:rowOff>
    </xdr:to>
    <xdr:cxnSp macro="">
      <xdr:nvCxnSpPr>
        <xdr:cNvPr id="65" name="Conector recto de flecha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CxnSpPr>
          <a:cxnSpLocks/>
        </xdr:cNvCxnSpPr>
      </xdr:nvCxnSpPr>
      <xdr:spPr>
        <a:xfrm flipV="1">
          <a:off x="4105275" y="5661025"/>
          <a:ext cx="723900" cy="513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220457</xdr:colOff>
      <xdr:row>6</xdr:row>
      <xdr:rowOff>279400</xdr:rowOff>
    </xdr:from>
    <xdr:to>
      <xdr:col>5</xdr:col>
      <xdr:colOff>1022350</xdr:colOff>
      <xdr:row>6</xdr:row>
      <xdr:rowOff>460375</xdr:rowOff>
    </xdr:to>
    <xdr:cxnSp macro="">
      <xdr:nvCxnSpPr>
        <xdr:cNvPr id="66" name="Conector: curvado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CxnSpPr>
          <a:cxnSpLocks/>
        </xdr:cNvCxnSpPr>
      </xdr:nvCxnSpPr>
      <xdr:spPr>
        <a:xfrm>
          <a:off x="1522207" y="1443567"/>
          <a:ext cx="801893" cy="180975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117993</xdr:colOff>
      <xdr:row>17</xdr:row>
      <xdr:rowOff>276226</xdr:rowOff>
    </xdr:from>
    <xdr:to>
      <xdr:col>9</xdr:col>
      <xdr:colOff>985918</xdr:colOff>
      <xdr:row>17</xdr:row>
      <xdr:rowOff>638175</xdr:rowOff>
    </xdr:to>
    <xdr:pic>
      <xdr:nvPicPr>
        <xdr:cNvPr id="77" name="Imagen 76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grayscl/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9483" b="88793" l="5000" r="94333">
                      <a14:foregroundMark x1="31667" y1="40517" x2="55000" y2="49138"/>
                      <a14:foregroundMark x1="7667" y1="25000" x2="66000" y2="75000"/>
                      <a14:foregroundMark x1="66000" y1="75000" x2="83667" y2="78448"/>
                      <a14:foregroundMark x1="83667" y1="78448" x2="90667" y2="75000"/>
                      <a14:foregroundMark x1="87333" y1="37931" x2="44000" y2="39655"/>
                      <a14:foregroundMark x1="44000" y1="39655" x2="42000" y2="41379"/>
                      <a14:foregroundMark x1="20333" y1="72414" x2="43667" y2="81897"/>
                      <a14:foregroundMark x1="43667" y1="81897" x2="44667" y2="81034"/>
                      <a14:foregroundMark x1="6667" y1="46552" x2="13333" y2="91379"/>
                      <a14:foregroundMark x1="7333" y1="79310" x2="8333" y2="38793"/>
                      <a14:foregroundMark x1="5333" y1="32759" x2="5000" y2="50862"/>
                      <a14:foregroundMark x1="38667" y1="24138" x2="81000" y2="30172"/>
                      <a14:foregroundMark x1="81000" y1="30172" x2="91333" y2="26724"/>
                      <a14:foregroundMark x1="93667" y1="28448" x2="94333" y2="73276"/>
                      <a14:foregroundMark x1="94333" y1="73276" x2="93000" y2="83621"/>
                      <a14:foregroundMark x1="61333" y1="43966" x2="63000" y2="6379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76318" y="3295651"/>
          <a:ext cx="867925" cy="361949"/>
        </a:xfrm>
        <a:prstGeom prst="rect">
          <a:avLst/>
        </a:prstGeom>
      </xdr:spPr>
    </xdr:pic>
    <xdr:clientData/>
  </xdr:twoCellAnchor>
  <xdr:twoCellAnchor>
    <xdr:from>
      <xdr:col>5</xdr:col>
      <xdr:colOff>141817</xdr:colOff>
      <xdr:row>5</xdr:row>
      <xdr:rowOff>46567</xdr:rowOff>
    </xdr:from>
    <xdr:to>
      <xdr:col>5</xdr:col>
      <xdr:colOff>1094317</xdr:colOff>
      <xdr:row>5</xdr:row>
      <xdr:rowOff>751417</xdr:rowOff>
    </xdr:to>
    <xdr:pic>
      <xdr:nvPicPr>
        <xdr:cNvPr id="33" name="Imagen 32" descr="Forma, Rectángulo&#10;&#10;Descripción generada automáticamente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81"/>
        <a:stretch/>
      </xdr:blipFill>
      <xdr:spPr bwMode="auto">
        <a:xfrm>
          <a:off x="4047067" y="1051984"/>
          <a:ext cx="9525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96815</xdr:colOff>
      <xdr:row>8</xdr:row>
      <xdr:rowOff>78317</xdr:rowOff>
    </xdr:from>
    <xdr:to>
      <xdr:col>9</xdr:col>
      <xdr:colOff>1049315</xdr:colOff>
      <xdr:row>8</xdr:row>
      <xdr:rowOff>687916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pSpPr/>
      </xdr:nvGrpSpPr>
      <xdr:grpSpPr>
        <a:xfrm>
          <a:off x="8595232" y="3475567"/>
          <a:ext cx="952500" cy="609599"/>
          <a:chOff x="1652239" y="3510300"/>
          <a:chExt cx="1257869" cy="992932"/>
        </a:xfrm>
      </xdr:grpSpPr>
      <xdr:pic>
        <xdr:nvPicPr>
          <xdr:cNvPr id="43" name="Imagen 42" descr="Cliente/Proveedores de productos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907" t="13045" r="37001" b="6805"/>
          <a:stretch/>
        </xdr:blipFill>
        <xdr:spPr bwMode="auto">
          <a:xfrm>
            <a:off x="1652239" y="3510300"/>
            <a:ext cx="1257869" cy="992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'6.3'!G19">
        <xdr:nvSpPr>
          <xdr:cNvPr id="48" name="CuadroTexto 47">
            <a:extLst>
              <a:ext uri="{FF2B5EF4-FFF2-40B4-BE49-F238E27FC236}">
                <a16:creationId xmlns:a16="http://schemas.microsoft.com/office/drawing/2014/main" id="{00000000-0008-0000-0300-000030000000}"/>
              </a:ext>
            </a:extLst>
          </xdr:cNvPr>
          <xdr:cNvSpPr txBox="1"/>
        </xdr:nvSpPr>
        <xdr:spPr>
          <a:xfrm>
            <a:off x="2109260" y="3932794"/>
            <a:ext cx="329294" cy="277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7650509-7789-416F-B410-C8192696F0B8}" type="TxLink">
              <a:rPr lang="en-US" sz="10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</a:t>
            </a:fld>
            <a:endParaRPr lang="es-PE" sz="900">
              <a:latin typeface="+mn-lt"/>
            </a:endParaRPr>
          </a:p>
        </xdr:txBody>
      </xdr:sp>
      <xdr:sp macro="" textlink="'6.3'!G7">
        <xdr:nvSpPr>
          <xdr:cNvPr id="58" name="CuadroTexto 57">
            <a:extLst>
              <a:ext uri="{FF2B5EF4-FFF2-40B4-BE49-F238E27FC236}">
                <a16:creationId xmlns:a16="http://schemas.microsoft.com/office/drawing/2014/main" id="{00000000-0008-0000-0300-00003A000000}"/>
              </a:ext>
            </a:extLst>
          </xdr:cNvPr>
          <xdr:cNvSpPr txBox="1"/>
        </xdr:nvSpPr>
        <xdr:spPr>
          <a:xfrm>
            <a:off x="1764459" y="3528859"/>
            <a:ext cx="1068671" cy="250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000" b="0" i="0" u="none" strike="noStrike">
                <a:solidFill>
                  <a:srgbClr val="000000"/>
                </a:solidFill>
                <a:latin typeface="+mn-lt"/>
                <a:ea typeface="Calibri"/>
                <a:cs typeface="Calibri"/>
              </a:rPr>
              <a:t>Proceso</a:t>
            </a:r>
            <a:endParaRPr lang="es-PE" sz="900" b="0">
              <a:latin typeface="+mn-lt"/>
            </a:endParaRPr>
          </a:p>
        </xdr:txBody>
      </xdr:sp>
    </xdr:grpSp>
    <xdr:clientData/>
  </xdr:twoCellAnchor>
  <xdr:twoCellAnchor>
    <xdr:from>
      <xdr:col>9</xdr:col>
      <xdr:colOff>124174</xdr:colOff>
      <xdr:row>10</xdr:row>
      <xdr:rowOff>133402</xdr:rowOff>
    </xdr:from>
    <xdr:to>
      <xdr:col>9</xdr:col>
      <xdr:colOff>902807</xdr:colOff>
      <xdr:row>10</xdr:row>
      <xdr:rowOff>759517</xdr:rowOff>
    </xdr:to>
    <xdr:grpSp>
      <xdr:nvGrpSpPr>
        <xdr:cNvPr id="60" name="Grupo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pSpPr/>
      </xdr:nvGrpSpPr>
      <xdr:grpSpPr>
        <a:xfrm>
          <a:off x="8622591" y="5372152"/>
          <a:ext cx="778633" cy="626115"/>
          <a:chOff x="3555159" y="5411063"/>
          <a:chExt cx="1683934" cy="913546"/>
        </a:xfrm>
      </xdr:grpSpPr>
      <xdr:sp macro="" textlink="">
        <xdr:nvSpPr>
          <xdr:cNvPr id="101" name="Rectángulo 100">
            <a:extLst>
              <a:ext uri="{FF2B5EF4-FFF2-40B4-BE49-F238E27FC236}">
                <a16:creationId xmlns:a16="http://schemas.microsoft.com/office/drawing/2014/main" id="{00000000-0008-0000-0300-000065000000}"/>
              </a:ext>
            </a:extLst>
          </xdr:cNvPr>
          <xdr:cNvSpPr/>
        </xdr:nvSpPr>
        <xdr:spPr>
          <a:xfrm>
            <a:off x="3558349" y="5411063"/>
            <a:ext cx="1680744" cy="310419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es-PE" sz="100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Data 1</a:t>
            </a:r>
          </a:p>
        </xdr:txBody>
      </xdr:sp>
      <xdr:sp macro="" textlink="">
        <xdr:nvSpPr>
          <xdr:cNvPr id="96" name="Rectángulo 95">
            <a:extLst>
              <a:ext uri="{FF2B5EF4-FFF2-40B4-BE49-F238E27FC236}">
                <a16:creationId xmlns:a16="http://schemas.microsoft.com/office/drawing/2014/main" id="{00000000-0008-0000-0300-000060000000}"/>
              </a:ext>
            </a:extLst>
          </xdr:cNvPr>
          <xdr:cNvSpPr/>
        </xdr:nvSpPr>
        <xdr:spPr>
          <a:xfrm>
            <a:off x="3557285" y="5721484"/>
            <a:ext cx="1681808" cy="299439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es-PE" sz="100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Data 2</a:t>
            </a:r>
          </a:p>
        </xdr:txBody>
      </xdr:sp>
      <xdr:sp macro="" textlink="">
        <xdr:nvSpPr>
          <xdr:cNvPr id="86" name="Rectángulo 85">
            <a:extLst>
              <a:ext uri="{FF2B5EF4-FFF2-40B4-BE49-F238E27FC236}">
                <a16:creationId xmlns:a16="http://schemas.microsoft.com/office/drawing/2014/main" id="{00000000-0008-0000-0300-000056000000}"/>
              </a:ext>
            </a:extLst>
          </xdr:cNvPr>
          <xdr:cNvSpPr/>
        </xdr:nvSpPr>
        <xdr:spPr>
          <a:xfrm>
            <a:off x="3555159" y="6019922"/>
            <a:ext cx="1683926" cy="304687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es-PE" sz="100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Data 3</a:t>
            </a:r>
          </a:p>
        </xdr:txBody>
      </xdr:sp>
    </xdr:grpSp>
    <xdr:clientData/>
  </xdr:twoCellAnchor>
  <xdr:twoCellAnchor>
    <xdr:from>
      <xdr:col>13</xdr:col>
      <xdr:colOff>125941</xdr:colOff>
      <xdr:row>16</xdr:row>
      <xdr:rowOff>189441</xdr:rowOff>
    </xdr:from>
    <xdr:to>
      <xdr:col>13</xdr:col>
      <xdr:colOff>1021291</xdr:colOff>
      <xdr:row>16</xdr:row>
      <xdr:rowOff>751416</xdr:rowOff>
    </xdr:to>
    <xdr:sp macro="" textlink="">
      <xdr:nvSpPr>
        <xdr:cNvPr id="106" name="Estrella: 8 puntas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/>
      </xdr:nvSpPr>
      <xdr:spPr>
        <a:xfrm>
          <a:off x="10656358" y="4824941"/>
          <a:ext cx="895350" cy="561975"/>
        </a:xfrm>
        <a:prstGeom prst="star8">
          <a:avLst/>
        </a:prstGeom>
        <a:solidFill>
          <a:srgbClr val="FFFF00"/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17</xdr:col>
      <xdr:colOff>504825</xdr:colOff>
      <xdr:row>14</xdr:row>
      <xdr:rowOff>100107</xdr:rowOff>
    </xdr:from>
    <xdr:to>
      <xdr:col>19</xdr:col>
      <xdr:colOff>604785</xdr:colOff>
      <xdr:row>18</xdr:row>
      <xdr:rowOff>6034</xdr:rowOff>
    </xdr:to>
    <xdr:sp macro="" textlink="">
      <xdr:nvSpPr>
        <xdr:cNvPr id="107" name="Título 1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 txBox="1">
          <a:spLocks/>
        </xdr:cNvSpPr>
      </xdr:nvSpPr>
      <xdr:spPr>
        <a:xfrm>
          <a:off x="14325600" y="1490757"/>
          <a:ext cx="1623960" cy="3382552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200" b="1">
              <a:latin typeface="+mn-lt"/>
              <a:cs typeface="Arial" panose="020B0604020202020204" pitchFamily="34" charset="0"/>
            </a:rPr>
            <a:t>Símbolos de procesos de VSM</a:t>
          </a:r>
          <a:endParaRPr lang="es-PE" sz="1200" b="1">
            <a:latin typeface="+mn-lt"/>
            <a:cs typeface="Arial" panose="020B0604020202020204" pitchFamily="34" charset="0"/>
          </a:endParaRPr>
        </a:p>
      </xdr:txBody>
    </xdr:sp>
    <xdr:clientData/>
  </xdr:twoCellAnchor>
  <xdr:oneCellAnchor>
    <xdr:from>
      <xdr:col>20</xdr:col>
      <xdr:colOff>194376</xdr:colOff>
      <xdr:row>13</xdr:row>
      <xdr:rowOff>65761</xdr:rowOff>
    </xdr:from>
    <xdr:ext cx="1019634" cy="804975"/>
    <xdr:pic>
      <xdr:nvPicPr>
        <xdr:cNvPr id="108" name="Imagen 107" descr="Forma, Flecha&#10;&#10;Descripción generada automáticament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9474" r="90000">
                      <a14:foregroundMark x1="9474" y1="49333" x2="9474" y2="49333"/>
                      <a14:foregroundMark x1="90000" y1="55333" x2="90000" y2="55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301151" y="694411"/>
          <a:ext cx="1019634" cy="804975"/>
        </a:xfrm>
        <a:prstGeom prst="rect">
          <a:avLst/>
        </a:prstGeom>
      </xdr:spPr>
    </xdr:pic>
    <xdr:clientData/>
  </xdr:oneCellAnchor>
  <xdr:oneCellAnchor>
    <xdr:from>
      <xdr:col>23</xdr:col>
      <xdr:colOff>70058</xdr:colOff>
      <xdr:row>11</xdr:row>
      <xdr:rowOff>163407</xdr:rowOff>
    </xdr:from>
    <xdr:ext cx="1108249" cy="870353"/>
    <xdr:pic>
      <xdr:nvPicPr>
        <xdr:cNvPr id="109" name="Imagen 108" descr="Icono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9424" r="89529">
                      <a14:foregroundMark x1="9424" y1="28667" x2="9424" y2="28667"/>
                    </a14:backgroundRemoval>
                  </a14:imgEffect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462833" y="353907"/>
          <a:ext cx="1108249" cy="870353"/>
        </a:xfrm>
        <a:prstGeom prst="rect">
          <a:avLst/>
        </a:prstGeom>
      </xdr:spPr>
    </xdr:pic>
    <xdr:clientData/>
  </xdr:oneCellAnchor>
  <xdr:twoCellAnchor>
    <xdr:from>
      <xdr:col>22</xdr:col>
      <xdr:colOff>351837</xdr:colOff>
      <xdr:row>17</xdr:row>
      <xdr:rowOff>97420</xdr:rowOff>
    </xdr:from>
    <xdr:to>
      <xdr:col>25</xdr:col>
      <xdr:colOff>60507</xdr:colOff>
      <xdr:row>18</xdr:row>
      <xdr:rowOff>187125</xdr:rowOff>
    </xdr:to>
    <xdr:sp macro="" textlink="">
      <xdr:nvSpPr>
        <xdr:cNvPr id="110" name="CuadroTexto 12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 txBox="1"/>
      </xdr:nvSpPr>
      <xdr:spPr>
        <a:xfrm>
          <a:off x="17982612" y="4050295"/>
          <a:ext cx="1994670" cy="10041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Proceso específico</a:t>
          </a:r>
        </a:p>
      </xdr:txBody>
    </xdr:sp>
    <xdr:clientData/>
  </xdr:twoCellAnchor>
  <xdr:oneCellAnchor>
    <xdr:from>
      <xdr:col>27</xdr:col>
      <xdr:colOff>680410</xdr:colOff>
      <xdr:row>13</xdr:row>
      <xdr:rowOff>31860</xdr:rowOff>
    </xdr:from>
    <xdr:ext cx="1009363" cy="788565"/>
    <xdr:pic>
      <xdr:nvPicPr>
        <xdr:cNvPr id="111" name="Imagen 110" descr="Imagen que contiene Icono&#10;&#10;Descripción generada automáticament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grayscl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2000" l="5208" r="93750">
                      <a14:foregroundMark x1="17708" y1="16000" x2="34375" y2="23333"/>
                      <a14:foregroundMark x1="45313" y1="36667" x2="51042" y2="44667"/>
                      <a14:foregroundMark x1="71354" y1="41333" x2="16146" y2="41333"/>
                      <a14:foregroundMark x1="16146" y1="41333" x2="13542" y2="79333"/>
                      <a14:foregroundMark x1="13542" y1="79333" x2="68229" y2="88667"/>
                      <a14:foregroundMark x1="68229" y1="88667" x2="87500" y2="62667"/>
                      <a14:foregroundMark x1="87500" y1="62667" x2="90625" y2="36667"/>
                      <a14:foregroundMark x1="8854" y1="44667" x2="7813" y2="79333"/>
                      <a14:foregroundMark x1="85938" y1="85333" x2="73958" y2="85333"/>
                      <a14:foregroundMark x1="89583" y1="85333" x2="88021" y2="58000"/>
                      <a14:foregroundMark x1="92188" y1="58667" x2="93750" y2="87333"/>
                      <a14:foregroundMark x1="76042" y1="32667" x2="76042" y2="52667"/>
                      <a14:foregroundMark x1="54167" y1="30667" x2="80208" y2="36667"/>
                      <a14:foregroundMark x1="80208" y1="36667" x2="88021" y2="35333"/>
                      <a14:foregroundMark x1="89063" y1="35333" x2="33333" y2="35333"/>
                      <a14:foregroundMark x1="33333" y1="35333" x2="8854" y2="52000"/>
                      <a14:foregroundMark x1="8854" y1="52000" x2="10938" y2="64000"/>
                      <a14:foregroundMark x1="20833" y1="87333" x2="77083" y2="90667"/>
                      <a14:foregroundMark x1="77083" y1="90667" x2="93750" y2="52667"/>
                      <a14:foregroundMark x1="91146" y1="27333" x2="93750" y2="36667"/>
                      <a14:foregroundMark x1="22917" y1="31333" x2="30208" y2="37333"/>
                      <a14:foregroundMark x1="10938" y1="35333" x2="26042" y2="36667"/>
                      <a14:foregroundMark x1="8854" y1="32667" x2="8854" y2="40667"/>
                      <a14:foregroundMark x1="8854" y1="36667" x2="7292" y2="40667"/>
                      <a14:foregroundMark x1="35417" y1="91333" x2="38542" y2="92000"/>
                      <a14:foregroundMark x1="40104" y1="90667" x2="73958" y2="91333"/>
                      <a14:foregroundMark x1="5208" y1="32000" x2="6771" y2="39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21185" y="660510"/>
          <a:ext cx="1009363" cy="788565"/>
        </a:xfrm>
        <a:prstGeom prst="rect">
          <a:avLst/>
        </a:prstGeom>
      </xdr:spPr>
    </xdr:pic>
    <xdr:clientData/>
  </xdr:oneCellAnchor>
  <xdr:twoCellAnchor>
    <xdr:from>
      <xdr:col>27</xdr:col>
      <xdr:colOff>202577</xdr:colOff>
      <xdr:row>17</xdr:row>
      <xdr:rowOff>58425</xdr:rowOff>
    </xdr:from>
    <xdr:to>
      <xdr:col>29</xdr:col>
      <xdr:colOff>674347</xdr:colOff>
      <xdr:row>18</xdr:row>
      <xdr:rowOff>148130</xdr:rowOff>
    </xdr:to>
    <xdr:sp macro="" textlink="">
      <xdr:nvSpPr>
        <xdr:cNvPr id="112" name="CuadroTexto 14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 txBox="1"/>
      </xdr:nvSpPr>
      <xdr:spPr>
        <a:xfrm>
          <a:off x="21643352" y="4011300"/>
          <a:ext cx="1995770" cy="10041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Proceso compartido</a:t>
          </a:r>
        </a:p>
      </xdr:txBody>
    </xdr:sp>
    <xdr:clientData/>
  </xdr:twoCellAnchor>
  <xdr:oneCellAnchor>
    <xdr:from>
      <xdr:col>30</xdr:col>
      <xdr:colOff>430806</xdr:colOff>
      <xdr:row>11</xdr:row>
      <xdr:rowOff>104775</xdr:rowOff>
    </xdr:from>
    <xdr:ext cx="1009364" cy="898949"/>
    <xdr:pic>
      <xdr:nvPicPr>
        <xdr:cNvPr id="113" name="Imagen 112" descr="Un dibujo en blanco y negro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grayscl/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4124" r="94845">
                      <a14:foregroundMark x1="12887" y1="79333" x2="26289" y2="45333"/>
                      <a14:foregroundMark x1="26289" y1="45333" x2="53093" y2="30667"/>
                      <a14:foregroundMark x1="53093" y1="30667" x2="78866" y2="42667"/>
                      <a14:foregroundMark x1="78866" y1="42667" x2="87629" y2="74000"/>
                      <a14:foregroundMark x1="87629" y1="74000" x2="87629" y2="76000"/>
                      <a14:foregroundMark x1="4124" y1="58000" x2="4639" y2="46667"/>
                      <a14:foregroundMark x1="87629" y1="28000" x2="94845" y2="49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57581" y="295275"/>
          <a:ext cx="1009364" cy="898949"/>
        </a:xfrm>
        <a:prstGeom prst="rect">
          <a:avLst/>
        </a:prstGeom>
      </xdr:spPr>
    </xdr:pic>
    <xdr:clientData/>
  </xdr:oneCellAnchor>
  <xdr:twoCellAnchor>
    <xdr:from>
      <xdr:col>30</xdr:col>
      <xdr:colOff>21388</xdr:colOff>
      <xdr:row>17</xdr:row>
      <xdr:rowOff>58425</xdr:rowOff>
    </xdr:from>
    <xdr:to>
      <xdr:col>32</xdr:col>
      <xdr:colOff>289735</xdr:colOff>
      <xdr:row>18</xdr:row>
      <xdr:rowOff>148130</xdr:rowOff>
    </xdr:to>
    <xdr:sp macro="" textlink="">
      <xdr:nvSpPr>
        <xdr:cNvPr id="114" name="CuadroTexto 17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 txBox="1"/>
      </xdr:nvSpPr>
      <xdr:spPr>
        <a:xfrm>
          <a:off x="23748163" y="4011300"/>
          <a:ext cx="1792347" cy="10041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Celda de trabajo</a:t>
          </a:r>
        </a:p>
      </xdr:txBody>
    </xdr:sp>
    <xdr:clientData/>
  </xdr:twoCellAnchor>
  <xdr:oneCellAnchor>
    <xdr:from>
      <xdr:col>25</xdr:col>
      <xdr:colOff>452216</xdr:colOff>
      <xdr:row>13</xdr:row>
      <xdr:rowOff>60327</xdr:rowOff>
    </xdr:from>
    <xdr:ext cx="735703" cy="735703"/>
    <xdr:pic>
      <xdr:nvPicPr>
        <xdr:cNvPr id="115" name="Imagen 114" descr="Diagrama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grayscl/>
        </a:blip>
        <a:stretch>
          <a:fillRect/>
        </a:stretch>
      </xdr:blipFill>
      <xdr:spPr>
        <a:xfrm>
          <a:off x="20368991" y="688977"/>
          <a:ext cx="735703" cy="735703"/>
        </a:xfrm>
        <a:prstGeom prst="rect">
          <a:avLst/>
        </a:prstGeom>
      </xdr:spPr>
    </xdr:pic>
    <xdr:clientData/>
  </xdr:oneCellAnchor>
  <xdr:twoCellAnchor>
    <xdr:from>
      <xdr:col>24</xdr:col>
      <xdr:colOff>741298</xdr:colOff>
      <xdr:row>17</xdr:row>
      <xdr:rowOff>81260</xdr:rowOff>
    </xdr:from>
    <xdr:to>
      <xdr:col>27</xdr:col>
      <xdr:colOff>93536</xdr:colOff>
      <xdr:row>18</xdr:row>
      <xdr:rowOff>170965</xdr:rowOff>
    </xdr:to>
    <xdr:sp macro="" textlink="">
      <xdr:nvSpPr>
        <xdr:cNvPr id="116" name="CuadroTexto 19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 txBox="1"/>
      </xdr:nvSpPr>
      <xdr:spPr>
        <a:xfrm>
          <a:off x="19896073" y="4034135"/>
          <a:ext cx="1638238" cy="10041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Caja de datos</a:t>
          </a:r>
        </a:p>
      </xdr:txBody>
    </xdr:sp>
    <xdr:clientData/>
  </xdr:twoCellAnchor>
  <xdr:twoCellAnchor>
    <xdr:from>
      <xdr:col>13</xdr:col>
      <xdr:colOff>137583</xdr:colOff>
      <xdr:row>5</xdr:row>
      <xdr:rowOff>63500</xdr:rowOff>
    </xdr:from>
    <xdr:to>
      <xdr:col>13</xdr:col>
      <xdr:colOff>966258</xdr:colOff>
      <xdr:row>5</xdr:row>
      <xdr:rowOff>699557</xdr:rowOff>
    </xdr:to>
    <xdr:grpSp>
      <xdr:nvGrpSpPr>
        <xdr:cNvPr id="153" name="Grupo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GrpSpPr/>
      </xdr:nvGrpSpPr>
      <xdr:grpSpPr>
        <a:xfrm>
          <a:off x="13197416" y="1068917"/>
          <a:ext cx="828675" cy="636057"/>
          <a:chOff x="1323975" y="3190874"/>
          <a:chExt cx="828675" cy="628651"/>
        </a:xfrm>
      </xdr:grpSpPr>
      <xdr:sp macro="" textlink="">
        <xdr:nvSpPr>
          <xdr:cNvPr id="146" name="Rectángulo 145">
            <a:extLst>
              <a:ext uri="{FF2B5EF4-FFF2-40B4-BE49-F238E27FC236}">
                <a16:creationId xmlns:a16="http://schemas.microsoft.com/office/drawing/2014/main" id="{00000000-0008-0000-0300-000092000000}"/>
              </a:ext>
            </a:extLst>
          </xdr:cNvPr>
          <xdr:cNvSpPr/>
        </xdr:nvSpPr>
        <xdr:spPr>
          <a:xfrm>
            <a:off x="1323975" y="3381375"/>
            <a:ext cx="828675" cy="428625"/>
          </a:xfrm>
          <a:prstGeom prst="rect">
            <a:avLst/>
          </a:prstGeom>
          <a:solidFill>
            <a:schemeClr val="bg1">
              <a:lumMod val="95000"/>
            </a:schemeClr>
          </a:solidFill>
          <a:ln w="3175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7" name="Rectángulo 146">
            <a:extLst>
              <a:ext uri="{FF2B5EF4-FFF2-40B4-BE49-F238E27FC236}">
                <a16:creationId xmlns:a16="http://schemas.microsoft.com/office/drawing/2014/main" id="{00000000-0008-0000-0300-000093000000}"/>
              </a:ext>
            </a:extLst>
          </xdr:cNvPr>
          <xdr:cNvSpPr/>
        </xdr:nvSpPr>
        <xdr:spPr>
          <a:xfrm>
            <a:off x="1323975" y="3190874"/>
            <a:ext cx="828675" cy="190501"/>
          </a:xfrm>
          <a:prstGeom prst="rect">
            <a:avLst/>
          </a:prstGeom>
          <a:solidFill>
            <a:schemeClr val="bg1"/>
          </a:solidFill>
          <a:ln w="3175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cxnSp macro="">
        <xdr:nvCxnSpPr>
          <xdr:cNvPr id="149" name="Conector recto 148">
            <a:extLst>
              <a:ext uri="{FF2B5EF4-FFF2-40B4-BE49-F238E27FC236}">
                <a16:creationId xmlns:a16="http://schemas.microsoft.com/office/drawing/2014/main" id="{00000000-0008-0000-0300-000095000000}"/>
              </a:ext>
            </a:extLst>
          </xdr:cNvPr>
          <xdr:cNvCxnSpPr/>
        </xdr:nvCxnSpPr>
        <xdr:spPr>
          <a:xfrm>
            <a:off x="1466850" y="3381375"/>
            <a:ext cx="0" cy="428625"/>
          </a:xfrm>
          <a:prstGeom prst="line">
            <a:avLst/>
          </a:prstGeom>
          <a:solidFill>
            <a:schemeClr val="bg1"/>
          </a:solidFill>
          <a:ln w="3175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</xdr:cxnSp>
      <xdr:cxnSp macro="">
        <xdr:nvCxnSpPr>
          <xdr:cNvPr id="150" name="Conector recto 149">
            <a:extLst>
              <a:ext uri="{FF2B5EF4-FFF2-40B4-BE49-F238E27FC236}">
                <a16:creationId xmlns:a16="http://schemas.microsoft.com/office/drawing/2014/main" id="{00000000-0008-0000-0300-000096000000}"/>
              </a:ext>
            </a:extLst>
          </xdr:cNvPr>
          <xdr:cNvCxnSpPr/>
        </xdr:nvCxnSpPr>
        <xdr:spPr>
          <a:xfrm>
            <a:off x="1628775" y="3390900"/>
            <a:ext cx="0" cy="428625"/>
          </a:xfrm>
          <a:prstGeom prst="line">
            <a:avLst/>
          </a:prstGeom>
          <a:solidFill>
            <a:schemeClr val="bg1"/>
          </a:solidFill>
          <a:ln w="3175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</xdr:cxnSp>
      <xdr:cxnSp macro="">
        <xdr:nvCxnSpPr>
          <xdr:cNvPr id="151" name="Conector recto 150">
            <a:extLst>
              <a:ext uri="{FF2B5EF4-FFF2-40B4-BE49-F238E27FC236}">
                <a16:creationId xmlns:a16="http://schemas.microsoft.com/office/drawing/2014/main" id="{00000000-0008-0000-0300-000097000000}"/>
              </a:ext>
            </a:extLst>
          </xdr:cNvPr>
          <xdr:cNvCxnSpPr/>
        </xdr:nvCxnSpPr>
        <xdr:spPr>
          <a:xfrm>
            <a:off x="1790700" y="3381375"/>
            <a:ext cx="0" cy="428625"/>
          </a:xfrm>
          <a:prstGeom prst="line">
            <a:avLst/>
          </a:prstGeom>
          <a:solidFill>
            <a:schemeClr val="bg1"/>
          </a:solidFill>
          <a:ln w="3175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</xdr:cxnSp>
      <xdr:cxnSp macro="">
        <xdr:nvCxnSpPr>
          <xdr:cNvPr id="152" name="Conector recto 151">
            <a:extLst>
              <a:ext uri="{FF2B5EF4-FFF2-40B4-BE49-F238E27FC236}">
                <a16:creationId xmlns:a16="http://schemas.microsoft.com/office/drawing/2014/main" id="{00000000-0008-0000-0300-000098000000}"/>
              </a:ext>
            </a:extLst>
          </xdr:cNvPr>
          <xdr:cNvCxnSpPr/>
        </xdr:nvCxnSpPr>
        <xdr:spPr>
          <a:xfrm>
            <a:off x="1962150" y="3381375"/>
            <a:ext cx="0" cy="428625"/>
          </a:xfrm>
          <a:prstGeom prst="line">
            <a:avLst/>
          </a:prstGeom>
          <a:solidFill>
            <a:schemeClr val="bg1"/>
          </a:solidFill>
          <a:ln w="3175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</xdr:cxnSp>
    </xdr:grpSp>
    <xdr:clientData/>
  </xdr:twoCellAnchor>
  <xdr:twoCellAnchor>
    <xdr:from>
      <xdr:col>5</xdr:col>
      <xdr:colOff>397357</xdr:colOff>
      <xdr:row>13</xdr:row>
      <xdr:rowOff>264422</xdr:rowOff>
    </xdr:from>
    <xdr:to>
      <xdr:col>5</xdr:col>
      <xdr:colOff>718826</xdr:colOff>
      <xdr:row>13</xdr:row>
      <xdr:rowOff>843065</xdr:rowOff>
    </xdr:to>
    <xdr:grpSp>
      <xdr:nvGrpSpPr>
        <xdr:cNvPr id="167" name="Grupo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GrpSpPr/>
      </xdr:nvGrpSpPr>
      <xdr:grpSpPr>
        <a:xfrm>
          <a:off x="4302607" y="6900172"/>
          <a:ext cx="321469" cy="578643"/>
          <a:chOff x="1640680" y="5707856"/>
          <a:chExt cx="313136" cy="600075"/>
        </a:xfrm>
      </xdr:grpSpPr>
      <xdr:cxnSp macro="">
        <xdr:nvCxnSpPr>
          <xdr:cNvPr id="155" name="Conector recto 154">
            <a:extLst>
              <a:ext uri="{FF2B5EF4-FFF2-40B4-BE49-F238E27FC236}">
                <a16:creationId xmlns:a16="http://schemas.microsoft.com/office/drawing/2014/main" id="{00000000-0008-0000-0300-00009B000000}"/>
              </a:ext>
            </a:extLst>
          </xdr:cNvPr>
          <xdr:cNvCxnSpPr/>
        </xdr:nvCxnSpPr>
        <xdr:spPr>
          <a:xfrm flipV="1">
            <a:off x="1643062" y="5707856"/>
            <a:ext cx="303610" cy="1191"/>
          </a:xfrm>
          <a:prstGeom prst="line">
            <a:avLst/>
          </a:prstGeom>
          <a:ln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6" name="Conector recto 155">
            <a:extLst>
              <a:ext uri="{FF2B5EF4-FFF2-40B4-BE49-F238E27FC236}">
                <a16:creationId xmlns:a16="http://schemas.microsoft.com/office/drawing/2014/main" id="{00000000-0008-0000-0300-00009C000000}"/>
              </a:ext>
            </a:extLst>
          </xdr:cNvPr>
          <xdr:cNvCxnSpPr/>
        </xdr:nvCxnSpPr>
        <xdr:spPr>
          <a:xfrm flipV="1">
            <a:off x="1946672" y="5707856"/>
            <a:ext cx="0" cy="600075"/>
          </a:xfrm>
          <a:prstGeom prst="line">
            <a:avLst/>
          </a:prstGeom>
          <a:ln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4" name="Conector recto 163">
            <a:extLst>
              <a:ext uri="{FF2B5EF4-FFF2-40B4-BE49-F238E27FC236}">
                <a16:creationId xmlns:a16="http://schemas.microsoft.com/office/drawing/2014/main" id="{00000000-0008-0000-0300-0000A4000000}"/>
              </a:ext>
            </a:extLst>
          </xdr:cNvPr>
          <xdr:cNvCxnSpPr/>
        </xdr:nvCxnSpPr>
        <xdr:spPr>
          <a:xfrm flipV="1">
            <a:off x="1643062" y="5893594"/>
            <a:ext cx="303610" cy="1191"/>
          </a:xfrm>
          <a:prstGeom prst="line">
            <a:avLst/>
          </a:prstGeom>
          <a:ln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5" name="Conector recto 164">
            <a:extLst>
              <a:ext uri="{FF2B5EF4-FFF2-40B4-BE49-F238E27FC236}">
                <a16:creationId xmlns:a16="http://schemas.microsoft.com/office/drawing/2014/main" id="{00000000-0008-0000-0300-0000A5000000}"/>
              </a:ext>
            </a:extLst>
          </xdr:cNvPr>
          <xdr:cNvCxnSpPr/>
        </xdr:nvCxnSpPr>
        <xdr:spPr>
          <a:xfrm flipV="1">
            <a:off x="1640680" y="6099571"/>
            <a:ext cx="303610" cy="1191"/>
          </a:xfrm>
          <a:prstGeom prst="line">
            <a:avLst/>
          </a:prstGeom>
          <a:ln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6" name="Conector recto 165">
            <a:extLst>
              <a:ext uri="{FF2B5EF4-FFF2-40B4-BE49-F238E27FC236}">
                <a16:creationId xmlns:a16="http://schemas.microsoft.com/office/drawing/2014/main" id="{00000000-0008-0000-0300-0000A6000000}"/>
              </a:ext>
            </a:extLst>
          </xdr:cNvPr>
          <xdr:cNvCxnSpPr/>
        </xdr:nvCxnSpPr>
        <xdr:spPr>
          <a:xfrm flipV="1">
            <a:off x="1650206" y="6305550"/>
            <a:ext cx="303610" cy="1191"/>
          </a:xfrm>
          <a:prstGeom prst="line">
            <a:avLst/>
          </a:prstGeom>
          <a:ln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5</xdr:col>
      <xdr:colOff>99391</xdr:colOff>
      <xdr:row>14</xdr:row>
      <xdr:rowOff>124239</xdr:rowOff>
    </xdr:from>
    <xdr:to>
      <xdr:col>5</xdr:col>
      <xdr:colOff>1023462</xdr:colOff>
      <xdr:row>14</xdr:row>
      <xdr:rowOff>654326</xdr:rowOff>
    </xdr:to>
    <xdr:pic>
      <xdr:nvPicPr>
        <xdr:cNvPr id="168" name="Imagen 167" descr="Imagen que contiene Texto&#10;&#10;Descripción generada automáticament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25217" y="6510130"/>
          <a:ext cx="924071" cy="530087"/>
        </a:xfrm>
        <a:prstGeom prst="rect">
          <a:avLst/>
        </a:prstGeom>
      </xdr:spPr>
    </xdr:pic>
    <xdr:clientData/>
  </xdr:twoCellAnchor>
  <xdr:twoCellAnchor editAs="oneCell">
    <xdr:from>
      <xdr:col>13</xdr:col>
      <xdr:colOff>115958</xdr:colOff>
      <xdr:row>8</xdr:row>
      <xdr:rowOff>74543</xdr:rowOff>
    </xdr:from>
    <xdr:to>
      <xdr:col>13</xdr:col>
      <xdr:colOff>975280</xdr:colOff>
      <xdr:row>8</xdr:row>
      <xdr:rowOff>695740</xdr:rowOff>
    </xdr:to>
    <xdr:pic>
      <xdr:nvPicPr>
        <xdr:cNvPr id="169" name="Imagen 168" descr="Forma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341784" y="7222434"/>
          <a:ext cx="859322" cy="621197"/>
        </a:xfrm>
        <a:prstGeom prst="rect">
          <a:avLst/>
        </a:prstGeom>
      </xdr:spPr>
    </xdr:pic>
    <xdr:clientData/>
  </xdr:twoCellAnchor>
  <xdr:twoCellAnchor>
    <xdr:from>
      <xdr:col>5</xdr:col>
      <xdr:colOff>82825</xdr:colOff>
      <xdr:row>8</xdr:row>
      <xdr:rowOff>173935</xdr:rowOff>
    </xdr:from>
    <xdr:to>
      <xdr:col>5</xdr:col>
      <xdr:colOff>1018759</xdr:colOff>
      <xdr:row>8</xdr:row>
      <xdr:rowOff>786848</xdr:rowOff>
    </xdr:to>
    <xdr:grpSp>
      <xdr:nvGrpSpPr>
        <xdr:cNvPr id="170" name="Grupo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GrpSpPr/>
      </xdr:nvGrpSpPr>
      <xdr:grpSpPr>
        <a:xfrm>
          <a:off x="3988075" y="3571185"/>
          <a:ext cx="935934" cy="612913"/>
          <a:chOff x="4476750" y="682727"/>
          <a:chExt cx="1057275" cy="893304"/>
        </a:xfrm>
      </xdr:grpSpPr>
      <xdr:sp macro="" textlink="">
        <xdr:nvSpPr>
          <xdr:cNvPr id="171" name="Rectángulo 170">
            <a:extLst>
              <a:ext uri="{FF2B5EF4-FFF2-40B4-BE49-F238E27FC236}">
                <a16:creationId xmlns:a16="http://schemas.microsoft.com/office/drawing/2014/main" id="{00000000-0008-0000-0300-0000AB000000}"/>
              </a:ext>
            </a:extLst>
          </xdr:cNvPr>
          <xdr:cNvSpPr/>
        </xdr:nvSpPr>
        <xdr:spPr>
          <a:xfrm>
            <a:off x="4476750" y="1164612"/>
            <a:ext cx="1057275" cy="411419"/>
          </a:xfrm>
          <a:prstGeom prst="rect">
            <a:avLst/>
          </a:prstGeom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120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172" name="Rectángulo 171">
            <a:extLst>
              <a:ext uri="{FF2B5EF4-FFF2-40B4-BE49-F238E27FC236}">
                <a16:creationId xmlns:a16="http://schemas.microsoft.com/office/drawing/2014/main" id="{00000000-0008-0000-0300-0000AC000000}"/>
              </a:ext>
            </a:extLst>
          </xdr:cNvPr>
          <xdr:cNvSpPr/>
        </xdr:nvSpPr>
        <xdr:spPr>
          <a:xfrm>
            <a:off x="4476750" y="682727"/>
            <a:ext cx="1057275" cy="491816"/>
          </a:xfrm>
          <a:prstGeom prst="rect">
            <a:avLst/>
          </a:prstGeom>
          <a:solidFill>
            <a:srgbClr val="66CCFF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1200">
              <a:solidFill>
                <a:schemeClr val="tx1"/>
              </a:solidFill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8283</xdr:colOff>
      <xdr:row>15</xdr:row>
      <xdr:rowOff>173936</xdr:rowOff>
    </xdr:from>
    <xdr:to>
      <xdr:col>5</xdr:col>
      <xdr:colOff>1043609</xdr:colOff>
      <xdr:row>15</xdr:row>
      <xdr:rowOff>778566</xdr:rowOff>
    </xdr:to>
    <xdr:pic>
      <xdr:nvPicPr>
        <xdr:cNvPr id="173" name="Imagen 172" descr="Diagrama&#10;&#10;Descripción generada automáticament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34109" y="8191501"/>
          <a:ext cx="1035326" cy="604630"/>
        </a:xfrm>
        <a:prstGeom prst="rect">
          <a:avLst/>
        </a:prstGeom>
      </xdr:spPr>
    </xdr:pic>
    <xdr:clientData/>
  </xdr:twoCellAnchor>
  <xdr:twoCellAnchor editAs="oneCell">
    <xdr:from>
      <xdr:col>5</xdr:col>
      <xdr:colOff>129117</xdr:colOff>
      <xdr:row>16</xdr:row>
      <xdr:rowOff>125942</xdr:rowOff>
    </xdr:from>
    <xdr:to>
      <xdr:col>5</xdr:col>
      <xdr:colOff>1072092</xdr:colOff>
      <xdr:row>16</xdr:row>
      <xdr:rowOff>668867</xdr:rowOff>
    </xdr:to>
    <xdr:pic>
      <xdr:nvPicPr>
        <xdr:cNvPr id="174" name="Imagen 173" descr="Diagrama, Rectángulo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430867" y="9545109"/>
          <a:ext cx="94297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17</xdr:row>
      <xdr:rowOff>276226</xdr:rowOff>
    </xdr:from>
    <xdr:to>
      <xdr:col>5</xdr:col>
      <xdr:colOff>1076325</xdr:colOff>
      <xdr:row>17</xdr:row>
      <xdr:rowOff>904876</xdr:rowOff>
    </xdr:to>
    <xdr:pic>
      <xdr:nvPicPr>
        <xdr:cNvPr id="175" name="Imagen 174" descr="Forma&#10;&#10;Descripción generada automáticament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410200" y="5895976"/>
          <a:ext cx="1047750" cy="628650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13</xdr:row>
      <xdr:rowOff>19050</xdr:rowOff>
    </xdr:from>
    <xdr:to>
      <xdr:col>9</xdr:col>
      <xdr:colOff>914498</xdr:colOff>
      <xdr:row>13</xdr:row>
      <xdr:rowOff>752577</xdr:rowOff>
    </xdr:to>
    <xdr:pic>
      <xdr:nvPicPr>
        <xdr:cNvPr id="176" name="Imagen 175" descr="Icono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alphaModFix amt="70000"/>
        </a:blip>
        <a:stretch>
          <a:fillRect/>
        </a:stretch>
      </xdr:blipFill>
      <xdr:spPr>
        <a:xfrm>
          <a:off x="5591175" y="6400800"/>
          <a:ext cx="704948" cy="733527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14</xdr:row>
      <xdr:rowOff>219074</xdr:rowOff>
    </xdr:from>
    <xdr:to>
      <xdr:col>9</xdr:col>
      <xdr:colOff>1057275</xdr:colOff>
      <xdr:row>14</xdr:row>
      <xdr:rowOff>647699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5264" t="20755" r="4386"/>
        <a:stretch/>
      </xdr:blipFill>
      <xdr:spPr>
        <a:xfrm>
          <a:off x="5457825" y="7743824"/>
          <a:ext cx="981075" cy="428625"/>
        </a:xfrm>
        <a:prstGeom prst="rect">
          <a:avLst/>
        </a:prstGeom>
      </xdr:spPr>
    </xdr:pic>
    <xdr:clientData/>
  </xdr:twoCellAnchor>
  <xdr:twoCellAnchor editAs="oneCell">
    <xdr:from>
      <xdr:col>9</xdr:col>
      <xdr:colOff>16259</xdr:colOff>
      <xdr:row>15</xdr:row>
      <xdr:rowOff>286808</xdr:rowOff>
    </xdr:from>
    <xdr:to>
      <xdr:col>9</xdr:col>
      <xdr:colOff>1057516</xdr:colOff>
      <xdr:row>15</xdr:row>
      <xdr:rowOff>639233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514676" y="8742891"/>
          <a:ext cx="1041257" cy="352425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16</xdr:row>
      <xdr:rowOff>180975</xdr:rowOff>
    </xdr:from>
    <xdr:to>
      <xdr:col>9</xdr:col>
      <xdr:colOff>895440</xdr:colOff>
      <xdr:row>16</xdr:row>
      <xdr:rowOff>647765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629275" y="9382125"/>
          <a:ext cx="647790" cy="46679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14</xdr:row>
      <xdr:rowOff>209550</xdr:rowOff>
    </xdr:from>
    <xdr:to>
      <xdr:col>13</xdr:col>
      <xdr:colOff>885918</xdr:colOff>
      <xdr:row>14</xdr:row>
      <xdr:rowOff>628708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648825" y="6972300"/>
          <a:ext cx="666843" cy="419158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13</xdr:row>
      <xdr:rowOff>161925</xdr:rowOff>
    </xdr:from>
    <xdr:to>
      <xdr:col>13</xdr:col>
      <xdr:colOff>837807</xdr:colOff>
      <xdr:row>13</xdr:row>
      <xdr:rowOff>885825</xdr:rowOff>
    </xdr:to>
    <xdr:pic>
      <xdr:nvPicPr>
        <xdr:cNvPr id="182" name="Imagen 181" descr="Imagen de la pantalla de una ventana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772650" y="5781675"/>
          <a:ext cx="494907" cy="7239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9</xdr:row>
      <xdr:rowOff>266700</xdr:rowOff>
    </xdr:from>
    <xdr:to>
      <xdr:col>13</xdr:col>
      <xdr:colOff>866879</xdr:colOff>
      <xdr:row>9</xdr:row>
      <xdr:rowOff>752543</xdr:rowOff>
    </xdr:to>
    <xdr:pic>
      <xdr:nvPicPr>
        <xdr:cNvPr id="183" name="Imagen 182" descr="Forma&#10;&#10;Descripción generada automáticamente con confianza media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53575" y="7791450"/>
          <a:ext cx="743054" cy="485843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10</xdr:row>
      <xdr:rowOff>200025</xdr:rowOff>
    </xdr:from>
    <xdr:to>
      <xdr:col>13</xdr:col>
      <xdr:colOff>952622</xdr:colOff>
      <xdr:row>10</xdr:row>
      <xdr:rowOff>733499</xdr:rowOff>
    </xdr:to>
    <xdr:pic>
      <xdr:nvPicPr>
        <xdr:cNvPr id="184" name="Imagen 183" descr="Imagen que contiene Icono&#10;&#10;Descripción generada automáticament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05950" y="8553450"/>
          <a:ext cx="876422" cy="533474"/>
        </a:xfrm>
        <a:prstGeom prst="rect">
          <a:avLst/>
        </a:prstGeom>
      </xdr:spPr>
    </xdr:pic>
    <xdr:clientData/>
  </xdr:twoCellAnchor>
  <xdr:twoCellAnchor editAs="oneCell">
    <xdr:from>
      <xdr:col>13</xdr:col>
      <xdr:colOff>162983</xdr:colOff>
      <xdr:row>6</xdr:row>
      <xdr:rowOff>180975</xdr:rowOff>
    </xdr:from>
    <xdr:to>
      <xdr:col>13</xdr:col>
      <xdr:colOff>896510</xdr:colOff>
      <xdr:row>6</xdr:row>
      <xdr:rowOff>600133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693400" y="4128558"/>
          <a:ext cx="733527" cy="419158"/>
        </a:xfrm>
        <a:prstGeom prst="rect">
          <a:avLst/>
        </a:prstGeom>
      </xdr:spPr>
    </xdr:pic>
    <xdr:clientData/>
  </xdr:twoCellAnchor>
  <xdr:twoCellAnchor>
    <xdr:from>
      <xdr:col>9</xdr:col>
      <xdr:colOff>149087</xdr:colOff>
      <xdr:row>9</xdr:row>
      <xdr:rowOff>348271</xdr:rowOff>
    </xdr:from>
    <xdr:to>
      <xdr:col>9</xdr:col>
      <xdr:colOff>919370</xdr:colOff>
      <xdr:row>9</xdr:row>
      <xdr:rowOff>563206</xdr:rowOff>
    </xdr:to>
    <xdr:grpSp>
      <xdr:nvGrpSpPr>
        <xdr:cNvPr id="193" name="Grupo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GrpSpPr/>
      </xdr:nvGrpSpPr>
      <xdr:grpSpPr>
        <a:xfrm>
          <a:off x="8647504" y="4676854"/>
          <a:ext cx="770283" cy="214935"/>
          <a:chOff x="9574692" y="2625988"/>
          <a:chExt cx="844829" cy="214935"/>
        </a:xfrm>
      </xdr:grpSpPr>
      <xdr:grpSp>
        <xdr:nvGrpSpPr>
          <xdr:cNvPr id="187" name="Grupo 186">
            <a:extLst>
              <a:ext uri="{FF2B5EF4-FFF2-40B4-BE49-F238E27FC236}">
                <a16:creationId xmlns:a16="http://schemas.microsoft.com/office/drawing/2014/main" id="{00000000-0008-0000-0300-0000BB000000}"/>
              </a:ext>
            </a:extLst>
          </xdr:cNvPr>
          <xdr:cNvGrpSpPr/>
        </xdr:nvGrpSpPr>
        <xdr:grpSpPr>
          <a:xfrm>
            <a:off x="9574692" y="2625988"/>
            <a:ext cx="844829" cy="214935"/>
            <a:chOff x="3785551" y="6338391"/>
            <a:chExt cx="983468" cy="224547"/>
          </a:xfrm>
        </xdr:grpSpPr>
        <xdr:grpSp>
          <xdr:nvGrpSpPr>
            <xdr:cNvPr id="188" name="Grupo 187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GrpSpPr/>
          </xdr:nvGrpSpPr>
          <xdr:grpSpPr>
            <a:xfrm>
              <a:off x="4248386" y="6338391"/>
              <a:ext cx="520633" cy="224547"/>
              <a:chOff x="11944352" y="3408972"/>
              <a:chExt cx="597762" cy="274447"/>
            </a:xfrm>
          </xdr:grpSpPr>
          <xdr:sp macro="" textlink="">
            <xdr:nvSpPr>
              <xdr:cNvPr id="191" name="Triángulo isósceles 190">
                <a:extLst>
                  <a:ext uri="{FF2B5EF4-FFF2-40B4-BE49-F238E27FC236}">
                    <a16:creationId xmlns:a16="http://schemas.microsoft.com/office/drawing/2014/main" id="{00000000-0008-0000-0300-0000BF000000}"/>
                  </a:ext>
                </a:extLst>
              </xdr:cNvPr>
              <xdr:cNvSpPr/>
            </xdr:nvSpPr>
            <xdr:spPr>
              <a:xfrm rot="5400000">
                <a:off x="12281911" y="3423217"/>
                <a:ext cx="274447" cy="245958"/>
              </a:xfrm>
              <a:prstGeom prst="triangle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190" name="Rectángulo 189">
                <a:extLst>
                  <a:ext uri="{FF2B5EF4-FFF2-40B4-BE49-F238E27FC236}">
                    <a16:creationId xmlns:a16="http://schemas.microsoft.com/office/drawing/2014/main" id="{00000000-0008-0000-0300-0000BE000000}"/>
                  </a:ext>
                </a:extLst>
              </xdr:cNvPr>
              <xdr:cNvSpPr/>
            </xdr:nvSpPr>
            <xdr:spPr>
              <a:xfrm>
                <a:off x="11944352" y="3461821"/>
                <a:ext cx="170324" cy="168735"/>
              </a:xfrm>
              <a:prstGeom prst="rect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endParaRPr lang="es-PE" sz="1100">
                  <a:solidFill>
                    <a:schemeClr val="tx1"/>
                  </a:solidFill>
                </a:endParaRPr>
              </a:p>
            </xdr:txBody>
          </xdr:sp>
        </xdr:grpSp>
        <xdr:sp macro="" textlink="">
          <xdr:nvSpPr>
            <xdr:cNvPr id="189" name="Rectángulo 188">
              <a:extLst>
                <a:ext uri="{FF2B5EF4-FFF2-40B4-BE49-F238E27FC236}">
                  <a16:creationId xmlns:a16="http://schemas.microsoft.com/office/drawing/2014/main" id="{00000000-0008-0000-0300-0000BD000000}"/>
                </a:ext>
              </a:extLst>
            </xdr:cNvPr>
            <xdr:cNvSpPr/>
          </xdr:nvSpPr>
          <xdr:spPr>
            <a:xfrm>
              <a:off x="3785551" y="6377427"/>
              <a:ext cx="774000" cy="150895"/>
            </a:xfrm>
            <a:prstGeom prst="rect">
              <a:avLst/>
            </a:prstGeom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PE" sz="110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192" name="Rectángulo 191">
            <a:extLst>
              <a:ext uri="{FF2B5EF4-FFF2-40B4-BE49-F238E27FC236}">
                <a16:creationId xmlns:a16="http://schemas.microsoft.com/office/drawing/2014/main" id="{00000000-0008-0000-0300-0000C0000000}"/>
              </a:ext>
            </a:extLst>
          </xdr:cNvPr>
          <xdr:cNvSpPr/>
        </xdr:nvSpPr>
        <xdr:spPr>
          <a:xfrm>
            <a:off x="9698933" y="2667413"/>
            <a:ext cx="149089" cy="140391"/>
          </a:xfrm>
          <a:prstGeom prst="rect">
            <a:avLst/>
          </a:prstGeom>
          <a:solidFill>
            <a:schemeClr val="tx1">
              <a:lumMod val="85000"/>
              <a:lumOff val="1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5</xdr:col>
      <xdr:colOff>201082</xdr:colOff>
      <xdr:row>7</xdr:row>
      <xdr:rowOff>169333</xdr:rowOff>
    </xdr:from>
    <xdr:to>
      <xdr:col>5</xdr:col>
      <xdr:colOff>941916</xdr:colOff>
      <xdr:row>7</xdr:row>
      <xdr:rowOff>698500</xdr:rowOff>
    </xdr:to>
    <xdr:sp macro="" textlink="">
      <xdr:nvSpPr>
        <xdr:cNvPr id="194" name="Rectángulo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SpPr/>
      </xdr:nvSpPr>
      <xdr:spPr>
        <a:xfrm>
          <a:off x="1502832" y="2095500"/>
          <a:ext cx="740834" cy="529167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285750</xdr:colOff>
      <xdr:row>7</xdr:row>
      <xdr:rowOff>169333</xdr:rowOff>
    </xdr:from>
    <xdr:to>
      <xdr:col>9</xdr:col>
      <xdr:colOff>783167</xdr:colOff>
      <xdr:row>7</xdr:row>
      <xdr:rowOff>539750</xdr:rowOff>
    </xdr:to>
    <xdr:sp macro="" textlink="">
      <xdr:nvSpPr>
        <xdr:cNvPr id="195" name="Triángulo isósceles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SpPr/>
      </xdr:nvSpPr>
      <xdr:spPr>
        <a:xfrm>
          <a:off x="10816167" y="793750"/>
          <a:ext cx="497417" cy="370417"/>
        </a:xfrm>
        <a:prstGeom prst="triangle">
          <a:avLst/>
        </a:prstGeom>
        <a:solidFill>
          <a:schemeClr val="accent2">
            <a:lumMod val="7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176661</xdr:colOff>
      <xdr:row>7</xdr:row>
      <xdr:rowOff>147353</xdr:rowOff>
    </xdr:from>
    <xdr:to>
      <xdr:col>13</xdr:col>
      <xdr:colOff>910167</xdr:colOff>
      <xdr:row>7</xdr:row>
      <xdr:rowOff>720177</xdr:rowOff>
    </xdr:to>
    <xdr:grpSp>
      <xdr:nvGrpSpPr>
        <xdr:cNvPr id="199" name="Grupo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GrpSpPr/>
      </xdr:nvGrpSpPr>
      <xdr:grpSpPr>
        <a:xfrm>
          <a:off x="13236494" y="2676770"/>
          <a:ext cx="733506" cy="572824"/>
          <a:chOff x="9308210" y="10544304"/>
          <a:chExt cx="1031803" cy="793331"/>
        </a:xfrm>
      </xdr:grpSpPr>
      <xdr:sp macro="" textlink="">
        <xdr:nvSpPr>
          <xdr:cNvPr id="196" name="Diagrama de flujo: proceso 195">
            <a:extLst>
              <a:ext uri="{FF2B5EF4-FFF2-40B4-BE49-F238E27FC236}">
                <a16:creationId xmlns:a16="http://schemas.microsoft.com/office/drawing/2014/main" id="{00000000-0008-0000-0300-0000C4000000}"/>
              </a:ext>
            </a:extLst>
          </xdr:cNvPr>
          <xdr:cNvSpPr/>
        </xdr:nvSpPr>
        <xdr:spPr>
          <a:xfrm>
            <a:off x="9308210" y="10544304"/>
            <a:ext cx="1031803" cy="739589"/>
          </a:xfrm>
          <a:prstGeom prst="flowChartProcess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197" name="Diagrama de flujo: proceso 196">
            <a:extLst>
              <a:ext uri="{FF2B5EF4-FFF2-40B4-BE49-F238E27FC236}">
                <a16:creationId xmlns:a16="http://schemas.microsoft.com/office/drawing/2014/main" id="{00000000-0008-0000-0300-0000C5000000}"/>
              </a:ext>
            </a:extLst>
          </xdr:cNvPr>
          <xdr:cNvSpPr/>
        </xdr:nvSpPr>
        <xdr:spPr>
          <a:xfrm>
            <a:off x="9589218" y="10779627"/>
            <a:ext cx="470647" cy="498419"/>
          </a:xfrm>
          <a:prstGeom prst="flowChartProcess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198" name="Diagrama de flujo: proceso 197">
            <a:extLst>
              <a:ext uri="{FF2B5EF4-FFF2-40B4-BE49-F238E27FC236}">
                <a16:creationId xmlns:a16="http://schemas.microsoft.com/office/drawing/2014/main" id="{00000000-0008-0000-0300-0000C6000000}"/>
              </a:ext>
            </a:extLst>
          </xdr:cNvPr>
          <xdr:cNvSpPr/>
        </xdr:nvSpPr>
        <xdr:spPr>
          <a:xfrm>
            <a:off x="9609753" y="11168113"/>
            <a:ext cx="441721" cy="169522"/>
          </a:xfrm>
          <a:prstGeom prst="flowChartProcess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22</xdr:col>
      <xdr:colOff>351837</xdr:colOff>
      <xdr:row>18</xdr:row>
      <xdr:rowOff>97420</xdr:rowOff>
    </xdr:from>
    <xdr:to>
      <xdr:col>25</xdr:col>
      <xdr:colOff>60507</xdr:colOff>
      <xdr:row>19</xdr:row>
      <xdr:rowOff>0</xdr:rowOff>
    </xdr:to>
    <xdr:sp macro="" textlink="">
      <xdr:nvSpPr>
        <xdr:cNvPr id="200" name="CuadroTexto 12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SpPr txBox="1"/>
      </xdr:nvSpPr>
      <xdr:spPr>
        <a:xfrm>
          <a:off x="19412420" y="9093253"/>
          <a:ext cx="1994670" cy="999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Proceso específico</a:t>
          </a:r>
        </a:p>
      </xdr:txBody>
    </xdr:sp>
    <xdr:clientData/>
  </xdr:twoCellAnchor>
  <xdr:twoCellAnchor>
    <xdr:from>
      <xdr:col>27</xdr:col>
      <xdr:colOff>202577</xdr:colOff>
      <xdr:row>18</xdr:row>
      <xdr:rowOff>58425</xdr:rowOff>
    </xdr:from>
    <xdr:to>
      <xdr:col>29</xdr:col>
      <xdr:colOff>674347</xdr:colOff>
      <xdr:row>19</xdr:row>
      <xdr:rowOff>0</xdr:rowOff>
    </xdr:to>
    <xdr:sp macro="" textlink="">
      <xdr:nvSpPr>
        <xdr:cNvPr id="201" name="CuadroTexto 14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SpPr txBox="1"/>
      </xdr:nvSpPr>
      <xdr:spPr>
        <a:xfrm>
          <a:off x="23073160" y="9054258"/>
          <a:ext cx="1995770" cy="999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Proceso compartido</a:t>
          </a:r>
        </a:p>
      </xdr:txBody>
    </xdr:sp>
    <xdr:clientData/>
  </xdr:twoCellAnchor>
  <xdr:twoCellAnchor>
    <xdr:from>
      <xdr:col>30</xdr:col>
      <xdr:colOff>21388</xdr:colOff>
      <xdr:row>18</xdr:row>
      <xdr:rowOff>58425</xdr:rowOff>
    </xdr:from>
    <xdr:to>
      <xdr:col>32</xdr:col>
      <xdr:colOff>289735</xdr:colOff>
      <xdr:row>19</xdr:row>
      <xdr:rowOff>0</xdr:rowOff>
    </xdr:to>
    <xdr:sp macro="" textlink="">
      <xdr:nvSpPr>
        <xdr:cNvPr id="202" name="CuadroTexto 17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SpPr txBox="1"/>
      </xdr:nvSpPr>
      <xdr:spPr>
        <a:xfrm>
          <a:off x="25177971" y="9054258"/>
          <a:ext cx="1792347" cy="999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Celda de trabajo</a:t>
          </a:r>
        </a:p>
      </xdr:txBody>
    </xdr:sp>
    <xdr:clientData/>
  </xdr:twoCellAnchor>
  <xdr:twoCellAnchor>
    <xdr:from>
      <xdr:col>24</xdr:col>
      <xdr:colOff>741298</xdr:colOff>
      <xdr:row>18</xdr:row>
      <xdr:rowOff>81260</xdr:rowOff>
    </xdr:from>
    <xdr:to>
      <xdr:col>27</xdr:col>
      <xdr:colOff>93536</xdr:colOff>
      <xdr:row>19</xdr:row>
      <xdr:rowOff>0</xdr:rowOff>
    </xdr:to>
    <xdr:sp macro="" textlink="">
      <xdr:nvSpPr>
        <xdr:cNvPr id="203" name="CuadroTexto 19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SpPr txBox="1"/>
      </xdr:nvSpPr>
      <xdr:spPr>
        <a:xfrm>
          <a:off x="21325881" y="9077093"/>
          <a:ext cx="1638238" cy="999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Caja de datos</a:t>
          </a:r>
        </a:p>
      </xdr:txBody>
    </xdr:sp>
    <xdr:clientData/>
  </xdr:twoCellAnchor>
  <xdr:twoCellAnchor>
    <xdr:from>
      <xdr:col>22</xdr:col>
      <xdr:colOff>351837</xdr:colOff>
      <xdr:row>19</xdr:row>
      <xdr:rowOff>0</xdr:rowOff>
    </xdr:from>
    <xdr:to>
      <xdr:col>25</xdr:col>
      <xdr:colOff>60507</xdr:colOff>
      <xdr:row>19</xdr:row>
      <xdr:rowOff>187125</xdr:rowOff>
    </xdr:to>
    <xdr:sp macro="" textlink="">
      <xdr:nvSpPr>
        <xdr:cNvPr id="207" name="CuadroTexto 12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SpPr txBox="1"/>
      </xdr:nvSpPr>
      <xdr:spPr>
        <a:xfrm>
          <a:off x="19412420" y="9093253"/>
          <a:ext cx="1994670" cy="999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Proceso específico</a:t>
          </a:r>
        </a:p>
      </xdr:txBody>
    </xdr:sp>
    <xdr:clientData/>
  </xdr:twoCellAnchor>
  <xdr:twoCellAnchor>
    <xdr:from>
      <xdr:col>27</xdr:col>
      <xdr:colOff>202577</xdr:colOff>
      <xdr:row>19</xdr:row>
      <xdr:rowOff>0</xdr:rowOff>
    </xdr:from>
    <xdr:to>
      <xdr:col>29</xdr:col>
      <xdr:colOff>674347</xdr:colOff>
      <xdr:row>19</xdr:row>
      <xdr:rowOff>148130</xdr:rowOff>
    </xdr:to>
    <xdr:sp macro="" textlink="">
      <xdr:nvSpPr>
        <xdr:cNvPr id="208" name="CuadroTexto 14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SpPr txBox="1"/>
      </xdr:nvSpPr>
      <xdr:spPr>
        <a:xfrm>
          <a:off x="23073160" y="9054258"/>
          <a:ext cx="1995770" cy="999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Proceso compartido</a:t>
          </a:r>
        </a:p>
      </xdr:txBody>
    </xdr:sp>
    <xdr:clientData/>
  </xdr:twoCellAnchor>
  <xdr:twoCellAnchor>
    <xdr:from>
      <xdr:col>30</xdr:col>
      <xdr:colOff>21388</xdr:colOff>
      <xdr:row>19</xdr:row>
      <xdr:rowOff>0</xdr:rowOff>
    </xdr:from>
    <xdr:to>
      <xdr:col>32</xdr:col>
      <xdr:colOff>289735</xdr:colOff>
      <xdr:row>19</xdr:row>
      <xdr:rowOff>148130</xdr:rowOff>
    </xdr:to>
    <xdr:sp macro="" textlink="">
      <xdr:nvSpPr>
        <xdr:cNvPr id="209" name="CuadroTexto 17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SpPr txBox="1"/>
      </xdr:nvSpPr>
      <xdr:spPr>
        <a:xfrm>
          <a:off x="25177971" y="9054258"/>
          <a:ext cx="1792347" cy="999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200">
              <a:latin typeface="+mn-lt"/>
              <a:cs typeface="Arial" panose="020B0604020202020204" pitchFamily="34" charset="0"/>
            </a:rPr>
            <a:t>Celda de trabajo</a:t>
          </a:r>
        </a:p>
      </xdr:txBody>
    </xdr:sp>
    <xdr:clientData/>
  </xdr:twoCellAnchor>
  <xdr:twoCellAnchor>
    <xdr:from>
      <xdr:col>24</xdr:col>
      <xdr:colOff>741298</xdr:colOff>
      <xdr:row>19</xdr:row>
      <xdr:rowOff>0</xdr:rowOff>
    </xdr:from>
    <xdr:to>
      <xdr:col>27</xdr:col>
      <xdr:colOff>93536</xdr:colOff>
      <xdr:row>19</xdr:row>
      <xdr:rowOff>170965</xdr:rowOff>
    </xdr:to>
    <xdr:sp macro="" textlink="">
      <xdr:nvSpPr>
        <xdr:cNvPr id="210" name="CuadroTexto 1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SpPr txBox="1"/>
      </xdr:nvSpPr>
      <xdr:spPr>
        <a:xfrm>
          <a:off x="21325881" y="9077093"/>
          <a:ext cx="1638238" cy="999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>
              <a:latin typeface="+mn-lt"/>
              <a:cs typeface="Arial" panose="020B0604020202020204" pitchFamily="34" charset="0"/>
            </a:rPr>
            <a:t>Caja de datos</a:t>
          </a:r>
        </a:p>
      </xdr:txBody>
    </xdr:sp>
    <xdr:clientData/>
  </xdr:twoCellAnchor>
  <xdr:twoCellAnchor editAs="oneCell">
    <xdr:from>
      <xdr:col>13</xdr:col>
      <xdr:colOff>402165</xdr:colOff>
      <xdr:row>15</xdr:row>
      <xdr:rowOff>84667</xdr:rowOff>
    </xdr:from>
    <xdr:to>
      <xdr:col>13</xdr:col>
      <xdr:colOff>699894</xdr:colOff>
      <xdr:row>15</xdr:row>
      <xdr:rowOff>762000</xdr:rowOff>
    </xdr:to>
    <xdr:pic>
      <xdr:nvPicPr>
        <xdr:cNvPr id="220" name="Imagen 219" descr="Imagen en blanco y negro&#10;&#10;Descripción generada automáticamente con confianza baja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>
          <a:alphaModFix amt="85000"/>
        </a:blip>
        <a:srcRect l="20199" t="6221" r="12470" b="12902"/>
        <a:stretch/>
      </xdr:blipFill>
      <xdr:spPr>
        <a:xfrm>
          <a:off x="10858498" y="7831667"/>
          <a:ext cx="297729" cy="677333"/>
        </a:xfrm>
        <a:prstGeom prst="rect">
          <a:avLst/>
        </a:prstGeom>
      </xdr:spPr>
    </xdr:pic>
    <xdr:clientData/>
  </xdr:twoCellAnchor>
  <xdr:twoCellAnchor editAs="oneCell">
    <xdr:from>
      <xdr:col>13</xdr:col>
      <xdr:colOff>412750</xdr:colOff>
      <xdr:row>17</xdr:row>
      <xdr:rowOff>63501</xdr:rowOff>
    </xdr:from>
    <xdr:to>
      <xdr:col>13</xdr:col>
      <xdr:colOff>795825</xdr:colOff>
      <xdr:row>17</xdr:row>
      <xdr:rowOff>814917</xdr:rowOff>
    </xdr:to>
    <xdr:pic>
      <xdr:nvPicPr>
        <xdr:cNvPr id="221" name="Imagen 220" descr="Icono&#10;&#10;Descripción generada automáticamente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alphaModFix amt="85000"/>
        </a:blip>
        <a:stretch>
          <a:fillRect/>
        </a:stretch>
      </xdr:blipFill>
      <xdr:spPr>
        <a:xfrm>
          <a:off x="10943167" y="10392834"/>
          <a:ext cx="383075" cy="751416"/>
        </a:xfrm>
        <a:prstGeom prst="rect">
          <a:avLst/>
        </a:prstGeom>
      </xdr:spPr>
    </xdr:pic>
    <xdr:clientData/>
  </xdr:twoCellAnchor>
  <xdr:twoCellAnchor>
    <xdr:from>
      <xdr:col>5</xdr:col>
      <xdr:colOff>238124</xdr:colOff>
      <xdr:row>9</xdr:row>
      <xdr:rowOff>133350</xdr:rowOff>
    </xdr:from>
    <xdr:to>
      <xdr:col>5</xdr:col>
      <xdr:colOff>914399</xdr:colOff>
      <xdr:row>9</xdr:row>
      <xdr:rowOff>790575</xdr:rowOff>
    </xdr:to>
    <xdr:sp macro="" textlink="">
      <xdr:nvSpPr>
        <xdr:cNvPr id="222" name="Cilindro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SpPr/>
      </xdr:nvSpPr>
      <xdr:spPr>
        <a:xfrm>
          <a:off x="6207124" y="3858683"/>
          <a:ext cx="676275" cy="657225"/>
        </a:xfrm>
        <a:prstGeom prst="can">
          <a:avLst/>
        </a:prstGeom>
        <a:solidFill>
          <a:schemeClr val="bg1">
            <a:lumMod val="95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232833</xdr:colOff>
      <xdr:row>5</xdr:row>
      <xdr:rowOff>94931</xdr:rowOff>
    </xdr:from>
    <xdr:to>
      <xdr:col>9</xdr:col>
      <xdr:colOff>481775</xdr:colOff>
      <xdr:row>5</xdr:row>
      <xdr:rowOff>645264</xdr:rowOff>
    </xdr:to>
    <xdr:sp macro="" textlink="">
      <xdr:nvSpPr>
        <xdr:cNvPr id="223" name="Flecha: hacia abajo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SpPr/>
      </xdr:nvSpPr>
      <xdr:spPr>
        <a:xfrm>
          <a:off x="6201833" y="497098"/>
          <a:ext cx="248942" cy="550333"/>
        </a:xfrm>
        <a:prstGeom prst="downArrow">
          <a:avLst/>
        </a:prstGeom>
        <a:solidFill>
          <a:schemeClr val="bg1">
            <a:lumMod val="85000"/>
          </a:schemeClr>
        </a:solidFill>
        <a:ln w="31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9</xdr:col>
      <xdr:colOff>629475</xdr:colOff>
      <xdr:row>5</xdr:row>
      <xdr:rowOff>84667</xdr:rowOff>
    </xdr:from>
    <xdr:to>
      <xdr:col>9</xdr:col>
      <xdr:colOff>878417</xdr:colOff>
      <xdr:row>5</xdr:row>
      <xdr:rowOff>635000</xdr:rowOff>
    </xdr:to>
    <xdr:sp macro="" textlink="">
      <xdr:nvSpPr>
        <xdr:cNvPr id="224" name="Flecha: hacia abajo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/>
      </xdr:nvSpPr>
      <xdr:spPr>
        <a:xfrm rot="10800000">
          <a:off x="6598475" y="486834"/>
          <a:ext cx="248942" cy="550333"/>
        </a:xfrm>
        <a:prstGeom prst="downArrow">
          <a:avLst/>
        </a:prstGeom>
        <a:solidFill>
          <a:schemeClr val="bg1">
            <a:lumMod val="85000"/>
          </a:schemeClr>
        </a:solidFill>
        <a:ln w="31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PE" sz="1200">
            <a:latin typeface="+mn-lt"/>
          </a:endParaRPr>
        </a:p>
      </xdr:txBody>
    </xdr:sp>
    <xdr:clientData/>
  </xdr:twoCellAnchor>
  <xdr:twoCellAnchor editAs="oneCell">
    <xdr:from>
      <xdr:col>9</xdr:col>
      <xdr:colOff>433916</xdr:colOff>
      <xdr:row>6</xdr:row>
      <xdr:rowOff>42334</xdr:rowOff>
    </xdr:from>
    <xdr:to>
      <xdr:col>9</xdr:col>
      <xdr:colOff>793747</xdr:colOff>
      <xdr:row>6</xdr:row>
      <xdr:rowOff>402165</xdr:rowOff>
    </xdr:to>
    <xdr:pic>
      <xdr:nvPicPr>
        <xdr:cNvPr id="229" name="Imagen 228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2333" y="1809751"/>
          <a:ext cx="359831" cy="359831"/>
        </a:xfrm>
        <a:prstGeom prst="rect">
          <a:avLst/>
        </a:prstGeom>
      </xdr:spPr>
    </xdr:pic>
    <xdr:clientData/>
  </xdr:twoCellAnchor>
  <xdr:twoCellAnchor>
    <xdr:from>
      <xdr:col>3</xdr:col>
      <xdr:colOff>10583</xdr:colOff>
      <xdr:row>0</xdr:row>
      <xdr:rowOff>0</xdr:rowOff>
    </xdr:from>
    <xdr:to>
      <xdr:col>16</xdr:col>
      <xdr:colOff>752415</xdr:colOff>
      <xdr:row>2</xdr:row>
      <xdr:rowOff>148167</xdr:rowOff>
    </xdr:to>
    <xdr:grpSp>
      <xdr:nvGrpSpPr>
        <xdr:cNvPr id="248" name="Grupo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GrpSpPr/>
      </xdr:nvGrpSpPr>
      <xdr:grpSpPr>
        <a:xfrm>
          <a:off x="2614083" y="0"/>
          <a:ext cx="15156332" cy="529167"/>
          <a:chOff x="2624667" y="0"/>
          <a:chExt cx="10647832" cy="529167"/>
        </a:xfrm>
      </xdr:grpSpPr>
      <xdr:sp macro="" textlink="">
        <xdr:nvSpPr>
          <xdr:cNvPr id="249" name="Rectángulo 248">
            <a:extLst>
              <a:ext uri="{FF2B5EF4-FFF2-40B4-BE49-F238E27FC236}">
                <a16:creationId xmlns:a16="http://schemas.microsoft.com/office/drawing/2014/main" id="{00000000-0008-0000-0300-0000F9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250" name="TextBox 4">
            <a:extLst>
              <a:ext uri="{FF2B5EF4-FFF2-40B4-BE49-F238E27FC236}">
                <a16:creationId xmlns:a16="http://schemas.microsoft.com/office/drawing/2014/main" id="{00000000-0008-0000-0300-0000FA000000}"/>
              </a:ext>
            </a:extLst>
          </xdr:cNvPr>
          <xdr:cNvSpPr txBox="1"/>
        </xdr:nvSpPr>
        <xdr:spPr>
          <a:xfrm>
            <a:off x="2669966" y="106891"/>
            <a:ext cx="3923451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Simbología del VSM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13</xdr:row>
      <xdr:rowOff>291089</xdr:rowOff>
    </xdr:to>
    <xdr:grpSp>
      <xdr:nvGrpSpPr>
        <xdr:cNvPr id="251" name="Grupo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GrpSpPr/>
      </xdr:nvGrpSpPr>
      <xdr:grpSpPr>
        <a:xfrm>
          <a:off x="0" y="0"/>
          <a:ext cx="2675282" cy="6926839"/>
          <a:chOff x="0" y="0"/>
          <a:chExt cx="2675282" cy="6926839"/>
        </a:xfrm>
      </xdr:grpSpPr>
      <xdr:grpSp>
        <xdr:nvGrpSpPr>
          <xdr:cNvPr id="252" name="Grupo 251">
            <a:extLst>
              <a:ext uri="{FF2B5EF4-FFF2-40B4-BE49-F238E27FC236}">
                <a16:creationId xmlns:a16="http://schemas.microsoft.com/office/drawing/2014/main" id="{00000000-0008-0000-0300-0000FC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254" name="Grupo 253">
              <a:extLst>
                <a:ext uri="{FF2B5EF4-FFF2-40B4-BE49-F238E27FC236}">
                  <a16:creationId xmlns:a16="http://schemas.microsoft.com/office/drawing/2014/main" id="{00000000-0008-0000-0300-0000FE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256" name="Rectángulo 255">
                <a:extLst>
                  <a:ext uri="{FF2B5EF4-FFF2-40B4-BE49-F238E27FC236}">
                    <a16:creationId xmlns:a16="http://schemas.microsoft.com/office/drawing/2014/main" id="{00000000-0008-0000-0300-00000001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57" name="Rectángulo: esquinas redondeadas 256">
                <a:hlinkClick xmlns:r="http://schemas.openxmlformats.org/officeDocument/2006/relationships" r:id="rId44"/>
                <a:extLst>
                  <a:ext uri="{FF2B5EF4-FFF2-40B4-BE49-F238E27FC236}">
                    <a16:creationId xmlns:a16="http://schemas.microsoft.com/office/drawing/2014/main" id="{00000000-0008-0000-0300-00000101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258" name="Rectángulo: esquinas redondeadas 257">
                <a:hlinkClick xmlns:r="http://schemas.openxmlformats.org/officeDocument/2006/relationships" r:id="rId45"/>
                <a:extLst>
                  <a:ext uri="{FF2B5EF4-FFF2-40B4-BE49-F238E27FC236}">
                    <a16:creationId xmlns:a16="http://schemas.microsoft.com/office/drawing/2014/main" id="{00000000-0008-0000-0300-00000201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259" name="Rectángulo: esquinas redondeadas 258">
                <a:hlinkClick xmlns:r="http://schemas.openxmlformats.org/officeDocument/2006/relationships" r:id="rId46"/>
                <a:extLst>
                  <a:ext uri="{FF2B5EF4-FFF2-40B4-BE49-F238E27FC236}">
                    <a16:creationId xmlns:a16="http://schemas.microsoft.com/office/drawing/2014/main" id="{00000000-0008-0000-0300-00000301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260" name="Rectángulo: esquinas redondeadas 259">
                <a:hlinkClick xmlns:r="http://schemas.openxmlformats.org/officeDocument/2006/relationships" r:id="rId47"/>
                <a:extLst>
                  <a:ext uri="{FF2B5EF4-FFF2-40B4-BE49-F238E27FC236}">
                    <a16:creationId xmlns:a16="http://schemas.microsoft.com/office/drawing/2014/main" id="{00000000-0008-0000-0300-00000401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261" name="Rectángulo: esquinas redondeadas 260">
                <a:hlinkClick xmlns:r="http://schemas.openxmlformats.org/officeDocument/2006/relationships" r:id="rId48"/>
                <a:extLst>
                  <a:ext uri="{FF2B5EF4-FFF2-40B4-BE49-F238E27FC236}">
                    <a16:creationId xmlns:a16="http://schemas.microsoft.com/office/drawing/2014/main" id="{00000000-0008-0000-0300-00000501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262" name="Rectángulo: esquinas redondeadas 261">
                <a:hlinkClick xmlns:r="http://schemas.openxmlformats.org/officeDocument/2006/relationships" r:id="rId49"/>
                <a:extLst>
                  <a:ext uri="{FF2B5EF4-FFF2-40B4-BE49-F238E27FC236}">
                    <a16:creationId xmlns:a16="http://schemas.microsoft.com/office/drawing/2014/main" id="{00000000-0008-0000-0300-00000601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263" name="Rectángulo: esquinas redondeadas 262">
                <a:hlinkClick xmlns:r="http://schemas.openxmlformats.org/officeDocument/2006/relationships" r:id="rId50"/>
                <a:extLst>
                  <a:ext uri="{FF2B5EF4-FFF2-40B4-BE49-F238E27FC236}">
                    <a16:creationId xmlns:a16="http://schemas.microsoft.com/office/drawing/2014/main" id="{00000000-0008-0000-0300-00000701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264" name="Rectángulo: esquinas redondeadas 263">
                <a:hlinkClick xmlns:r="http://schemas.openxmlformats.org/officeDocument/2006/relationships" r:id="rId51"/>
                <a:extLst>
                  <a:ext uri="{FF2B5EF4-FFF2-40B4-BE49-F238E27FC236}">
                    <a16:creationId xmlns:a16="http://schemas.microsoft.com/office/drawing/2014/main" id="{00000000-0008-0000-0300-00000801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265" name="Rectángulo: esquinas redondeadas 264">
                <a:hlinkClick xmlns:r="http://schemas.openxmlformats.org/officeDocument/2006/relationships" r:id="rId52"/>
                <a:extLst>
                  <a:ext uri="{FF2B5EF4-FFF2-40B4-BE49-F238E27FC236}">
                    <a16:creationId xmlns:a16="http://schemas.microsoft.com/office/drawing/2014/main" id="{00000000-0008-0000-0300-00000901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266" name="Rectángulo: esquinas redondeadas 265">
                <a:hlinkClick xmlns:r="http://schemas.openxmlformats.org/officeDocument/2006/relationships" r:id="rId53"/>
                <a:extLst>
                  <a:ext uri="{FF2B5EF4-FFF2-40B4-BE49-F238E27FC236}">
                    <a16:creationId xmlns:a16="http://schemas.microsoft.com/office/drawing/2014/main" id="{00000000-0008-0000-0300-00000A01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267" name="Rectángulo: esquinas redondeadas 266">
                <a:hlinkClick xmlns:r="http://schemas.openxmlformats.org/officeDocument/2006/relationships" r:id="rId54"/>
                <a:extLst>
                  <a:ext uri="{FF2B5EF4-FFF2-40B4-BE49-F238E27FC236}">
                    <a16:creationId xmlns:a16="http://schemas.microsoft.com/office/drawing/2014/main" id="{00000000-0008-0000-0300-00000B01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268" name="Imagen 267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300-00000C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255" name="Rectángulo 254">
              <a:extLst>
                <a:ext uri="{FF2B5EF4-FFF2-40B4-BE49-F238E27FC236}">
                  <a16:creationId xmlns:a16="http://schemas.microsoft.com/office/drawing/2014/main" id="{00000000-0008-0000-0300-0000FF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253" name="Rectángulo: esquinas redondeadas 252">
            <a:hlinkClick xmlns:r="http://schemas.openxmlformats.org/officeDocument/2006/relationships" r:id="rId56"/>
            <a:extLst>
              <a:ext uri="{FF2B5EF4-FFF2-40B4-BE49-F238E27FC236}">
                <a16:creationId xmlns:a16="http://schemas.microsoft.com/office/drawing/2014/main" id="{00000000-0008-0000-0300-0000FD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  <xdr:twoCellAnchor editAs="oneCell">
    <xdr:from>
      <xdr:col>9</xdr:col>
      <xdr:colOff>24275</xdr:colOff>
      <xdr:row>6</xdr:row>
      <xdr:rowOff>335052</xdr:rowOff>
    </xdr:from>
    <xdr:to>
      <xdr:col>9</xdr:col>
      <xdr:colOff>422286</xdr:colOff>
      <xdr:row>6</xdr:row>
      <xdr:rowOff>733063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811550">
          <a:off x="8522692" y="2102469"/>
          <a:ext cx="398011" cy="398011"/>
        </a:xfrm>
        <a:prstGeom prst="rect">
          <a:avLst/>
        </a:prstGeom>
      </xdr:spPr>
    </xdr:pic>
    <xdr:clientData/>
  </xdr:twoCellAnchor>
  <xdr:twoCellAnchor editAs="oneCell">
    <xdr:from>
      <xdr:col>9</xdr:col>
      <xdr:colOff>653209</xdr:colOff>
      <xdr:row>6</xdr:row>
      <xdr:rowOff>338668</xdr:rowOff>
    </xdr:from>
    <xdr:to>
      <xdr:col>9</xdr:col>
      <xdr:colOff>1074124</xdr:colOff>
      <xdr:row>6</xdr:row>
      <xdr:rowOff>751418</xdr:rowOff>
    </xdr:to>
    <xdr:pic>
      <xdr:nvPicPr>
        <xdr:cNvPr id="271" name="Imagen 270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1626" y="2106085"/>
          <a:ext cx="420915" cy="412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16</xdr:col>
      <xdr:colOff>741832</xdr:colOff>
      <xdr:row>2</xdr:row>
      <xdr:rowOff>148167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pSpPr/>
      </xdr:nvGrpSpPr>
      <xdr:grpSpPr>
        <a:xfrm>
          <a:off x="2603500" y="0"/>
          <a:ext cx="10647832" cy="529167"/>
          <a:chOff x="2624667" y="0"/>
          <a:chExt cx="10647832" cy="529167"/>
        </a:xfrm>
      </xdr:grpSpPr>
      <xdr:sp macro="" textlink="">
        <xdr:nvSpPr>
          <xdr:cNvPr id="21" name="Rectángulo 20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22" name="TextBox 4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 txBox="1"/>
        </xdr:nvSpPr>
        <xdr:spPr>
          <a:xfrm>
            <a:off x="2669966" y="106891"/>
            <a:ext cx="4346784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Etapas de implementación del VSM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36</xdr:row>
      <xdr:rowOff>68839</xdr:rowOff>
    </xdr:to>
    <xdr:grpSp>
      <xdr:nvGrpSpPr>
        <xdr:cNvPr id="59" name="Grupo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pSpPr/>
      </xdr:nvGrpSpPr>
      <xdr:grpSpPr>
        <a:xfrm>
          <a:off x="0" y="0"/>
          <a:ext cx="2675282" cy="6926839"/>
          <a:chOff x="0" y="0"/>
          <a:chExt cx="2675282" cy="6926839"/>
        </a:xfrm>
      </xdr:grpSpPr>
      <xdr:grpSp>
        <xdr:nvGrpSpPr>
          <xdr:cNvPr id="60" name="Grupo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62" name="Grupo 61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64" name="Rectángulo 63">
                <a:extLst>
                  <a:ext uri="{FF2B5EF4-FFF2-40B4-BE49-F238E27FC236}">
                    <a16:creationId xmlns:a16="http://schemas.microsoft.com/office/drawing/2014/main" id="{00000000-0008-0000-0400-00004000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65" name="Rectángulo: esquinas redondeadas 64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00000000-0008-0000-0400-00004100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66" name="Rectángulo: esquinas redondeadas 65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0000000-0008-0000-0400-00004200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67" name="Rectángulo: esquinas redondeadas 66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400-00004300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68" name="Rectángulo: esquinas redondeadas 67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400-00004400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69" name="Rectángulo: esquinas redondeadas 68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400-00004500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70" name="Rectángulo: esquinas redondeadas 69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400-00004600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71" name="Rectángulo: esquinas redondeadas 70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400-00004700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72" name="Rectángulo: esquinas redondeadas 71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400-00004800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73" name="Rectángulo: esquinas redondeadas 72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400-00004900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74" name="Rectángulo: esquinas redondeadas 73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400-00004A00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75" name="Rectángulo: esquinas redondeadas 74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400-00004B00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76" name="Imagen 75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400-00004C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63" name="Rectángulo 62">
              <a:extLst>
                <a:ext uri="{FF2B5EF4-FFF2-40B4-BE49-F238E27FC236}">
                  <a16:creationId xmlns:a16="http://schemas.microsoft.com/office/drawing/2014/main" id="{00000000-0008-0000-0400-00003F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61" name="Rectángulo: esquinas redondeadas 60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  <xdr:twoCellAnchor editAs="oneCell">
    <xdr:from>
      <xdr:col>3</xdr:col>
      <xdr:colOff>254000</xdr:colOff>
      <xdr:row>4</xdr:row>
      <xdr:rowOff>0</xdr:rowOff>
    </xdr:from>
    <xdr:to>
      <xdr:col>16</xdr:col>
      <xdr:colOff>625430</xdr:colOff>
      <xdr:row>30</xdr:row>
      <xdr:rowOff>169333</xdr:rowOff>
    </xdr:to>
    <xdr:pic>
      <xdr:nvPicPr>
        <xdr:cNvPr id="4" name="Imagen 3" descr="Gráfico&#10;&#10;Descripción generada automáticamente">
          <a:extLst>
            <a:ext uri="{FF2B5EF4-FFF2-40B4-BE49-F238E27FC236}">
              <a16:creationId xmlns:a16="http://schemas.microsoft.com/office/drawing/2014/main" id="{BB968E9B-002D-AB6C-BF92-88C5AE2CC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00" y="762000"/>
          <a:ext cx="10277430" cy="5122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21167</xdr:colOff>
      <xdr:row>0</xdr:row>
      <xdr:rowOff>0</xdr:rowOff>
    </xdr:from>
    <xdr:to>
      <xdr:col>17</xdr:col>
      <xdr:colOff>999</xdr:colOff>
      <xdr:row>2</xdr:row>
      <xdr:rowOff>148167</xdr:rowOff>
    </xdr:to>
    <xdr:grpSp>
      <xdr:nvGrpSpPr>
        <xdr:cNvPr id="39" name="Grupo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GrpSpPr/>
      </xdr:nvGrpSpPr>
      <xdr:grpSpPr>
        <a:xfrm>
          <a:off x="2624667" y="0"/>
          <a:ext cx="16108832" cy="529167"/>
          <a:chOff x="2624667" y="0"/>
          <a:chExt cx="10647832" cy="529167"/>
        </a:xfrm>
      </xdr:grpSpPr>
      <xdr:sp macro="" textlink="">
        <xdr:nvSpPr>
          <xdr:cNvPr id="40" name="Rectángulo 39">
            <a:extLst>
              <a:ext uri="{FF2B5EF4-FFF2-40B4-BE49-F238E27FC236}">
                <a16:creationId xmlns:a16="http://schemas.microsoft.com/office/drawing/2014/main" id="{00000000-0008-0000-0500-000028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41" name="TextBox 4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SpPr txBox="1"/>
        </xdr:nvSpPr>
        <xdr:spPr>
          <a:xfrm>
            <a:off x="2669965" y="106891"/>
            <a:ext cx="5436867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6.1. Identificar la Familia de Productos a mejorar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27</xdr:row>
      <xdr:rowOff>238171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0" y="0"/>
          <a:ext cx="2675282" cy="6757504"/>
          <a:chOff x="0" y="0"/>
          <a:chExt cx="2675282" cy="6926839"/>
        </a:xfrm>
      </xdr:grpSpPr>
      <xdr:grpSp>
        <xdr:nvGrpSpPr>
          <xdr:cNvPr id="3" name="Grup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5" name="Grupo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7" name="Rectángulo 6">
                <a:extLst>
                  <a:ext uri="{FF2B5EF4-FFF2-40B4-BE49-F238E27FC236}">
                    <a16:creationId xmlns:a16="http://schemas.microsoft.com/office/drawing/2014/main" id="{00000000-0008-0000-0500-00000700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8" name="Rectángulo: esquinas redondeadas 7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00000000-0008-0000-0500-00000800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9" name="Rectángulo: esquinas redondeadas 8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0000000-0008-0000-0500-00000900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10" name="Rectángulo: esquinas redondeadas 9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500-00000A00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1" name="Rectángulo: esquinas redondeadas 10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500-00000B00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2" name="Rectángulo: esquinas redondeadas 11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500-00000C00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3" name="Rectángulo: esquinas redondeadas 12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500-00000D00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4" name="Rectángulo: esquinas redondeadas 13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500-00000E00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15" name="Rectángulo: esquinas redondeadas 14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500-00000F00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6" name="Rectángulo: esquinas redondeadas 15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500-00001000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Rectángulo: esquinas redondeadas 16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500-00001100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18" name="Rectángulo: esquinas redondeadas 17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500-00001200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19" name="Imagen 18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500-000013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6" name="Rectángulo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4" name="Rectángulo: esquinas redondeadas 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  <xdr:twoCellAnchor>
    <xdr:from>
      <xdr:col>25</xdr:col>
      <xdr:colOff>91515</xdr:colOff>
      <xdr:row>2</xdr:row>
      <xdr:rowOff>76574</xdr:rowOff>
    </xdr:from>
    <xdr:to>
      <xdr:col>32</xdr:col>
      <xdr:colOff>227231</xdr:colOff>
      <xdr:row>16</xdr:row>
      <xdr:rowOff>204818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1" name="Gráfico 20">
              <a:extLst>
                <a:ext uri="{FF2B5EF4-FFF2-40B4-BE49-F238E27FC236}">
                  <a16:creationId xmlns:a16="http://schemas.microsoft.com/office/drawing/2014/main" id="{22182488-EB52-2CDC-ED3E-1BAB8FA2B3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761640" y="457574"/>
              <a:ext cx="7288991" cy="33667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4</xdr:col>
      <xdr:colOff>1926166</xdr:colOff>
      <xdr:row>4</xdr:row>
      <xdr:rowOff>73023</xdr:rowOff>
    </xdr:from>
    <xdr:to>
      <xdr:col>11</xdr:col>
      <xdr:colOff>31750</xdr:colOff>
      <xdr:row>18</xdr:row>
      <xdr:rowOff>232833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3CE4818-EEFC-EC33-E748-5A33C16037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846667</xdr:colOff>
      <xdr:row>3</xdr:row>
      <xdr:rowOff>168272</xdr:rowOff>
    </xdr:from>
    <xdr:to>
      <xdr:col>20</xdr:col>
      <xdr:colOff>1132417</xdr:colOff>
      <xdr:row>18</xdr:row>
      <xdr:rowOff>126999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47A5A6C3-2AA2-F80F-ACEF-FDD36C60D0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424961</xdr:colOff>
      <xdr:row>24</xdr:row>
      <xdr:rowOff>116417</xdr:rowOff>
    </xdr:from>
    <xdr:to>
      <xdr:col>8</xdr:col>
      <xdr:colOff>682136</xdr:colOff>
      <xdr:row>27</xdr:row>
      <xdr:rowOff>158750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526128" y="5397500"/>
          <a:ext cx="1019175" cy="70908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2. Impresión Flexográfica</a:t>
          </a:r>
        </a:p>
      </xdr:txBody>
    </xdr:sp>
    <xdr:clientData/>
  </xdr:twoCellAnchor>
  <xdr:twoCellAnchor>
    <xdr:from>
      <xdr:col>12</xdr:col>
      <xdr:colOff>527539</xdr:colOff>
      <xdr:row>13</xdr:row>
      <xdr:rowOff>73271</xdr:rowOff>
    </xdr:from>
    <xdr:to>
      <xdr:col>14</xdr:col>
      <xdr:colOff>22714</xdr:colOff>
      <xdr:row>16</xdr:row>
      <xdr:rowOff>111371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4337539" y="835271"/>
          <a:ext cx="1019175" cy="60960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4. Pegado</a:t>
          </a:r>
        </a:p>
      </xdr:txBody>
    </xdr:sp>
    <xdr:clientData/>
  </xdr:twoCellAnchor>
  <xdr:twoCellAnchor>
    <xdr:from>
      <xdr:col>7</xdr:col>
      <xdr:colOff>353890</xdr:colOff>
      <xdr:row>13</xdr:row>
      <xdr:rowOff>79865</xdr:rowOff>
    </xdr:from>
    <xdr:to>
      <xdr:col>8</xdr:col>
      <xdr:colOff>611065</xdr:colOff>
      <xdr:row>16</xdr:row>
      <xdr:rowOff>117965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639890" y="841865"/>
          <a:ext cx="1019175" cy="60960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3. Refilado</a:t>
          </a:r>
        </a:p>
      </xdr:txBody>
    </xdr:sp>
    <xdr:clientData/>
  </xdr:twoCellAnchor>
  <xdr:twoCellAnchor>
    <xdr:from>
      <xdr:col>12</xdr:col>
      <xdr:colOff>463061</xdr:colOff>
      <xdr:row>24</xdr:row>
      <xdr:rowOff>95250</xdr:rowOff>
    </xdr:from>
    <xdr:to>
      <xdr:col>13</xdr:col>
      <xdr:colOff>720236</xdr:colOff>
      <xdr:row>27</xdr:row>
      <xdr:rowOff>148167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9374228" y="5376333"/>
          <a:ext cx="1019175" cy="719667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5. Rebobinado</a:t>
          </a:r>
        </a:p>
      </xdr:txBody>
    </xdr:sp>
    <xdr:clientData/>
  </xdr:twoCellAnchor>
  <xdr:twoCellAnchor editAs="oneCell">
    <xdr:from>
      <xdr:col>6</xdr:col>
      <xdr:colOff>6412</xdr:colOff>
      <xdr:row>12</xdr:row>
      <xdr:rowOff>4851</xdr:rowOff>
    </xdr:from>
    <xdr:to>
      <xdr:col>6</xdr:col>
      <xdr:colOff>507575</xdr:colOff>
      <xdr:row>14</xdr:row>
      <xdr:rowOff>61514</xdr:rowOff>
    </xdr:to>
    <xdr:pic>
      <xdr:nvPicPr>
        <xdr:cNvPr id="13" name="Imagen 12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45" y="957351"/>
          <a:ext cx="501163" cy="501163"/>
        </a:xfrm>
        <a:prstGeom prst="rect">
          <a:avLst/>
        </a:prstGeom>
      </xdr:spPr>
    </xdr:pic>
    <xdr:clientData/>
  </xdr:twoCellAnchor>
  <xdr:twoCellAnchor>
    <xdr:from>
      <xdr:col>4</xdr:col>
      <xdr:colOff>223065</xdr:colOff>
      <xdr:row>16</xdr:row>
      <xdr:rowOff>198885</xdr:rowOff>
    </xdr:from>
    <xdr:to>
      <xdr:col>5</xdr:col>
      <xdr:colOff>750604</xdr:colOff>
      <xdr:row>19</xdr:row>
      <xdr:rowOff>158751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688732" y="2050968"/>
          <a:ext cx="993205" cy="563116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1. Recepción de materia</a:t>
          </a:r>
          <a:r>
            <a:rPr lang="es-PE" sz="1100" baseline="0">
              <a:solidFill>
                <a:schemeClr val="tx1"/>
              </a:solidFill>
            </a:rPr>
            <a:t> Prima</a:t>
          </a:r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392723</xdr:colOff>
      <xdr:row>11</xdr:row>
      <xdr:rowOff>177060</xdr:rowOff>
    </xdr:from>
    <xdr:to>
      <xdr:col>5</xdr:col>
      <xdr:colOff>728622</xdr:colOff>
      <xdr:row>14</xdr:row>
      <xdr:rowOff>74083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858390" y="939060"/>
          <a:ext cx="801565" cy="4685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Proveedor</a:t>
          </a:r>
        </a:p>
        <a:p>
          <a:pPr algn="ctr"/>
          <a:r>
            <a:rPr lang="es-PE" sz="1100">
              <a:solidFill>
                <a:schemeClr val="tx1"/>
              </a:solidFill>
            </a:rPr>
            <a:t>eterno</a:t>
          </a:r>
        </a:p>
      </xdr:txBody>
    </xdr:sp>
    <xdr:clientData/>
  </xdr:twoCellAnchor>
  <xdr:twoCellAnchor>
    <xdr:from>
      <xdr:col>6</xdr:col>
      <xdr:colOff>200271</xdr:colOff>
      <xdr:row>17</xdr:row>
      <xdr:rowOff>95249</xdr:rowOff>
    </xdr:from>
    <xdr:to>
      <xdr:col>6</xdr:col>
      <xdr:colOff>613835</xdr:colOff>
      <xdr:row>19</xdr:row>
      <xdr:rowOff>11503</xdr:rowOff>
    </xdr:to>
    <xdr:sp macro="" textlink="">
      <xdr:nvSpPr>
        <xdr:cNvPr id="20" name="Triángulo isósceles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1893604" y="2000249"/>
          <a:ext cx="413564" cy="297254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6</xdr:col>
      <xdr:colOff>237311</xdr:colOff>
      <xdr:row>15</xdr:row>
      <xdr:rowOff>3667</xdr:rowOff>
    </xdr:from>
    <xdr:to>
      <xdr:col>6</xdr:col>
      <xdr:colOff>508407</xdr:colOff>
      <xdr:row>16</xdr:row>
      <xdr:rowOff>106244</xdr:rowOff>
    </xdr:to>
    <xdr:sp macro="" textlink="">
      <xdr:nvSpPr>
        <xdr:cNvPr id="21" name="Flecha: a la derecha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 rot="5400000">
          <a:off x="1919653" y="1538658"/>
          <a:ext cx="293077" cy="27109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307732</xdr:colOff>
      <xdr:row>20</xdr:row>
      <xdr:rowOff>42330</xdr:rowOff>
    </xdr:from>
    <xdr:to>
      <xdr:col>7</xdr:col>
      <xdr:colOff>74083</xdr:colOff>
      <xdr:row>27</xdr:row>
      <xdr:rowOff>124555</xdr:rowOff>
    </xdr:to>
    <xdr:sp macro="" textlink="">
      <xdr:nvSpPr>
        <xdr:cNvPr id="22" name="Flecha: doblada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 flipV="1">
          <a:off x="2001065" y="2518830"/>
          <a:ext cx="570685" cy="1225225"/>
        </a:xfrm>
        <a:prstGeom prst="ben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24997</xdr:colOff>
      <xdr:row>21</xdr:row>
      <xdr:rowOff>158749</xdr:rowOff>
    </xdr:from>
    <xdr:to>
      <xdr:col>8</xdr:col>
      <xdr:colOff>317503</xdr:colOff>
      <xdr:row>23</xdr:row>
      <xdr:rowOff>94194</xdr:rowOff>
    </xdr:to>
    <xdr:sp macro="" textlink="">
      <xdr:nvSpPr>
        <xdr:cNvPr id="23" name="Flecha: a la derecha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 rot="16200000">
          <a:off x="3230360" y="2837719"/>
          <a:ext cx="316445" cy="29250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633702</xdr:colOff>
      <xdr:row>14</xdr:row>
      <xdr:rowOff>27192</xdr:rowOff>
    </xdr:from>
    <xdr:to>
      <xdr:col>10</xdr:col>
      <xdr:colOff>254002</xdr:colOff>
      <xdr:row>15</xdr:row>
      <xdr:rowOff>148165</xdr:rowOff>
    </xdr:to>
    <xdr:sp macro="" textlink="">
      <xdr:nvSpPr>
        <xdr:cNvPr id="24" name="Flecha: a la derecha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4613035" y="1360692"/>
          <a:ext cx="382300" cy="311473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117316</xdr:colOff>
      <xdr:row>17</xdr:row>
      <xdr:rowOff>84752</xdr:rowOff>
    </xdr:from>
    <xdr:to>
      <xdr:col>13</xdr:col>
      <xdr:colOff>388412</xdr:colOff>
      <xdr:row>18</xdr:row>
      <xdr:rowOff>187329</xdr:rowOff>
    </xdr:to>
    <xdr:sp macro="" textlink="">
      <xdr:nvSpPr>
        <xdr:cNvPr id="25" name="Flecha: a la derecha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 rot="5400000">
          <a:off x="7133658" y="2000743"/>
          <a:ext cx="293077" cy="27109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9</xdr:col>
      <xdr:colOff>36636</xdr:colOff>
      <xdr:row>24</xdr:row>
      <xdr:rowOff>95250</xdr:rowOff>
    </xdr:from>
    <xdr:to>
      <xdr:col>9</xdr:col>
      <xdr:colOff>498232</xdr:colOff>
      <xdr:row>26</xdr:row>
      <xdr:rowOff>112346</xdr:rowOff>
    </xdr:to>
    <xdr:pic>
      <xdr:nvPicPr>
        <xdr:cNvPr id="26" name="Imagen 25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636" y="2381250"/>
          <a:ext cx="461596" cy="461596"/>
        </a:xfrm>
        <a:prstGeom prst="rect">
          <a:avLst/>
        </a:prstGeom>
      </xdr:spPr>
    </xdr:pic>
    <xdr:clientData/>
  </xdr:twoCellAnchor>
  <xdr:twoCellAnchor editAs="oneCell">
    <xdr:from>
      <xdr:col>8</xdr:col>
      <xdr:colOff>709247</xdr:colOff>
      <xdr:row>13</xdr:row>
      <xdr:rowOff>145074</xdr:rowOff>
    </xdr:from>
    <xdr:to>
      <xdr:col>9</xdr:col>
      <xdr:colOff>408843</xdr:colOff>
      <xdr:row>15</xdr:row>
      <xdr:rowOff>162170</xdr:rowOff>
    </xdr:to>
    <xdr:pic>
      <xdr:nvPicPr>
        <xdr:cNvPr id="27" name="Imagen 26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247" y="907074"/>
          <a:ext cx="461596" cy="461596"/>
        </a:xfrm>
        <a:prstGeom prst="rect">
          <a:avLst/>
        </a:prstGeom>
      </xdr:spPr>
    </xdr:pic>
    <xdr:clientData/>
  </xdr:twoCellAnchor>
  <xdr:twoCellAnchor editAs="oneCell">
    <xdr:from>
      <xdr:col>14</xdr:col>
      <xdr:colOff>124069</xdr:colOff>
      <xdr:row>13</xdr:row>
      <xdr:rowOff>177800</xdr:rowOff>
    </xdr:from>
    <xdr:to>
      <xdr:col>14</xdr:col>
      <xdr:colOff>585665</xdr:colOff>
      <xdr:row>15</xdr:row>
      <xdr:rowOff>194896</xdr:rowOff>
    </xdr:to>
    <xdr:pic>
      <xdr:nvPicPr>
        <xdr:cNvPr id="28" name="Imagen 27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9236" y="3014133"/>
          <a:ext cx="461596" cy="461596"/>
        </a:xfrm>
        <a:prstGeom prst="rect">
          <a:avLst/>
        </a:prstGeom>
      </xdr:spPr>
    </xdr:pic>
    <xdr:clientData/>
  </xdr:twoCellAnchor>
  <xdr:twoCellAnchor editAs="oneCell">
    <xdr:from>
      <xdr:col>14</xdr:col>
      <xdr:colOff>118533</xdr:colOff>
      <xdr:row>24</xdr:row>
      <xdr:rowOff>119347</xdr:rowOff>
    </xdr:from>
    <xdr:to>
      <xdr:col>14</xdr:col>
      <xdr:colOff>580129</xdr:colOff>
      <xdr:row>26</xdr:row>
      <xdr:rowOff>136443</xdr:rowOff>
    </xdr:to>
    <xdr:pic>
      <xdr:nvPicPr>
        <xdr:cNvPr id="29" name="Imagen 28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5400430"/>
          <a:ext cx="461596" cy="461596"/>
        </a:xfrm>
        <a:prstGeom prst="rect">
          <a:avLst/>
        </a:prstGeom>
      </xdr:spPr>
    </xdr:pic>
    <xdr:clientData/>
  </xdr:twoCellAnchor>
  <xdr:twoCellAnchor>
    <xdr:from>
      <xdr:col>7</xdr:col>
      <xdr:colOff>430822</xdr:colOff>
      <xdr:row>31</xdr:row>
      <xdr:rowOff>70338</xdr:rowOff>
    </xdr:from>
    <xdr:to>
      <xdr:col>8</xdr:col>
      <xdr:colOff>687997</xdr:colOff>
      <xdr:row>34</xdr:row>
      <xdr:rowOff>79130</xdr:rowOff>
    </xdr:to>
    <xdr:sp macro="" textlink="">
      <xdr:nvSpPr>
        <xdr:cNvPr id="30" name="Rectángulo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2886155" y="4451838"/>
          <a:ext cx="1019175" cy="58029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Pre Prensa</a:t>
          </a:r>
        </a:p>
      </xdr:txBody>
    </xdr:sp>
    <xdr:clientData/>
  </xdr:twoCellAnchor>
  <xdr:twoCellAnchor editAs="oneCell">
    <xdr:from>
      <xdr:col>9</xdr:col>
      <xdr:colOff>42498</xdr:colOff>
      <xdr:row>31</xdr:row>
      <xdr:rowOff>115766</xdr:rowOff>
    </xdr:from>
    <xdr:to>
      <xdr:col>9</xdr:col>
      <xdr:colOff>504094</xdr:colOff>
      <xdr:row>33</xdr:row>
      <xdr:rowOff>132862</xdr:rowOff>
    </xdr:to>
    <xdr:pic>
      <xdr:nvPicPr>
        <xdr:cNvPr id="31" name="Imagen 30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498" y="3544766"/>
          <a:ext cx="461596" cy="461596"/>
        </a:xfrm>
        <a:prstGeom prst="rect">
          <a:avLst/>
        </a:prstGeom>
      </xdr:spPr>
    </xdr:pic>
    <xdr:clientData/>
  </xdr:twoCellAnchor>
  <xdr:twoCellAnchor>
    <xdr:from>
      <xdr:col>8</xdr:col>
      <xdr:colOff>58540</xdr:colOff>
      <xdr:row>28</xdr:row>
      <xdr:rowOff>160299</xdr:rowOff>
    </xdr:from>
    <xdr:to>
      <xdr:col>8</xdr:col>
      <xdr:colOff>329636</xdr:colOff>
      <xdr:row>30</xdr:row>
      <xdr:rowOff>40626</xdr:rowOff>
    </xdr:to>
    <xdr:sp macro="" textlink="">
      <xdr:nvSpPr>
        <xdr:cNvPr id="32" name="Flecha: a la derecha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6200000">
          <a:off x="5894841" y="6357248"/>
          <a:ext cx="324827" cy="27109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28578</xdr:colOff>
      <xdr:row>28</xdr:row>
      <xdr:rowOff>162092</xdr:rowOff>
    </xdr:from>
    <xdr:to>
      <xdr:col>13</xdr:col>
      <xdr:colOff>299674</xdr:colOff>
      <xdr:row>30</xdr:row>
      <xdr:rowOff>42419</xdr:rowOff>
    </xdr:to>
    <xdr:sp macro="" textlink="">
      <xdr:nvSpPr>
        <xdr:cNvPr id="33" name="Flecha: a la derecha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/>
      </xdr:nvSpPr>
      <xdr:spPr>
        <a:xfrm rot="5400000">
          <a:off x="9674879" y="6359041"/>
          <a:ext cx="324827" cy="27109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12</xdr:col>
      <xdr:colOff>600158</xdr:colOff>
      <xdr:row>37</xdr:row>
      <xdr:rowOff>36795</xdr:rowOff>
    </xdr:from>
    <xdr:to>
      <xdr:col>13</xdr:col>
      <xdr:colOff>420939</xdr:colOff>
      <xdr:row>38</xdr:row>
      <xdr:rowOff>177549</xdr:rowOff>
    </xdr:to>
    <xdr:sp macro="" textlink="">
      <xdr:nvSpPr>
        <xdr:cNvPr id="34" name="Triángulo isósceles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6865491" y="5561295"/>
          <a:ext cx="582781" cy="331254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13</xdr:col>
      <xdr:colOff>487241</xdr:colOff>
      <xdr:row>36</xdr:row>
      <xdr:rowOff>11803</xdr:rowOff>
    </xdr:from>
    <xdr:to>
      <xdr:col>14</xdr:col>
      <xdr:colOff>593481</xdr:colOff>
      <xdr:row>39</xdr:row>
      <xdr:rowOff>169333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7556908" y="5356386"/>
          <a:ext cx="868240" cy="72903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Almacén de Producto terminado</a:t>
          </a:r>
        </a:p>
      </xdr:txBody>
    </xdr:sp>
    <xdr:clientData/>
  </xdr:twoCellAnchor>
  <xdr:twoCellAnchor>
    <xdr:from>
      <xdr:col>7</xdr:col>
      <xdr:colOff>672839</xdr:colOff>
      <xdr:row>19</xdr:row>
      <xdr:rowOff>161191</xdr:rowOff>
    </xdr:from>
    <xdr:to>
      <xdr:col>8</xdr:col>
      <xdr:colOff>413210</xdr:colOff>
      <xdr:row>21</xdr:row>
      <xdr:rowOff>53837</xdr:rowOff>
    </xdr:to>
    <xdr:sp macro="" textlink="">
      <xdr:nvSpPr>
        <xdr:cNvPr id="36" name="Triángulo isósceles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3128172" y="2447191"/>
          <a:ext cx="502371" cy="273646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8</xdr:col>
      <xdr:colOff>8064</xdr:colOff>
      <xdr:row>17</xdr:row>
      <xdr:rowOff>78316</xdr:rowOff>
    </xdr:from>
    <xdr:to>
      <xdr:col>8</xdr:col>
      <xdr:colOff>300570</xdr:colOff>
      <xdr:row>19</xdr:row>
      <xdr:rowOff>13761</xdr:rowOff>
    </xdr:to>
    <xdr:sp macro="" textlink="">
      <xdr:nvSpPr>
        <xdr:cNvPr id="38" name="Flecha: a la derecha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 rot="16200000">
          <a:off x="3213427" y="1995286"/>
          <a:ext cx="316445" cy="29250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438966</xdr:colOff>
      <xdr:row>19</xdr:row>
      <xdr:rowOff>150199</xdr:rowOff>
    </xdr:from>
    <xdr:to>
      <xdr:col>9</xdr:col>
      <xdr:colOff>670171</xdr:colOff>
      <xdr:row>21</xdr:row>
      <xdr:rowOff>169334</xdr:rowOff>
    </xdr:to>
    <xdr:sp macro="" textlink="">
      <xdr:nvSpPr>
        <xdr:cNvPr id="39" name="Rectángul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>
          <a:off x="6302133" y="4320032"/>
          <a:ext cx="993205" cy="46363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Almacén</a:t>
          </a:r>
          <a:r>
            <a:rPr lang="es-PE" sz="1100" baseline="0">
              <a:solidFill>
                <a:schemeClr val="tx1"/>
              </a:solidFill>
            </a:rPr>
            <a:t> en tránsito</a:t>
          </a:r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486834</xdr:colOff>
      <xdr:row>14</xdr:row>
      <xdr:rowOff>52917</xdr:rowOff>
    </xdr:from>
    <xdr:to>
      <xdr:col>11</xdr:col>
      <xdr:colOff>227205</xdr:colOff>
      <xdr:row>15</xdr:row>
      <xdr:rowOff>136063</xdr:rowOff>
    </xdr:to>
    <xdr:sp macro="" textlink="">
      <xdr:nvSpPr>
        <xdr:cNvPr id="40" name="Triángulo isósceles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/>
      </xdr:nvSpPr>
      <xdr:spPr>
        <a:xfrm>
          <a:off x="5228167" y="1386417"/>
          <a:ext cx="502371" cy="273646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11</xdr:col>
      <xdr:colOff>447436</xdr:colOff>
      <xdr:row>13</xdr:row>
      <xdr:rowOff>221925</xdr:rowOff>
    </xdr:from>
    <xdr:to>
      <xdr:col>12</xdr:col>
      <xdr:colOff>67736</xdr:colOff>
      <xdr:row>15</xdr:row>
      <xdr:rowOff>120648</xdr:rowOff>
    </xdr:to>
    <xdr:sp macro="" textlink="">
      <xdr:nvSpPr>
        <xdr:cNvPr id="41" name="Flecha: a la derecha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/>
      </xdr:nvSpPr>
      <xdr:spPr>
        <a:xfrm>
          <a:off x="8596603" y="3058258"/>
          <a:ext cx="382300" cy="343223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284450</xdr:colOff>
      <xdr:row>11</xdr:row>
      <xdr:rowOff>165015</xdr:rowOff>
    </xdr:from>
    <xdr:to>
      <xdr:col>11</xdr:col>
      <xdr:colOff>515655</xdr:colOff>
      <xdr:row>13</xdr:row>
      <xdr:rowOff>179917</xdr:rowOff>
    </xdr:to>
    <xdr:sp macro="" textlink="">
      <xdr:nvSpPr>
        <xdr:cNvPr id="42" name="Rectángulo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>
          <a:off x="7671617" y="2556848"/>
          <a:ext cx="993205" cy="45940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Almacén</a:t>
          </a:r>
          <a:r>
            <a:rPr lang="es-PE" sz="1100" baseline="0">
              <a:solidFill>
                <a:schemeClr val="tx1"/>
              </a:solidFill>
            </a:rPr>
            <a:t> en tránsito</a:t>
          </a:r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10323</xdr:colOff>
      <xdr:row>19</xdr:row>
      <xdr:rowOff>101924</xdr:rowOff>
    </xdr:from>
    <xdr:to>
      <xdr:col>13</xdr:col>
      <xdr:colOff>512694</xdr:colOff>
      <xdr:row>20</xdr:row>
      <xdr:rowOff>185070</xdr:rowOff>
    </xdr:to>
    <xdr:sp macro="" textlink="">
      <xdr:nvSpPr>
        <xdr:cNvPr id="43" name="Triángulo isósceles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/>
      </xdr:nvSpPr>
      <xdr:spPr>
        <a:xfrm>
          <a:off x="7037656" y="2387924"/>
          <a:ext cx="502371" cy="273646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11</xdr:col>
      <xdr:colOff>633699</xdr:colOff>
      <xdr:row>18</xdr:row>
      <xdr:rowOff>207350</xdr:rowOff>
    </xdr:from>
    <xdr:to>
      <xdr:col>13</xdr:col>
      <xdr:colOff>102904</xdr:colOff>
      <xdr:row>21</xdr:row>
      <xdr:rowOff>10584</xdr:rowOff>
    </xdr:to>
    <xdr:sp macro="" textlink="">
      <xdr:nvSpPr>
        <xdr:cNvPr id="44" name="Rectángulo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/>
      </xdr:nvSpPr>
      <xdr:spPr>
        <a:xfrm>
          <a:off x="8782866" y="4154933"/>
          <a:ext cx="993205" cy="4699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Almacén</a:t>
          </a:r>
          <a:r>
            <a:rPr lang="es-PE" sz="1100" baseline="0">
              <a:solidFill>
                <a:schemeClr val="tx1"/>
              </a:solidFill>
            </a:rPr>
            <a:t> en tránsito</a:t>
          </a:r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68633</xdr:colOff>
      <xdr:row>22</xdr:row>
      <xdr:rowOff>36070</xdr:rowOff>
    </xdr:from>
    <xdr:to>
      <xdr:col>13</xdr:col>
      <xdr:colOff>339729</xdr:colOff>
      <xdr:row>23</xdr:row>
      <xdr:rowOff>138647</xdr:rowOff>
    </xdr:to>
    <xdr:sp macro="" textlink="">
      <xdr:nvSpPr>
        <xdr:cNvPr id="45" name="Flecha: a la derecha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 rot="5400000">
          <a:off x="7084975" y="2904561"/>
          <a:ext cx="293077" cy="27109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31835</xdr:colOff>
      <xdr:row>34</xdr:row>
      <xdr:rowOff>77426</xdr:rowOff>
    </xdr:from>
    <xdr:to>
      <xdr:col>13</xdr:col>
      <xdr:colOff>302931</xdr:colOff>
      <xdr:row>35</xdr:row>
      <xdr:rowOff>180003</xdr:rowOff>
    </xdr:to>
    <xdr:sp macro="" textlink="">
      <xdr:nvSpPr>
        <xdr:cNvPr id="46" name="Flecha: a la derecha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 rot="5400000">
          <a:off x="7048177" y="5041417"/>
          <a:ext cx="293077" cy="27109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12</xdr:col>
      <xdr:colOff>409656</xdr:colOff>
      <xdr:row>31</xdr:row>
      <xdr:rowOff>17421</xdr:rowOff>
    </xdr:from>
    <xdr:to>
      <xdr:col>14</xdr:col>
      <xdr:colOff>21166</xdr:colOff>
      <xdr:row>34</xdr:row>
      <xdr:rowOff>26213</xdr:rowOff>
    </xdr:to>
    <xdr:sp macro="" textlink="">
      <xdr:nvSpPr>
        <xdr:cNvPr id="47" name="Rectángulo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6717323" y="5108004"/>
          <a:ext cx="1135510" cy="67554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6. Empaquetado</a:t>
          </a:r>
        </a:p>
      </xdr:txBody>
    </xdr:sp>
    <xdr:clientData/>
  </xdr:twoCellAnchor>
  <xdr:twoCellAnchor editAs="oneCell">
    <xdr:from>
      <xdr:col>11</xdr:col>
      <xdr:colOff>21167</xdr:colOff>
      <xdr:row>36</xdr:row>
      <xdr:rowOff>105834</xdr:rowOff>
    </xdr:from>
    <xdr:to>
      <xdr:col>11</xdr:col>
      <xdr:colOff>522330</xdr:colOff>
      <xdr:row>38</xdr:row>
      <xdr:rowOff>162497</xdr:rowOff>
    </xdr:to>
    <xdr:pic>
      <xdr:nvPicPr>
        <xdr:cNvPr id="48" name="Imagen 47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5439834"/>
          <a:ext cx="501163" cy="501163"/>
        </a:xfrm>
        <a:prstGeom prst="rect">
          <a:avLst/>
        </a:prstGeom>
      </xdr:spPr>
    </xdr:pic>
    <xdr:clientData/>
  </xdr:twoCellAnchor>
  <xdr:twoCellAnchor>
    <xdr:from>
      <xdr:col>8</xdr:col>
      <xdr:colOff>386375</xdr:colOff>
      <xdr:row>36</xdr:row>
      <xdr:rowOff>128378</xdr:rowOff>
    </xdr:from>
    <xdr:to>
      <xdr:col>9</xdr:col>
      <xdr:colOff>425940</xdr:colOff>
      <xdr:row>39</xdr:row>
      <xdr:rowOff>35985</xdr:rowOff>
    </xdr:to>
    <xdr:sp macro="" textlink="">
      <xdr:nvSpPr>
        <xdr:cNvPr id="49" name="Rectángulo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3603708" y="5462378"/>
          <a:ext cx="801565" cy="4791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>
              <a:solidFill>
                <a:schemeClr val="tx1"/>
              </a:solidFill>
            </a:rPr>
            <a:t>Cliente</a:t>
          </a:r>
        </a:p>
      </xdr:txBody>
    </xdr:sp>
    <xdr:clientData/>
  </xdr:twoCellAnchor>
  <xdr:twoCellAnchor>
    <xdr:from>
      <xdr:col>12</xdr:col>
      <xdr:colOff>46244</xdr:colOff>
      <xdr:row>37</xdr:row>
      <xdr:rowOff>29152</xdr:rowOff>
    </xdr:from>
    <xdr:to>
      <xdr:col>12</xdr:col>
      <xdr:colOff>339321</xdr:colOff>
      <xdr:row>38</xdr:row>
      <xdr:rowOff>109748</xdr:rowOff>
    </xdr:to>
    <xdr:sp macro="" textlink="">
      <xdr:nvSpPr>
        <xdr:cNvPr id="50" name="Flecha: a la derecha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 rot="10800000">
          <a:off x="6311577" y="5553652"/>
          <a:ext cx="293077" cy="27109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466806</xdr:colOff>
      <xdr:row>39</xdr:row>
      <xdr:rowOff>127487</xdr:rowOff>
    </xdr:from>
    <xdr:to>
      <xdr:col>11</xdr:col>
      <xdr:colOff>723981</xdr:colOff>
      <xdr:row>42</xdr:row>
      <xdr:rowOff>136279</xdr:rowOff>
    </xdr:to>
    <xdr:sp macro="" textlink="">
      <xdr:nvSpPr>
        <xdr:cNvPr id="51" name="Rectángulo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/>
      </xdr:nvSpPr>
      <xdr:spPr>
        <a:xfrm>
          <a:off x="5208139" y="6032987"/>
          <a:ext cx="1019175" cy="58029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tx1"/>
              </a:solidFill>
            </a:rPr>
            <a:t>7. Despacho</a:t>
          </a:r>
        </a:p>
      </xdr:txBody>
    </xdr:sp>
    <xdr:clientData/>
  </xdr:twoCellAnchor>
  <xdr:twoCellAnchor>
    <xdr:from>
      <xdr:col>9</xdr:col>
      <xdr:colOff>748977</xdr:colOff>
      <xdr:row>37</xdr:row>
      <xdr:rowOff>33385</xdr:rowOff>
    </xdr:from>
    <xdr:to>
      <xdr:col>10</xdr:col>
      <xdr:colOff>280054</xdr:colOff>
      <xdr:row>38</xdr:row>
      <xdr:rowOff>113981</xdr:rowOff>
    </xdr:to>
    <xdr:sp macro="" textlink="">
      <xdr:nvSpPr>
        <xdr:cNvPr id="52" name="Flecha: a la derecha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/>
      </xdr:nvSpPr>
      <xdr:spPr>
        <a:xfrm rot="10800000">
          <a:off x="4728310" y="5557885"/>
          <a:ext cx="293077" cy="27109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14</xdr:col>
      <xdr:colOff>116417</xdr:colOff>
      <xdr:row>31</xdr:row>
      <xdr:rowOff>105832</xdr:rowOff>
    </xdr:from>
    <xdr:to>
      <xdr:col>14</xdr:col>
      <xdr:colOff>537023</xdr:colOff>
      <xdr:row>33</xdr:row>
      <xdr:rowOff>81938</xdr:rowOff>
    </xdr:to>
    <xdr:pic>
      <xdr:nvPicPr>
        <xdr:cNvPr id="53" name="Imagen 52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487332"/>
          <a:ext cx="420606" cy="420606"/>
        </a:xfrm>
        <a:prstGeom prst="rect">
          <a:avLst/>
        </a:prstGeom>
      </xdr:spPr>
    </xdr:pic>
    <xdr:clientData/>
  </xdr:twoCellAnchor>
  <xdr:twoCellAnchor editAs="oneCell">
    <xdr:from>
      <xdr:col>5</xdr:col>
      <xdr:colOff>692151</xdr:colOff>
      <xdr:row>5</xdr:row>
      <xdr:rowOff>25398</xdr:rowOff>
    </xdr:from>
    <xdr:to>
      <xdr:col>6</xdr:col>
      <xdr:colOff>350757</xdr:colOff>
      <xdr:row>7</xdr:row>
      <xdr:rowOff>1504</xdr:rowOff>
    </xdr:to>
    <xdr:pic>
      <xdr:nvPicPr>
        <xdr:cNvPr id="54" name="Imagen 53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484" y="8227481"/>
          <a:ext cx="420606" cy="420606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5</xdr:row>
      <xdr:rowOff>116418</xdr:rowOff>
    </xdr:from>
    <xdr:to>
      <xdr:col>5</xdr:col>
      <xdr:colOff>497417</xdr:colOff>
      <xdr:row>7</xdr:row>
      <xdr:rowOff>84667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 txBox="1"/>
      </xdr:nvSpPr>
      <xdr:spPr>
        <a:xfrm>
          <a:off x="518583" y="7355418"/>
          <a:ext cx="910167" cy="34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400" b="1"/>
            <a:t>Leyenda</a:t>
          </a:r>
        </a:p>
      </xdr:txBody>
    </xdr:sp>
    <xdr:clientData/>
  </xdr:twoCellAnchor>
  <xdr:twoCellAnchor>
    <xdr:from>
      <xdr:col>5</xdr:col>
      <xdr:colOff>416983</xdr:colOff>
      <xdr:row>7</xdr:row>
      <xdr:rowOff>158750</xdr:rowOff>
    </xdr:from>
    <xdr:to>
      <xdr:col>6</xdr:col>
      <xdr:colOff>645585</xdr:colOff>
      <xdr:row>8</xdr:row>
      <xdr:rowOff>211667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 txBox="1"/>
      </xdr:nvSpPr>
      <xdr:spPr>
        <a:xfrm>
          <a:off x="3951816" y="1661583"/>
          <a:ext cx="990602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200"/>
            <a:t>Manual</a:t>
          </a:r>
        </a:p>
      </xdr:txBody>
    </xdr:sp>
    <xdr:clientData/>
  </xdr:twoCellAnchor>
  <xdr:twoCellAnchor editAs="oneCell">
    <xdr:from>
      <xdr:col>7</xdr:col>
      <xdr:colOff>190665</xdr:colOff>
      <xdr:row>5</xdr:row>
      <xdr:rowOff>9932</xdr:rowOff>
    </xdr:from>
    <xdr:to>
      <xdr:col>7</xdr:col>
      <xdr:colOff>652261</xdr:colOff>
      <xdr:row>7</xdr:row>
      <xdr:rowOff>27028</xdr:rowOff>
    </xdr:to>
    <xdr:pic>
      <xdr:nvPicPr>
        <xdr:cNvPr id="57" name="Imagen 56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8332" y="8212015"/>
          <a:ext cx="461596" cy="461596"/>
        </a:xfrm>
        <a:prstGeom prst="rect">
          <a:avLst/>
        </a:prstGeom>
      </xdr:spPr>
    </xdr:pic>
    <xdr:clientData/>
  </xdr:twoCellAnchor>
  <xdr:twoCellAnchor>
    <xdr:from>
      <xdr:col>6</xdr:col>
      <xdr:colOff>675217</xdr:colOff>
      <xdr:row>7</xdr:row>
      <xdr:rowOff>184150</xdr:rowOff>
    </xdr:from>
    <xdr:to>
      <xdr:col>8</xdr:col>
      <xdr:colOff>57151</xdr:colOff>
      <xdr:row>9</xdr:row>
      <xdr:rowOff>10584</xdr:rowOff>
    </xdr:to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 txBox="1"/>
      </xdr:nvSpPr>
      <xdr:spPr>
        <a:xfrm>
          <a:off x="4972050" y="1686983"/>
          <a:ext cx="948268" cy="2709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200"/>
            <a:t>Máquina</a:t>
          </a:r>
        </a:p>
      </xdr:txBody>
    </xdr:sp>
    <xdr:clientData/>
  </xdr:twoCellAnchor>
  <xdr:twoCellAnchor>
    <xdr:from>
      <xdr:col>9</xdr:col>
      <xdr:colOff>689058</xdr:colOff>
      <xdr:row>5</xdr:row>
      <xdr:rowOff>62195</xdr:rowOff>
    </xdr:from>
    <xdr:to>
      <xdr:col>10</xdr:col>
      <xdr:colOff>509839</xdr:colOff>
      <xdr:row>7</xdr:row>
      <xdr:rowOff>12449</xdr:rowOff>
    </xdr:to>
    <xdr:sp macro="" textlink="">
      <xdr:nvSpPr>
        <xdr:cNvPr id="59" name="Triángulo isósceles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SpPr/>
      </xdr:nvSpPr>
      <xdr:spPr>
        <a:xfrm>
          <a:off x="7314225" y="1120528"/>
          <a:ext cx="582781" cy="394754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9</xdr:col>
      <xdr:colOff>531284</xdr:colOff>
      <xdr:row>7</xdr:row>
      <xdr:rowOff>93133</xdr:rowOff>
    </xdr:from>
    <xdr:to>
      <xdr:col>10</xdr:col>
      <xdr:colOff>717552</xdr:colOff>
      <xdr:row>9</xdr:row>
      <xdr:rowOff>21166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 txBox="1"/>
      </xdr:nvSpPr>
      <xdr:spPr>
        <a:xfrm>
          <a:off x="4552951" y="7713133"/>
          <a:ext cx="948268" cy="309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200"/>
            <a:t>Almacén</a:t>
          </a:r>
        </a:p>
      </xdr:txBody>
    </xdr:sp>
    <xdr:clientData/>
  </xdr:twoCellAnchor>
  <xdr:twoCellAnchor>
    <xdr:from>
      <xdr:col>11</xdr:col>
      <xdr:colOff>380999</xdr:colOff>
      <xdr:row>5</xdr:row>
      <xdr:rowOff>148168</xdr:rowOff>
    </xdr:from>
    <xdr:to>
      <xdr:col>12</xdr:col>
      <xdr:colOff>1299</xdr:colOff>
      <xdr:row>7</xdr:row>
      <xdr:rowOff>46891</xdr:rowOff>
    </xdr:to>
    <xdr:sp macro="" textlink="">
      <xdr:nvSpPr>
        <xdr:cNvPr id="61" name="Flecha: a la derecha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/>
      </xdr:nvSpPr>
      <xdr:spPr>
        <a:xfrm>
          <a:off x="5926666" y="8350251"/>
          <a:ext cx="382300" cy="343223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747184</xdr:colOff>
      <xdr:row>7</xdr:row>
      <xdr:rowOff>116418</xdr:rowOff>
    </xdr:from>
    <xdr:to>
      <xdr:col>12</xdr:col>
      <xdr:colOff>328082</xdr:colOff>
      <xdr:row>9</xdr:row>
      <xdr:rowOff>179917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 txBox="1"/>
      </xdr:nvSpPr>
      <xdr:spPr>
        <a:xfrm>
          <a:off x="8134351" y="1619251"/>
          <a:ext cx="1104898" cy="507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200"/>
            <a:t>flujo</a:t>
          </a:r>
          <a:r>
            <a:rPr lang="es-PE" sz="1200" baseline="0"/>
            <a:t> de entrega </a:t>
          </a:r>
          <a:endParaRPr lang="es-PE" sz="1200"/>
        </a:p>
      </xdr:txBody>
    </xdr:sp>
    <xdr:clientData/>
  </xdr:twoCellAnchor>
  <xdr:twoCellAnchor>
    <xdr:from>
      <xdr:col>12</xdr:col>
      <xdr:colOff>439289</xdr:colOff>
      <xdr:row>4</xdr:row>
      <xdr:rowOff>211667</xdr:rowOff>
    </xdr:from>
    <xdr:to>
      <xdr:col>13</xdr:col>
      <xdr:colOff>402166</xdr:colOff>
      <xdr:row>7</xdr:row>
      <xdr:rowOff>74083</xdr:rowOff>
    </xdr:to>
    <xdr:sp macro="" textlink="">
      <xdr:nvSpPr>
        <xdr:cNvPr id="63" name="Rectángulo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/>
      </xdr:nvSpPr>
      <xdr:spPr>
        <a:xfrm>
          <a:off x="9350456" y="1047750"/>
          <a:ext cx="724877" cy="529166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317500</xdr:colOff>
      <xdr:row>7</xdr:row>
      <xdr:rowOff>165101</xdr:rowOff>
    </xdr:from>
    <xdr:to>
      <xdr:col>13</xdr:col>
      <xdr:colOff>503768</xdr:colOff>
      <xdr:row>9</xdr:row>
      <xdr:rowOff>1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 txBox="1"/>
      </xdr:nvSpPr>
      <xdr:spPr>
        <a:xfrm>
          <a:off x="9228667" y="1667934"/>
          <a:ext cx="948268" cy="279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200"/>
            <a:t>Proceso</a:t>
          </a:r>
        </a:p>
      </xdr:txBody>
    </xdr:sp>
    <xdr:clientData/>
  </xdr:twoCellAnchor>
  <xdr:twoCellAnchor editAs="oneCell">
    <xdr:from>
      <xdr:col>7</xdr:col>
      <xdr:colOff>95249</xdr:colOff>
      <xdr:row>25</xdr:row>
      <xdr:rowOff>52918</xdr:rowOff>
    </xdr:from>
    <xdr:to>
      <xdr:col>7</xdr:col>
      <xdr:colOff>391583</xdr:colOff>
      <xdr:row>26</xdr:row>
      <xdr:rowOff>95251</xdr:rowOff>
    </xdr:to>
    <xdr:pic>
      <xdr:nvPicPr>
        <xdr:cNvPr id="65" name="Imagen 64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416" y="5556251"/>
          <a:ext cx="296334" cy="264583"/>
        </a:xfrm>
        <a:prstGeom prst="rect">
          <a:avLst/>
        </a:prstGeom>
      </xdr:spPr>
    </xdr:pic>
    <xdr:clientData/>
  </xdr:twoCellAnchor>
  <xdr:twoCellAnchor editAs="oneCell">
    <xdr:from>
      <xdr:col>7</xdr:col>
      <xdr:colOff>46567</xdr:colOff>
      <xdr:row>14</xdr:row>
      <xdr:rowOff>46567</xdr:rowOff>
    </xdr:from>
    <xdr:to>
      <xdr:col>7</xdr:col>
      <xdr:colOff>342901</xdr:colOff>
      <xdr:row>15</xdr:row>
      <xdr:rowOff>88900</xdr:rowOff>
    </xdr:to>
    <xdr:pic>
      <xdr:nvPicPr>
        <xdr:cNvPr id="66" name="Imagen 65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234" y="1380067"/>
          <a:ext cx="296334" cy="264583"/>
        </a:xfrm>
        <a:prstGeom prst="rect">
          <a:avLst/>
        </a:prstGeom>
      </xdr:spPr>
    </xdr:pic>
    <xdr:clientData/>
  </xdr:twoCellAnchor>
  <xdr:twoCellAnchor editAs="oneCell">
    <xdr:from>
      <xdr:col>12</xdr:col>
      <xdr:colOff>220134</xdr:colOff>
      <xdr:row>14</xdr:row>
      <xdr:rowOff>19049</xdr:rowOff>
    </xdr:from>
    <xdr:to>
      <xdr:col>12</xdr:col>
      <xdr:colOff>516468</xdr:colOff>
      <xdr:row>15</xdr:row>
      <xdr:rowOff>61382</xdr:rowOff>
    </xdr:to>
    <xdr:pic>
      <xdr:nvPicPr>
        <xdr:cNvPr id="67" name="Imagen 66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7801" y="1352549"/>
          <a:ext cx="296334" cy="264583"/>
        </a:xfrm>
        <a:prstGeom prst="rect">
          <a:avLst/>
        </a:prstGeom>
      </xdr:spPr>
    </xdr:pic>
    <xdr:clientData/>
  </xdr:twoCellAnchor>
  <xdr:twoCellAnchor editAs="oneCell">
    <xdr:from>
      <xdr:col>12</xdr:col>
      <xdr:colOff>129118</xdr:colOff>
      <xdr:row>24</xdr:row>
      <xdr:rowOff>171450</xdr:rowOff>
    </xdr:from>
    <xdr:to>
      <xdr:col>12</xdr:col>
      <xdr:colOff>425452</xdr:colOff>
      <xdr:row>25</xdr:row>
      <xdr:rowOff>213783</xdr:rowOff>
    </xdr:to>
    <xdr:pic>
      <xdr:nvPicPr>
        <xdr:cNvPr id="68" name="Imagen 67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6785" y="3409950"/>
          <a:ext cx="296334" cy="264583"/>
        </a:xfrm>
        <a:prstGeom prst="rect">
          <a:avLst/>
        </a:prstGeom>
      </xdr:spPr>
    </xdr:pic>
    <xdr:clientData/>
  </xdr:twoCellAnchor>
  <xdr:twoCellAnchor editAs="oneCell">
    <xdr:from>
      <xdr:col>7</xdr:col>
      <xdr:colOff>110065</xdr:colOff>
      <xdr:row>32</xdr:row>
      <xdr:rowOff>4234</xdr:rowOff>
    </xdr:from>
    <xdr:to>
      <xdr:col>7</xdr:col>
      <xdr:colOff>406399</xdr:colOff>
      <xdr:row>33</xdr:row>
      <xdr:rowOff>46567</xdr:rowOff>
    </xdr:to>
    <xdr:pic>
      <xdr:nvPicPr>
        <xdr:cNvPr id="69" name="Imagen 68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732" y="4576234"/>
          <a:ext cx="296334" cy="264583"/>
        </a:xfrm>
        <a:prstGeom prst="rect">
          <a:avLst/>
        </a:prstGeom>
      </xdr:spPr>
    </xdr:pic>
    <xdr:clientData/>
  </xdr:twoCellAnchor>
  <xdr:twoCellAnchor editAs="oneCell">
    <xdr:from>
      <xdr:col>12</xdr:col>
      <xdr:colOff>59268</xdr:colOff>
      <xdr:row>31</xdr:row>
      <xdr:rowOff>154517</xdr:rowOff>
    </xdr:from>
    <xdr:to>
      <xdr:col>12</xdr:col>
      <xdr:colOff>355602</xdr:colOff>
      <xdr:row>32</xdr:row>
      <xdr:rowOff>196850</xdr:rowOff>
    </xdr:to>
    <xdr:pic>
      <xdr:nvPicPr>
        <xdr:cNvPr id="70" name="Imagen 69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6935" y="4536017"/>
          <a:ext cx="296334" cy="264583"/>
        </a:xfrm>
        <a:prstGeom prst="rect">
          <a:avLst/>
        </a:prstGeom>
      </xdr:spPr>
    </xdr:pic>
    <xdr:clientData/>
  </xdr:twoCellAnchor>
  <xdr:twoCellAnchor editAs="oneCell">
    <xdr:from>
      <xdr:col>11</xdr:col>
      <xdr:colOff>84668</xdr:colOff>
      <xdr:row>35</xdr:row>
      <xdr:rowOff>21167</xdr:rowOff>
    </xdr:from>
    <xdr:to>
      <xdr:col>11</xdr:col>
      <xdr:colOff>381002</xdr:colOff>
      <xdr:row>36</xdr:row>
      <xdr:rowOff>63500</xdr:rowOff>
    </xdr:to>
    <xdr:pic>
      <xdr:nvPicPr>
        <xdr:cNvPr id="71" name="Imagen 70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0335" y="5164667"/>
          <a:ext cx="296334" cy="264583"/>
        </a:xfrm>
        <a:prstGeom prst="rect">
          <a:avLst/>
        </a:prstGeom>
      </xdr:spPr>
    </xdr:pic>
    <xdr:clientData/>
  </xdr:twoCellAnchor>
  <xdr:twoCellAnchor editAs="oneCell">
    <xdr:from>
      <xdr:col>8</xdr:col>
      <xdr:colOff>522817</xdr:colOff>
      <xdr:row>5</xdr:row>
      <xdr:rowOff>99483</xdr:rowOff>
    </xdr:from>
    <xdr:to>
      <xdr:col>9</xdr:col>
      <xdr:colOff>123530</xdr:colOff>
      <xdr:row>6</xdr:row>
      <xdr:rowOff>201083</xdr:rowOff>
    </xdr:to>
    <xdr:pic>
      <xdr:nvPicPr>
        <xdr:cNvPr id="72" name="Imagen 71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5984" y="1157816"/>
          <a:ext cx="362713" cy="323850"/>
        </a:xfrm>
        <a:prstGeom prst="rect">
          <a:avLst/>
        </a:prstGeom>
      </xdr:spPr>
    </xdr:pic>
    <xdr:clientData/>
  </xdr:twoCellAnchor>
  <xdr:twoCellAnchor>
    <xdr:from>
      <xdr:col>8</xdr:col>
      <xdr:colOff>203201</xdr:colOff>
      <xdr:row>7</xdr:row>
      <xdr:rowOff>177800</xdr:rowOff>
    </xdr:from>
    <xdr:to>
      <xdr:col>9</xdr:col>
      <xdr:colOff>389469</xdr:colOff>
      <xdr:row>9</xdr:row>
      <xdr:rowOff>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 txBox="1"/>
      </xdr:nvSpPr>
      <xdr:spPr>
        <a:xfrm>
          <a:off x="6066368" y="1680633"/>
          <a:ext cx="948268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200"/>
            <a:t>Personas</a:t>
          </a:r>
        </a:p>
      </xdr:txBody>
    </xdr:sp>
    <xdr:clientData/>
  </xdr:twoCellAnchor>
  <xdr:twoCellAnchor editAs="oneCell">
    <xdr:from>
      <xdr:col>14</xdr:col>
      <xdr:colOff>31750</xdr:colOff>
      <xdr:row>5</xdr:row>
      <xdr:rowOff>42334</xdr:rowOff>
    </xdr:from>
    <xdr:to>
      <xdr:col>14</xdr:col>
      <xdr:colOff>532913</xdr:colOff>
      <xdr:row>7</xdr:row>
      <xdr:rowOff>98997</xdr:rowOff>
    </xdr:to>
    <xdr:pic>
      <xdr:nvPicPr>
        <xdr:cNvPr id="74" name="Imagen 73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417" y="8244417"/>
          <a:ext cx="501163" cy="501163"/>
        </a:xfrm>
        <a:prstGeom prst="rect">
          <a:avLst/>
        </a:prstGeom>
      </xdr:spPr>
    </xdr:pic>
    <xdr:clientData/>
  </xdr:twoCellAnchor>
  <xdr:twoCellAnchor>
    <xdr:from>
      <xdr:col>13</xdr:col>
      <xdr:colOff>533399</xdr:colOff>
      <xdr:row>7</xdr:row>
      <xdr:rowOff>158750</xdr:rowOff>
    </xdr:from>
    <xdr:to>
      <xdr:col>14</xdr:col>
      <xdr:colOff>719666</xdr:colOff>
      <xdr:row>9</xdr:row>
      <xdr:rowOff>1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 txBox="1"/>
      </xdr:nvSpPr>
      <xdr:spPr>
        <a:xfrm>
          <a:off x="10206566" y="1661583"/>
          <a:ext cx="948267" cy="285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200"/>
            <a:t>Transporte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20</xdr:col>
      <xdr:colOff>191498</xdr:colOff>
      <xdr:row>2</xdr:row>
      <xdr:rowOff>148167</xdr:rowOff>
    </xdr:to>
    <xdr:grpSp>
      <xdr:nvGrpSpPr>
        <xdr:cNvPr id="113" name="Grupo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GrpSpPr/>
      </xdr:nvGrpSpPr>
      <xdr:grpSpPr>
        <a:xfrm>
          <a:off x="2603500" y="0"/>
          <a:ext cx="14320248" cy="529167"/>
          <a:chOff x="2624667" y="0"/>
          <a:chExt cx="10647832" cy="529167"/>
        </a:xfrm>
      </xdr:grpSpPr>
      <xdr:sp macro="" textlink="">
        <xdr:nvSpPr>
          <xdr:cNvPr id="114" name="Rectángulo 113">
            <a:extLst>
              <a:ext uri="{FF2B5EF4-FFF2-40B4-BE49-F238E27FC236}">
                <a16:creationId xmlns:a16="http://schemas.microsoft.com/office/drawing/2014/main" id="{00000000-0008-0000-0600-000072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115" name="TextBox 4">
            <a:extLst>
              <a:ext uri="{FF2B5EF4-FFF2-40B4-BE49-F238E27FC236}">
                <a16:creationId xmlns:a16="http://schemas.microsoft.com/office/drawing/2014/main" id="{00000000-0008-0000-0600-000073000000}"/>
              </a:ext>
            </a:extLst>
          </xdr:cNvPr>
          <xdr:cNvSpPr txBox="1"/>
        </xdr:nvSpPr>
        <xdr:spPr>
          <a:xfrm>
            <a:off x="2669965" y="106891"/>
            <a:ext cx="5436867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6.2. Análisis del Proceso (Layout, SIPOC)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32</xdr:row>
      <xdr:rowOff>90006</xdr:rowOff>
    </xdr:to>
    <xdr:grpSp>
      <xdr:nvGrpSpPr>
        <xdr:cNvPr id="152" name="Grupo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GrpSpPr/>
      </xdr:nvGrpSpPr>
      <xdr:grpSpPr>
        <a:xfrm>
          <a:off x="0" y="0"/>
          <a:ext cx="2675282" cy="7149089"/>
          <a:chOff x="0" y="0"/>
          <a:chExt cx="2675282" cy="6926839"/>
        </a:xfrm>
      </xdr:grpSpPr>
      <xdr:grpSp>
        <xdr:nvGrpSpPr>
          <xdr:cNvPr id="153" name="Grupo 152">
            <a:extLst>
              <a:ext uri="{FF2B5EF4-FFF2-40B4-BE49-F238E27FC236}">
                <a16:creationId xmlns:a16="http://schemas.microsoft.com/office/drawing/2014/main" id="{00000000-0008-0000-0600-000099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155" name="Grupo 154">
              <a:extLst>
                <a:ext uri="{FF2B5EF4-FFF2-40B4-BE49-F238E27FC236}">
                  <a16:creationId xmlns:a16="http://schemas.microsoft.com/office/drawing/2014/main" id="{00000000-0008-0000-0600-00009B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157" name="Rectángulo 156">
                <a:extLst>
                  <a:ext uri="{FF2B5EF4-FFF2-40B4-BE49-F238E27FC236}">
                    <a16:creationId xmlns:a16="http://schemas.microsoft.com/office/drawing/2014/main" id="{00000000-0008-0000-0600-00009D00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158" name="Rectángulo: esquinas redondeadas 157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600-00009E00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159" name="Rectángulo: esquinas redondeadas 158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600-00009F00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160" name="Rectángulo: esquinas redondeadas 159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600-0000A000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61" name="Rectángulo: esquinas redondeadas 160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600-0000A100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62" name="Rectángulo: esquinas redondeadas 161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600-0000A200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63" name="Rectángulo: esquinas redondeadas 162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600-0000A300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64" name="Rectángulo: esquinas redondeadas 163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00000000-0008-0000-0600-0000A400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165" name="Rectángulo: esquinas redondeadas 164">
                <a:hlinkClick xmlns:r="http://schemas.openxmlformats.org/officeDocument/2006/relationships" r:id="rId13"/>
                <a:extLst>
                  <a:ext uri="{FF2B5EF4-FFF2-40B4-BE49-F238E27FC236}">
                    <a16:creationId xmlns:a16="http://schemas.microsoft.com/office/drawing/2014/main" id="{00000000-0008-0000-0600-0000A500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66" name="Rectángulo: esquinas redondeadas 165">
                <a:hlinkClick xmlns:r="http://schemas.openxmlformats.org/officeDocument/2006/relationships" r:id="rId14"/>
                <a:extLst>
                  <a:ext uri="{FF2B5EF4-FFF2-40B4-BE49-F238E27FC236}">
                    <a16:creationId xmlns:a16="http://schemas.microsoft.com/office/drawing/2014/main" id="{00000000-0008-0000-0600-0000A600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67" name="Rectángulo: esquinas redondeadas 166">
                <a:hlinkClick xmlns:r="http://schemas.openxmlformats.org/officeDocument/2006/relationships" r:id="rId15"/>
                <a:extLst>
                  <a:ext uri="{FF2B5EF4-FFF2-40B4-BE49-F238E27FC236}">
                    <a16:creationId xmlns:a16="http://schemas.microsoft.com/office/drawing/2014/main" id="{00000000-0008-0000-0600-0000A700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168" name="Rectángulo: esquinas redondeadas 167">
                <a:hlinkClick xmlns:r="http://schemas.openxmlformats.org/officeDocument/2006/relationships" r:id="rId16"/>
                <a:extLst>
                  <a:ext uri="{FF2B5EF4-FFF2-40B4-BE49-F238E27FC236}">
                    <a16:creationId xmlns:a16="http://schemas.microsoft.com/office/drawing/2014/main" id="{00000000-0008-0000-0600-0000A800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169" name="Imagen 168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600-0000A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156" name="Rectángulo 155">
              <a:extLst>
                <a:ext uri="{FF2B5EF4-FFF2-40B4-BE49-F238E27FC236}">
                  <a16:creationId xmlns:a16="http://schemas.microsoft.com/office/drawing/2014/main" id="{00000000-0008-0000-0600-00009C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154" name="Rectángulo: esquinas redondeadas 15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600-00009A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21167</xdr:colOff>
      <xdr:row>0</xdr:row>
      <xdr:rowOff>0</xdr:rowOff>
    </xdr:from>
    <xdr:to>
      <xdr:col>17</xdr:col>
      <xdr:colOff>999</xdr:colOff>
      <xdr:row>2</xdr:row>
      <xdr:rowOff>148167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pSpPr/>
      </xdr:nvGrpSpPr>
      <xdr:grpSpPr>
        <a:xfrm>
          <a:off x="2624667" y="0"/>
          <a:ext cx="11293415" cy="529167"/>
          <a:chOff x="2624667" y="0"/>
          <a:chExt cx="10647832" cy="529167"/>
        </a:xfrm>
      </xdr:grpSpPr>
      <xdr:sp macro="" textlink="">
        <xdr:nvSpPr>
          <xdr:cNvPr id="20" name="Rectángulo 19">
            <a:extLst>
              <a:ext uri="{FF2B5EF4-FFF2-40B4-BE49-F238E27FC236}">
                <a16:creationId xmlns:a16="http://schemas.microsoft.com/office/drawing/2014/main" id="{00000000-0008-0000-0700-000014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21" name="TextBox 4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SpPr txBox="1"/>
        </xdr:nvSpPr>
        <xdr:spPr>
          <a:xfrm>
            <a:off x="2669965" y="106891"/>
            <a:ext cx="5436867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6.3. Calcular las métricas del Proceso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25</xdr:row>
      <xdr:rowOff>47673</xdr:rowOff>
    </xdr:to>
    <xdr:grpSp>
      <xdr:nvGrpSpPr>
        <xdr:cNvPr id="137" name="Grupo 136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GrpSpPr/>
      </xdr:nvGrpSpPr>
      <xdr:grpSpPr>
        <a:xfrm>
          <a:off x="0" y="0"/>
          <a:ext cx="2675282" cy="6440006"/>
          <a:chOff x="0" y="0"/>
          <a:chExt cx="2675282" cy="6926839"/>
        </a:xfrm>
      </xdr:grpSpPr>
      <xdr:grpSp>
        <xdr:nvGrpSpPr>
          <xdr:cNvPr id="138" name="Grupo 137">
            <a:extLst>
              <a:ext uri="{FF2B5EF4-FFF2-40B4-BE49-F238E27FC236}">
                <a16:creationId xmlns:a16="http://schemas.microsoft.com/office/drawing/2014/main" id="{00000000-0008-0000-0700-00008A00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140" name="Grupo 139">
              <a:extLst>
                <a:ext uri="{FF2B5EF4-FFF2-40B4-BE49-F238E27FC236}">
                  <a16:creationId xmlns:a16="http://schemas.microsoft.com/office/drawing/2014/main" id="{00000000-0008-0000-0700-00008C00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142" name="Rectángulo 141">
                <a:extLst>
                  <a:ext uri="{FF2B5EF4-FFF2-40B4-BE49-F238E27FC236}">
                    <a16:creationId xmlns:a16="http://schemas.microsoft.com/office/drawing/2014/main" id="{00000000-0008-0000-0700-00008E00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143" name="Rectángulo: esquinas redondeadas 142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00000000-0008-0000-0700-00008F00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144" name="Rectángulo: esquinas redondeadas 143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0000000-0008-0000-0700-00009000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145" name="Rectángulo: esquinas redondeadas 144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700-00009100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46" name="Rectángulo: esquinas redondeadas 145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700-00009200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47" name="Rectángulo: esquinas redondeadas 146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700-00009300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48" name="Rectángulo: esquinas redondeadas 147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700-00009400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49" name="Rectángulo: esquinas redondeadas 148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700-00009500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150" name="Rectángulo: esquinas redondeadas 149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700-00009600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151" name="Rectángulo: esquinas redondeadas 150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700-00009700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2" name="Rectángulo: esquinas redondeadas 151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700-00009800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153" name="Rectángulo: esquinas redondeadas 152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700-00009900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154" name="Imagen 153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700-00009A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141" name="Rectángulo 140">
              <a:extLst>
                <a:ext uri="{FF2B5EF4-FFF2-40B4-BE49-F238E27FC236}">
                  <a16:creationId xmlns:a16="http://schemas.microsoft.com/office/drawing/2014/main" id="{00000000-0008-0000-0700-00008D00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139" name="Rectángulo: esquinas redondeadas 13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700-00008B00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21166</xdr:colOff>
      <xdr:row>0</xdr:row>
      <xdr:rowOff>0</xdr:rowOff>
    </xdr:from>
    <xdr:to>
      <xdr:col>18</xdr:col>
      <xdr:colOff>583405</xdr:colOff>
      <xdr:row>2</xdr:row>
      <xdr:rowOff>148167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pSpPr/>
      </xdr:nvGrpSpPr>
      <xdr:grpSpPr>
        <a:xfrm>
          <a:off x="2624666" y="0"/>
          <a:ext cx="11992239" cy="529167"/>
          <a:chOff x="2624667" y="0"/>
          <a:chExt cx="10647832" cy="529167"/>
        </a:xfrm>
      </xdr:grpSpPr>
      <xdr:sp macro="" textlink="">
        <xdr:nvSpPr>
          <xdr:cNvPr id="20" name="Rectángulo 19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SpPr/>
        </xdr:nvSpPr>
        <xdr:spPr>
          <a:xfrm>
            <a:off x="2624667" y="0"/>
            <a:ext cx="10647832" cy="529167"/>
          </a:xfrm>
          <a:prstGeom prst="rect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PE" sz="1000" b="1"/>
          </a:p>
        </xdr:txBody>
      </xdr:sp>
      <xdr:sp macro="" textlink="">
        <xdr:nvSpPr>
          <xdr:cNvPr id="21" name="TextBox 4"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SpPr txBox="1"/>
        </xdr:nvSpPr>
        <xdr:spPr>
          <a:xfrm>
            <a:off x="2669965" y="106891"/>
            <a:ext cx="6262368" cy="36935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800" b="1" i="0" u="none" strike="noStrike" kern="120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Arial" panose="020B0604020202020204" pitchFamily="34" charset="0"/>
                <a:ea typeface="Noto Sans" panose="020B0502040504020204" pitchFamily="34"/>
                <a:cs typeface="Arial" panose="020B0604020202020204" pitchFamily="34" charset="0"/>
              </a:rPr>
              <a:t>6.4. Representar el VSM del estado actual (Automatizado)</a:t>
            </a:r>
          </a:p>
        </xdr:txBody>
      </xdr:sp>
    </xdr:grpSp>
    <xdr:clientData/>
  </xdr:twoCellAnchor>
  <xdr:twoCellAnchor>
    <xdr:from>
      <xdr:col>4</xdr:col>
      <xdr:colOff>694854</xdr:colOff>
      <xdr:row>6</xdr:row>
      <xdr:rowOff>1035</xdr:rowOff>
    </xdr:from>
    <xdr:to>
      <xdr:col>6</xdr:col>
      <xdr:colOff>4023</xdr:colOff>
      <xdr:row>8</xdr:row>
      <xdr:rowOff>89351</xdr:rowOff>
    </xdr:to>
    <xdr:cxnSp macro="">
      <xdr:nvCxnSpPr>
        <xdr:cNvPr id="183" name="Conector: curvado 182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CxnSpPr>
          <a:stCxn id="193" idx="1"/>
          <a:endCxn id="324" idx="3"/>
        </xdr:cNvCxnSpPr>
      </xdr:nvCxnSpPr>
      <xdr:spPr>
        <a:xfrm rot="10800000" flipV="1">
          <a:off x="4060354" y="1144035"/>
          <a:ext cx="833169" cy="469316"/>
        </a:xfrm>
        <a:prstGeom prst="curvedConnector3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694853</xdr:colOff>
      <xdr:row>8</xdr:row>
      <xdr:rowOff>89352</xdr:rowOff>
    </xdr:from>
    <xdr:to>
      <xdr:col>6</xdr:col>
      <xdr:colOff>44805</xdr:colOff>
      <xdr:row>13</xdr:row>
      <xdr:rowOff>94469</xdr:rowOff>
    </xdr:to>
    <xdr:cxnSp macro="">
      <xdr:nvCxnSpPr>
        <xdr:cNvPr id="184" name="Conector: curvado 183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CxnSpPr>
          <a:stCxn id="195" idx="1"/>
          <a:endCxn id="324" idx="3"/>
        </xdr:cNvCxnSpPr>
      </xdr:nvCxnSpPr>
      <xdr:spPr>
        <a:xfrm rot="10800000">
          <a:off x="4060353" y="1613352"/>
          <a:ext cx="873952" cy="957617"/>
        </a:xfrm>
        <a:prstGeom prst="curvedConnector3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317502</xdr:colOff>
      <xdr:row>15</xdr:row>
      <xdr:rowOff>174090</xdr:rowOff>
    </xdr:from>
    <xdr:to>
      <xdr:col>9</xdr:col>
      <xdr:colOff>511074</xdr:colOff>
      <xdr:row>22</xdr:row>
      <xdr:rowOff>21168</xdr:rowOff>
    </xdr:to>
    <xdr:cxnSp macro="">
      <xdr:nvCxnSpPr>
        <xdr:cNvPr id="185" name="Conector recto de flecha 184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CxnSpPr>
          <a:stCxn id="204" idx="1"/>
          <a:endCxn id="241" idx="0"/>
        </xdr:cNvCxnSpPr>
      </xdr:nvCxnSpPr>
      <xdr:spPr>
        <a:xfrm flipH="1">
          <a:off x="4448971" y="3031590"/>
          <a:ext cx="3241572" cy="118057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730250</xdr:colOff>
      <xdr:row>17</xdr:row>
      <xdr:rowOff>110555</xdr:rowOff>
    </xdr:from>
    <xdr:to>
      <xdr:col>10</xdr:col>
      <xdr:colOff>584699</xdr:colOff>
      <xdr:row>22</xdr:row>
      <xdr:rowOff>10584</xdr:rowOff>
    </xdr:to>
    <xdr:cxnSp macro="">
      <xdr:nvCxnSpPr>
        <xdr:cNvPr id="186" name="Conector recto de flecha 185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CxnSpPr>
          <a:stCxn id="204" idx="2"/>
          <a:endCxn id="238" idx="0"/>
        </xdr:cNvCxnSpPr>
      </xdr:nvCxnSpPr>
      <xdr:spPr>
        <a:xfrm flipH="1">
          <a:off x="7147719" y="3349055"/>
          <a:ext cx="1378449" cy="85252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584699</xdr:colOff>
      <xdr:row>17</xdr:row>
      <xdr:rowOff>110555</xdr:rowOff>
    </xdr:from>
    <xdr:to>
      <xdr:col>12</xdr:col>
      <xdr:colOff>375709</xdr:colOff>
      <xdr:row>21</xdr:row>
      <xdr:rowOff>148169</xdr:rowOff>
    </xdr:to>
    <xdr:cxnSp macro="">
      <xdr:nvCxnSpPr>
        <xdr:cNvPr id="187" name="Conector recto de flecha 186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CxnSpPr>
          <a:stCxn id="204" idx="2"/>
          <a:endCxn id="235" idx="0"/>
        </xdr:cNvCxnSpPr>
      </xdr:nvCxnSpPr>
      <xdr:spPr>
        <a:xfrm>
          <a:off x="8526168" y="3349055"/>
          <a:ext cx="1315010" cy="799614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658323</xdr:colOff>
      <xdr:row>15</xdr:row>
      <xdr:rowOff>174090</xdr:rowOff>
    </xdr:from>
    <xdr:to>
      <xdr:col>15</xdr:col>
      <xdr:colOff>756708</xdr:colOff>
      <xdr:row>21</xdr:row>
      <xdr:rowOff>148167</xdr:rowOff>
    </xdr:to>
    <xdr:cxnSp macro="">
      <xdr:nvCxnSpPr>
        <xdr:cNvPr id="188" name="Conector recto de flecha 187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CxnSpPr>
          <a:stCxn id="204" idx="3"/>
          <a:endCxn id="232" idx="0"/>
        </xdr:cNvCxnSpPr>
      </xdr:nvCxnSpPr>
      <xdr:spPr>
        <a:xfrm>
          <a:off x="9361792" y="3031590"/>
          <a:ext cx="3146385" cy="111707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362189</xdr:colOff>
      <xdr:row>10</xdr:row>
      <xdr:rowOff>148168</xdr:rowOff>
    </xdr:from>
    <xdr:to>
      <xdr:col>15</xdr:col>
      <xdr:colOff>338666</xdr:colOff>
      <xdr:row>14</xdr:row>
      <xdr:rowOff>116420</xdr:rowOff>
    </xdr:to>
    <xdr:grpSp>
      <xdr:nvGrpSpPr>
        <xdr:cNvPr id="830" name="Grupo 829">
          <a:extLst>
            <a:ext uri="{FF2B5EF4-FFF2-40B4-BE49-F238E27FC236}">
              <a16:creationId xmlns:a16="http://schemas.microsoft.com/office/drawing/2014/main" id="{00000000-0008-0000-0800-00003E030000}"/>
            </a:ext>
          </a:extLst>
        </xdr:cNvPr>
        <xdr:cNvGrpSpPr/>
      </xdr:nvGrpSpPr>
      <xdr:grpSpPr>
        <a:xfrm>
          <a:off x="10585689" y="2053168"/>
          <a:ext cx="1500477" cy="730252"/>
          <a:chOff x="10247023" y="1976159"/>
          <a:chExt cx="1297263" cy="909298"/>
        </a:xfrm>
      </xdr:grpSpPr>
      <xdr:sp macro="" textlink="">
        <xdr:nvSpPr>
          <xdr:cNvPr id="329" name="Rectángulo 328">
            <a:extLst>
              <a:ext uri="{FF2B5EF4-FFF2-40B4-BE49-F238E27FC236}">
                <a16:creationId xmlns:a16="http://schemas.microsoft.com/office/drawing/2014/main" id="{00000000-0008-0000-0800-000049010000}"/>
              </a:ext>
            </a:extLst>
          </xdr:cNvPr>
          <xdr:cNvSpPr/>
        </xdr:nvSpPr>
        <xdr:spPr>
          <a:xfrm>
            <a:off x="10247023" y="1976159"/>
            <a:ext cx="1297263" cy="909298"/>
          </a:xfrm>
          <a:prstGeom prst="rect">
            <a:avLst/>
          </a:prstGeom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PE" sz="1200">
                <a:solidFill>
                  <a:schemeClr val="tx1"/>
                </a:solidFill>
                <a:latin typeface="+mn-lt"/>
              </a:rPr>
              <a:t>Demanda diaria</a:t>
            </a:r>
          </a:p>
        </xdr:txBody>
      </xdr:sp>
      <xdr:sp macro="" textlink="'6.3'!P9">
        <xdr:nvSpPr>
          <xdr:cNvPr id="330" name="CuadroTexto 329">
            <a:extLst>
              <a:ext uri="{FF2B5EF4-FFF2-40B4-BE49-F238E27FC236}">
                <a16:creationId xmlns:a16="http://schemas.microsoft.com/office/drawing/2014/main" id="{00000000-0008-0000-0800-00004A010000}"/>
              </a:ext>
            </a:extLst>
          </xdr:cNvPr>
          <xdr:cNvSpPr txBox="1"/>
        </xdr:nvSpPr>
        <xdr:spPr>
          <a:xfrm>
            <a:off x="10345636" y="2518421"/>
            <a:ext cx="640501" cy="301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225B1F85-DC20-476B-A10F-3BC7F17C1BAC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/>
              <a:t>1,818</a:t>
            </a:fld>
            <a:endParaRPr lang="es-PE" sz="1100">
              <a:solidFill>
                <a:schemeClr val="tx1"/>
              </a:solidFill>
              <a:latin typeface="+mn-lt"/>
            </a:endParaRPr>
          </a:p>
        </xdr:txBody>
      </xdr:sp>
      <xdr:sp macro="" textlink="'6.3'!O9">
        <xdr:nvSpPr>
          <xdr:cNvPr id="331" name="CuadroTexto 330">
            <a:extLst>
              <a:ext uri="{FF2B5EF4-FFF2-40B4-BE49-F238E27FC236}">
                <a16:creationId xmlns:a16="http://schemas.microsoft.com/office/drawing/2014/main" id="{00000000-0008-0000-0800-00004B010000}"/>
              </a:ext>
            </a:extLst>
          </xdr:cNvPr>
          <xdr:cNvSpPr txBox="1"/>
        </xdr:nvSpPr>
        <xdr:spPr>
          <a:xfrm>
            <a:off x="10903786" y="2497076"/>
            <a:ext cx="554156" cy="301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3CBBC10-82A7-4CC1-8C14-F54E1FB7BD92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und/dia</a:t>
            </a:fld>
            <a:endParaRPr lang="es-PE" sz="1050">
              <a:solidFill>
                <a:schemeClr val="tx1"/>
              </a:solidFill>
              <a:latin typeface="+mn-lt"/>
            </a:endParaRPr>
          </a:p>
        </xdr:txBody>
      </xdr:sp>
    </xdr:grpSp>
    <xdr:clientData/>
  </xdr:twoCellAnchor>
  <xdr:twoCellAnchor>
    <xdr:from>
      <xdr:col>13</xdr:col>
      <xdr:colOff>391732</xdr:colOff>
      <xdr:row>3</xdr:row>
      <xdr:rowOff>166688</xdr:rowOff>
    </xdr:from>
    <xdr:to>
      <xdr:col>15</xdr:col>
      <xdr:colOff>328083</xdr:colOff>
      <xdr:row>7</xdr:row>
      <xdr:rowOff>116416</xdr:rowOff>
    </xdr:to>
    <xdr:grpSp>
      <xdr:nvGrpSpPr>
        <xdr:cNvPr id="829" name="Grupo 828">
          <a:extLst>
            <a:ext uri="{FF2B5EF4-FFF2-40B4-BE49-F238E27FC236}">
              <a16:creationId xmlns:a16="http://schemas.microsoft.com/office/drawing/2014/main" id="{00000000-0008-0000-0800-00003D030000}"/>
            </a:ext>
          </a:extLst>
        </xdr:cNvPr>
        <xdr:cNvGrpSpPr/>
      </xdr:nvGrpSpPr>
      <xdr:grpSpPr>
        <a:xfrm>
          <a:off x="10615232" y="738188"/>
          <a:ext cx="1460351" cy="711728"/>
          <a:chOff x="10223649" y="797719"/>
          <a:chExt cx="1297263" cy="817877"/>
        </a:xfrm>
      </xdr:grpSpPr>
      <xdr:sp macro="" textlink="">
        <xdr:nvSpPr>
          <xdr:cNvPr id="326" name="Rectángulo 325">
            <a:extLst>
              <a:ext uri="{FF2B5EF4-FFF2-40B4-BE49-F238E27FC236}">
                <a16:creationId xmlns:a16="http://schemas.microsoft.com/office/drawing/2014/main" id="{00000000-0008-0000-0800-000046010000}"/>
              </a:ext>
            </a:extLst>
          </xdr:cNvPr>
          <xdr:cNvSpPr/>
        </xdr:nvSpPr>
        <xdr:spPr>
          <a:xfrm>
            <a:off x="10223649" y="797719"/>
            <a:ext cx="1297263" cy="817877"/>
          </a:xfrm>
          <a:prstGeom prst="rect">
            <a:avLst/>
          </a:prstGeom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PE" sz="1200">
                <a:solidFill>
                  <a:schemeClr val="tx1"/>
                </a:solidFill>
                <a:latin typeface="+mn-lt"/>
              </a:rPr>
              <a:t>Pronóstico Mensual</a:t>
            </a:r>
          </a:p>
        </xdr:txBody>
      </xdr:sp>
      <xdr:sp macro="" textlink="'6.3'!P7">
        <xdr:nvSpPr>
          <xdr:cNvPr id="327" name="CuadroTexto 326">
            <a:extLst>
              <a:ext uri="{FF2B5EF4-FFF2-40B4-BE49-F238E27FC236}">
                <a16:creationId xmlns:a16="http://schemas.microsoft.com/office/drawing/2014/main" id="{00000000-0008-0000-0800-000047010000}"/>
              </a:ext>
            </a:extLst>
          </xdr:cNvPr>
          <xdr:cNvSpPr txBox="1"/>
        </xdr:nvSpPr>
        <xdr:spPr>
          <a:xfrm>
            <a:off x="10293826" y="1248916"/>
            <a:ext cx="653599" cy="301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30018632-D8BD-4333-940D-56FB12F5242D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/>
              <a:t>40,000</a:t>
            </a:fld>
            <a:endParaRPr lang="es-PE" sz="1100">
              <a:solidFill>
                <a:schemeClr val="tx1"/>
              </a:solidFill>
              <a:latin typeface="+mn-lt"/>
            </a:endParaRPr>
          </a:p>
        </xdr:txBody>
      </xdr:sp>
      <xdr:sp macro="" textlink="'6.3'!O7">
        <xdr:nvSpPr>
          <xdr:cNvPr id="328" name="CuadroTexto 327">
            <a:extLst>
              <a:ext uri="{FF2B5EF4-FFF2-40B4-BE49-F238E27FC236}">
                <a16:creationId xmlns:a16="http://schemas.microsoft.com/office/drawing/2014/main" id="{00000000-0008-0000-0800-000048010000}"/>
              </a:ext>
            </a:extLst>
          </xdr:cNvPr>
          <xdr:cNvSpPr txBox="1"/>
        </xdr:nvSpPr>
        <xdr:spPr>
          <a:xfrm>
            <a:off x="10825207" y="1248738"/>
            <a:ext cx="695705" cy="301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8E91F432-4B17-491D-BAB6-A7660CCC1C47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und/mes</a:t>
            </a:fld>
            <a:endParaRPr lang="es-PE" sz="1050">
              <a:solidFill>
                <a:schemeClr val="tx1"/>
              </a:solidFill>
              <a:latin typeface="+mn-lt"/>
            </a:endParaRPr>
          </a:p>
        </xdr:txBody>
      </xdr:sp>
    </xdr:grpSp>
    <xdr:clientData/>
  </xdr:twoCellAnchor>
  <xdr:twoCellAnchor>
    <xdr:from>
      <xdr:col>6</xdr:col>
      <xdr:colOff>4022</xdr:colOff>
      <xdr:row>4</xdr:row>
      <xdr:rowOff>64569</xdr:rowOff>
    </xdr:from>
    <xdr:to>
      <xdr:col>7</xdr:col>
      <xdr:colOff>539285</xdr:colOff>
      <xdr:row>7</xdr:row>
      <xdr:rowOff>128000</xdr:rowOff>
    </xdr:to>
    <xdr:sp macro="" textlink="">
      <xdr:nvSpPr>
        <xdr:cNvPr id="193" name="Rectángulo 192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SpPr/>
      </xdr:nvSpPr>
      <xdr:spPr>
        <a:xfrm>
          <a:off x="4893522" y="826569"/>
          <a:ext cx="1297263" cy="634931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>
              <a:solidFill>
                <a:schemeClr val="tx1"/>
              </a:solidFill>
              <a:latin typeface="+mn-lt"/>
            </a:rPr>
            <a:t>Previsión mensual</a:t>
          </a:r>
        </a:p>
      </xdr:txBody>
    </xdr:sp>
    <xdr:clientData/>
  </xdr:twoCellAnchor>
  <xdr:twoCellAnchor>
    <xdr:from>
      <xdr:col>3</xdr:col>
      <xdr:colOff>232833</xdr:colOff>
      <xdr:row>6</xdr:row>
      <xdr:rowOff>51168</xdr:rowOff>
    </xdr:from>
    <xdr:to>
      <xdr:col>4</xdr:col>
      <xdr:colOff>694853</xdr:colOff>
      <xdr:row>10</xdr:row>
      <xdr:rowOff>127534</xdr:rowOff>
    </xdr:to>
    <xdr:grpSp>
      <xdr:nvGrpSpPr>
        <xdr:cNvPr id="194" name="Grupo 193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GrpSpPr/>
      </xdr:nvGrpSpPr>
      <xdr:grpSpPr>
        <a:xfrm>
          <a:off x="2836333" y="1194168"/>
          <a:ext cx="1224020" cy="838366"/>
          <a:chOff x="743638" y="791229"/>
          <a:chExt cx="997582" cy="742035"/>
        </a:xfrm>
      </xdr:grpSpPr>
      <xdr:pic>
        <xdr:nvPicPr>
          <xdr:cNvPr id="324" name="Imagen 323" descr="Cliente/Proveedores de productos">
            <a:extLst>
              <a:ext uri="{FF2B5EF4-FFF2-40B4-BE49-F238E27FC236}">
                <a16:creationId xmlns:a16="http://schemas.microsoft.com/office/drawing/2014/main" id="{00000000-0008-0000-0800-000044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381"/>
          <a:stretch/>
        </xdr:blipFill>
        <xdr:spPr bwMode="auto">
          <a:xfrm>
            <a:off x="743638" y="791229"/>
            <a:ext cx="997582" cy="7420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25" name="CuadroTexto 324">
            <a:extLst>
              <a:ext uri="{FF2B5EF4-FFF2-40B4-BE49-F238E27FC236}">
                <a16:creationId xmlns:a16="http://schemas.microsoft.com/office/drawing/2014/main" id="{00000000-0008-0000-0800-000045010000}"/>
              </a:ext>
            </a:extLst>
          </xdr:cNvPr>
          <xdr:cNvSpPr txBox="1"/>
        </xdr:nvSpPr>
        <xdr:spPr>
          <a:xfrm>
            <a:off x="851876" y="1097672"/>
            <a:ext cx="752475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/>
            <a:r>
              <a:rPr lang="es-PE" sz="12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Proveedor</a:t>
            </a:r>
          </a:p>
        </xdr:txBody>
      </xdr:sp>
    </xdr:grpSp>
    <xdr:clientData/>
  </xdr:twoCellAnchor>
  <xdr:twoCellAnchor>
    <xdr:from>
      <xdr:col>6</xdr:col>
      <xdr:colOff>44805</xdr:colOff>
      <xdr:row>11</xdr:row>
      <xdr:rowOff>158002</xdr:rowOff>
    </xdr:from>
    <xdr:to>
      <xdr:col>7</xdr:col>
      <xdr:colOff>580068</xdr:colOff>
      <xdr:row>15</xdr:row>
      <xdr:rowOff>30933</xdr:rowOff>
    </xdr:to>
    <xdr:sp macro="" textlink="">
      <xdr:nvSpPr>
        <xdr:cNvPr id="195" name="Rectángulo 194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SpPr/>
      </xdr:nvSpPr>
      <xdr:spPr>
        <a:xfrm>
          <a:off x="4934305" y="2253502"/>
          <a:ext cx="1297263" cy="634931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>
              <a:solidFill>
                <a:schemeClr val="tx1"/>
              </a:solidFill>
              <a:latin typeface="+mn-lt"/>
            </a:rPr>
            <a:t>Orden de Compra semanales</a:t>
          </a:r>
        </a:p>
      </xdr:txBody>
    </xdr:sp>
    <xdr:clientData/>
  </xdr:twoCellAnchor>
  <xdr:twoCellAnchor>
    <xdr:from>
      <xdr:col>7</xdr:col>
      <xdr:colOff>539286</xdr:colOff>
      <xdr:row>6</xdr:row>
      <xdr:rowOff>1036</xdr:rowOff>
    </xdr:from>
    <xdr:to>
      <xdr:col>9</xdr:col>
      <xdr:colOff>532781</xdr:colOff>
      <xdr:row>7</xdr:row>
      <xdr:rowOff>88045</xdr:rowOff>
    </xdr:to>
    <xdr:cxnSp macro="">
      <xdr:nvCxnSpPr>
        <xdr:cNvPr id="196" name="Conector: curvado 195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CxnSpPr>
          <a:stCxn id="323" idx="1"/>
          <a:endCxn id="193" idx="3"/>
        </xdr:cNvCxnSpPr>
      </xdr:nvCxnSpPr>
      <xdr:spPr>
        <a:xfrm rot="10800000">
          <a:off x="6194755" y="1144036"/>
          <a:ext cx="1517495" cy="277509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580068</xdr:colOff>
      <xdr:row>9</xdr:row>
      <xdr:rowOff>180608</xdr:rowOff>
    </xdr:from>
    <xdr:to>
      <xdr:col>9</xdr:col>
      <xdr:colOff>532780</xdr:colOff>
      <xdr:row>13</xdr:row>
      <xdr:rowOff>94467</xdr:rowOff>
    </xdr:to>
    <xdr:cxnSp macro="">
      <xdr:nvCxnSpPr>
        <xdr:cNvPr id="197" name="Conector: curvado 196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CxnSpPr>
          <a:stCxn id="322" idx="1"/>
          <a:endCxn id="195" idx="3"/>
        </xdr:cNvCxnSpPr>
      </xdr:nvCxnSpPr>
      <xdr:spPr>
        <a:xfrm rot="10800000" flipV="1">
          <a:off x="6231568" y="1895108"/>
          <a:ext cx="1476712" cy="675859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532780</xdr:colOff>
      <xdr:row>6</xdr:row>
      <xdr:rowOff>14887</xdr:rowOff>
    </xdr:from>
    <xdr:to>
      <xdr:col>11</xdr:col>
      <xdr:colOff>633280</xdr:colOff>
      <xdr:row>11</xdr:row>
      <xdr:rowOff>20165</xdr:rowOff>
    </xdr:to>
    <xdr:grpSp>
      <xdr:nvGrpSpPr>
        <xdr:cNvPr id="198" name="Grupo 197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GrpSpPr/>
      </xdr:nvGrpSpPr>
      <xdr:grpSpPr>
        <a:xfrm>
          <a:off x="7708280" y="1157887"/>
          <a:ext cx="1624500" cy="957778"/>
          <a:chOff x="4476750" y="682727"/>
          <a:chExt cx="1057275" cy="893304"/>
        </a:xfrm>
      </xdr:grpSpPr>
      <xdr:sp macro="" textlink="">
        <xdr:nvSpPr>
          <xdr:cNvPr id="322" name="Rectángulo 321">
            <a:extLst>
              <a:ext uri="{FF2B5EF4-FFF2-40B4-BE49-F238E27FC236}">
                <a16:creationId xmlns:a16="http://schemas.microsoft.com/office/drawing/2014/main" id="{00000000-0008-0000-0800-000042010000}"/>
              </a:ext>
            </a:extLst>
          </xdr:cNvPr>
          <xdr:cNvSpPr/>
        </xdr:nvSpPr>
        <xdr:spPr>
          <a:xfrm>
            <a:off x="4476750" y="1164612"/>
            <a:ext cx="1057275" cy="411419"/>
          </a:xfrm>
          <a:prstGeom prst="rect">
            <a:avLst/>
          </a:prstGeom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200">
                <a:solidFill>
                  <a:schemeClr val="tx1"/>
                </a:solidFill>
                <a:latin typeface="+mn-lt"/>
              </a:rPr>
              <a:t>MRP</a:t>
            </a:r>
          </a:p>
        </xdr:txBody>
      </xdr:sp>
      <xdr:sp macro="" textlink="">
        <xdr:nvSpPr>
          <xdr:cNvPr id="323" name="Rectángulo 322">
            <a:extLst>
              <a:ext uri="{FF2B5EF4-FFF2-40B4-BE49-F238E27FC236}">
                <a16:creationId xmlns:a16="http://schemas.microsoft.com/office/drawing/2014/main" id="{00000000-0008-0000-0800-000043010000}"/>
              </a:ext>
            </a:extLst>
          </xdr:cNvPr>
          <xdr:cNvSpPr/>
        </xdr:nvSpPr>
        <xdr:spPr>
          <a:xfrm>
            <a:off x="4476750" y="682727"/>
            <a:ext cx="1057275" cy="491816"/>
          </a:xfrm>
          <a:prstGeom prst="rect">
            <a:avLst/>
          </a:prstGeom>
          <a:solidFill>
            <a:srgbClr val="66CCFF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200">
                <a:solidFill>
                  <a:schemeClr val="tx1"/>
                </a:solidFill>
                <a:latin typeface="+mn-lt"/>
              </a:rPr>
              <a:t>Control de Producción</a:t>
            </a:r>
          </a:p>
        </xdr:txBody>
      </xdr:sp>
    </xdr:grpSp>
    <xdr:clientData/>
  </xdr:twoCellAnchor>
  <xdr:twoCellAnchor>
    <xdr:from>
      <xdr:col>11</xdr:col>
      <xdr:colOff>633280</xdr:colOff>
      <xdr:row>5</xdr:row>
      <xdr:rowOff>141552</xdr:rowOff>
    </xdr:from>
    <xdr:to>
      <xdr:col>13</xdr:col>
      <xdr:colOff>391732</xdr:colOff>
      <xdr:row>7</xdr:row>
      <xdr:rowOff>88044</xdr:rowOff>
    </xdr:to>
    <xdr:cxnSp macro="">
      <xdr:nvCxnSpPr>
        <xdr:cNvPr id="199" name="Conector: curvado 198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CxnSpPr>
          <a:stCxn id="326" idx="1"/>
          <a:endCxn id="323" idx="3"/>
        </xdr:cNvCxnSpPr>
      </xdr:nvCxnSpPr>
      <xdr:spPr>
        <a:xfrm rot="10800000" flipV="1">
          <a:off x="9332780" y="1094052"/>
          <a:ext cx="1282452" cy="327492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633281</xdr:colOff>
      <xdr:row>9</xdr:row>
      <xdr:rowOff>180610</xdr:rowOff>
    </xdr:from>
    <xdr:to>
      <xdr:col>13</xdr:col>
      <xdr:colOff>362190</xdr:colOff>
      <xdr:row>12</xdr:row>
      <xdr:rowOff>132295</xdr:rowOff>
    </xdr:to>
    <xdr:cxnSp macro="">
      <xdr:nvCxnSpPr>
        <xdr:cNvPr id="200" name="Conector: curvado 199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CxnSpPr>
          <a:stCxn id="329" idx="1"/>
          <a:endCxn id="322" idx="3"/>
        </xdr:cNvCxnSpPr>
      </xdr:nvCxnSpPr>
      <xdr:spPr>
        <a:xfrm rot="10800000">
          <a:off x="9332781" y="1895110"/>
          <a:ext cx="1252909" cy="523185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328084</xdr:colOff>
      <xdr:row>5</xdr:row>
      <xdr:rowOff>141552</xdr:rowOff>
    </xdr:from>
    <xdr:to>
      <xdr:col>16</xdr:col>
      <xdr:colOff>602271</xdr:colOff>
      <xdr:row>8</xdr:row>
      <xdr:rowOff>11884</xdr:rowOff>
    </xdr:to>
    <xdr:cxnSp macro="">
      <xdr:nvCxnSpPr>
        <xdr:cNvPr id="201" name="Conector: curvado 200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CxnSpPr>
          <a:stCxn id="320" idx="1"/>
          <a:endCxn id="326" idx="3"/>
        </xdr:cNvCxnSpPr>
      </xdr:nvCxnSpPr>
      <xdr:spPr>
        <a:xfrm rot="10800000">
          <a:off x="12075584" y="1094052"/>
          <a:ext cx="1036187" cy="441832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338666</xdr:colOff>
      <xdr:row>8</xdr:row>
      <xdr:rowOff>11884</xdr:rowOff>
    </xdr:from>
    <xdr:to>
      <xdr:col>16</xdr:col>
      <xdr:colOff>602270</xdr:colOff>
      <xdr:row>12</xdr:row>
      <xdr:rowOff>132294</xdr:rowOff>
    </xdr:to>
    <xdr:cxnSp macro="">
      <xdr:nvCxnSpPr>
        <xdr:cNvPr id="202" name="Conector: curvado 201">
          <a:extLst>
            <a:ext uri="{FF2B5EF4-FFF2-40B4-BE49-F238E27FC236}">
              <a16:creationId xmlns:a16="http://schemas.microsoft.com/office/drawing/2014/main" id="{00000000-0008-0000-0800-0000CA000000}"/>
            </a:ext>
          </a:extLst>
        </xdr:cNvPr>
        <xdr:cNvCxnSpPr>
          <a:stCxn id="320" idx="1"/>
          <a:endCxn id="329" idx="3"/>
        </xdr:cNvCxnSpPr>
      </xdr:nvCxnSpPr>
      <xdr:spPr>
        <a:xfrm rot="10800000" flipV="1">
          <a:off x="12086166" y="1535884"/>
          <a:ext cx="1025604" cy="882410"/>
        </a:xfrm>
        <a:prstGeom prst="curvedConnector3">
          <a:avLst>
            <a:gd name="adj1" fmla="val 5000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602270</xdr:colOff>
      <xdr:row>5</xdr:row>
      <xdr:rowOff>164201</xdr:rowOff>
    </xdr:from>
    <xdr:to>
      <xdr:col>18</xdr:col>
      <xdr:colOff>465667</xdr:colOff>
      <xdr:row>10</xdr:row>
      <xdr:rowOff>50067</xdr:rowOff>
    </xdr:to>
    <xdr:grpSp>
      <xdr:nvGrpSpPr>
        <xdr:cNvPr id="203" name="Grupo 202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GrpSpPr/>
      </xdr:nvGrpSpPr>
      <xdr:grpSpPr>
        <a:xfrm>
          <a:off x="13111770" y="1116701"/>
          <a:ext cx="1387397" cy="838366"/>
          <a:chOff x="9024992" y="703432"/>
          <a:chExt cx="1121574" cy="742035"/>
        </a:xfrm>
      </xdr:grpSpPr>
      <xdr:pic>
        <xdr:nvPicPr>
          <xdr:cNvPr id="320" name="Imagen 319" descr="Cliente/Proveedores de productos">
            <a:extLst>
              <a:ext uri="{FF2B5EF4-FFF2-40B4-BE49-F238E27FC236}">
                <a16:creationId xmlns:a16="http://schemas.microsoft.com/office/drawing/2014/main" id="{00000000-0008-0000-0800-000040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5575"/>
          <a:stretch/>
        </xdr:blipFill>
        <xdr:spPr bwMode="auto">
          <a:xfrm>
            <a:off x="9024992" y="703432"/>
            <a:ext cx="1121574" cy="7420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21" name="CuadroTexto 320">
            <a:extLst>
              <a:ext uri="{FF2B5EF4-FFF2-40B4-BE49-F238E27FC236}">
                <a16:creationId xmlns:a16="http://schemas.microsoft.com/office/drawing/2014/main" id="{00000000-0008-0000-0800-000041010000}"/>
              </a:ext>
            </a:extLst>
          </xdr:cNvPr>
          <xdr:cNvSpPr txBox="1"/>
        </xdr:nvSpPr>
        <xdr:spPr>
          <a:xfrm>
            <a:off x="9331591" y="1036825"/>
            <a:ext cx="628650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s-PE" sz="1200">
                <a:latin typeface="+mn-lt"/>
              </a:rPr>
              <a:t>Cliente</a:t>
            </a:r>
          </a:p>
        </xdr:txBody>
      </xdr:sp>
    </xdr:grpSp>
    <xdr:clientData/>
  </xdr:twoCellAnchor>
  <xdr:twoCellAnchor>
    <xdr:from>
      <xdr:col>9</xdr:col>
      <xdr:colOff>511074</xdr:colOff>
      <xdr:row>14</xdr:row>
      <xdr:rowOff>47124</xdr:rowOff>
    </xdr:from>
    <xdr:to>
      <xdr:col>11</xdr:col>
      <xdr:colOff>658323</xdr:colOff>
      <xdr:row>17</xdr:row>
      <xdr:rowOff>110555</xdr:rowOff>
    </xdr:to>
    <xdr:sp macro="" textlink="">
      <xdr:nvSpPr>
        <xdr:cNvPr id="204" name="Rectángulo 203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SpPr/>
      </xdr:nvSpPr>
      <xdr:spPr>
        <a:xfrm>
          <a:off x="7686574" y="2714124"/>
          <a:ext cx="1671249" cy="634931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>
              <a:solidFill>
                <a:schemeClr val="tx1"/>
              </a:solidFill>
              <a:latin typeface="+mn-lt"/>
            </a:rPr>
            <a:t>Programación semanal</a:t>
          </a:r>
        </a:p>
      </xdr:txBody>
    </xdr:sp>
    <xdr:clientData/>
  </xdr:twoCellAnchor>
  <xdr:twoCellAnchor>
    <xdr:from>
      <xdr:col>3</xdr:col>
      <xdr:colOff>424117</xdr:colOff>
      <xdr:row>10</xdr:row>
      <xdr:rowOff>166687</xdr:rowOff>
    </xdr:from>
    <xdr:to>
      <xdr:col>3</xdr:col>
      <xdr:colOff>714374</xdr:colOff>
      <xdr:row>25</xdr:row>
      <xdr:rowOff>146843</xdr:rowOff>
    </xdr:to>
    <xdr:sp macro="" textlink="">
      <xdr:nvSpPr>
        <xdr:cNvPr id="205" name="Flecha: hacia abajo 204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SpPr/>
      </xdr:nvSpPr>
      <xdr:spPr>
        <a:xfrm>
          <a:off x="3031586" y="2071687"/>
          <a:ext cx="290257" cy="2837656"/>
        </a:xfrm>
        <a:prstGeom prst="downArrow">
          <a:avLst/>
        </a:prstGeom>
        <a:solidFill>
          <a:schemeClr val="bg1">
            <a:lumMod val="85000"/>
          </a:schemeClr>
        </a:solidFill>
        <a:ln w="31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17</xdr:col>
      <xdr:colOff>384484</xdr:colOff>
      <xdr:row>11</xdr:row>
      <xdr:rowOff>83343</xdr:rowOff>
    </xdr:from>
    <xdr:to>
      <xdr:col>17</xdr:col>
      <xdr:colOff>642936</xdr:colOff>
      <xdr:row>25</xdr:row>
      <xdr:rowOff>51591</xdr:rowOff>
    </xdr:to>
    <xdr:sp macro="" textlink="">
      <xdr:nvSpPr>
        <xdr:cNvPr id="206" name="Flecha: hacia abajo 205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SpPr/>
      </xdr:nvSpPr>
      <xdr:spPr>
        <a:xfrm flipH="1" flipV="1">
          <a:off x="13659953" y="2178843"/>
          <a:ext cx="258452" cy="2635248"/>
        </a:xfrm>
        <a:prstGeom prst="downArrow">
          <a:avLst/>
        </a:prstGeom>
        <a:solidFill>
          <a:schemeClr val="bg1">
            <a:lumMod val="85000"/>
          </a:schemeClr>
        </a:solidFill>
        <a:ln w="31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PE" sz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190502</xdr:colOff>
      <xdr:row>22</xdr:row>
      <xdr:rowOff>21168</xdr:rowOff>
    </xdr:from>
    <xdr:to>
      <xdr:col>6</xdr:col>
      <xdr:colOff>444502</xdr:colOff>
      <xdr:row>28</xdr:row>
      <xdr:rowOff>3</xdr:rowOff>
    </xdr:to>
    <xdr:grpSp>
      <xdr:nvGrpSpPr>
        <xdr:cNvPr id="211" name="Grupo 210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GrpSpPr/>
      </xdr:nvGrpSpPr>
      <xdr:grpSpPr>
        <a:xfrm>
          <a:off x="3556002" y="4212168"/>
          <a:ext cx="1778000" cy="1121835"/>
          <a:chOff x="1652239" y="3510300"/>
          <a:chExt cx="1257869" cy="992932"/>
        </a:xfrm>
      </xdr:grpSpPr>
      <xdr:pic>
        <xdr:nvPicPr>
          <xdr:cNvPr id="241" name="Imagen 240" descr="Cliente/Proveedores de productos">
            <a:extLst>
              <a:ext uri="{FF2B5EF4-FFF2-40B4-BE49-F238E27FC236}">
                <a16:creationId xmlns:a16="http://schemas.microsoft.com/office/drawing/2014/main" id="{00000000-0008-0000-0800-0000F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907" t="13045" r="37001" b="6805"/>
          <a:stretch/>
        </xdr:blipFill>
        <xdr:spPr bwMode="auto">
          <a:xfrm>
            <a:off x="1652239" y="3510300"/>
            <a:ext cx="1257869" cy="992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'6.3'!G19">
        <xdr:nvSpPr>
          <xdr:cNvPr id="242" name="CuadroTexto 241">
            <a:extLst>
              <a:ext uri="{FF2B5EF4-FFF2-40B4-BE49-F238E27FC236}">
                <a16:creationId xmlns:a16="http://schemas.microsoft.com/office/drawing/2014/main" id="{00000000-0008-0000-0800-0000F2000000}"/>
              </a:ext>
            </a:extLst>
          </xdr:cNvPr>
          <xdr:cNvSpPr txBox="1"/>
        </xdr:nvSpPr>
        <xdr:spPr>
          <a:xfrm>
            <a:off x="2109260" y="3932794"/>
            <a:ext cx="329294" cy="277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7650509-7789-416F-B410-C8192696F0B8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</a:t>
            </a:fld>
            <a:endParaRPr lang="es-PE" sz="1100">
              <a:latin typeface="+mn-lt"/>
            </a:endParaRPr>
          </a:p>
        </xdr:txBody>
      </xdr:sp>
      <xdr:sp macro="" textlink="'6.3'!G7">
        <xdr:nvSpPr>
          <xdr:cNvPr id="243" name="CuadroTexto 242">
            <a:extLst>
              <a:ext uri="{FF2B5EF4-FFF2-40B4-BE49-F238E27FC236}">
                <a16:creationId xmlns:a16="http://schemas.microsoft.com/office/drawing/2014/main" id="{00000000-0008-0000-0800-0000F3000000}"/>
              </a:ext>
            </a:extLst>
          </xdr:cNvPr>
          <xdr:cNvSpPr txBox="1"/>
        </xdr:nvSpPr>
        <xdr:spPr>
          <a:xfrm>
            <a:off x="1764459" y="3528859"/>
            <a:ext cx="1068671" cy="250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DBA0E6C-6FB4-4FD1-87A0-BCDB9C7AEDA5}" type="TxLink">
              <a:rPr lang="en-US" sz="1200" b="0" i="0" u="none" strike="noStrike">
                <a:solidFill>
                  <a:srgbClr val="000000"/>
                </a:solidFill>
                <a:latin typeface="+mn-lt"/>
                <a:ea typeface="Calibri"/>
                <a:cs typeface="Calibri"/>
              </a:rPr>
              <a:pPr algn="ctr"/>
              <a:t>Impresión</a:t>
            </a:fld>
            <a:endParaRPr lang="es-PE" sz="1100" b="0">
              <a:latin typeface="+mn-lt"/>
            </a:endParaRPr>
          </a:p>
        </xdr:txBody>
      </xdr:sp>
    </xdr:grpSp>
    <xdr:clientData/>
  </xdr:twoCellAnchor>
  <xdr:twoCellAnchor>
    <xdr:from>
      <xdr:col>7</xdr:col>
      <xdr:colOff>592667</xdr:colOff>
      <xdr:row>22</xdr:row>
      <xdr:rowOff>10584</xdr:rowOff>
    </xdr:from>
    <xdr:to>
      <xdr:col>10</xdr:col>
      <xdr:colOff>105833</xdr:colOff>
      <xdr:row>28</xdr:row>
      <xdr:rowOff>95250</xdr:rowOff>
    </xdr:to>
    <xdr:grpSp>
      <xdr:nvGrpSpPr>
        <xdr:cNvPr id="212" name="Grupo 211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GrpSpPr/>
      </xdr:nvGrpSpPr>
      <xdr:grpSpPr>
        <a:xfrm>
          <a:off x="6244167" y="4201584"/>
          <a:ext cx="1799166" cy="1227666"/>
          <a:chOff x="3666328" y="3510301"/>
          <a:chExt cx="1260302" cy="1086603"/>
        </a:xfrm>
      </xdr:grpSpPr>
      <xdr:pic>
        <xdr:nvPicPr>
          <xdr:cNvPr id="238" name="Imagen 237" descr="Cliente/Proveedores de productos">
            <a:extLst>
              <a:ext uri="{FF2B5EF4-FFF2-40B4-BE49-F238E27FC236}">
                <a16:creationId xmlns:a16="http://schemas.microsoft.com/office/drawing/2014/main" id="{00000000-0008-0000-0800-0000E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207" t="12787" r="36647"/>
          <a:stretch/>
        </xdr:blipFill>
        <xdr:spPr bwMode="auto">
          <a:xfrm>
            <a:off x="3666328" y="3510301"/>
            <a:ext cx="1260302" cy="108660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'6.3'!H19">
        <xdr:nvSpPr>
          <xdr:cNvPr id="239" name="CuadroTexto 238">
            <a:extLst>
              <a:ext uri="{FF2B5EF4-FFF2-40B4-BE49-F238E27FC236}">
                <a16:creationId xmlns:a16="http://schemas.microsoft.com/office/drawing/2014/main" id="{00000000-0008-0000-0800-0000EF000000}"/>
              </a:ext>
            </a:extLst>
          </xdr:cNvPr>
          <xdr:cNvSpPr txBox="1"/>
        </xdr:nvSpPr>
        <xdr:spPr>
          <a:xfrm>
            <a:off x="4125067" y="3947852"/>
            <a:ext cx="329294" cy="277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EA92AFC-FDAF-4EEE-B027-5393DB7B2590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</a:t>
            </a:fld>
            <a:endParaRPr lang="es-PE" sz="1100">
              <a:latin typeface="+mn-lt"/>
            </a:endParaRPr>
          </a:p>
        </xdr:txBody>
      </xdr:sp>
      <xdr:sp macro="" textlink="'6.3'!H7">
        <xdr:nvSpPr>
          <xdr:cNvPr id="240" name="CuadroTexto 239">
            <a:extLst>
              <a:ext uri="{FF2B5EF4-FFF2-40B4-BE49-F238E27FC236}">
                <a16:creationId xmlns:a16="http://schemas.microsoft.com/office/drawing/2014/main" id="{00000000-0008-0000-0800-0000F0000000}"/>
              </a:ext>
            </a:extLst>
          </xdr:cNvPr>
          <xdr:cNvSpPr txBox="1"/>
        </xdr:nvSpPr>
        <xdr:spPr>
          <a:xfrm>
            <a:off x="3726563" y="3523099"/>
            <a:ext cx="1125931" cy="2708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5E4C11B-5492-4D24-8392-B90348C13418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Refilado</a:t>
            </a:fld>
            <a:endParaRPr lang="es-PE" sz="1100" b="0">
              <a:latin typeface="+mn-lt"/>
            </a:endParaRPr>
          </a:p>
        </xdr:txBody>
      </xdr:sp>
    </xdr:grpSp>
    <xdr:clientData/>
  </xdr:twoCellAnchor>
  <xdr:twoCellAnchor>
    <xdr:from>
      <xdr:col>11</xdr:col>
      <xdr:colOff>243416</xdr:colOff>
      <xdr:row>21</xdr:row>
      <xdr:rowOff>148169</xdr:rowOff>
    </xdr:from>
    <xdr:to>
      <xdr:col>13</xdr:col>
      <xdr:colOff>508001</xdr:colOff>
      <xdr:row>28</xdr:row>
      <xdr:rowOff>52919</xdr:rowOff>
    </xdr:to>
    <xdr:grpSp>
      <xdr:nvGrpSpPr>
        <xdr:cNvPr id="213" name="Grupo 212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GrpSpPr/>
      </xdr:nvGrpSpPr>
      <xdr:grpSpPr>
        <a:xfrm>
          <a:off x="8942916" y="4148669"/>
          <a:ext cx="1788585" cy="1238250"/>
          <a:chOff x="5639712" y="3463465"/>
          <a:chExt cx="1382951" cy="1095970"/>
        </a:xfrm>
      </xdr:grpSpPr>
      <xdr:pic>
        <xdr:nvPicPr>
          <xdr:cNvPr id="235" name="Imagen 234" descr="Cliente/Proveedores de productos">
            <a:extLst>
              <a:ext uri="{FF2B5EF4-FFF2-40B4-BE49-F238E27FC236}">
                <a16:creationId xmlns:a16="http://schemas.microsoft.com/office/drawing/2014/main" id="{00000000-0008-0000-0800-0000E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60" t="9742" r="36211" b="3699"/>
          <a:stretch/>
        </xdr:blipFill>
        <xdr:spPr bwMode="auto">
          <a:xfrm>
            <a:off x="5639712" y="3463465"/>
            <a:ext cx="1382951" cy="109597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'6.3'!I19">
        <xdr:nvSpPr>
          <xdr:cNvPr id="236" name="CuadroTexto 235">
            <a:extLst>
              <a:ext uri="{FF2B5EF4-FFF2-40B4-BE49-F238E27FC236}">
                <a16:creationId xmlns:a16="http://schemas.microsoft.com/office/drawing/2014/main" id="{00000000-0008-0000-0800-0000EC000000}"/>
              </a:ext>
            </a:extLst>
          </xdr:cNvPr>
          <xdr:cNvSpPr txBox="1"/>
        </xdr:nvSpPr>
        <xdr:spPr>
          <a:xfrm>
            <a:off x="6152804" y="3927119"/>
            <a:ext cx="329294" cy="277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87FA3C95-1554-4B11-87FD-EC822B88D4E4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</a:t>
            </a:fld>
            <a:endParaRPr lang="es-PE" sz="1100">
              <a:latin typeface="+mn-lt"/>
            </a:endParaRPr>
          </a:p>
        </xdr:txBody>
      </xdr:sp>
      <xdr:sp macro="" textlink="'6.3'!I7">
        <xdr:nvSpPr>
          <xdr:cNvPr id="237" name="CuadroTexto 236">
            <a:extLst>
              <a:ext uri="{FF2B5EF4-FFF2-40B4-BE49-F238E27FC236}">
                <a16:creationId xmlns:a16="http://schemas.microsoft.com/office/drawing/2014/main" id="{00000000-0008-0000-0800-0000ED000000}"/>
              </a:ext>
            </a:extLst>
          </xdr:cNvPr>
          <xdr:cNvSpPr txBox="1"/>
        </xdr:nvSpPr>
        <xdr:spPr>
          <a:xfrm>
            <a:off x="5659879" y="3547062"/>
            <a:ext cx="1273791" cy="2067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70C166D-FA39-4F74-9F2A-BD4A47D7C69F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Pegado</a:t>
            </a:fld>
            <a:endParaRPr lang="es-PE" sz="1100" b="0">
              <a:latin typeface="+mn-lt"/>
            </a:endParaRPr>
          </a:p>
        </xdr:txBody>
      </xdr:sp>
    </xdr:grpSp>
    <xdr:clientData/>
  </xdr:twoCellAnchor>
  <xdr:twoCellAnchor>
    <xdr:from>
      <xdr:col>14</xdr:col>
      <xdr:colOff>666750</xdr:colOff>
      <xdr:row>21</xdr:row>
      <xdr:rowOff>148167</xdr:rowOff>
    </xdr:from>
    <xdr:to>
      <xdr:col>17</xdr:col>
      <xdr:colOff>84665</xdr:colOff>
      <xdr:row>28</xdr:row>
      <xdr:rowOff>74083</xdr:rowOff>
    </xdr:to>
    <xdr:grpSp>
      <xdr:nvGrpSpPr>
        <xdr:cNvPr id="214" name="Grupo 213">
          <a:extLst>
            <a:ext uri="{FF2B5EF4-FFF2-40B4-BE49-F238E27FC236}">
              <a16:creationId xmlns:a16="http://schemas.microsoft.com/office/drawing/2014/main" id="{00000000-0008-0000-0800-0000D6000000}"/>
            </a:ext>
          </a:extLst>
        </xdr:cNvPr>
        <xdr:cNvGrpSpPr/>
      </xdr:nvGrpSpPr>
      <xdr:grpSpPr>
        <a:xfrm>
          <a:off x="11652250" y="4148667"/>
          <a:ext cx="1703915" cy="1259416"/>
          <a:chOff x="7874401" y="3463464"/>
          <a:chExt cx="1388698" cy="1114705"/>
        </a:xfrm>
      </xdr:grpSpPr>
      <xdr:pic>
        <xdr:nvPicPr>
          <xdr:cNvPr id="232" name="Imagen 231" descr="Cliente/Proveedores de productos">
            <a:extLst>
              <a:ext uri="{FF2B5EF4-FFF2-40B4-BE49-F238E27FC236}">
                <a16:creationId xmlns:a16="http://schemas.microsoft.com/office/drawing/2014/main" id="{00000000-0008-0000-0800-0000E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218" t="11194" r="36317"/>
          <a:stretch/>
        </xdr:blipFill>
        <xdr:spPr bwMode="auto">
          <a:xfrm>
            <a:off x="7874401" y="3463464"/>
            <a:ext cx="1388698" cy="11147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'6.3'!J19">
        <xdr:nvSpPr>
          <xdr:cNvPr id="233" name="CuadroTexto 232">
            <a:extLst>
              <a:ext uri="{FF2B5EF4-FFF2-40B4-BE49-F238E27FC236}">
                <a16:creationId xmlns:a16="http://schemas.microsoft.com/office/drawing/2014/main" id="{00000000-0008-0000-0800-0000E9000000}"/>
              </a:ext>
            </a:extLst>
          </xdr:cNvPr>
          <xdr:cNvSpPr txBox="1"/>
        </xdr:nvSpPr>
        <xdr:spPr>
          <a:xfrm>
            <a:off x="8451155" y="3942335"/>
            <a:ext cx="329294" cy="277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C5A7C4D0-042F-4AD7-BF36-1F90B40175B6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/>
              <a:t>1</a:t>
            </a:fld>
            <a:endParaRPr lang="es-PE" sz="1100">
              <a:latin typeface="+mn-lt"/>
            </a:endParaRPr>
          </a:p>
        </xdr:txBody>
      </xdr:sp>
      <xdr:sp macro="" textlink="'6.3'!J7">
        <xdr:nvSpPr>
          <xdr:cNvPr id="234" name="CuadroTexto 233">
            <a:extLst>
              <a:ext uri="{FF2B5EF4-FFF2-40B4-BE49-F238E27FC236}">
                <a16:creationId xmlns:a16="http://schemas.microsoft.com/office/drawing/2014/main" id="{00000000-0008-0000-0800-0000EA000000}"/>
              </a:ext>
            </a:extLst>
          </xdr:cNvPr>
          <xdr:cNvSpPr txBox="1"/>
        </xdr:nvSpPr>
        <xdr:spPr>
          <a:xfrm>
            <a:off x="7969282" y="3524304"/>
            <a:ext cx="1242067" cy="2014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1452E1A-8219-440C-A8CC-4DFF824EF0CF}" type="TxLink">
              <a:rPr lang="en-US" sz="12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Rebobinado</a:t>
            </a:fld>
            <a:endParaRPr lang="es-PE" sz="1100" b="0">
              <a:latin typeface="+mn-lt"/>
            </a:endParaRPr>
          </a:p>
        </xdr:txBody>
      </xdr:sp>
    </xdr:grpSp>
    <xdr:clientData/>
  </xdr:twoCellAnchor>
  <xdr:twoCellAnchor>
    <xdr:from>
      <xdr:col>17</xdr:col>
      <xdr:colOff>249721</xdr:colOff>
      <xdr:row>25</xdr:row>
      <xdr:rowOff>182043</xdr:rowOff>
    </xdr:from>
    <xdr:to>
      <xdr:col>18</xdr:col>
      <xdr:colOff>47128</xdr:colOff>
      <xdr:row>27</xdr:row>
      <xdr:rowOff>123889</xdr:rowOff>
    </xdr:to>
    <xdr:sp macro="" textlink="">
      <xdr:nvSpPr>
        <xdr:cNvPr id="218" name="Triángulo isósceles 217">
          <a:extLst>
            <a:ext uri="{FF2B5EF4-FFF2-40B4-BE49-F238E27FC236}">
              <a16:creationId xmlns:a16="http://schemas.microsoft.com/office/drawing/2014/main" id="{00000000-0008-0000-0800-0000DA000000}"/>
            </a:ext>
          </a:extLst>
        </xdr:cNvPr>
        <xdr:cNvSpPr/>
      </xdr:nvSpPr>
      <xdr:spPr>
        <a:xfrm>
          <a:off x="13525190" y="4944543"/>
          <a:ext cx="559407" cy="322846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6</xdr:col>
      <xdr:colOff>594558</xdr:colOff>
      <xdr:row>26</xdr:row>
      <xdr:rowOff>16262</xdr:rowOff>
    </xdr:from>
    <xdr:to>
      <xdr:col>7</xdr:col>
      <xdr:colOff>415339</xdr:colOff>
      <xdr:row>27</xdr:row>
      <xdr:rowOff>157016</xdr:rowOff>
    </xdr:to>
    <xdr:sp macro="" textlink="">
      <xdr:nvSpPr>
        <xdr:cNvPr id="219" name="Triángulo isósceles 218"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SpPr/>
      </xdr:nvSpPr>
      <xdr:spPr>
        <a:xfrm>
          <a:off x="5484058" y="4969262"/>
          <a:ext cx="582781" cy="331254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3</xdr:col>
      <xdr:colOff>272901</xdr:colOff>
      <xdr:row>26</xdr:row>
      <xdr:rowOff>32719</xdr:rowOff>
    </xdr:from>
    <xdr:to>
      <xdr:col>4</xdr:col>
      <xdr:colOff>95254</xdr:colOff>
      <xdr:row>27</xdr:row>
      <xdr:rowOff>169333</xdr:rowOff>
    </xdr:to>
    <xdr:sp macro="" textlink="">
      <xdr:nvSpPr>
        <xdr:cNvPr id="220" name="Triángulo isósceles 219"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SpPr/>
      </xdr:nvSpPr>
      <xdr:spPr>
        <a:xfrm>
          <a:off x="2876401" y="4985719"/>
          <a:ext cx="584353" cy="327114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es-PE" sz="600">
            <a:latin typeface="+mn-lt"/>
          </a:endParaRPr>
        </a:p>
      </xdr:txBody>
    </xdr:sp>
    <xdr:clientData/>
  </xdr:twoCellAnchor>
  <xdr:twoCellAnchor>
    <xdr:from>
      <xdr:col>13</xdr:col>
      <xdr:colOff>671603</xdr:colOff>
      <xdr:row>26</xdr:row>
      <xdr:rowOff>34541</xdr:rowOff>
    </xdr:from>
    <xdr:to>
      <xdr:col>14</xdr:col>
      <xdr:colOff>469010</xdr:colOff>
      <xdr:row>27</xdr:row>
      <xdr:rowOff>166887</xdr:rowOff>
    </xdr:to>
    <xdr:sp macro="" textlink="">
      <xdr:nvSpPr>
        <xdr:cNvPr id="221" name="Triángulo isósceles 220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SpPr/>
      </xdr:nvSpPr>
      <xdr:spPr>
        <a:xfrm>
          <a:off x="10895103" y="4987541"/>
          <a:ext cx="559407" cy="322846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10</xdr:col>
      <xdr:colOff>223088</xdr:colOff>
      <xdr:row>26</xdr:row>
      <xdr:rowOff>45482</xdr:rowOff>
    </xdr:from>
    <xdr:to>
      <xdr:col>11</xdr:col>
      <xdr:colOff>20495</xdr:colOff>
      <xdr:row>27</xdr:row>
      <xdr:rowOff>177828</xdr:rowOff>
    </xdr:to>
    <xdr:sp macro="" textlink="">
      <xdr:nvSpPr>
        <xdr:cNvPr id="222" name="Triángulo isósceles 221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SpPr/>
      </xdr:nvSpPr>
      <xdr:spPr>
        <a:xfrm>
          <a:off x="8160588" y="4998482"/>
          <a:ext cx="559407" cy="322846"/>
        </a:xfrm>
        <a:prstGeom prst="triangl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200">
            <a:latin typeface="+mn-lt"/>
          </a:endParaRPr>
        </a:p>
      </xdr:txBody>
    </xdr:sp>
    <xdr:clientData/>
  </xdr:twoCellAnchor>
  <xdr:twoCellAnchor>
    <xdr:from>
      <xdr:col>4</xdr:col>
      <xdr:colOff>209438</xdr:colOff>
      <xdr:row>29</xdr:row>
      <xdr:rowOff>5290</xdr:rowOff>
    </xdr:from>
    <xdr:to>
      <xdr:col>6</xdr:col>
      <xdr:colOff>394702</xdr:colOff>
      <xdr:row>39</xdr:row>
      <xdr:rowOff>43995</xdr:rowOff>
    </xdr:to>
    <xdr:grpSp>
      <xdr:nvGrpSpPr>
        <xdr:cNvPr id="447" name="Grupo 446">
          <a:extLst>
            <a:ext uri="{FF2B5EF4-FFF2-40B4-BE49-F238E27FC236}">
              <a16:creationId xmlns:a16="http://schemas.microsoft.com/office/drawing/2014/main" id="{00000000-0008-0000-0800-0000BF010000}"/>
            </a:ext>
          </a:extLst>
        </xdr:cNvPr>
        <xdr:cNvGrpSpPr/>
      </xdr:nvGrpSpPr>
      <xdr:grpSpPr>
        <a:xfrm>
          <a:off x="3574938" y="5529790"/>
          <a:ext cx="1709264" cy="1943705"/>
          <a:chOff x="3596104" y="5397499"/>
          <a:chExt cx="1709264" cy="1943705"/>
        </a:xfrm>
      </xdr:grpSpPr>
      <xdr:grpSp>
        <xdr:nvGrpSpPr>
          <xdr:cNvPr id="402" name="Grupo 401">
            <a:extLst>
              <a:ext uri="{FF2B5EF4-FFF2-40B4-BE49-F238E27FC236}">
                <a16:creationId xmlns:a16="http://schemas.microsoft.com/office/drawing/2014/main" id="{00000000-0008-0000-0800-000092010000}"/>
              </a:ext>
            </a:extLst>
          </xdr:cNvPr>
          <xdr:cNvGrpSpPr/>
        </xdr:nvGrpSpPr>
        <xdr:grpSpPr>
          <a:xfrm>
            <a:off x="3598332" y="5397499"/>
            <a:ext cx="1702803" cy="337912"/>
            <a:chOff x="3598332" y="5397499"/>
            <a:chExt cx="1702803" cy="337912"/>
          </a:xfrm>
        </xdr:grpSpPr>
        <xdr:grpSp>
          <xdr:nvGrpSpPr>
            <xdr:cNvPr id="376" name="Grupo 375">
              <a:extLst>
                <a:ext uri="{FF2B5EF4-FFF2-40B4-BE49-F238E27FC236}">
                  <a16:creationId xmlns:a16="http://schemas.microsoft.com/office/drawing/2014/main" id="{00000000-0008-0000-0800-00007801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315" name="Rectángulo 314">
                <a:extLst>
                  <a:ext uri="{FF2B5EF4-FFF2-40B4-BE49-F238E27FC236}">
                    <a16:creationId xmlns:a16="http://schemas.microsoft.com/office/drawing/2014/main" id="{00000000-0008-0000-0800-00003B010000}"/>
                  </a:ext>
                </a:extLst>
              </xdr:cNvPr>
              <xdr:cNvSpPr/>
            </xdr:nvSpPr>
            <xdr:spPr>
              <a:xfrm>
                <a:off x="3680872" y="5536916"/>
                <a:ext cx="578109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C/T   =    </a:t>
                </a:r>
              </a:p>
            </xdr:txBody>
          </xdr:sp>
          <xdr:sp macro="" textlink="'6.3'!G21">
            <xdr:nvSpPr>
              <xdr:cNvPr id="374" name="Rectángulo 373">
                <a:extLst>
                  <a:ext uri="{FF2B5EF4-FFF2-40B4-BE49-F238E27FC236}">
                    <a16:creationId xmlns:a16="http://schemas.microsoft.com/office/drawing/2014/main" id="{00000000-0008-0000-0800-00007601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69104592-4191-4C70-B8FE-2AD3EAD8361D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45.1</a:t>
                </a:fld>
                <a:endParaRPr lang="es-PE" sz="105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1">
            <xdr:nvSpPr>
              <xdr:cNvPr id="375" name="Rectángulo 374">
                <a:extLst>
                  <a:ext uri="{FF2B5EF4-FFF2-40B4-BE49-F238E27FC236}">
                    <a16:creationId xmlns:a16="http://schemas.microsoft.com/office/drawing/2014/main" id="{00000000-0008-0000-0800-00007701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C00B3F0-A191-42F5-B4BB-33B31F633CCD}" type="TxLink">
                  <a:rPr lang="en-US" sz="9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seg/und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401" name="Rectángulo 400">
              <a:extLst>
                <a:ext uri="{FF2B5EF4-FFF2-40B4-BE49-F238E27FC236}">
                  <a16:creationId xmlns:a16="http://schemas.microsoft.com/office/drawing/2014/main" id="{00000000-0008-0000-0800-000091010000}"/>
                </a:ext>
              </a:extLst>
            </xdr:cNvPr>
            <xdr:cNvSpPr/>
          </xdr:nvSpPr>
          <xdr:spPr>
            <a:xfrm>
              <a:off x="3598332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403" name="Grupo 402">
            <a:extLst>
              <a:ext uri="{FF2B5EF4-FFF2-40B4-BE49-F238E27FC236}">
                <a16:creationId xmlns:a16="http://schemas.microsoft.com/office/drawing/2014/main" id="{00000000-0008-0000-0800-000093010000}"/>
              </a:ext>
            </a:extLst>
          </xdr:cNvPr>
          <xdr:cNvGrpSpPr/>
        </xdr:nvGrpSpPr>
        <xdr:grpSpPr>
          <a:xfrm>
            <a:off x="3598512" y="5719233"/>
            <a:ext cx="1706856" cy="337912"/>
            <a:chOff x="3594279" y="5397499"/>
            <a:chExt cx="1706856" cy="337912"/>
          </a:xfrm>
        </xdr:grpSpPr>
        <xdr:grpSp>
          <xdr:nvGrpSpPr>
            <xdr:cNvPr id="404" name="Grupo 403">
              <a:extLst>
                <a:ext uri="{FF2B5EF4-FFF2-40B4-BE49-F238E27FC236}">
                  <a16:creationId xmlns:a16="http://schemas.microsoft.com/office/drawing/2014/main" id="{00000000-0008-0000-0800-00009401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406" name="Rectángulo 405">
                <a:extLst>
                  <a:ext uri="{FF2B5EF4-FFF2-40B4-BE49-F238E27FC236}">
                    <a16:creationId xmlns:a16="http://schemas.microsoft.com/office/drawing/2014/main" id="{00000000-0008-0000-0800-000096010000}"/>
                  </a:ext>
                </a:extLst>
              </xdr:cNvPr>
              <xdr:cNvSpPr/>
            </xdr:nvSpPr>
            <xdr:spPr>
              <a:xfrm>
                <a:off x="3680873" y="5536916"/>
                <a:ext cx="489316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C/O  =    </a:t>
                </a:r>
              </a:p>
            </xdr:txBody>
          </xdr:sp>
          <xdr:sp macro="" textlink="'6.3'!G24">
            <xdr:nvSpPr>
              <xdr:cNvPr id="407" name="Rectángulo 406">
                <a:extLst>
                  <a:ext uri="{FF2B5EF4-FFF2-40B4-BE49-F238E27FC236}">
                    <a16:creationId xmlns:a16="http://schemas.microsoft.com/office/drawing/2014/main" id="{00000000-0008-0000-0800-00009701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B136DF6-FF3D-489A-A8F4-FB496E1A13A2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60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3">
            <xdr:nvSpPr>
              <xdr:cNvPr id="408" name="Rectángulo 407">
                <a:extLst>
                  <a:ext uri="{FF2B5EF4-FFF2-40B4-BE49-F238E27FC236}">
                    <a16:creationId xmlns:a16="http://schemas.microsoft.com/office/drawing/2014/main" id="{00000000-0008-0000-0800-00009801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88338B1-7C4C-40A3-B3AD-321C6CE16A10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min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405" name="Rectángulo 404">
              <a:extLst>
                <a:ext uri="{FF2B5EF4-FFF2-40B4-BE49-F238E27FC236}">
                  <a16:creationId xmlns:a16="http://schemas.microsoft.com/office/drawing/2014/main" id="{00000000-0008-0000-0800-000095010000}"/>
                </a:ext>
              </a:extLst>
            </xdr:cNvPr>
            <xdr:cNvSpPr/>
          </xdr:nvSpPr>
          <xdr:spPr>
            <a:xfrm>
              <a:off x="3594279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409" name="Grupo 408">
            <a:extLst>
              <a:ext uri="{FF2B5EF4-FFF2-40B4-BE49-F238E27FC236}">
                <a16:creationId xmlns:a16="http://schemas.microsoft.com/office/drawing/2014/main" id="{00000000-0008-0000-0800-000099010000}"/>
              </a:ext>
            </a:extLst>
          </xdr:cNvPr>
          <xdr:cNvGrpSpPr/>
        </xdr:nvGrpSpPr>
        <xdr:grpSpPr>
          <a:xfrm>
            <a:off x="3596104" y="7013121"/>
            <a:ext cx="1694661" cy="328083"/>
            <a:chOff x="3598221" y="5438320"/>
            <a:chExt cx="1694661" cy="328083"/>
          </a:xfrm>
        </xdr:grpSpPr>
        <xdr:grpSp>
          <xdr:nvGrpSpPr>
            <xdr:cNvPr id="410" name="Grupo 409">
              <a:extLst>
                <a:ext uri="{FF2B5EF4-FFF2-40B4-BE49-F238E27FC236}">
                  <a16:creationId xmlns:a16="http://schemas.microsoft.com/office/drawing/2014/main" id="{00000000-0008-0000-0800-00009A010000}"/>
                </a:ext>
              </a:extLst>
            </xdr:cNvPr>
            <xdr:cNvGrpSpPr/>
          </xdr:nvGrpSpPr>
          <xdr:grpSpPr>
            <a:xfrm>
              <a:off x="3599983" y="5453761"/>
              <a:ext cx="1648824" cy="275072"/>
              <a:chOff x="3674799" y="5591345"/>
              <a:chExt cx="1471644" cy="275072"/>
            </a:xfrm>
          </xdr:grpSpPr>
          <xdr:sp macro="" textlink="">
            <xdr:nvSpPr>
              <xdr:cNvPr id="412" name="Rectángulo 411">
                <a:extLst>
                  <a:ext uri="{FF2B5EF4-FFF2-40B4-BE49-F238E27FC236}">
                    <a16:creationId xmlns:a16="http://schemas.microsoft.com/office/drawing/2014/main" id="{00000000-0008-0000-0800-00009C010000}"/>
                  </a:ext>
                </a:extLst>
              </xdr:cNvPr>
              <xdr:cNvSpPr/>
            </xdr:nvSpPr>
            <xdr:spPr>
              <a:xfrm>
                <a:off x="3674799" y="5591345"/>
                <a:ext cx="504430" cy="26826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OEE =    </a:t>
                </a:r>
              </a:p>
            </xdr:txBody>
          </xdr:sp>
          <xdr:sp macro="" textlink="'6.3'!G33">
            <xdr:nvSpPr>
              <xdr:cNvPr id="413" name="Rectángulo 412">
                <a:extLst>
                  <a:ext uri="{FF2B5EF4-FFF2-40B4-BE49-F238E27FC236}">
                    <a16:creationId xmlns:a16="http://schemas.microsoft.com/office/drawing/2014/main" id="{00000000-0008-0000-0800-00009D010000}"/>
                  </a:ext>
                </a:extLst>
              </xdr:cNvPr>
              <xdr:cNvSpPr/>
            </xdr:nvSpPr>
            <xdr:spPr>
              <a:xfrm>
                <a:off x="4136182" y="5624890"/>
                <a:ext cx="547871" cy="224518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4D82085-E1F8-4B39-8A57-61CB442971B5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53.6%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414" name="Rectángulo 413">
                <a:extLst>
                  <a:ext uri="{FF2B5EF4-FFF2-40B4-BE49-F238E27FC236}">
                    <a16:creationId xmlns:a16="http://schemas.microsoft.com/office/drawing/2014/main" id="{00000000-0008-0000-0800-00009E010000}"/>
                  </a:ext>
                </a:extLst>
              </xdr:cNvPr>
              <xdr:cNvSpPr/>
            </xdr:nvSpPr>
            <xdr:spPr>
              <a:xfrm>
                <a:off x="4684056" y="5607881"/>
                <a:ext cx="462387" cy="258536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411" name="Rectángulo 410">
              <a:extLst>
                <a:ext uri="{FF2B5EF4-FFF2-40B4-BE49-F238E27FC236}">
                  <a16:creationId xmlns:a16="http://schemas.microsoft.com/office/drawing/2014/main" id="{00000000-0008-0000-0800-00009B010000}"/>
                </a:ext>
              </a:extLst>
            </xdr:cNvPr>
            <xdr:cNvSpPr/>
          </xdr:nvSpPr>
          <xdr:spPr>
            <a:xfrm>
              <a:off x="3598221" y="5438320"/>
              <a:ext cx="169466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427" name="Grupo 426">
            <a:extLst>
              <a:ext uri="{FF2B5EF4-FFF2-40B4-BE49-F238E27FC236}">
                <a16:creationId xmlns:a16="http://schemas.microsoft.com/office/drawing/2014/main" id="{00000000-0008-0000-0800-0000AB010000}"/>
              </a:ext>
            </a:extLst>
          </xdr:cNvPr>
          <xdr:cNvGrpSpPr/>
        </xdr:nvGrpSpPr>
        <xdr:grpSpPr>
          <a:xfrm>
            <a:off x="3596532" y="6045199"/>
            <a:ext cx="1706719" cy="337912"/>
            <a:chOff x="3594416" y="5397499"/>
            <a:chExt cx="1706719" cy="337912"/>
          </a:xfrm>
        </xdr:grpSpPr>
        <xdr:grpSp>
          <xdr:nvGrpSpPr>
            <xdr:cNvPr id="428" name="Grupo 427">
              <a:extLst>
                <a:ext uri="{FF2B5EF4-FFF2-40B4-BE49-F238E27FC236}">
                  <a16:creationId xmlns:a16="http://schemas.microsoft.com/office/drawing/2014/main" id="{00000000-0008-0000-0800-0000AC01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430" name="Rectángulo 429">
                <a:extLst>
                  <a:ext uri="{FF2B5EF4-FFF2-40B4-BE49-F238E27FC236}">
                    <a16:creationId xmlns:a16="http://schemas.microsoft.com/office/drawing/2014/main" id="{00000000-0008-0000-0800-0000AE01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D      =    </a:t>
                </a:r>
              </a:p>
            </xdr:txBody>
          </xdr:sp>
          <xdr:sp macro="" textlink="'6.3'!G28">
            <xdr:nvSpPr>
              <xdr:cNvPr id="431" name="Rectángulo 430">
                <a:extLst>
                  <a:ext uri="{FF2B5EF4-FFF2-40B4-BE49-F238E27FC236}">
                    <a16:creationId xmlns:a16="http://schemas.microsoft.com/office/drawing/2014/main" id="{00000000-0008-0000-0800-0000AF01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4E1DB508-4F3A-43EC-8547-61EE95F2F1E7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76%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432" name="Rectángulo 431">
                <a:extLst>
                  <a:ext uri="{FF2B5EF4-FFF2-40B4-BE49-F238E27FC236}">
                    <a16:creationId xmlns:a16="http://schemas.microsoft.com/office/drawing/2014/main" id="{00000000-0008-0000-0800-0000B001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429" name="Rectángulo 428">
              <a:extLst>
                <a:ext uri="{FF2B5EF4-FFF2-40B4-BE49-F238E27FC236}">
                  <a16:creationId xmlns:a16="http://schemas.microsoft.com/office/drawing/2014/main" id="{00000000-0008-0000-0800-0000AD010000}"/>
                </a:ext>
              </a:extLst>
            </xdr:cNvPr>
            <xdr:cNvSpPr/>
          </xdr:nvSpPr>
          <xdr:spPr>
            <a:xfrm>
              <a:off x="3594416" y="5397500"/>
              <a:ext cx="1694235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433" name="Grupo 432">
            <a:extLst>
              <a:ext uri="{FF2B5EF4-FFF2-40B4-BE49-F238E27FC236}">
                <a16:creationId xmlns:a16="http://schemas.microsoft.com/office/drawing/2014/main" id="{00000000-0008-0000-0800-0000B1010000}"/>
              </a:ext>
            </a:extLst>
          </xdr:cNvPr>
          <xdr:cNvGrpSpPr/>
        </xdr:nvGrpSpPr>
        <xdr:grpSpPr>
          <a:xfrm>
            <a:off x="3596532" y="6356349"/>
            <a:ext cx="1700369" cy="337912"/>
            <a:chOff x="3600766" y="5397499"/>
            <a:chExt cx="1700369" cy="337912"/>
          </a:xfrm>
        </xdr:grpSpPr>
        <xdr:grpSp>
          <xdr:nvGrpSpPr>
            <xdr:cNvPr id="434" name="Grupo 433">
              <a:extLst>
                <a:ext uri="{FF2B5EF4-FFF2-40B4-BE49-F238E27FC236}">
                  <a16:creationId xmlns:a16="http://schemas.microsoft.com/office/drawing/2014/main" id="{00000000-0008-0000-0800-0000B201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436" name="Rectángulo 435">
                <a:extLst>
                  <a:ext uri="{FF2B5EF4-FFF2-40B4-BE49-F238E27FC236}">
                    <a16:creationId xmlns:a16="http://schemas.microsoft.com/office/drawing/2014/main" id="{00000000-0008-0000-0800-0000B401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R      =    </a:t>
                </a:r>
              </a:p>
            </xdr:txBody>
          </xdr:sp>
          <xdr:sp macro="" textlink="'6.3'!G30">
            <xdr:nvSpPr>
              <xdr:cNvPr id="437" name="Rectángulo 436">
                <a:extLst>
                  <a:ext uri="{FF2B5EF4-FFF2-40B4-BE49-F238E27FC236}">
                    <a16:creationId xmlns:a16="http://schemas.microsoft.com/office/drawing/2014/main" id="{00000000-0008-0000-0800-0000B501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4E23DADE-8BC9-424A-98A0-93B11C4844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87.5%</a:t>
                </a:fld>
                <a:endParaRPr lang="es-PE" sz="1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438" name="Rectángulo 437">
                <a:extLst>
                  <a:ext uri="{FF2B5EF4-FFF2-40B4-BE49-F238E27FC236}">
                    <a16:creationId xmlns:a16="http://schemas.microsoft.com/office/drawing/2014/main" id="{00000000-0008-0000-0800-0000B601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435" name="Rectángulo 434">
              <a:extLst>
                <a:ext uri="{FF2B5EF4-FFF2-40B4-BE49-F238E27FC236}">
                  <a16:creationId xmlns:a16="http://schemas.microsoft.com/office/drawing/2014/main" id="{00000000-0008-0000-0800-0000B3010000}"/>
                </a:ext>
              </a:extLst>
            </xdr:cNvPr>
            <xdr:cNvSpPr/>
          </xdr:nvSpPr>
          <xdr:spPr>
            <a:xfrm>
              <a:off x="3600766" y="5397500"/>
              <a:ext cx="1694234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439" name="Grupo 438">
            <a:extLst>
              <a:ext uri="{FF2B5EF4-FFF2-40B4-BE49-F238E27FC236}">
                <a16:creationId xmlns:a16="http://schemas.microsoft.com/office/drawing/2014/main" id="{00000000-0008-0000-0800-0000B7010000}"/>
              </a:ext>
            </a:extLst>
          </xdr:cNvPr>
          <xdr:cNvGrpSpPr/>
        </xdr:nvGrpSpPr>
        <xdr:grpSpPr>
          <a:xfrm>
            <a:off x="3597910" y="6685265"/>
            <a:ext cx="1693001" cy="329217"/>
            <a:chOff x="3597910" y="5394098"/>
            <a:chExt cx="1693001" cy="329217"/>
          </a:xfrm>
        </xdr:grpSpPr>
        <xdr:grpSp>
          <xdr:nvGrpSpPr>
            <xdr:cNvPr id="440" name="Grupo 439">
              <a:extLst>
                <a:ext uri="{FF2B5EF4-FFF2-40B4-BE49-F238E27FC236}">
                  <a16:creationId xmlns:a16="http://schemas.microsoft.com/office/drawing/2014/main" id="{00000000-0008-0000-0800-0000B8010000}"/>
                </a:ext>
              </a:extLst>
            </xdr:cNvPr>
            <xdr:cNvGrpSpPr/>
          </xdr:nvGrpSpPr>
          <xdr:grpSpPr>
            <a:xfrm>
              <a:off x="3606786" y="5397499"/>
              <a:ext cx="1670518" cy="325816"/>
              <a:chOff x="3680872" y="5535083"/>
              <a:chExt cx="1491007" cy="325816"/>
            </a:xfrm>
          </xdr:grpSpPr>
          <xdr:sp macro="" textlink="">
            <xdr:nvSpPr>
              <xdr:cNvPr id="442" name="Rectángulo 441">
                <a:extLst>
                  <a:ext uri="{FF2B5EF4-FFF2-40B4-BE49-F238E27FC236}">
                    <a16:creationId xmlns:a16="http://schemas.microsoft.com/office/drawing/2014/main" id="{00000000-0008-0000-0800-0000BA010000}"/>
                  </a:ext>
                </a:extLst>
              </xdr:cNvPr>
              <xdr:cNvSpPr/>
            </xdr:nvSpPr>
            <xdr:spPr>
              <a:xfrm>
                <a:off x="3680872" y="5558140"/>
                <a:ext cx="504430" cy="27214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      =    </a:t>
                </a:r>
              </a:p>
            </xdr:txBody>
          </xdr:sp>
          <xdr:sp macro="" textlink="'6.3'!G32">
            <xdr:nvSpPr>
              <xdr:cNvPr id="443" name="Rectángulo 442">
                <a:extLst>
                  <a:ext uri="{FF2B5EF4-FFF2-40B4-BE49-F238E27FC236}">
                    <a16:creationId xmlns:a16="http://schemas.microsoft.com/office/drawing/2014/main" id="{00000000-0008-0000-0800-0000BB01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1901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8D68E54E-408D-414F-9AE7-7EF5794D80AD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80.5%</a:t>
                </a:fld>
                <a:endParaRPr lang="es-PE" sz="4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444" name="Rectángulo 443">
                <a:extLst>
                  <a:ext uri="{FF2B5EF4-FFF2-40B4-BE49-F238E27FC236}">
                    <a16:creationId xmlns:a16="http://schemas.microsoft.com/office/drawing/2014/main" id="{00000000-0008-0000-0800-0000BC010000}"/>
                  </a:ext>
                </a:extLst>
              </xdr:cNvPr>
              <xdr:cNvSpPr/>
            </xdr:nvSpPr>
            <xdr:spPr>
              <a:xfrm>
                <a:off x="4684057" y="5536160"/>
                <a:ext cx="487822" cy="32473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441" name="Rectángulo 440">
              <a:extLst>
                <a:ext uri="{FF2B5EF4-FFF2-40B4-BE49-F238E27FC236}">
                  <a16:creationId xmlns:a16="http://schemas.microsoft.com/office/drawing/2014/main" id="{00000000-0008-0000-0800-0000B9010000}"/>
                </a:ext>
              </a:extLst>
            </xdr:cNvPr>
            <xdr:cNvSpPr/>
          </xdr:nvSpPr>
          <xdr:spPr>
            <a:xfrm>
              <a:off x="3597910" y="5394098"/>
              <a:ext cx="169300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14</xdr:col>
      <xdr:colOff>709083</xdr:colOff>
      <xdr:row>28</xdr:row>
      <xdr:rowOff>177271</xdr:rowOff>
    </xdr:from>
    <xdr:to>
      <xdr:col>17</xdr:col>
      <xdr:colOff>132347</xdr:colOff>
      <xdr:row>39</xdr:row>
      <xdr:rowOff>25476</xdr:rowOff>
    </xdr:to>
    <xdr:grpSp>
      <xdr:nvGrpSpPr>
        <xdr:cNvPr id="633" name="Grupo 632">
          <a:extLst>
            <a:ext uri="{FF2B5EF4-FFF2-40B4-BE49-F238E27FC236}">
              <a16:creationId xmlns:a16="http://schemas.microsoft.com/office/drawing/2014/main" id="{00000000-0008-0000-0800-000079020000}"/>
            </a:ext>
          </a:extLst>
        </xdr:cNvPr>
        <xdr:cNvGrpSpPr/>
      </xdr:nvGrpSpPr>
      <xdr:grpSpPr>
        <a:xfrm>
          <a:off x="11694583" y="5511271"/>
          <a:ext cx="1709264" cy="1943705"/>
          <a:chOff x="3596104" y="5397499"/>
          <a:chExt cx="1709264" cy="1943705"/>
        </a:xfrm>
      </xdr:grpSpPr>
      <xdr:grpSp>
        <xdr:nvGrpSpPr>
          <xdr:cNvPr id="634" name="Grupo 633">
            <a:extLst>
              <a:ext uri="{FF2B5EF4-FFF2-40B4-BE49-F238E27FC236}">
                <a16:creationId xmlns:a16="http://schemas.microsoft.com/office/drawing/2014/main" id="{00000000-0008-0000-0800-00007A020000}"/>
              </a:ext>
            </a:extLst>
          </xdr:cNvPr>
          <xdr:cNvGrpSpPr/>
        </xdr:nvGrpSpPr>
        <xdr:grpSpPr>
          <a:xfrm>
            <a:off x="3598332" y="5397499"/>
            <a:ext cx="1702803" cy="337912"/>
            <a:chOff x="3598332" y="5397499"/>
            <a:chExt cx="1702803" cy="337912"/>
          </a:xfrm>
        </xdr:grpSpPr>
        <xdr:grpSp>
          <xdr:nvGrpSpPr>
            <xdr:cNvPr id="665" name="Grupo 664">
              <a:extLst>
                <a:ext uri="{FF2B5EF4-FFF2-40B4-BE49-F238E27FC236}">
                  <a16:creationId xmlns:a16="http://schemas.microsoft.com/office/drawing/2014/main" id="{00000000-0008-0000-0800-00009902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667" name="Rectángulo 666">
                <a:extLst>
                  <a:ext uri="{FF2B5EF4-FFF2-40B4-BE49-F238E27FC236}">
                    <a16:creationId xmlns:a16="http://schemas.microsoft.com/office/drawing/2014/main" id="{00000000-0008-0000-0800-00009B020000}"/>
                  </a:ext>
                </a:extLst>
              </xdr:cNvPr>
              <xdr:cNvSpPr/>
            </xdr:nvSpPr>
            <xdr:spPr>
              <a:xfrm>
                <a:off x="3680873" y="5536916"/>
                <a:ext cx="50254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1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C/T   =    </a:t>
                </a:r>
                <a:endParaRPr lang="es-PE">
                  <a:solidFill>
                    <a:schemeClr val="tx1"/>
                  </a:solidFill>
                  <a:effectLst/>
                </a:endParaRPr>
              </a:p>
            </xdr:txBody>
          </xdr:sp>
          <xdr:sp macro="" textlink="'6.3'!J21">
            <xdr:nvSpPr>
              <xdr:cNvPr id="668" name="Rectángulo 667">
                <a:extLst>
                  <a:ext uri="{FF2B5EF4-FFF2-40B4-BE49-F238E27FC236}">
                    <a16:creationId xmlns:a16="http://schemas.microsoft.com/office/drawing/2014/main" id="{00000000-0008-0000-0800-00009C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FD424D8-3DB2-4D3F-8BE8-FC1868CED860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30.6</a:t>
                </a:fld>
                <a:endParaRPr lang="es-PE" sz="9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1">
            <xdr:nvSpPr>
              <xdr:cNvPr id="669" name="Rectángulo 668">
                <a:extLst>
                  <a:ext uri="{FF2B5EF4-FFF2-40B4-BE49-F238E27FC236}">
                    <a16:creationId xmlns:a16="http://schemas.microsoft.com/office/drawing/2014/main" id="{00000000-0008-0000-0800-00009D02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C00B3F0-A191-42F5-B4BB-33B31F633CCD}" type="TxLink">
                  <a:rPr lang="en-US" sz="9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seg/und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66" name="Rectángulo 665">
              <a:extLst>
                <a:ext uri="{FF2B5EF4-FFF2-40B4-BE49-F238E27FC236}">
                  <a16:creationId xmlns:a16="http://schemas.microsoft.com/office/drawing/2014/main" id="{00000000-0008-0000-0800-00009A020000}"/>
                </a:ext>
              </a:extLst>
            </xdr:cNvPr>
            <xdr:cNvSpPr/>
          </xdr:nvSpPr>
          <xdr:spPr>
            <a:xfrm>
              <a:off x="3598332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35" name="Grupo 634">
            <a:extLst>
              <a:ext uri="{FF2B5EF4-FFF2-40B4-BE49-F238E27FC236}">
                <a16:creationId xmlns:a16="http://schemas.microsoft.com/office/drawing/2014/main" id="{00000000-0008-0000-0800-00007B020000}"/>
              </a:ext>
            </a:extLst>
          </xdr:cNvPr>
          <xdr:cNvGrpSpPr/>
        </xdr:nvGrpSpPr>
        <xdr:grpSpPr>
          <a:xfrm>
            <a:off x="3598512" y="5719233"/>
            <a:ext cx="1706856" cy="337912"/>
            <a:chOff x="3594279" y="5397499"/>
            <a:chExt cx="1706856" cy="337912"/>
          </a:xfrm>
        </xdr:grpSpPr>
        <xdr:grpSp>
          <xdr:nvGrpSpPr>
            <xdr:cNvPr id="660" name="Grupo 659">
              <a:extLst>
                <a:ext uri="{FF2B5EF4-FFF2-40B4-BE49-F238E27FC236}">
                  <a16:creationId xmlns:a16="http://schemas.microsoft.com/office/drawing/2014/main" id="{00000000-0008-0000-0800-00009402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662" name="Rectángulo 661">
                <a:extLst>
                  <a:ext uri="{FF2B5EF4-FFF2-40B4-BE49-F238E27FC236}">
                    <a16:creationId xmlns:a16="http://schemas.microsoft.com/office/drawing/2014/main" id="{00000000-0008-0000-0800-000096020000}"/>
                  </a:ext>
                </a:extLst>
              </xdr:cNvPr>
              <xdr:cNvSpPr/>
            </xdr:nvSpPr>
            <xdr:spPr>
              <a:xfrm>
                <a:off x="3680873" y="5536916"/>
                <a:ext cx="489316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C/O  =    </a:t>
                </a:r>
              </a:p>
            </xdr:txBody>
          </xdr:sp>
          <xdr:sp macro="" textlink="'6.3'!J24">
            <xdr:nvSpPr>
              <xdr:cNvPr id="663" name="Rectángulo 662">
                <a:extLst>
                  <a:ext uri="{FF2B5EF4-FFF2-40B4-BE49-F238E27FC236}">
                    <a16:creationId xmlns:a16="http://schemas.microsoft.com/office/drawing/2014/main" id="{00000000-0008-0000-0800-000097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35FCD02-7F59-4CF5-BC61-FF7B9CD439AD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20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3">
            <xdr:nvSpPr>
              <xdr:cNvPr id="664" name="Rectángulo 663">
                <a:extLst>
                  <a:ext uri="{FF2B5EF4-FFF2-40B4-BE49-F238E27FC236}">
                    <a16:creationId xmlns:a16="http://schemas.microsoft.com/office/drawing/2014/main" id="{00000000-0008-0000-0800-00009802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88338B1-7C4C-40A3-B3AD-321C6CE16A10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min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61" name="Rectángulo 660">
              <a:extLst>
                <a:ext uri="{FF2B5EF4-FFF2-40B4-BE49-F238E27FC236}">
                  <a16:creationId xmlns:a16="http://schemas.microsoft.com/office/drawing/2014/main" id="{00000000-0008-0000-0800-000095020000}"/>
                </a:ext>
              </a:extLst>
            </xdr:cNvPr>
            <xdr:cNvSpPr/>
          </xdr:nvSpPr>
          <xdr:spPr>
            <a:xfrm>
              <a:off x="3594279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36" name="Grupo 635">
            <a:extLst>
              <a:ext uri="{FF2B5EF4-FFF2-40B4-BE49-F238E27FC236}">
                <a16:creationId xmlns:a16="http://schemas.microsoft.com/office/drawing/2014/main" id="{00000000-0008-0000-0800-00007C020000}"/>
              </a:ext>
            </a:extLst>
          </xdr:cNvPr>
          <xdr:cNvGrpSpPr/>
        </xdr:nvGrpSpPr>
        <xdr:grpSpPr>
          <a:xfrm>
            <a:off x="3596104" y="7013121"/>
            <a:ext cx="1694661" cy="328083"/>
            <a:chOff x="3598221" y="5438320"/>
            <a:chExt cx="1694661" cy="328083"/>
          </a:xfrm>
        </xdr:grpSpPr>
        <xdr:grpSp>
          <xdr:nvGrpSpPr>
            <xdr:cNvPr id="655" name="Grupo 654">
              <a:extLst>
                <a:ext uri="{FF2B5EF4-FFF2-40B4-BE49-F238E27FC236}">
                  <a16:creationId xmlns:a16="http://schemas.microsoft.com/office/drawing/2014/main" id="{00000000-0008-0000-0800-00008F020000}"/>
                </a:ext>
              </a:extLst>
            </xdr:cNvPr>
            <xdr:cNvGrpSpPr/>
          </xdr:nvGrpSpPr>
          <xdr:grpSpPr>
            <a:xfrm>
              <a:off x="3599983" y="5453761"/>
              <a:ext cx="1648824" cy="275072"/>
              <a:chOff x="3674799" y="5591345"/>
              <a:chExt cx="1471644" cy="275072"/>
            </a:xfrm>
          </xdr:grpSpPr>
          <xdr:sp macro="" textlink="">
            <xdr:nvSpPr>
              <xdr:cNvPr id="657" name="Rectángulo 656">
                <a:extLst>
                  <a:ext uri="{FF2B5EF4-FFF2-40B4-BE49-F238E27FC236}">
                    <a16:creationId xmlns:a16="http://schemas.microsoft.com/office/drawing/2014/main" id="{00000000-0008-0000-0800-000091020000}"/>
                  </a:ext>
                </a:extLst>
              </xdr:cNvPr>
              <xdr:cNvSpPr/>
            </xdr:nvSpPr>
            <xdr:spPr>
              <a:xfrm>
                <a:off x="3674799" y="5591345"/>
                <a:ext cx="504430" cy="26826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OEE =    </a:t>
                </a:r>
              </a:p>
            </xdr:txBody>
          </xdr:sp>
          <xdr:sp macro="" textlink="'6.3'!J33">
            <xdr:nvSpPr>
              <xdr:cNvPr id="658" name="Rectángulo 657">
                <a:extLst>
                  <a:ext uri="{FF2B5EF4-FFF2-40B4-BE49-F238E27FC236}">
                    <a16:creationId xmlns:a16="http://schemas.microsoft.com/office/drawing/2014/main" id="{00000000-0008-0000-0800-000092020000}"/>
                  </a:ext>
                </a:extLst>
              </xdr:cNvPr>
              <xdr:cNvSpPr/>
            </xdr:nvSpPr>
            <xdr:spPr>
              <a:xfrm>
                <a:off x="4136182" y="5624890"/>
                <a:ext cx="547871" cy="224518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F01B0CDF-486E-41B1-8BDB-EAEC89CBAE8B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48.8%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659" name="Rectángulo 658">
                <a:extLst>
                  <a:ext uri="{FF2B5EF4-FFF2-40B4-BE49-F238E27FC236}">
                    <a16:creationId xmlns:a16="http://schemas.microsoft.com/office/drawing/2014/main" id="{00000000-0008-0000-0800-000093020000}"/>
                  </a:ext>
                </a:extLst>
              </xdr:cNvPr>
              <xdr:cNvSpPr/>
            </xdr:nvSpPr>
            <xdr:spPr>
              <a:xfrm>
                <a:off x="4684056" y="5607881"/>
                <a:ext cx="462387" cy="258536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56" name="Rectángulo 655">
              <a:extLst>
                <a:ext uri="{FF2B5EF4-FFF2-40B4-BE49-F238E27FC236}">
                  <a16:creationId xmlns:a16="http://schemas.microsoft.com/office/drawing/2014/main" id="{00000000-0008-0000-0800-000090020000}"/>
                </a:ext>
              </a:extLst>
            </xdr:cNvPr>
            <xdr:cNvSpPr/>
          </xdr:nvSpPr>
          <xdr:spPr>
            <a:xfrm>
              <a:off x="3598221" y="5438320"/>
              <a:ext cx="169466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37" name="Grupo 636">
            <a:extLst>
              <a:ext uri="{FF2B5EF4-FFF2-40B4-BE49-F238E27FC236}">
                <a16:creationId xmlns:a16="http://schemas.microsoft.com/office/drawing/2014/main" id="{00000000-0008-0000-0800-00007D020000}"/>
              </a:ext>
            </a:extLst>
          </xdr:cNvPr>
          <xdr:cNvGrpSpPr/>
        </xdr:nvGrpSpPr>
        <xdr:grpSpPr>
          <a:xfrm>
            <a:off x="3596532" y="6045199"/>
            <a:ext cx="1706719" cy="337912"/>
            <a:chOff x="3594416" y="5397499"/>
            <a:chExt cx="1706719" cy="337912"/>
          </a:xfrm>
        </xdr:grpSpPr>
        <xdr:grpSp>
          <xdr:nvGrpSpPr>
            <xdr:cNvPr id="650" name="Grupo 649">
              <a:extLst>
                <a:ext uri="{FF2B5EF4-FFF2-40B4-BE49-F238E27FC236}">
                  <a16:creationId xmlns:a16="http://schemas.microsoft.com/office/drawing/2014/main" id="{00000000-0008-0000-0800-00008A02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652" name="Rectángulo 651">
                <a:extLst>
                  <a:ext uri="{FF2B5EF4-FFF2-40B4-BE49-F238E27FC236}">
                    <a16:creationId xmlns:a16="http://schemas.microsoft.com/office/drawing/2014/main" id="{00000000-0008-0000-0800-00008C02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D      =    </a:t>
                </a:r>
              </a:p>
            </xdr:txBody>
          </xdr:sp>
          <xdr:sp macro="" textlink="'6.3'!J28">
            <xdr:nvSpPr>
              <xdr:cNvPr id="653" name="Rectángulo 652">
                <a:extLst>
                  <a:ext uri="{FF2B5EF4-FFF2-40B4-BE49-F238E27FC236}">
                    <a16:creationId xmlns:a16="http://schemas.microsoft.com/office/drawing/2014/main" id="{00000000-0008-0000-0800-00008D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8E8BB261-CC8D-409E-A019-60E665EB6A38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79%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654" name="Rectángulo 653">
                <a:extLst>
                  <a:ext uri="{FF2B5EF4-FFF2-40B4-BE49-F238E27FC236}">
                    <a16:creationId xmlns:a16="http://schemas.microsoft.com/office/drawing/2014/main" id="{00000000-0008-0000-0800-00008E02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51" name="Rectángulo 650">
              <a:extLst>
                <a:ext uri="{FF2B5EF4-FFF2-40B4-BE49-F238E27FC236}">
                  <a16:creationId xmlns:a16="http://schemas.microsoft.com/office/drawing/2014/main" id="{00000000-0008-0000-0800-00008B020000}"/>
                </a:ext>
              </a:extLst>
            </xdr:cNvPr>
            <xdr:cNvSpPr/>
          </xdr:nvSpPr>
          <xdr:spPr>
            <a:xfrm>
              <a:off x="3594416" y="5397500"/>
              <a:ext cx="1694235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38" name="Grupo 637">
            <a:extLst>
              <a:ext uri="{FF2B5EF4-FFF2-40B4-BE49-F238E27FC236}">
                <a16:creationId xmlns:a16="http://schemas.microsoft.com/office/drawing/2014/main" id="{00000000-0008-0000-0800-00007E020000}"/>
              </a:ext>
            </a:extLst>
          </xdr:cNvPr>
          <xdr:cNvGrpSpPr/>
        </xdr:nvGrpSpPr>
        <xdr:grpSpPr>
          <a:xfrm>
            <a:off x="3596532" y="6356349"/>
            <a:ext cx="1700369" cy="337912"/>
            <a:chOff x="3600766" y="5397499"/>
            <a:chExt cx="1700369" cy="337912"/>
          </a:xfrm>
        </xdr:grpSpPr>
        <xdr:grpSp>
          <xdr:nvGrpSpPr>
            <xdr:cNvPr id="645" name="Grupo 644">
              <a:extLst>
                <a:ext uri="{FF2B5EF4-FFF2-40B4-BE49-F238E27FC236}">
                  <a16:creationId xmlns:a16="http://schemas.microsoft.com/office/drawing/2014/main" id="{00000000-0008-0000-0800-00008502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647" name="Rectángulo 646">
                <a:extLst>
                  <a:ext uri="{FF2B5EF4-FFF2-40B4-BE49-F238E27FC236}">
                    <a16:creationId xmlns:a16="http://schemas.microsoft.com/office/drawing/2014/main" id="{00000000-0008-0000-0800-00008702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R      =    </a:t>
                </a:r>
              </a:p>
            </xdr:txBody>
          </xdr:sp>
          <xdr:sp macro="" textlink="'6.3'!J30">
            <xdr:nvSpPr>
              <xdr:cNvPr id="648" name="Rectángulo 647">
                <a:extLst>
                  <a:ext uri="{FF2B5EF4-FFF2-40B4-BE49-F238E27FC236}">
                    <a16:creationId xmlns:a16="http://schemas.microsoft.com/office/drawing/2014/main" id="{00000000-0008-0000-0800-000088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68044CE2-5C04-4FFA-8593-5CA9592B02B5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69.1%</a:t>
                </a:fld>
                <a:endParaRPr lang="es-PE" sz="1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649" name="Rectángulo 648">
                <a:extLst>
                  <a:ext uri="{FF2B5EF4-FFF2-40B4-BE49-F238E27FC236}">
                    <a16:creationId xmlns:a16="http://schemas.microsoft.com/office/drawing/2014/main" id="{00000000-0008-0000-0800-00008902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46" name="Rectángulo 645">
              <a:extLst>
                <a:ext uri="{FF2B5EF4-FFF2-40B4-BE49-F238E27FC236}">
                  <a16:creationId xmlns:a16="http://schemas.microsoft.com/office/drawing/2014/main" id="{00000000-0008-0000-0800-000086020000}"/>
                </a:ext>
              </a:extLst>
            </xdr:cNvPr>
            <xdr:cNvSpPr/>
          </xdr:nvSpPr>
          <xdr:spPr>
            <a:xfrm>
              <a:off x="3600766" y="5397500"/>
              <a:ext cx="1694234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39" name="Grupo 638">
            <a:extLst>
              <a:ext uri="{FF2B5EF4-FFF2-40B4-BE49-F238E27FC236}">
                <a16:creationId xmlns:a16="http://schemas.microsoft.com/office/drawing/2014/main" id="{00000000-0008-0000-0800-00007F020000}"/>
              </a:ext>
            </a:extLst>
          </xdr:cNvPr>
          <xdr:cNvGrpSpPr/>
        </xdr:nvGrpSpPr>
        <xdr:grpSpPr>
          <a:xfrm>
            <a:off x="3597910" y="6685265"/>
            <a:ext cx="1693001" cy="329217"/>
            <a:chOff x="3597910" y="5394098"/>
            <a:chExt cx="1693001" cy="329217"/>
          </a:xfrm>
        </xdr:grpSpPr>
        <xdr:grpSp>
          <xdr:nvGrpSpPr>
            <xdr:cNvPr id="640" name="Grupo 639">
              <a:extLst>
                <a:ext uri="{FF2B5EF4-FFF2-40B4-BE49-F238E27FC236}">
                  <a16:creationId xmlns:a16="http://schemas.microsoft.com/office/drawing/2014/main" id="{00000000-0008-0000-0800-000080020000}"/>
                </a:ext>
              </a:extLst>
            </xdr:cNvPr>
            <xdr:cNvGrpSpPr/>
          </xdr:nvGrpSpPr>
          <xdr:grpSpPr>
            <a:xfrm>
              <a:off x="3606786" y="5397499"/>
              <a:ext cx="1670518" cy="325816"/>
              <a:chOff x="3680872" y="5535083"/>
              <a:chExt cx="1491007" cy="325816"/>
            </a:xfrm>
          </xdr:grpSpPr>
          <xdr:sp macro="" textlink="">
            <xdr:nvSpPr>
              <xdr:cNvPr id="642" name="Rectángulo 641">
                <a:extLst>
                  <a:ext uri="{FF2B5EF4-FFF2-40B4-BE49-F238E27FC236}">
                    <a16:creationId xmlns:a16="http://schemas.microsoft.com/office/drawing/2014/main" id="{00000000-0008-0000-0800-000082020000}"/>
                  </a:ext>
                </a:extLst>
              </xdr:cNvPr>
              <xdr:cNvSpPr/>
            </xdr:nvSpPr>
            <xdr:spPr>
              <a:xfrm>
                <a:off x="3680872" y="5558140"/>
                <a:ext cx="504430" cy="27214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      =    </a:t>
                </a:r>
              </a:p>
            </xdr:txBody>
          </xdr:sp>
          <xdr:sp macro="" textlink="'6.3'!J32">
            <xdr:nvSpPr>
              <xdr:cNvPr id="643" name="Rectángulo 642">
                <a:extLst>
                  <a:ext uri="{FF2B5EF4-FFF2-40B4-BE49-F238E27FC236}">
                    <a16:creationId xmlns:a16="http://schemas.microsoft.com/office/drawing/2014/main" id="{00000000-0008-0000-0800-000083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1901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54071B59-FCFF-4275-A641-0D2C327991F1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89.4%</a:t>
                </a:fld>
                <a:endParaRPr lang="es-PE" sz="2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644" name="Rectángulo 643">
                <a:extLst>
                  <a:ext uri="{FF2B5EF4-FFF2-40B4-BE49-F238E27FC236}">
                    <a16:creationId xmlns:a16="http://schemas.microsoft.com/office/drawing/2014/main" id="{00000000-0008-0000-0800-000084020000}"/>
                  </a:ext>
                </a:extLst>
              </xdr:cNvPr>
              <xdr:cNvSpPr/>
            </xdr:nvSpPr>
            <xdr:spPr>
              <a:xfrm>
                <a:off x="4684057" y="5536160"/>
                <a:ext cx="487822" cy="32473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41" name="Rectángulo 640">
              <a:extLst>
                <a:ext uri="{FF2B5EF4-FFF2-40B4-BE49-F238E27FC236}">
                  <a16:creationId xmlns:a16="http://schemas.microsoft.com/office/drawing/2014/main" id="{00000000-0008-0000-0800-000081020000}"/>
                </a:ext>
              </a:extLst>
            </xdr:cNvPr>
            <xdr:cNvSpPr/>
          </xdr:nvSpPr>
          <xdr:spPr>
            <a:xfrm>
              <a:off x="3597910" y="5394098"/>
              <a:ext cx="169300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3</xdr:col>
      <xdr:colOff>243417</xdr:colOff>
      <xdr:row>28</xdr:row>
      <xdr:rowOff>10584</xdr:rowOff>
    </xdr:from>
    <xdr:to>
      <xdr:col>4</xdr:col>
      <xdr:colOff>84667</xdr:colOff>
      <xdr:row>29</xdr:row>
      <xdr:rowOff>84667</xdr:rowOff>
    </xdr:to>
    <xdr:sp macro="" textlink="'6.3'!P14">
      <xdr:nvSpPr>
        <xdr:cNvPr id="670" name="CuadroTexto 669">
          <a:extLst>
            <a:ext uri="{FF2B5EF4-FFF2-40B4-BE49-F238E27FC236}">
              <a16:creationId xmlns:a16="http://schemas.microsoft.com/office/drawing/2014/main" id="{00000000-0008-0000-0800-00009E020000}"/>
            </a:ext>
          </a:extLst>
        </xdr:cNvPr>
        <xdr:cNvSpPr txBox="1"/>
      </xdr:nvSpPr>
      <xdr:spPr>
        <a:xfrm>
          <a:off x="2846917" y="5344584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88D0342-21B1-452F-B981-BAC8050D69D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4,500</a:t>
          </a:fld>
          <a:endParaRPr lang="es-PE" sz="1000"/>
        </a:p>
      </xdr:txBody>
    </xdr:sp>
    <xdr:clientData/>
  </xdr:twoCellAnchor>
  <xdr:twoCellAnchor>
    <xdr:from>
      <xdr:col>6</xdr:col>
      <xdr:colOff>586317</xdr:colOff>
      <xdr:row>28</xdr:row>
      <xdr:rowOff>4234</xdr:rowOff>
    </xdr:from>
    <xdr:to>
      <xdr:col>7</xdr:col>
      <xdr:colOff>427567</xdr:colOff>
      <xdr:row>29</xdr:row>
      <xdr:rowOff>78317</xdr:rowOff>
    </xdr:to>
    <xdr:sp macro="" textlink="'6.3'!Q14">
      <xdr:nvSpPr>
        <xdr:cNvPr id="673" name="CuadroTexto 672">
          <a:extLst>
            <a:ext uri="{FF2B5EF4-FFF2-40B4-BE49-F238E27FC236}">
              <a16:creationId xmlns:a16="http://schemas.microsoft.com/office/drawing/2014/main" id="{00000000-0008-0000-0800-0000A1020000}"/>
            </a:ext>
          </a:extLst>
        </xdr:cNvPr>
        <xdr:cNvSpPr txBox="1"/>
      </xdr:nvSpPr>
      <xdr:spPr>
        <a:xfrm>
          <a:off x="5475817" y="5338234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0C7D789-4489-4FDD-8E44-8337889B7F59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1,600</a:t>
          </a:fld>
          <a:endParaRPr lang="es-PE" sz="700"/>
        </a:p>
      </xdr:txBody>
    </xdr:sp>
    <xdr:clientData/>
  </xdr:twoCellAnchor>
  <xdr:twoCellAnchor>
    <xdr:from>
      <xdr:col>10</xdr:col>
      <xdr:colOff>230717</xdr:colOff>
      <xdr:row>28</xdr:row>
      <xdr:rowOff>29634</xdr:rowOff>
    </xdr:from>
    <xdr:to>
      <xdr:col>11</xdr:col>
      <xdr:colOff>71967</xdr:colOff>
      <xdr:row>29</xdr:row>
      <xdr:rowOff>103717</xdr:rowOff>
    </xdr:to>
    <xdr:sp macro="" textlink="'6.3'!R14">
      <xdr:nvSpPr>
        <xdr:cNvPr id="674" name="CuadroTexto 673">
          <a:extLst>
            <a:ext uri="{FF2B5EF4-FFF2-40B4-BE49-F238E27FC236}">
              <a16:creationId xmlns:a16="http://schemas.microsoft.com/office/drawing/2014/main" id="{00000000-0008-0000-0800-0000A2020000}"/>
            </a:ext>
          </a:extLst>
        </xdr:cNvPr>
        <xdr:cNvSpPr txBox="1"/>
      </xdr:nvSpPr>
      <xdr:spPr>
        <a:xfrm>
          <a:off x="8168217" y="5363634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135DE14-FF04-4CA5-B603-6C12147E69D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250</a:t>
          </a:fld>
          <a:endParaRPr lang="es-PE" sz="500"/>
        </a:p>
      </xdr:txBody>
    </xdr:sp>
    <xdr:clientData/>
  </xdr:twoCellAnchor>
  <xdr:twoCellAnchor>
    <xdr:from>
      <xdr:col>13</xdr:col>
      <xdr:colOff>647700</xdr:colOff>
      <xdr:row>28</xdr:row>
      <xdr:rowOff>2117</xdr:rowOff>
    </xdr:from>
    <xdr:to>
      <xdr:col>14</xdr:col>
      <xdr:colOff>488950</xdr:colOff>
      <xdr:row>29</xdr:row>
      <xdr:rowOff>76200</xdr:rowOff>
    </xdr:to>
    <xdr:sp macro="" textlink="'6.3'!S14">
      <xdr:nvSpPr>
        <xdr:cNvPr id="675" name="CuadroTexto 674">
          <a:extLst>
            <a:ext uri="{FF2B5EF4-FFF2-40B4-BE49-F238E27FC236}">
              <a16:creationId xmlns:a16="http://schemas.microsoft.com/office/drawing/2014/main" id="{00000000-0008-0000-0800-0000A3020000}"/>
            </a:ext>
          </a:extLst>
        </xdr:cNvPr>
        <xdr:cNvSpPr txBox="1"/>
      </xdr:nvSpPr>
      <xdr:spPr>
        <a:xfrm>
          <a:off x="10871200" y="5336117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6795384-8BD2-4AC9-A93B-2E137C8DC1B9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116</a:t>
          </a:fld>
          <a:endParaRPr lang="es-PE" sz="300"/>
        </a:p>
      </xdr:txBody>
    </xdr:sp>
    <xdr:clientData/>
  </xdr:twoCellAnchor>
  <xdr:twoCellAnchor>
    <xdr:from>
      <xdr:col>17</xdr:col>
      <xdr:colOff>219340</xdr:colOff>
      <xdr:row>27</xdr:row>
      <xdr:rowOff>157164</xdr:rowOff>
    </xdr:from>
    <xdr:to>
      <xdr:col>18</xdr:col>
      <xdr:colOff>60590</xdr:colOff>
      <xdr:row>29</xdr:row>
      <xdr:rowOff>40747</xdr:rowOff>
    </xdr:to>
    <xdr:sp macro="" textlink="'6.3'!T14">
      <xdr:nvSpPr>
        <xdr:cNvPr id="676" name="CuadroTexto 675">
          <a:extLst>
            <a:ext uri="{FF2B5EF4-FFF2-40B4-BE49-F238E27FC236}">
              <a16:creationId xmlns:a16="http://schemas.microsoft.com/office/drawing/2014/main" id="{00000000-0008-0000-0800-0000A4020000}"/>
            </a:ext>
          </a:extLst>
        </xdr:cNvPr>
        <xdr:cNvSpPr txBox="1"/>
      </xdr:nvSpPr>
      <xdr:spPr>
        <a:xfrm>
          <a:off x="13494809" y="5300664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569A92B-027D-47A1-88F9-E908F82A835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1,925</a:t>
          </a:fld>
          <a:endParaRPr lang="es-PE" sz="100" b="0"/>
        </a:p>
      </xdr:txBody>
    </xdr:sp>
    <xdr:clientData/>
  </xdr:twoCellAnchor>
  <xdr:twoCellAnchor>
    <xdr:from>
      <xdr:col>11</xdr:col>
      <xdr:colOff>273844</xdr:colOff>
      <xdr:row>28</xdr:row>
      <xdr:rowOff>178594</xdr:rowOff>
    </xdr:from>
    <xdr:to>
      <xdr:col>13</xdr:col>
      <xdr:colOff>459108</xdr:colOff>
      <xdr:row>39</xdr:row>
      <xdr:rowOff>26799</xdr:rowOff>
    </xdr:to>
    <xdr:grpSp>
      <xdr:nvGrpSpPr>
        <xdr:cNvPr id="677" name="Grupo 676">
          <a:extLst>
            <a:ext uri="{FF2B5EF4-FFF2-40B4-BE49-F238E27FC236}">
              <a16:creationId xmlns:a16="http://schemas.microsoft.com/office/drawing/2014/main" id="{00000000-0008-0000-0800-0000A5020000}"/>
            </a:ext>
          </a:extLst>
        </xdr:cNvPr>
        <xdr:cNvGrpSpPr/>
      </xdr:nvGrpSpPr>
      <xdr:grpSpPr>
        <a:xfrm>
          <a:off x="8973344" y="5512594"/>
          <a:ext cx="1709264" cy="1943705"/>
          <a:chOff x="3596104" y="5397499"/>
          <a:chExt cx="1709264" cy="1943705"/>
        </a:xfrm>
      </xdr:grpSpPr>
      <xdr:grpSp>
        <xdr:nvGrpSpPr>
          <xdr:cNvPr id="678" name="Grupo 677">
            <a:extLst>
              <a:ext uri="{FF2B5EF4-FFF2-40B4-BE49-F238E27FC236}">
                <a16:creationId xmlns:a16="http://schemas.microsoft.com/office/drawing/2014/main" id="{00000000-0008-0000-0800-0000A6020000}"/>
              </a:ext>
            </a:extLst>
          </xdr:cNvPr>
          <xdr:cNvGrpSpPr/>
        </xdr:nvGrpSpPr>
        <xdr:grpSpPr>
          <a:xfrm>
            <a:off x="3598332" y="5397499"/>
            <a:ext cx="1702803" cy="337912"/>
            <a:chOff x="3598332" y="5397499"/>
            <a:chExt cx="1702803" cy="337912"/>
          </a:xfrm>
        </xdr:grpSpPr>
        <xdr:grpSp>
          <xdr:nvGrpSpPr>
            <xdr:cNvPr id="709" name="Grupo 708">
              <a:extLst>
                <a:ext uri="{FF2B5EF4-FFF2-40B4-BE49-F238E27FC236}">
                  <a16:creationId xmlns:a16="http://schemas.microsoft.com/office/drawing/2014/main" id="{00000000-0008-0000-0800-0000C502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711" name="Rectángulo 710">
                <a:extLst>
                  <a:ext uri="{FF2B5EF4-FFF2-40B4-BE49-F238E27FC236}">
                    <a16:creationId xmlns:a16="http://schemas.microsoft.com/office/drawing/2014/main" id="{00000000-0008-0000-0800-0000C7020000}"/>
                  </a:ext>
                </a:extLst>
              </xdr:cNvPr>
              <xdr:cNvSpPr/>
            </xdr:nvSpPr>
            <xdr:spPr>
              <a:xfrm>
                <a:off x="3680873" y="5536916"/>
                <a:ext cx="50254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1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C/T   =    </a:t>
                </a:r>
                <a:endParaRPr lang="es-PE">
                  <a:solidFill>
                    <a:schemeClr val="tx1"/>
                  </a:solidFill>
                  <a:effectLst/>
                </a:endParaRPr>
              </a:p>
            </xdr:txBody>
          </xdr:sp>
          <xdr:sp macro="" textlink="'6.3'!I21">
            <xdr:nvSpPr>
              <xdr:cNvPr id="712" name="Rectángulo 711">
                <a:extLst>
                  <a:ext uri="{FF2B5EF4-FFF2-40B4-BE49-F238E27FC236}">
                    <a16:creationId xmlns:a16="http://schemas.microsoft.com/office/drawing/2014/main" id="{00000000-0008-0000-0800-0000C8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45928F45-E40C-4B90-A027-60B1AEADC3E4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22.4</a:t>
                </a:fld>
                <a:endParaRPr lang="es-PE" sz="9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1">
            <xdr:nvSpPr>
              <xdr:cNvPr id="713" name="Rectángulo 712">
                <a:extLst>
                  <a:ext uri="{FF2B5EF4-FFF2-40B4-BE49-F238E27FC236}">
                    <a16:creationId xmlns:a16="http://schemas.microsoft.com/office/drawing/2014/main" id="{00000000-0008-0000-0800-0000C902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C00B3F0-A191-42F5-B4BB-33B31F633CCD}" type="TxLink">
                  <a:rPr lang="en-US" sz="9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seg/und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710" name="Rectángulo 709">
              <a:extLst>
                <a:ext uri="{FF2B5EF4-FFF2-40B4-BE49-F238E27FC236}">
                  <a16:creationId xmlns:a16="http://schemas.microsoft.com/office/drawing/2014/main" id="{00000000-0008-0000-0800-0000C6020000}"/>
                </a:ext>
              </a:extLst>
            </xdr:cNvPr>
            <xdr:cNvSpPr/>
          </xdr:nvSpPr>
          <xdr:spPr>
            <a:xfrm>
              <a:off x="3598332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79" name="Grupo 678">
            <a:extLst>
              <a:ext uri="{FF2B5EF4-FFF2-40B4-BE49-F238E27FC236}">
                <a16:creationId xmlns:a16="http://schemas.microsoft.com/office/drawing/2014/main" id="{00000000-0008-0000-0800-0000A7020000}"/>
              </a:ext>
            </a:extLst>
          </xdr:cNvPr>
          <xdr:cNvGrpSpPr/>
        </xdr:nvGrpSpPr>
        <xdr:grpSpPr>
          <a:xfrm>
            <a:off x="3598512" y="5719233"/>
            <a:ext cx="1706856" cy="337912"/>
            <a:chOff x="3594279" y="5397499"/>
            <a:chExt cx="1706856" cy="337912"/>
          </a:xfrm>
        </xdr:grpSpPr>
        <xdr:grpSp>
          <xdr:nvGrpSpPr>
            <xdr:cNvPr id="704" name="Grupo 703">
              <a:extLst>
                <a:ext uri="{FF2B5EF4-FFF2-40B4-BE49-F238E27FC236}">
                  <a16:creationId xmlns:a16="http://schemas.microsoft.com/office/drawing/2014/main" id="{00000000-0008-0000-0800-0000C002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706" name="Rectángulo 705">
                <a:extLst>
                  <a:ext uri="{FF2B5EF4-FFF2-40B4-BE49-F238E27FC236}">
                    <a16:creationId xmlns:a16="http://schemas.microsoft.com/office/drawing/2014/main" id="{00000000-0008-0000-0800-0000C2020000}"/>
                  </a:ext>
                </a:extLst>
              </xdr:cNvPr>
              <xdr:cNvSpPr/>
            </xdr:nvSpPr>
            <xdr:spPr>
              <a:xfrm>
                <a:off x="3680873" y="5536916"/>
                <a:ext cx="489316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C/O  =    </a:t>
                </a:r>
              </a:p>
            </xdr:txBody>
          </xdr:sp>
          <xdr:sp macro="" textlink="'6.3'!I24">
            <xdr:nvSpPr>
              <xdr:cNvPr id="707" name="Rectángulo 706">
                <a:extLst>
                  <a:ext uri="{FF2B5EF4-FFF2-40B4-BE49-F238E27FC236}">
                    <a16:creationId xmlns:a16="http://schemas.microsoft.com/office/drawing/2014/main" id="{00000000-0008-0000-0800-0000C3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5214616D-CA07-4CEE-9E7B-D5650671AE77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30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3">
            <xdr:nvSpPr>
              <xdr:cNvPr id="708" name="Rectángulo 707">
                <a:extLst>
                  <a:ext uri="{FF2B5EF4-FFF2-40B4-BE49-F238E27FC236}">
                    <a16:creationId xmlns:a16="http://schemas.microsoft.com/office/drawing/2014/main" id="{00000000-0008-0000-0800-0000C402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88338B1-7C4C-40A3-B3AD-321C6CE16A10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min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705" name="Rectángulo 704">
              <a:extLst>
                <a:ext uri="{FF2B5EF4-FFF2-40B4-BE49-F238E27FC236}">
                  <a16:creationId xmlns:a16="http://schemas.microsoft.com/office/drawing/2014/main" id="{00000000-0008-0000-0800-0000C1020000}"/>
                </a:ext>
              </a:extLst>
            </xdr:cNvPr>
            <xdr:cNvSpPr/>
          </xdr:nvSpPr>
          <xdr:spPr>
            <a:xfrm>
              <a:off x="3594279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80" name="Grupo 679">
            <a:extLst>
              <a:ext uri="{FF2B5EF4-FFF2-40B4-BE49-F238E27FC236}">
                <a16:creationId xmlns:a16="http://schemas.microsoft.com/office/drawing/2014/main" id="{00000000-0008-0000-0800-0000A8020000}"/>
              </a:ext>
            </a:extLst>
          </xdr:cNvPr>
          <xdr:cNvGrpSpPr/>
        </xdr:nvGrpSpPr>
        <xdr:grpSpPr>
          <a:xfrm>
            <a:off x="3596104" y="7013121"/>
            <a:ext cx="1694661" cy="328083"/>
            <a:chOff x="3598221" y="5438320"/>
            <a:chExt cx="1694661" cy="328083"/>
          </a:xfrm>
        </xdr:grpSpPr>
        <xdr:grpSp>
          <xdr:nvGrpSpPr>
            <xdr:cNvPr id="699" name="Grupo 698">
              <a:extLst>
                <a:ext uri="{FF2B5EF4-FFF2-40B4-BE49-F238E27FC236}">
                  <a16:creationId xmlns:a16="http://schemas.microsoft.com/office/drawing/2014/main" id="{00000000-0008-0000-0800-0000BB020000}"/>
                </a:ext>
              </a:extLst>
            </xdr:cNvPr>
            <xdr:cNvGrpSpPr/>
          </xdr:nvGrpSpPr>
          <xdr:grpSpPr>
            <a:xfrm>
              <a:off x="3599983" y="5453761"/>
              <a:ext cx="1648824" cy="275072"/>
              <a:chOff x="3674799" y="5591345"/>
              <a:chExt cx="1471644" cy="275072"/>
            </a:xfrm>
          </xdr:grpSpPr>
          <xdr:sp macro="" textlink="">
            <xdr:nvSpPr>
              <xdr:cNvPr id="701" name="Rectángulo 700">
                <a:extLst>
                  <a:ext uri="{FF2B5EF4-FFF2-40B4-BE49-F238E27FC236}">
                    <a16:creationId xmlns:a16="http://schemas.microsoft.com/office/drawing/2014/main" id="{00000000-0008-0000-0800-0000BD020000}"/>
                  </a:ext>
                </a:extLst>
              </xdr:cNvPr>
              <xdr:cNvSpPr/>
            </xdr:nvSpPr>
            <xdr:spPr>
              <a:xfrm>
                <a:off x="3674799" y="5591345"/>
                <a:ext cx="504430" cy="26826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OEE =    </a:t>
                </a:r>
              </a:p>
            </xdr:txBody>
          </xdr:sp>
          <xdr:sp macro="" textlink="'6.3'!I33">
            <xdr:nvSpPr>
              <xdr:cNvPr id="702" name="Rectángulo 701">
                <a:extLst>
                  <a:ext uri="{FF2B5EF4-FFF2-40B4-BE49-F238E27FC236}">
                    <a16:creationId xmlns:a16="http://schemas.microsoft.com/office/drawing/2014/main" id="{00000000-0008-0000-0800-0000BE020000}"/>
                  </a:ext>
                </a:extLst>
              </xdr:cNvPr>
              <xdr:cNvSpPr/>
            </xdr:nvSpPr>
            <xdr:spPr>
              <a:xfrm>
                <a:off x="4136182" y="5624890"/>
                <a:ext cx="547871" cy="224518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4469E76-CA97-4EAE-870E-A6EBCB809C7E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41.0%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703" name="Rectángulo 702">
                <a:extLst>
                  <a:ext uri="{FF2B5EF4-FFF2-40B4-BE49-F238E27FC236}">
                    <a16:creationId xmlns:a16="http://schemas.microsoft.com/office/drawing/2014/main" id="{00000000-0008-0000-0800-0000BF020000}"/>
                  </a:ext>
                </a:extLst>
              </xdr:cNvPr>
              <xdr:cNvSpPr/>
            </xdr:nvSpPr>
            <xdr:spPr>
              <a:xfrm>
                <a:off x="4684056" y="5607881"/>
                <a:ext cx="462387" cy="258536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700" name="Rectángulo 699">
              <a:extLst>
                <a:ext uri="{FF2B5EF4-FFF2-40B4-BE49-F238E27FC236}">
                  <a16:creationId xmlns:a16="http://schemas.microsoft.com/office/drawing/2014/main" id="{00000000-0008-0000-0800-0000BC020000}"/>
                </a:ext>
              </a:extLst>
            </xdr:cNvPr>
            <xdr:cNvSpPr/>
          </xdr:nvSpPr>
          <xdr:spPr>
            <a:xfrm>
              <a:off x="3598221" y="5438320"/>
              <a:ext cx="169466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81" name="Grupo 680">
            <a:extLst>
              <a:ext uri="{FF2B5EF4-FFF2-40B4-BE49-F238E27FC236}">
                <a16:creationId xmlns:a16="http://schemas.microsoft.com/office/drawing/2014/main" id="{00000000-0008-0000-0800-0000A9020000}"/>
              </a:ext>
            </a:extLst>
          </xdr:cNvPr>
          <xdr:cNvGrpSpPr/>
        </xdr:nvGrpSpPr>
        <xdr:grpSpPr>
          <a:xfrm>
            <a:off x="3596532" y="6045199"/>
            <a:ext cx="1706719" cy="337912"/>
            <a:chOff x="3594416" y="5397499"/>
            <a:chExt cx="1706719" cy="337912"/>
          </a:xfrm>
        </xdr:grpSpPr>
        <xdr:grpSp>
          <xdr:nvGrpSpPr>
            <xdr:cNvPr id="694" name="Grupo 693">
              <a:extLst>
                <a:ext uri="{FF2B5EF4-FFF2-40B4-BE49-F238E27FC236}">
                  <a16:creationId xmlns:a16="http://schemas.microsoft.com/office/drawing/2014/main" id="{00000000-0008-0000-0800-0000B602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696" name="Rectángulo 695">
                <a:extLst>
                  <a:ext uri="{FF2B5EF4-FFF2-40B4-BE49-F238E27FC236}">
                    <a16:creationId xmlns:a16="http://schemas.microsoft.com/office/drawing/2014/main" id="{00000000-0008-0000-0800-0000B802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D      =    </a:t>
                </a:r>
              </a:p>
            </xdr:txBody>
          </xdr:sp>
          <xdr:sp macro="" textlink="'6.3'!I28">
            <xdr:nvSpPr>
              <xdr:cNvPr id="697" name="Rectángulo 696">
                <a:extLst>
                  <a:ext uri="{FF2B5EF4-FFF2-40B4-BE49-F238E27FC236}">
                    <a16:creationId xmlns:a16="http://schemas.microsoft.com/office/drawing/2014/main" id="{00000000-0008-0000-0800-0000B9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E71D79EB-BF33-4D1E-888F-14DEB5524771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78%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698" name="Rectángulo 697">
                <a:extLst>
                  <a:ext uri="{FF2B5EF4-FFF2-40B4-BE49-F238E27FC236}">
                    <a16:creationId xmlns:a16="http://schemas.microsoft.com/office/drawing/2014/main" id="{00000000-0008-0000-0800-0000BA02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95" name="Rectángulo 694">
              <a:extLst>
                <a:ext uri="{FF2B5EF4-FFF2-40B4-BE49-F238E27FC236}">
                  <a16:creationId xmlns:a16="http://schemas.microsoft.com/office/drawing/2014/main" id="{00000000-0008-0000-0800-0000B7020000}"/>
                </a:ext>
              </a:extLst>
            </xdr:cNvPr>
            <xdr:cNvSpPr/>
          </xdr:nvSpPr>
          <xdr:spPr>
            <a:xfrm>
              <a:off x="3594416" y="5397500"/>
              <a:ext cx="1694235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82" name="Grupo 681">
            <a:extLst>
              <a:ext uri="{FF2B5EF4-FFF2-40B4-BE49-F238E27FC236}">
                <a16:creationId xmlns:a16="http://schemas.microsoft.com/office/drawing/2014/main" id="{00000000-0008-0000-0800-0000AA020000}"/>
              </a:ext>
            </a:extLst>
          </xdr:cNvPr>
          <xdr:cNvGrpSpPr/>
        </xdr:nvGrpSpPr>
        <xdr:grpSpPr>
          <a:xfrm>
            <a:off x="3596532" y="6356349"/>
            <a:ext cx="1700369" cy="337912"/>
            <a:chOff x="3600766" y="5397499"/>
            <a:chExt cx="1700369" cy="337912"/>
          </a:xfrm>
        </xdr:grpSpPr>
        <xdr:grpSp>
          <xdr:nvGrpSpPr>
            <xdr:cNvPr id="689" name="Grupo 688">
              <a:extLst>
                <a:ext uri="{FF2B5EF4-FFF2-40B4-BE49-F238E27FC236}">
                  <a16:creationId xmlns:a16="http://schemas.microsoft.com/office/drawing/2014/main" id="{00000000-0008-0000-0800-0000B102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691" name="Rectángulo 690">
                <a:extLst>
                  <a:ext uri="{FF2B5EF4-FFF2-40B4-BE49-F238E27FC236}">
                    <a16:creationId xmlns:a16="http://schemas.microsoft.com/office/drawing/2014/main" id="{00000000-0008-0000-0800-0000B302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R      =    </a:t>
                </a:r>
              </a:p>
            </xdr:txBody>
          </xdr:sp>
          <xdr:sp macro="" textlink="'6.3'!I30">
            <xdr:nvSpPr>
              <xdr:cNvPr id="692" name="Rectángulo 691">
                <a:extLst>
                  <a:ext uri="{FF2B5EF4-FFF2-40B4-BE49-F238E27FC236}">
                    <a16:creationId xmlns:a16="http://schemas.microsoft.com/office/drawing/2014/main" id="{00000000-0008-0000-0800-0000B4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0AE4A26E-490A-4925-86F4-28242F47B30A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85.5%</a:t>
                </a:fld>
                <a:endParaRPr lang="es-PE" sz="1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693" name="Rectángulo 692">
                <a:extLst>
                  <a:ext uri="{FF2B5EF4-FFF2-40B4-BE49-F238E27FC236}">
                    <a16:creationId xmlns:a16="http://schemas.microsoft.com/office/drawing/2014/main" id="{00000000-0008-0000-0800-0000B502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90" name="Rectángulo 689">
              <a:extLst>
                <a:ext uri="{FF2B5EF4-FFF2-40B4-BE49-F238E27FC236}">
                  <a16:creationId xmlns:a16="http://schemas.microsoft.com/office/drawing/2014/main" id="{00000000-0008-0000-0800-0000B2020000}"/>
                </a:ext>
              </a:extLst>
            </xdr:cNvPr>
            <xdr:cNvSpPr/>
          </xdr:nvSpPr>
          <xdr:spPr>
            <a:xfrm>
              <a:off x="3600766" y="5408083"/>
              <a:ext cx="1694234" cy="316441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683" name="Grupo 682">
            <a:extLst>
              <a:ext uri="{FF2B5EF4-FFF2-40B4-BE49-F238E27FC236}">
                <a16:creationId xmlns:a16="http://schemas.microsoft.com/office/drawing/2014/main" id="{00000000-0008-0000-0800-0000AB020000}"/>
              </a:ext>
            </a:extLst>
          </xdr:cNvPr>
          <xdr:cNvGrpSpPr/>
        </xdr:nvGrpSpPr>
        <xdr:grpSpPr>
          <a:xfrm>
            <a:off x="3597910" y="6679405"/>
            <a:ext cx="1693001" cy="335077"/>
            <a:chOff x="3597910" y="5388238"/>
            <a:chExt cx="1693001" cy="335077"/>
          </a:xfrm>
        </xdr:grpSpPr>
        <xdr:grpSp>
          <xdr:nvGrpSpPr>
            <xdr:cNvPr id="684" name="Grupo 683">
              <a:extLst>
                <a:ext uri="{FF2B5EF4-FFF2-40B4-BE49-F238E27FC236}">
                  <a16:creationId xmlns:a16="http://schemas.microsoft.com/office/drawing/2014/main" id="{00000000-0008-0000-0800-0000AC020000}"/>
                </a:ext>
              </a:extLst>
            </xdr:cNvPr>
            <xdr:cNvGrpSpPr/>
          </xdr:nvGrpSpPr>
          <xdr:grpSpPr>
            <a:xfrm>
              <a:off x="3606786" y="5397499"/>
              <a:ext cx="1670518" cy="325816"/>
              <a:chOff x="3680872" y="5535083"/>
              <a:chExt cx="1491007" cy="325816"/>
            </a:xfrm>
          </xdr:grpSpPr>
          <xdr:sp macro="" textlink="">
            <xdr:nvSpPr>
              <xdr:cNvPr id="686" name="Rectángulo 685">
                <a:extLst>
                  <a:ext uri="{FF2B5EF4-FFF2-40B4-BE49-F238E27FC236}">
                    <a16:creationId xmlns:a16="http://schemas.microsoft.com/office/drawing/2014/main" id="{00000000-0008-0000-0800-0000AE020000}"/>
                  </a:ext>
                </a:extLst>
              </xdr:cNvPr>
              <xdr:cNvSpPr/>
            </xdr:nvSpPr>
            <xdr:spPr>
              <a:xfrm>
                <a:off x="3680872" y="5613134"/>
                <a:ext cx="504430" cy="21714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      =    </a:t>
                </a:r>
              </a:p>
            </xdr:txBody>
          </xdr:sp>
          <xdr:sp macro="" textlink="'6.3'!I32">
            <xdr:nvSpPr>
              <xdr:cNvPr id="687" name="Rectángulo 686">
                <a:extLst>
                  <a:ext uri="{FF2B5EF4-FFF2-40B4-BE49-F238E27FC236}">
                    <a16:creationId xmlns:a16="http://schemas.microsoft.com/office/drawing/2014/main" id="{00000000-0008-0000-0800-0000AF02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1901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08EC3107-4378-45A2-88B1-A1077BD612D4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61.3%</a:t>
                </a:fld>
                <a:endParaRPr lang="es-PE" sz="2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688" name="Rectángulo 687">
                <a:extLst>
                  <a:ext uri="{FF2B5EF4-FFF2-40B4-BE49-F238E27FC236}">
                    <a16:creationId xmlns:a16="http://schemas.microsoft.com/office/drawing/2014/main" id="{00000000-0008-0000-0800-0000B0020000}"/>
                  </a:ext>
                </a:extLst>
              </xdr:cNvPr>
              <xdr:cNvSpPr/>
            </xdr:nvSpPr>
            <xdr:spPr>
              <a:xfrm>
                <a:off x="4684057" y="5536160"/>
                <a:ext cx="487822" cy="32473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685" name="Rectángulo 684">
              <a:extLst>
                <a:ext uri="{FF2B5EF4-FFF2-40B4-BE49-F238E27FC236}">
                  <a16:creationId xmlns:a16="http://schemas.microsoft.com/office/drawing/2014/main" id="{00000000-0008-0000-0800-0000AD020000}"/>
                </a:ext>
              </a:extLst>
            </xdr:cNvPr>
            <xdr:cNvSpPr/>
          </xdr:nvSpPr>
          <xdr:spPr>
            <a:xfrm>
              <a:off x="3597910" y="5388238"/>
              <a:ext cx="1693001" cy="33394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7</xdr:col>
      <xdr:colOff>642938</xdr:colOff>
      <xdr:row>29</xdr:row>
      <xdr:rowOff>0</xdr:rowOff>
    </xdr:from>
    <xdr:to>
      <xdr:col>10</xdr:col>
      <xdr:colOff>66202</xdr:colOff>
      <xdr:row>39</xdr:row>
      <xdr:rowOff>38705</xdr:rowOff>
    </xdr:to>
    <xdr:grpSp>
      <xdr:nvGrpSpPr>
        <xdr:cNvPr id="788" name="Grupo 787">
          <a:extLst>
            <a:ext uri="{FF2B5EF4-FFF2-40B4-BE49-F238E27FC236}">
              <a16:creationId xmlns:a16="http://schemas.microsoft.com/office/drawing/2014/main" id="{00000000-0008-0000-0800-000014030000}"/>
            </a:ext>
          </a:extLst>
        </xdr:cNvPr>
        <xdr:cNvGrpSpPr/>
      </xdr:nvGrpSpPr>
      <xdr:grpSpPr>
        <a:xfrm>
          <a:off x="6294438" y="5524500"/>
          <a:ext cx="1709264" cy="1943705"/>
          <a:chOff x="3596104" y="5397499"/>
          <a:chExt cx="1709264" cy="1943705"/>
        </a:xfrm>
      </xdr:grpSpPr>
      <xdr:grpSp>
        <xdr:nvGrpSpPr>
          <xdr:cNvPr id="789" name="Grupo 788">
            <a:extLst>
              <a:ext uri="{FF2B5EF4-FFF2-40B4-BE49-F238E27FC236}">
                <a16:creationId xmlns:a16="http://schemas.microsoft.com/office/drawing/2014/main" id="{00000000-0008-0000-0800-000015030000}"/>
              </a:ext>
            </a:extLst>
          </xdr:cNvPr>
          <xdr:cNvGrpSpPr/>
        </xdr:nvGrpSpPr>
        <xdr:grpSpPr>
          <a:xfrm>
            <a:off x="3598332" y="5397499"/>
            <a:ext cx="1702803" cy="337912"/>
            <a:chOff x="3598332" y="5397499"/>
            <a:chExt cx="1702803" cy="337912"/>
          </a:xfrm>
        </xdr:grpSpPr>
        <xdr:grpSp>
          <xdr:nvGrpSpPr>
            <xdr:cNvPr id="820" name="Grupo 819">
              <a:extLst>
                <a:ext uri="{FF2B5EF4-FFF2-40B4-BE49-F238E27FC236}">
                  <a16:creationId xmlns:a16="http://schemas.microsoft.com/office/drawing/2014/main" id="{00000000-0008-0000-0800-00003403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822" name="Rectángulo 821">
                <a:extLst>
                  <a:ext uri="{FF2B5EF4-FFF2-40B4-BE49-F238E27FC236}">
                    <a16:creationId xmlns:a16="http://schemas.microsoft.com/office/drawing/2014/main" id="{00000000-0008-0000-0800-000036030000}"/>
                  </a:ext>
                </a:extLst>
              </xdr:cNvPr>
              <xdr:cNvSpPr/>
            </xdr:nvSpPr>
            <xdr:spPr>
              <a:xfrm>
                <a:off x="3680873" y="5536916"/>
                <a:ext cx="50254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10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C/T   =    </a:t>
                </a:r>
                <a:endParaRPr lang="es-PE">
                  <a:solidFill>
                    <a:schemeClr val="tx1"/>
                  </a:solidFill>
                  <a:effectLst/>
                </a:endParaRPr>
              </a:p>
            </xdr:txBody>
          </xdr:sp>
          <xdr:sp macro="" textlink="'6.3'!H21">
            <xdr:nvSpPr>
              <xdr:cNvPr id="823" name="Rectángulo 822">
                <a:extLst>
                  <a:ext uri="{FF2B5EF4-FFF2-40B4-BE49-F238E27FC236}">
                    <a16:creationId xmlns:a16="http://schemas.microsoft.com/office/drawing/2014/main" id="{00000000-0008-0000-0800-00003703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B61E2AF8-5AD3-42F5-B0F4-599CBBABD747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16.6</a:t>
                </a:fld>
                <a:endParaRPr lang="es-PE" sz="9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1">
            <xdr:nvSpPr>
              <xdr:cNvPr id="824" name="Rectángulo 823">
                <a:extLst>
                  <a:ext uri="{FF2B5EF4-FFF2-40B4-BE49-F238E27FC236}">
                    <a16:creationId xmlns:a16="http://schemas.microsoft.com/office/drawing/2014/main" id="{00000000-0008-0000-0800-00003803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7C00B3F0-A191-42F5-B4BB-33B31F633CCD}" type="TxLink">
                  <a:rPr lang="en-US" sz="9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seg/und</a:t>
                </a:fld>
                <a:endParaRPr lang="es-PE" sz="7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821" name="Rectángulo 820">
              <a:extLst>
                <a:ext uri="{FF2B5EF4-FFF2-40B4-BE49-F238E27FC236}">
                  <a16:creationId xmlns:a16="http://schemas.microsoft.com/office/drawing/2014/main" id="{00000000-0008-0000-0800-000035030000}"/>
                </a:ext>
              </a:extLst>
            </xdr:cNvPr>
            <xdr:cNvSpPr/>
          </xdr:nvSpPr>
          <xdr:spPr>
            <a:xfrm>
              <a:off x="3598332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790" name="Grupo 789">
            <a:extLst>
              <a:ext uri="{FF2B5EF4-FFF2-40B4-BE49-F238E27FC236}">
                <a16:creationId xmlns:a16="http://schemas.microsoft.com/office/drawing/2014/main" id="{00000000-0008-0000-0800-000016030000}"/>
              </a:ext>
            </a:extLst>
          </xdr:cNvPr>
          <xdr:cNvGrpSpPr/>
        </xdr:nvGrpSpPr>
        <xdr:grpSpPr>
          <a:xfrm>
            <a:off x="3598512" y="5719233"/>
            <a:ext cx="1706856" cy="337912"/>
            <a:chOff x="3594279" y="5397499"/>
            <a:chExt cx="1706856" cy="337912"/>
          </a:xfrm>
        </xdr:grpSpPr>
        <xdr:grpSp>
          <xdr:nvGrpSpPr>
            <xdr:cNvPr id="815" name="Grupo 814">
              <a:extLst>
                <a:ext uri="{FF2B5EF4-FFF2-40B4-BE49-F238E27FC236}">
                  <a16:creationId xmlns:a16="http://schemas.microsoft.com/office/drawing/2014/main" id="{00000000-0008-0000-0800-00002F030000}"/>
                </a:ext>
              </a:extLst>
            </xdr:cNvPr>
            <xdr:cNvGrpSpPr/>
          </xdr:nvGrpSpPr>
          <xdr:grpSpPr>
            <a:xfrm>
              <a:off x="3606789" y="5397499"/>
              <a:ext cx="1694346" cy="337912"/>
              <a:chOff x="3680873" y="5535083"/>
              <a:chExt cx="1512274" cy="337912"/>
            </a:xfrm>
          </xdr:grpSpPr>
          <xdr:sp macro="" textlink="">
            <xdr:nvSpPr>
              <xdr:cNvPr id="817" name="Rectángulo 816">
                <a:extLst>
                  <a:ext uri="{FF2B5EF4-FFF2-40B4-BE49-F238E27FC236}">
                    <a16:creationId xmlns:a16="http://schemas.microsoft.com/office/drawing/2014/main" id="{00000000-0008-0000-0800-000031030000}"/>
                  </a:ext>
                </a:extLst>
              </xdr:cNvPr>
              <xdr:cNvSpPr/>
            </xdr:nvSpPr>
            <xdr:spPr>
              <a:xfrm>
                <a:off x="3680873" y="5536916"/>
                <a:ext cx="489316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C/O  =    </a:t>
                </a:r>
              </a:p>
            </xdr:txBody>
          </xdr:sp>
          <xdr:sp macro="" textlink="'6.3'!H24">
            <xdr:nvSpPr>
              <xdr:cNvPr id="818" name="Rectángulo 817">
                <a:extLst>
                  <a:ext uri="{FF2B5EF4-FFF2-40B4-BE49-F238E27FC236}">
                    <a16:creationId xmlns:a16="http://schemas.microsoft.com/office/drawing/2014/main" id="{00000000-0008-0000-0800-00003203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F86A26BA-E386-4A62-A7B3-B879CA5F8C23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15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23">
            <xdr:nvSpPr>
              <xdr:cNvPr id="819" name="Rectángulo 818">
                <a:extLst>
                  <a:ext uri="{FF2B5EF4-FFF2-40B4-BE49-F238E27FC236}">
                    <a16:creationId xmlns:a16="http://schemas.microsoft.com/office/drawing/2014/main" id="{00000000-0008-0000-0800-00003303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188338B1-7C4C-40A3-B3AD-321C6CE16A10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min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816" name="Rectángulo 815">
              <a:extLst>
                <a:ext uri="{FF2B5EF4-FFF2-40B4-BE49-F238E27FC236}">
                  <a16:creationId xmlns:a16="http://schemas.microsoft.com/office/drawing/2014/main" id="{00000000-0008-0000-0800-000030030000}"/>
                </a:ext>
              </a:extLst>
            </xdr:cNvPr>
            <xdr:cNvSpPr/>
          </xdr:nvSpPr>
          <xdr:spPr>
            <a:xfrm>
              <a:off x="3594279" y="5397500"/>
              <a:ext cx="1693333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791" name="Grupo 790">
            <a:extLst>
              <a:ext uri="{FF2B5EF4-FFF2-40B4-BE49-F238E27FC236}">
                <a16:creationId xmlns:a16="http://schemas.microsoft.com/office/drawing/2014/main" id="{00000000-0008-0000-0800-000017030000}"/>
              </a:ext>
            </a:extLst>
          </xdr:cNvPr>
          <xdr:cNvGrpSpPr/>
        </xdr:nvGrpSpPr>
        <xdr:grpSpPr>
          <a:xfrm>
            <a:off x="3596104" y="7013121"/>
            <a:ext cx="1694661" cy="328083"/>
            <a:chOff x="3598221" y="5438320"/>
            <a:chExt cx="1694661" cy="328083"/>
          </a:xfrm>
        </xdr:grpSpPr>
        <xdr:grpSp>
          <xdr:nvGrpSpPr>
            <xdr:cNvPr id="810" name="Grupo 809">
              <a:extLst>
                <a:ext uri="{FF2B5EF4-FFF2-40B4-BE49-F238E27FC236}">
                  <a16:creationId xmlns:a16="http://schemas.microsoft.com/office/drawing/2014/main" id="{00000000-0008-0000-0800-00002A030000}"/>
                </a:ext>
              </a:extLst>
            </xdr:cNvPr>
            <xdr:cNvGrpSpPr/>
          </xdr:nvGrpSpPr>
          <xdr:grpSpPr>
            <a:xfrm>
              <a:off x="3599983" y="5453761"/>
              <a:ext cx="1648824" cy="275072"/>
              <a:chOff x="3674799" y="5591345"/>
              <a:chExt cx="1471644" cy="275072"/>
            </a:xfrm>
          </xdr:grpSpPr>
          <xdr:sp macro="" textlink="">
            <xdr:nvSpPr>
              <xdr:cNvPr id="812" name="Rectángulo 811">
                <a:extLst>
                  <a:ext uri="{FF2B5EF4-FFF2-40B4-BE49-F238E27FC236}">
                    <a16:creationId xmlns:a16="http://schemas.microsoft.com/office/drawing/2014/main" id="{00000000-0008-0000-0800-00002C030000}"/>
                  </a:ext>
                </a:extLst>
              </xdr:cNvPr>
              <xdr:cNvSpPr/>
            </xdr:nvSpPr>
            <xdr:spPr>
              <a:xfrm>
                <a:off x="3674799" y="5591345"/>
                <a:ext cx="504430" cy="26826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OEE =    </a:t>
                </a:r>
              </a:p>
            </xdr:txBody>
          </xdr:sp>
          <xdr:sp macro="" textlink="'6.3'!H33">
            <xdr:nvSpPr>
              <xdr:cNvPr id="813" name="Rectángulo 812">
                <a:extLst>
                  <a:ext uri="{FF2B5EF4-FFF2-40B4-BE49-F238E27FC236}">
                    <a16:creationId xmlns:a16="http://schemas.microsoft.com/office/drawing/2014/main" id="{00000000-0008-0000-0800-00002D030000}"/>
                  </a:ext>
                </a:extLst>
              </xdr:cNvPr>
              <xdr:cNvSpPr/>
            </xdr:nvSpPr>
            <xdr:spPr>
              <a:xfrm>
                <a:off x="4136182" y="5624890"/>
                <a:ext cx="547871" cy="224518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604DEB25-BC33-4C66-BADC-DE229420D0CB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70.2%</a:t>
                </a:fld>
                <a:endParaRPr lang="es-PE" sz="5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814" name="Rectángulo 813">
                <a:extLst>
                  <a:ext uri="{FF2B5EF4-FFF2-40B4-BE49-F238E27FC236}">
                    <a16:creationId xmlns:a16="http://schemas.microsoft.com/office/drawing/2014/main" id="{00000000-0008-0000-0800-00002E030000}"/>
                  </a:ext>
                </a:extLst>
              </xdr:cNvPr>
              <xdr:cNvSpPr/>
            </xdr:nvSpPr>
            <xdr:spPr>
              <a:xfrm>
                <a:off x="4684056" y="5607881"/>
                <a:ext cx="462387" cy="258536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811" name="Rectángulo 810">
              <a:extLst>
                <a:ext uri="{FF2B5EF4-FFF2-40B4-BE49-F238E27FC236}">
                  <a16:creationId xmlns:a16="http://schemas.microsoft.com/office/drawing/2014/main" id="{00000000-0008-0000-0800-00002B030000}"/>
                </a:ext>
              </a:extLst>
            </xdr:cNvPr>
            <xdr:cNvSpPr/>
          </xdr:nvSpPr>
          <xdr:spPr>
            <a:xfrm>
              <a:off x="3598221" y="5438320"/>
              <a:ext cx="169466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792" name="Grupo 791">
            <a:extLst>
              <a:ext uri="{FF2B5EF4-FFF2-40B4-BE49-F238E27FC236}">
                <a16:creationId xmlns:a16="http://schemas.microsoft.com/office/drawing/2014/main" id="{00000000-0008-0000-0800-000018030000}"/>
              </a:ext>
            </a:extLst>
          </xdr:cNvPr>
          <xdr:cNvGrpSpPr/>
        </xdr:nvGrpSpPr>
        <xdr:grpSpPr>
          <a:xfrm>
            <a:off x="3596532" y="6045199"/>
            <a:ext cx="1706719" cy="337912"/>
            <a:chOff x="3594416" y="5397499"/>
            <a:chExt cx="1706719" cy="337912"/>
          </a:xfrm>
        </xdr:grpSpPr>
        <xdr:grpSp>
          <xdr:nvGrpSpPr>
            <xdr:cNvPr id="805" name="Grupo 804">
              <a:extLst>
                <a:ext uri="{FF2B5EF4-FFF2-40B4-BE49-F238E27FC236}">
                  <a16:creationId xmlns:a16="http://schemas.microsoft.com/office/drawing/2014/main" id="{00000000-0008-0000-0800-00002503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807" name="Rectángulo 806">
                <a:extLst>
                  <a:ext uri="{FF2B5EF4-FFF2-40B4-BE49-F238E27FC236}">
                    <a16:creationId xmlns:a16="http://schemas.microsoft.com/office/drawing/2014/main" id="{00000000-0008-0000-0800-00002703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D      =    </a:t>
                </a:r>
              </a:p>
            </xdr:txBody>
          </xdr:sp>
          <xdr:sp macro="" textlink="'6.3'!H28">
            <xdr:nvSpPr>
              <xdr:cNvPr id="808" name="Rectángulo 807">
                <a:extLst>
                  <a:ext uri="{FF2B5EF4-FFF2-40B4-BE49-F238E27FC236}">
                    <a16:creationId xmlns:a16="http://schemas.microsoft.com/office/drawing/2014/main" id="{00000000-0008-0000-0800-00002803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382B90E2-F486-4E0C-A4DE-63E34DD0C088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84%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809" name="Rectángulo 808">
                <a:extLst>
                  <a:ext uri="{FF2B5EF4-FFF2-40B4-BE49-F238E27FC236}">
                    <a16:creationId xmlns:a16="http://schemas.microsoft.com/office/drawing/2014/main" id="{00000000-0008-0000-0800-00002903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806" name="Rectángulo 805">
              <a:extLst>
                <a:ext uri="{FF2B5EF4-FFF2-40B4-BE49-F238E27FC236}">
                  <a16:creationId xmlns:a16="http://schemas.microsoft.com/office/drawing/2014/main" id="{00000000-0008-0000-0800-000026030000}"/>
                </a:ext>
              </a:extLst>
            </xdr:cNvPr>
            <xdr:cNvSpPr/>
          </xdr:nvSpPr>
          <xdr:spPr>
            <a:xfrm>
              <a:off x="3594416" y="5397500"/>
              <a:ext cx="1694235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793" name="Grupo 792">
            <a:extLst>
              <a:ext uri="{FF2B5EF4-FFF2-40B4-BE49-F238E27FC236}">
                <a16:creationId xmlns:a16="http://schemas.microsoft.com/office/drawing/2014/main" id="{00000000-0008-0000-0800-000019030000}"/>
              </a:ext>
            </a:extLst>
          </xdr:cNvPr>
          <xdr:cNvGrpSpPr/>
        </xdr:nvGrpSpPr>
        <xdr:grpSpPr>
          <a:xfrm>
            <a:off x="3596532" y="6356349"/>
            <a:ext cx="1700369" cy="337912"/>
            <a:chOff x="3600766" y="5397499"/>
            <a:chExt cx="1700369" cy="337912"/>
          </a:xfrm>
        </xdr:grpSpPr>
        <xdr:grpSp>
          <xdr:nvGrpSpPr>
            <xdr:cNvPr id="800" name="Grupo 799">
              <a:extLst>
                <a:ext uri="{FF2B5EF4-FFF2-40B4-BE49-F238E27FC236}">
                  <a16:creationId xmlns:a16="http://schemas.microsoft.com/office/drawing/2014/main" id="{00000000-0008-0000-0800-000020030000}"/>
                </a:ext>
              </a:extLst>
            </xdr:cNvPr>
            <xdr:cNvGrpSpPr/>
          </xdr:nvGrpSpPr>
          <xdr:grpSpPr>
            <a:xfrm>
              <a:off x="3606788" y="5397499"/>
              <a:ext cx="1694347" cy="337912"/>
              <a:chOff x="3680872" y="5535083"/>
              <a:chExt cx="1512275" cy="337912"/>
            </a:xfrm>
          </xdr:grpSpPr>
          <xdr:sp macro="" textlink="">
            <xdr:nvSpPr>
              <xdr:cNvPr id="802" name="Rectángulo 801">
                <a:extLst>
                  <a:ext uri="{FF2B5EF4-FFF2-40B4-BE49-F238E27FC236}">
                    <a16:creationId xmlns:a16="http://schemas.microsoft.com/office/drawing/2014/main" id="{00000000-0008-0000-0800-000022030000}"/>
                  </a:ext>
                </a:extLst>
              </xdr:cNvPr>
              <xdr:cNvSpPr/>
            </xdr:nvSpPr>
            <xdr:spPr>
              <a:xfrm>
                <a:off x="3680872" y="5536916"/>
                <a:ext cx="504430" cy="335041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R      =    </a:t>
                </a:r>
              </a:p>
            </xdr:txBody>
          </xdr:sp>
          <xdr:sp macro="" textlink="'6.3'!H30">
            <xdr:nvSpPr>
              <xdr:cNvPr id="803" name="Rectángulo 802">
                <a:extLst>
                  <a:ext uri="{FF2B5EF4-FFF2-40B4-BE49-F238E27FC236}">
                    <a16:creationId xmlns:a16="http://schemas.microsoft.com/office/drawing/2014/main" id="{00000000-0008-0000-0800-00002303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3729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30C3BDEA-04B3-4D6B-928D-7C055E9CA44A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89.7%</a:t>
                </a:fld>
                <a:endParaRPr lang="es-PE" sz="1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804" name="Rectángulo 803">
                <a:extLst>
                  <a:ext uri="{FF2B5EF4-FFF2-40B4-BE49-F238E27FC236}">
                    <a16:creationId xmlns:a16="http://schemas.microsoft.com/office/drawing/2014/main" id="{00000000-0008-0000-0800-000024030000}"/>
                  </a:ext>
                </a:extLst>
              </xdr:cNvPr>
              <xdr:cNvSpPr/>
            </xdr:nvSpPr>
            <xdr:spPr>
              <a:xfrm>
                <a:off x="4684055" y="5536160"/>
                <a:ext cx="509092" cy="33683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801" name="Rectángulo 800">
              <a:extLst>
                <a:ext uri="{FF2B5EF4-FFF2-40B4-BE49-F238E27FC236}">
                  <a16:creationId xmlns:a16="http://schemas.microsoft.com/office/drawing/2014/main" id="{00000000-0008-0000-0800-000021030000}"/>
                </a:ext>
              </a:extLst>
            </xdr:cNvPr>
            <xdr:cNvSpPr/>
          </xdr:nvSpPr>
          <xdr:spPr>
            <a:xfrm>
              <a:off x="3600766" y="5397500"/>
              <a:ext cx="1694234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grpSp>
        <xdr:nvGrpSpPr>
          <xdr:cNvPr id="794" name="Grupo 793">
            <a:extLst>
              <a:ext uri="{FF2B5EF4-FFF2-40B4-BE49-F238E27FC236}">
                <a16:creationId xmlns:a16="http://schemas.microsoft.com/office/drawing/2014/main" id="{00000000-0008-0000-0800-00001A030000}"/>
              </a:ext>
            </a:extLst>
          </xdr:cNvPr>
          <xdr:cNvGrpSpPr/>
        </xdr:nvGrpSpPr>
        <xdr:grpSpPr>
          <a:xfrm>
            <a:off x="3597910" y="6685265"/>
            <a:ext cx="1693001" cy="329217"/>
            <a:chOff x="3597910" y="5394098"/>
            <a:chExt cx="1693001" cy="329217"/>
          </a:xfrm>
        </xdr:grpSpPr>
        <xdr:grpSp>
          <xdr:nvGrpSpPr>
            <xdr:cNvPr id="795" name="Grupo 794">
              <a:extLst>
                <a:ext uri="{FF2B5EF4-FFF2-40B4-BE49-F238E27FC236}">
                  <a16:creationId xmlns:a16="http://schemas.microsoft.com/office/drawing/2014/main" id="{00000000-0008-0000-0800-00001B030000}"/>
                </a:ext>
              </a:extLst>
            </xdr:cNvPr>
            <xdr:cNvGrpSpPr/>
          </xdr:nvGrpSpPr>
          <xdr:grpSpPr>
            <a:xfrm>
              <a:off x="3606786" y="5397499"/>
              <a:ext cx="1670518" cy="325816"/>
              <a:chOff x="3680872" y="5535083"/>
              <a:chExt cx="1491007" cy="325816"/>
            </a:xfrm>
          </xdr:grpSpPr>
          <xdr:sp macro="" textlink="">
            <xdr:nvSpPr>
              <xdr:cNvPr id="797" name="Rectángulo 796">
                <a:extLst>
                  <a:ext uri="{FF2B5EF4-FFF2-40B4-BE49-F238E27FC236}">
                    <a16:creationId xmlns:a16="http://schemas.microsoft.com/office/drawing/2014/main" id="{00000000-0008-0000-0800-00001D030000}"/>
                  </a:ext>
                </a:extLst>
              </xdr:cNvPr>
              <xdr:cNvSpPr/>
            </xdr:nvSpPr>
            <xdr:spPr>
              <a:xfrm>
                <a:off x="3680872" y="5558140"/>
                <a:ext cx="504430" cy="27214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100">
                    <a:solidFill>
                      <a:schemeClr val="tx1"/>
                    </a:solidFill>
                    <a:latin typeface="+mn-lt"/>
                  </a:rPr>
                  <a:t>C      =    </a:t>
                </a:r>
              </a:p>
            </xdr:txBody>
          </xdr:sp>
          <xdr:sp macro="" textlink="'6.3'!H32">
            <xdr:nvSpPr>
              <xdr:cNvPr id="798" name="Rectángulo 797">
                <a:extLst>
                  <a:ext uri="{FF2B5EF4-FFF2-40B4-BE49-F238E27FC236}">
                    <a16:creationId xmlns:a16="http://schemas.microsoft.com/office/drawing/2014/main" id="{00000000-0008-0000-0800-00001E030000}"/>
                  </a:ext>
                </a:extLst>
              </xdr:cNvPr>
              <xdr:cNvSpPr/>
            </xdr:nvSpPr>
            <xdr:spPr>
              <a:xfrm>
                <a:off x="4136182" y="5535083"/>
                <a:ext cx="547871" cy="319013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6E87D6B8-E176-4256-A91C-D4288ED4B653}" type="TxLink">
                  <a:rPr lang="en-US" sz="11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93.4%</a:t>
                </a:fld>
                <a:endParaRPr lang="es-PE" sz="200" b="0">
                  <a:solidFill>
                    <a:schemeClr val="tx1"/>
                  </a:solidFill>
                  <a:latin typeface="+mn-lt"/>
                </a:endParaRPr>
              </a:p>
            </xdr:txBody>
          </xdr:sp>
          <xdr:sp macro="" textlink="'6.3'!F33">
            <xdr:nvSpPr>
              <xdr:cNvPr id="799" name="Rectángulo 798">
                <a:extLst>
                  <a:ext uri="{FF2B5EF4-FFF2-40B4-BE49-F238E27FC236}">
                    <a16:creationId xmlns:a16="http://schemas.microsoft.com/office/drawing/2014/main" id="{00000000-0008-0000-0800-00001F030000}"/>
                  </a:ext>
                </a:extLst>
              </xdr:cNvPr>
              <xdr:cNvSpPr/>
            </xdr:nvSpPr>
            <xdr:spPr>
              <a:xfrm>
                <a:off x="4684057" y="5536160"/>
                <a:ext cx="487822" cy="324739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fld id="{C6082A87-6621-4711-A7AB-8118BE545631}" type="TxLink">
                  <a:rPr lang="en-US" sz="1000" b="0" i="0" u="none" strike="noStrike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pPr algn="ctr"/>
                  <a:t>%</a:t>
                </a:fld>
                <a:endParaRPr lang="es-PE" sz="3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sp macro="" textlink="">
          <xdr:nvSpPr>
            <xdr:cNvPr id="796" name="Rectángulo 795">
              <a:extLst>
                <a:ext uri="{FF2B5EF4-FFF2-40B4-BE49-F238E27FC236}">
                  <a16:creationId xmlns:a16="http://schemas.microsoft.com/office/drawing/2014/main" id="{00000000-0008-0000-0800-00001C030000}"/>
                </a:ext>
              </a:extLst>
            </xdr:cNvPr>
            <xdr:cNvSpPr/>
          </xdr:nvSpPr>
          <xdr:spPr>
            <a:xfrm>
              <a:off x="3597910" y="5394098"/>
              <a:ext cx="1693001" cy="328083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1</xdr:col>
      <xdr:colOff>730252</xdr:colOff>
      <xdr:row>39</xdr:row>
      <xdr:rowOff>105835</xdr:rowOff>
    </xdr:from>
    <xdr:to>
      <xdr:col>2</xdr:col>
      <xdr:colOff>825500</xdr:colOff>
      <xdr:row>42</xdr:row>
      <xdr:rowOff>84668</xdr:rowOff>
    </xdr:to>
    <xdr:sp macro="" textlink="">
      <xdr:nvSpPr>
        <xdr:cNvPr id="896" name="CuadroTexto 895">
          <a:extLst>
            <a:ext uri="{FF2B5EF4-FFF2-40B4-BE49-F238E27FC236}">
              <a16:creationId xmlns:a16="http://schemas.microsoft.com/office/drawing/2014/main" id="{00000000-0008-0000-0800-000080030000}"/>
            </a:ext>
          </a:extLst>
        </xdr:cNvPr>
        <xdr:cNvSpPr txBox="1"/>
      </xdr:nvSpPr>
      <xdr:spPr>
        <a:xfrm>
          <a:off x="1598085" y="7535335"/>
          <a:ext cx="963082" cy="550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Inventario (días)</a:t>
          </a:r>
        </a:p>
      </xdr:txBody>
    </xdr:sp>
    <xdr:clientData/>
  </xdr:twoCellAnchor>
  <xdr:twoCellAnchor>
    <xdr:from>
      <xdr:col>1</xdr:col>
      <xdr:colOff>762000</xdr:colOff>
      <xdr:row>42</xdr:row>
      <xdr:rowOff>179917</xdr:rowOff>
    </xdr:from>
    <xdr:to>
      <xdr:col>2</xdr:col>
      <xdr:colOff>747181</xdr:colOff>
      <xdr:row>45</xdr:row>
      <xdr:rowOff>105833</xdr:rowOff>
    </xdr:to>
    <xdr:sp macro="" textlink="">
      <xdr:nvSpPr>
        <xdr:cNvPr id="897" name="CuadroTexto 896">
          <a:extLst>
            <a:ext uri="{FF2B5EF4-FFF2-40B4-BE49-F238E27FC236}">
              <a16:creationId xmlns:a16="http://schemas.microsoft.com/office/drawing/2014/main" id="{00000000-0008-0000-0800-000081030000}"/>
            </a:ext>
          </a:extLst>
        </xdr:cNvPr>
        <xdr:cNvSpPr txBox="1"/>
      </xdr:nvSpPr>
      <xdr:spPr>
        <a:xfrm>
          <a:off x="1629833" y="8180917"/>
          <a:ext cx="853015" cy="497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C/T</a:t>
          </a:r>
        </a:p>
        <a:p>
          <a:pPr algn="ctr"/>
          <a:r>
            <a:rPr lang="en-US" sz="12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(seg/und)</a:t>
          </a:r>
        </a:p>
      </xdr:txBody>
    </xdr:sp>
    <xdr:clientData/>
  </xdr:twoCellAnchor>
  <xdr:twoCellAnchor>
    <xdr:from>
      <xdr:col>2</xdr:col>
      <xdr:colOff>819149</xdr:colOff>
      <xdr:row>40</xdr:row>
      <xdr:rowOff>151078</xdr:rowOff>
    </xdr:from>
    <xdr:to>
      <xdr:col>4</xdr:col>
      <xdr:colOff>85725</xdr:colOff>
      <xdr:row>42</xdr:row>
      <xdr:rowOff>34661</xdr:rowOff>
    </xdr:to>
    <xdr:sp macro="" textlink="'6.3'!P15">
      <xdr:nvSpPr>
        <xdr:cNvPr id="898" name="CuadroTexto 897">
          <a:extLst>
            <a:ext uri="{FF2B5EF4-FFF2-40B4-BE49-F238E27FC236}">
              <a16:creationId xmlns:a16="http://schemas.microsoft.com/office/drawing/2014/main" id="{00000000-0008-0000-0800-000082030000}"/>
            </a:ext>
          </a:extLst>
        </xdr:cNvPr>
        <xdr:cNvSpPr txBox="1"/>
      </xdr:nvSpPr>
      <xdr:spPr>
        <a:xfrm>
          <a:off x="2557462" y="7771078"/>
          <a:ext cx="897732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3342522-CE6B-44C2-8F55-272335D76F9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2.48</a:t>
          </a:fld>
          <a:endParaRPr lang="en-US" sz="1050" b="0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4</xdr:col>
      <xdr:colOff>600074</xdr:colOff>
      <xdr:row>43</xdr:row>
      <xdr:rowOff>39159</xdr:rowOff>
    </xdr:from>
    <xdr:to>
      <xdr:col>5</xdr:col>
      <xdr:colOff>733425</xdr:colOff>
      <xdr:row>44</xdr:row>
      <xdr:rowOff>113242</xdr:rowOff>
    </xdr:to>
    <xdr:sp macro="" textlink="'6.3'!G21">
      <xdr:nvSpPr>
        <xdr:cNvPr id="899" name="CuadroTexto 898">
          <a:extLst>
            <a:ext uri="{FF2B5EF4-FFF2-40B4-BE49-F238E27FC236}">
              <a16:creationId xmlns:a16="http://schemas.microsoft.com/office/drawing/2014/main" id="{00000000-0008-0000-0800-000083030000}"/>
            </a:ext>
          </a:extLst>
        </xdr:cNvPr>
        <xdr:cNvSpPr txBox="1"/>
      </xdr:nvSpPr>
      <xdr:spPr>
        <a:xfrm>
          <a:off x="3962399" y="8040159"/>
          <a:ext cx="895351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0A912F3-CEE4-4AA6-BAE1-E68CDF09F8C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45.1</a:t>
          </a:fld>
          <a:endParaRPr lang="en-US" sz="1000" b="0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6</xdr:col>
      <xdr:colOff>433387</xdr:colOff>
      <xdr:row>40</xdr:row>
      <xdr:rowOff>132027</xdr:rowOff>
    </xdr:from>
    <xdr:to>
      <xdr:col>7</xdr:col>
      <xdr:colOff>566738</xdr:colOff>
      <xdr:row>42</xdr:row>
      <xdr:rowOff>35718</xdr:rowOff>
    </xdr:to>
    <xdr:sp macro="" textlink="'6.3'!Q15">
      <xdr:nvSpPr>
        <xdr:cNvPr id="900" name="CuadroTexto 899">
          <a:extLst>
            <a:ext uri="{FF2B5EF4-FFF2-40B4-BE49-F238E27FC236}">
              <a16:creationId xmlns:a16="http://schemas.microsoft.com/office/drawing/2014/main" id="{00000000-0008-0000-0800-000084030000}"/>
            </a:ext>
          </a:extLst>
        </xdr:cNvPr>
        <xdr:cNvSpPr txBox="1"/>
      </xdr:nvSpPr>
      <xdr:spPr>
        <a:xfrm>
          <a:off x="5326856" y="7752027"/>
          <a:ext cx="895351" cy="2846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EBC7282-5700-41F2-8D67-A3D94FAE993C}" type="TxLink">
            <a:rPr lang="en-US" sz="1100" b="0" i="0" u="none" strike="noStrike">
              <a:solidFill>
                <a:schemeClr val="tx1"/>
              </a:solidFill>
              <a:latin typeface="Calibri"/>
              <a:ea typeface="Calibri"/>
              <a:cs typeface="Calibri"/>
            </a:rPr>
            <a:pPr algn="ctr"/>
            <a:t>0.88</a:t>
          </a:fld>
          <a:endParaRPr lang="en-US" sz="10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8</xdr:col>
      <xdr:colOff>346074</xdr:colOff>
      <xdr:row>43</xdr:row>
      <xdr:rowOff>39159</xdr:rowOff>
    </xdr:from>
    <xdr:to>
      <xdr:col>9</xdr:col>
      <xdr:colOff>479425</xdr:colOff>
      <xdr:row>44</xdr:row>
      <xdr:rowOff>113242</xdr:rowOff>
    </xdr:to>
    <xdr:sp macro="" textlink="'6.3'!H21">
      <xdr:nvSpPr>
        <xdr:cNvPr id="901" name="CuadroTexto 900">
          <a:extLst>
            <a:ext uri="{FF2B5EF4-FFF2-40B4-BE49-F238E27FC236}">
              <a16:creationId xmlns:a16="http://schemas.microsoft.com/office/drawing/2014/main" id="{00000000-0008-0000-0800-000085030000}"/>
            </a:ext>
          </a:extLst>
        </xdr:cNvPr>
        <xdr:cNvSpPr txBox="1"/>
      </xdr:nvSpPr>
      <xdr:spPr>
        <a:xfrm>
          <a:off x="6759574" y="8230659"/>
          <a:ext cx="895351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ADC3255-4CB7-443B-9D3E-27A02F38ED96}" type="TxLink">
            <a:rPr lang="en-US" sz="1100" b="0" i="0" u="none" strike="noStrike">
              <a:solidFill>
                <a:schemeClr val="tx1"/>
              </a:solidFill>
              <a:latin typeface="Calibri"/>
              <a:ea typeface="Calibri"/>
              <a:cs typeface="Calibri"/>
            </a:rPr>
            <a:pPr algn="ctr"/>
            <a:t>16.6</a:t>
          </a:fld>
          <a:endParaRPr lang="en-US" sz="8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10</xdr:col>
      <xdr:colOff>85724</xdr:colOff>
      <xdr:row>40</xdr:row>
      <xdr:rowOff>122503</xdr:rowOff>
    </xdr:from>
    <xdr:to>
      <xdr:col>11</xdr:col>
      <xdr:colOff>219075</xdr:colOff>
      <xdr:row>42</xdr:row>
      <xdr:rowOff>0</xdr:rowOff>
    </xdr:to>
    <xdr:sp macro="" textlink="'6.3'!R15">
      <xdr:nvSpPr>
        <xdr:cNvPr id="902" name="CuadroTexto 901">
          <a:extLst>
            <a:ext uri="{FF2B5EF4-FFF2-40B4-BE49-F238E27FC236}">
              <a16:creationId xmlns:a16="http://schemas.microsoft.com/office/drawing/2014/main" id="{00000000-0008-0000-0800-000086030000}"/>
            </a:ext>
          </a:extLst>
        </xdr:cNvPr>
        <xdr:cNvSpPr txBox="1"/>
      </xdr:nvSpPr>
      <xdr:spPr>
        <a:xfrm>
          <a:off x="8027193" y="7742503"/>
          <a:ext cx="895351" cy="2584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95A70B0-4D36-458A-9BF9-4904021FAC20}" type="TxLink">
            <a:rPr lang="en-US" sz="1100" b="0" i="0" u="none" strike="noStrike">
              <a:solidFill>
                <a:schemeClr val="tx1"/>
              </a:solidFill>
              <a:latin typeface="Calibri"/>
              <a:ea typeface="Calibri"/>
              <a:cs typeface="Calibri"/>
            </a:rPr>
            <a:pPr algn="ctr"/>
            <a:t>0.14</a:t>
          </a:fld>
          <a:endParaRPr lang="en-US" sz="10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538161</xdr:colOff>
      <xdr:row>40</xdr:row>
      <xdr:rowOff>110597</xdr:rowOff>
    </xdr:from>
    <xdr:to>
      <xdr:col>14</xdr:col>
      <xdr:colOff>671512</xdr:colOff>
      <xdr:row>42</xdr:row>
      <xdr:rowOff>0</xdr:rowOff>
    </xdr:to>
    <xdr:sp macro="" textlink="'6.3'!S15">
      <xdr:nvSpPr>
        <xdr:cNvPr id="903" name="CuadroTexto 902">
          <a:extLst>
            <a:ext uri="{FF2B5EF4-FFF2-40B4-BE49-F238E27FC236}">
              <a16:creationId xmlns:a16="http://schemas.microsoft.com/office/drawing/2014/main" id="{00000000-0008-0000-0800-000087030000}"/>
            </a:ext>
          </a:extLst>
        </xdr:cNvPr>
        <xdr:cNvSpPr txBox="1"/>
      </xdr:nvSpPr>
      <xdr:spPr>
        <a:xfrm>
          <a:off x="10765630" y="7730597"/>
          <a:ext cx="895351" cy="2704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27572A8-1B9D-4B85-A3CB-F687A56A1EC6}" type="TxLink">
            <a:rPr lang="en-US" sz="1100" b="0" i="0" u="none" strike="noStrike">
              <a:solidFill>
                <a:schemeClr val="tx1"/>
              </a:solidFill>
              <a:latin typeface="Calibri"/>
              <a:ea typeface="Calibri"/>
              <a:cs typeface="Calibri"/>
            </a:rPr>
            <a:pPr algn="ctr"/>
            <a:t>0.06</a:t>
          </a:fld>
          <a:endParaRPr lang="en-US" sz="10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17</xdr:col>
      <xdr:colOff>276224</xdr:colOff>
      <xdr:row>40</xdr:row>
      <xdr:rowOff>53447</xdr:rowOff>
    </xdr:from>
    <xdr:to>
      <xdr:col>18</xdr:col>
      <xdr:colOff>409575</xdr:colOff>
      <xdr:row>41</xdr:row>
      <xdr:rowOff>142875</xdr:rowOff>
    </xdr:to>
    <xdr:sp macro="" textlink="'6.3'!T15">
      <xdr:nvSpPr>
        <xdr:cNvPr id="905" name="CuadroTexto 904">
          <a:extLst>
            <a:ext uri="{FF2B5EF4-FFF2-40B4-BE49-F238E27FC236}">
              <a16:creationId xmlns:a16="http://schemas.microsoft.com/office/drawing/2014/main" id="{00000000-0008-0000-0800-000089030000}"/>
            </a:ext>
          </a:extLst>
        </xdr:cNvPr>
        <xdr:cNvSpPr txBox="1"/>
      </xdr:nvSpPr>
      <xdr:spPr>
        <a:xfrm>
          <a:off x="13551693" y="7673447"/>
          <a:ext cx="895351" cy="279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F428A9A-6D59-4659-BA8D-C0F3514FC21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1.06</a:t>
          </a:fld>
          <a:endParaRPr lang="en-US" sz="8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11</xdr:col>
      <xdr:colOff>666749</xdr:colOff>
      <xdr:row>43</xdr:row>
      <xdr:rowOff>39159</xdr:rowOff>
    </xdr:from>
    <xdr:to>
      <xdr:col>13</xdr:col>
      <xdr:colOff>38100</xdr:colOff>
      <xdr:row>44</xdr:row>
      <xdr:rowOff>113242</xdr:rowOff>
    </xdr:to>
    <xdr:sp macro="" textlink="'6.3'!I21">
      <xdr:nvSpPr>
        <xdr:cNvPr id="906" name="CuadroTexto 905">
          <a:extLst>
            <a:ext uri="{FF2B5EF4-FFF2-40B4-BE49-F238E27FC236}">
              <a16:creationId xmlns:a16="http://schemas.microsoft.com/office/drawing/2014/main" id="{00000000-0008-0000-0800-00008A030000}"/>
            </a:ext>
          </a:extLst>
        </xdr:cNvPr>
        <xdr:cNvSpPr txBox="1"/>
      </xdr:nvSpPr>
      <xdr:spPr>
        <a:xfrm>
          <a:off x="9363074" y="8040159"/>
          <a:ext cx="895351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7C19386-0293-4FE3-AF25-5D66EB02793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22.4</a:t>
          </a:fld>
          <a:endParaRPr lang="en-US" sz="6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15</xdr:col>
      <xdr:colOff>419099</xdr:colOff>
      <xdr:row>43</xdr:row>
      <xdr:rowOff>29634</xdr:rowOff>
    </xdr:from>
    <xdr:to>
      <xdr:col>16</xdr:col>
      <xdr:colOff>552450</xdr:colOff>
      <xdr:row>44</xdr:row>
      <xdr:rowOff>103717</xdr:rowOff>
    </xdr:to>
    <xdr:sp macro="" textlink="'6.3'!J21">
      <xdr:nvSpPr>
        <xdr:cNvPr id="907" name="CuadroTexto 906">
          <a:extLst>
            <a:ext uri="{FF2B5EF4-FFF2-40B4-BE49-F238E27FC236}">
              <a16:creationId xmlns:a16="http://schemas.microsoft.com/office/drawing/2014/main" id="{00000000-0008-0000-0800-00008B030000}"/>
            </a:ext>
          </a:extLst>
        </xdr:cNvPr>
        <xdr:cNvSpPr txBox="1"/>
      </xdr:nvSpPr>
      <xdr:spPr>
        <a:xfrm>
          <a:off x="12163424" y="8030634"/>
          <a:ext cx="895351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48166A6-8671-4769-B08D-03B4C9432AC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30.6</a:t>
          </a:fld>
          <a:endParaRPr lang="en-US" sz="600" b="0" i="0" u="none" strike="noStrike">
            <a:solidFill>
              <a:schemeClr val="tx1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613833</xdr:colOff>
      <xdr:row>42</xdr:row>
      <xdr:rowOff>105833</xdr:rowOff>
    </xdr:from>
    <xdr:to>
      <xdr:col>6</xdr:col>
      <xdr:colOff>394938</xdr:colOff>
      <xdr:row>44</xdr:row>
      <xdr:rowOff>157655</xdr:rowOff>
    </xdr:to>
    <xdr:grpSp>
      <xdr:nvGrpSpPr>
        <xdr:cNvPr id="911" name="Grupo 910">
          <a:extLst>
            <a:ext uri="{FF2B5EF4-FFF2-40B4-BE49-F238E27FC236}">
              <a16:creationId xmlns:a16="http://schemas.microsoft.com/office/drawing/2014/main" id="{00000000-0008-0000-0800-00008F030000}"/>
            </a:ext>
          </a:extLst>
        </xdr:cNvPr>
        <xdr:cNvGrpSpPr/>
      </xdr:nvGrpSpPr>
      <xdr:grpSpPr>
        <a:xfrm>
          <a:off x="1481666" y="8106833"/>
          <a:ext cx="3802772" cy="432822"/>
          <a:chOff x="1479959" y="8106833"/>
          <a:chExt cx="3801305" cy="432822"/>
        </a:xfrm>
      </xdr:grpSpPr>
      <xdr:cxnSp macro="">
        <xdr:nvCxnSpPr>
          <xdr:cNvPr id="840" name="Conector recto 839">
            <a:extLst>
              <a:ext uri="{FF2B5EF4-FFF2-40B4-BE49-F238E27FC236}">
                <a16:creationId xmlns:a16="http://schemas.microsoft.com/office/drawing/2014/main" id="{00000000-0008-0000-0800-000048030000}"/>
              </a:ext>
            </a:extLst>
          </xdr:cNvPr>
          <xdr:cNvCxnSpPr/>
        </xdr:nvCxnSpPr>
        <xdr:spPr>
          <a:xfrm>
            <a:off x="3516273" y="8130737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39" name="Conector recto 838">
            <a:extLst>
              <a:ext uri="{FF2B5EF4-FFF2-40B4-BE49-F238E27FC236}">
                <a16:creationId xmlns:a16="http://schemas.microsoft.com/office/drawing/2014/main" id="{00000000-0008-0000-0800-000047030000}"/>
              </a:ext>
            </a:extLst>
          </xdr:cNvPr>
          <xdr:cNvCxnSpPr/>
        </xdr:nvCxnSpPr>
        <xdr:spPr>
          <a:xfrm>
            <a:off x="1479959" y="8106833"/>
            <a:ext cx="2040812" cy="25312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08" name="Conector recto 907">
            <a:extLst>
              <a:ext uri="{FF2B5EF4-FFF2-40B4-BE49-F238E27FC236}">
                <a16:creationId xmlns:a16="http://schemas.microsoft.com/office/drawing/2014/main" id="{00000000-0008-0000-0800-00008C030000}"/>
              </a:ext>
            </a:extLst>
          </xdr:cNvPr>
          <xdr:cNvCxnSpPr/>
        </xdr:nvCxnSpPr>
        <xdr:spPr>
          <a:xfrm flipV="1">
            <a:off x="3524608" y="8526037"/>
            <a:ext cx="1756656" cy="7899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10" name="Conector recto 909">
            <a:extLst>
              <a:ext uri="{FF2B5EF4-FFF2-40B4-BE49-F238E27FC236}">
                <a16:creationId xmlns:a16="http://schemas.microsoft.com/office/drawing/2014/main" id="{00000000-0008-0000-0800-00008E030000}"/>
              </a:ext>
            </a:extLst>
          </xdr:cNvPr>
          <xdr:cNvCxnSpPr/>
        </xdr:nvCxnSpPr>
        <xdr:spPr>
          <a:xfrm>
            <a:off x="5271949" y="8116798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378278</xdr:colOff>
      <xdr:row>42</xdr:row>
      <xdr:rowOff>106273</xdr:rowOff>
    </xdr:from>
    <xdr:to>
      <xdr:col>10</xdr:col>
      <xdr:colOff>71089</xdr:colOff>
      <xdr:row>44</xdr:row>
      <xdr:rowOff>148130</xdr:rowOff>
    </xdr:to>
    <xdr:grpSp>
      <xdr:nvGrpSpPr>
        <xdr:cNvPr id="912" name="Grupo 911">
          <a:extLst>
            <a:ext uri="{FF2B5EF4-FFF2-40B4-BE49-F238E27FC236}">
              <a16:creationId xmlns:a16="http://schemas.microsoft.com/office/drawing/2014/main" id="{00000000-0008-0000-0800-000090030000}"/>
            </a:ext>
          </a:extLst>
        </xdr:cNvPr>
        <xdr:cNvGrpSpPr/>
      </xdr:nvGrpSpPr>
      <xdr:grpSpPr>
        <a:xfrm>
          <a:off x="5267778" y="8107273"/>
          <a:ext cx="2740811" cy="422857"/>
          <a:chOff x="2540453" y="8116798"/>
          <a:chExt cx="2740811" cy="422857"/>
        </a:xfrm>
      </xdr:grpSpPr>
      <xdr:cxnSp macro="">
        <xdr:nvCxnSpPr>
          <xdr:cNvPr id="913" name="Conector recto 912">
            <a:extLst>
              <a:ext uri="{FF2B5EF4-FFF2-40B4-BE49-F238E27FC236}">
                <a16:creationId xmlns:a16="http://schemas.microsoft.com/office/drawing/2014/main" id="{00000000-0008-0000-0800-000091030000}"/>
              </a:ext>
            </a:extLst>
          </xdr:cNvPr>
          <xdr:cNvCxnSpPr/>
        </xdr:nvCxnSpPr>
        <xdr:spPr>
          <a:xfrm>
            <a:off x="3516273" y="8130737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14" name="Conector recto 913">
            <a:extLst>
              <a:ext uri="{FF2B5EF4-FFF2-40B4-BE49-F238E27FC236}">
                <a16:creationId xmlns:a16="http://schemas.microsoft.com/office/drawing/2014/main" id="{00000000-0008-0000-0800-000092030000}"/>
              </a:ext>
            </a:extLst>
          </xdr:cNvPr>
          <xdr:cNvCxnSpPr/>
        </xdr:nvCxnSpPr>
        <xdr:spPr>
          <a:xfrm>
            <a:off x="2540453" y="8127547"/>
            <a:ext cx="980319" cy="459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15" name="Conector recto 914">
            <a:extLst>
              <a:ext uri="{FF2B5EF4-FFF2-40B4-BE49-F238E27FC236}">
                <a16:creationId xmlns:a16="http://schemas.microsoft.com/office/drawing/2014/main" id="{00000000-0008-0000-0800-000093030000}"/>
              </a:ext>
            </a:extLst>
          </xdr:cNvPr>
          <xdr:cNvCxnSpPr/>
        </xdr:nvCxnSpPr>
        <xdr:spPr>
          <a:xfrm flipV="1">
            <a:off x="3524608" y="8526037"/>
            <a:ext cx="1756656" cy="7899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16" name="Conector recto 915">
            <a:extLst>
              <a:ext uri="{FF2B5EF4-FFF2-40B4-BE49-F238E27FC236}">
                <a16:creationId xmlns:a16="http://schemas.microsoft.com/office/drawing/2014/main" id="{00000000-0008-0000-0800-000094030000}"/>
              </a:ext>
            </a:extLst>
          </xdr:cNvPr>
          <xdr:cNvCxnSpPr/>
        </xdr:nvCxnSpPr>
        <xdr:spPr>
          <a:xfrm>
            <a:off x="5271949" y="8116798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54428</xdr:colOff>
      <xdr:row>42</xdr:row>
      <xdr:rowOff>87223</xdr:rowOff>
    </xdr:from>
    <xdr:to>
      <xdr:col>13</xdr:col>
      <xdr:colOff>509239</xdr:colOff>
      <xdr:row>44</xdr:row>
      <xdr:rowOff>129080</xdr:rowOff>
    </xdr:to>
    <xdr:grpSp>
      <xdr:nvGrpSpPr>
        <xdr:cNvPr id="917" name="Grupo 916">
          <a:extLst>
            <a:ext uri="{FF2B5EF4-FFF2-40B4-BE49-F238E27FC236}">
              <a16:creationId xmlns:a16="http://schemas.microsoft.com/office/drawing/2014/main" id="{00000000-0008-0000-0800-000095030000}"/>
            </a:ext>
          </a:extLst>
        </xdr:cNvPr>
        <xdr:cNvGrpSpPr/>
      </xdr:nvGrpSpPr>
      <xdr:grpSpPr>
        <a:xfrm>
          <a:off x="7991928" y="8088223"/>
          <a:ext cx="2740811" cy="422857"/>
          <a:chOff x="2540453" y="8116798"/>
          <a:chExt cx="2740811" cy="422857"/>
        </a:xfrm>
      </xdr:grpSpPr>
      <xdr:cxnSp macro="">
        <xdr:nvCxnSpPr>
          <xdr:cNvPr id="918" name="Conector recto 917">
            <a:extLst>
              <a:ext uri="{FF2B5EF4-FFF2-40B4-BE49-F238E27FC236}">
                <a16:creationId xmlns:a16="http://schemas.microsoft.com/office/drawing/2014/main" id="{00000000-0008-0000-0800-000096030000}"/>
              </a:ext>
            </a:extLst>
          </xdr:cNvPr>
          <xdr:cNvCxnSpPr/>
        </xdr:nvCxnSpPr>
        <xdr:spPr>
          <a:xfrm>
            <a:off x="3516273" y="8130737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19" name="Conector recto 918">
            <a:extLst>
              <a:ext uri="{FF2B5EF4-FFF2-40B4-BE49-F238E27FC236}">
                <a16:creationId xmlns:a16="http://schemas.microsoft.com/office/drawing/2014/main" id="{00000000-0008-0000-0800-000097030000}"/>
              </a:ext>
            </a:extLst>
          </xdr:cNvPr>
          <xdr:cNvCxnSpPr/>
        </xdr:nvCxnSpPr>
        <xdr:spPr>
          <a:xfrm>
            <a:off x="2540453" y="8127547"/>
            <a:ext cx="980319" cy="459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0" name="Conector recto 919">
            <a:extLst>
              <a:ext uri="{FF2B5EF4-FFF2-40B4-BE49-F238E27FC236}">
                <a16:creationId xmlns:a16="http://schemas.microsoft.com/office/drawing/2014/main" id="{00000000-0008-0000-0800-000098030000}"/>
              </a:ext>
            </a:extLst>
          </xdr:cNvPr>
          <xdr:cNvCxnSpPr/>
        </xdr:nvCxnSpPr>
        <xdr:spPr>
          <a:xfrm flipV="1">
            <a:off x="3524608" y="8526037"/>
            <a:ext cx="1756656" cy="7899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1" name="Conector recto 920">
            <a:extLst>
              <a:ext uri="{FF2B5EF4-FFF2-40B4-BE49-F238E27FC236}">
                <a16:creationId xmlns:a16="http://schemas.microsoft.com/office/drawing/2014/main" id="{00000000-0008-0000-0800-000099030000}"/>
              </a:ext>
            </a:extLst>
          </xdr:cNvPr>
          <xdr:cNvCxnSpPr/>
        </xdr:nvCxnSpPr>
        <xdr:spPr>
          <a:xfrm>
            <a:off x="5271949" y="8116798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492578</xdr:colOff>
      <xdr:row>42</xdr:row>
      <xdr:rowOff>77698</xdr:rowOff>
    </xdr:from>
    <xdr:to>
      <xdr:col>17</xdr:col>
      <xdr:colOff>185389</xdr:colOff>
      <xdr:row>44</xdr:row>
      <xdr:rowOff>119555</xdr:rowOff>
    </xdr:to>
    <xdr:grpSp>
      <xdr:nvGrpSpPr>
        <xdr:cNvPr id="922" name="Grupo 921">
          <a:extLst>
            <a:ext uri="{FF2B5EF4-FFF2-40B4-BE49-F238E27FC236}">
              <a16:creationId xmlns:a16="http://schemas.microsoft.com/office/drawing/2014/main" id="{00000000-0008-0000-0800-00009A030000}"/>
            </a:ext>
          </a:extLst>
        </xdr:cNvPr>
        <xdr:cNvGrpSpPr/>
      </xdr:nvGrpSpPr>
      <xdr:grpSpPr>
        <a:xfrm>
          <a:off x="10716078" y="8078698"/>
          <a:ext cx="2740811" cy="422857"/>
          <a:chOff x="2540453" y="8116798"/>
          <a:chExt cx="2740811" cy="422857"/>
        </a:xfrm>
      </xdr:grpSpPr>
      <xdr:cxnSp macro="">
        <xdr:nvCxnSpPr>
          <xdr:cNvPr id="923" name="Conector recto 922">
            <a:extLst>
              <a:ext uri="{FF2B5EF4-FFF2-40B4-BE49-F238E27FC236}">
                <a16:creationId xmlns:a16="http://schemas.microsoft.com/office/drawing/2014/main" id="{00000000-0008-0000-0800-00009B030000}"/>
              </a:ext>
            </a:extLst>
          </xdr:cNvPr>
          <xdr:cNvCxnSpPr/>
        </xdr:nvCxnSpPr>
        <xdr:spPr>
          <a:xfrm>
            <a:off x="3516273" y="8130737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4" name="Conector recto 923">
            <a:extLst>
              <a:ext uri="{FF2B5EF4-FFF2-40B4-BE49-F238E27FC236}">
                <a16:creationId xmlns:a16="http://schemas.microsoft.com/office/drawing/2014/main" id="{00000000-0008-0000-0800-00009C030000}"/>
              </a:ext>
            </a:extLst>
          </xdr:cNvPr>
          <xdr:cNvCxnSpPr/>
        </xdr:nvCxnSpPr>
        <xdr:spPr>
          <a:xfrm>
            <a:off x="2540453" y="8127547"/>
            <a:ext cx="980319" cy="459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5" name="Conector recto 924">
            <a:extLst>
              <a:ext uri="{FF2B5EF4-FFF2-40B4-BE49-F238E27FC236}">
                <a16:creationId xmlns:a16="http://schemas.microsoft.com/office/drawing/2014/main" id="{00000000-0008-0000-0800-00009D030000}"/>
              </a:ext>
            </a:extLst>
          </xdr:cNvPr>
          <xdr:cNvCxnSpPr/>
        </xdr:nvCxnSpPr>
        <xdr:spPr>
          <a:xfrm flipV="1">
            <a:off x="3524608" y="8526037"/>
            <a:ext cx="1756656" cy="7899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6" name="Conector recto 925">
            <a:extLst>
              <a:ext uri="{FF2B5EF4-FFF2-40B4-BE49-F238E27FC236}">
                <a16:creationId xmlns:a16="http://schemas.microsoft.com/office/drawing/2014/main" id="{00000000-0008-0000-0800-00009E030000}"/>
              </a:ext>
            </a:extLst>
          </xdr:cNvPr>
          <xdr:cNvCxnSpPr/>
        </xdr:nvCxnSpPr>
        <xdr:spPr>
          <a:xfrm>
            <a:off x="5271949" y="8116798"/>
            <a:ext cx="3708" cy="408918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247151</xdr:colOff>
      <xdr:row>28</xdr:row>
      <xdr:rowOff>182408</xdr:rowOff>
    </xdr:from>
    <xdr:to>
      <xdr:col>4</xdr:col>
      <xdr:colOff>88401</xdr:colOff>
      <xdr:row>30</xdr:row>
      <xdr:rowOff>65991</xdr:rowOff>
    </xdr:to>
    <xdr:sp macro="" textlink="'6.3'!O14">
      <xdr:nvSpPr>
        <xdr:cNvPr id="938" name="CuadroTexto 937">
          <a:extLst>
            <a:ext uri="{FF2B5EF4-FFF2-40B4-BE49-F238E27FC236}">
              <a16:creationId xmlns:a16="http://schemas.microsoft.com/office/drawing/2014/main" id="{00000000-0008-0000-0800-0000AA030000}"/>
            </a:ext>
          </a:extLst>
        </xdr:cNvPr>
        <xdr:cNvSpPr txBox="1"/>
      </xdr:nvSpPr>
      <xdr:spPr>
        <a:xfrm>
          <a:off x="2850651" y="5516408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>
    <xdr:from>
      <xdr:col>6</xdr:col>
      <xdr:colOff>590674</xdr:colOff>
      <xdr:row>28</xdr:row>
      <xdr:rowOff>177303</xdr:rowOff>
    </xdr:from>
    <xdr:to>
      <xdr:col>7</xdr:col>
      <xdr:colOff>431924</xdr:colOff>
      <xdr:row>30</xdr:row>
      <xdr:rowOff>60886</xdr:rowOff>
    </xdr:to>
    <xdr:sp macro="" textlink="'6.3'!O14">
      <xdr:nvSpPr>
        <xdr:cNvPr id="939" name="CuadroTexto 938">
          <a:extLst>
            <a:ext uri="{FF2B5EF4-FFF2-40B4-BE49-F238E27FC236}">
              <a16:creationId xmlns:a16="http://schemas.microsoft.com/office/drawing/2014/main" id="{00000000-0008-0000-0800-0000AB030000}"/>
            </a:ext>
          </a:extLst>
        </xdr:cNvPr>
        <xdr:cNvSpPr txBox="1"/>
      </xdr:nvSpPr>
      <xdr:spPr>
        <a:xfrm>
          <a:off x="5480174" y="5511303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>
    <xdr:from>
      <xdr:col>10</xdr:col>
      <xdr:colOff>238809</xdr:colOff>
      <xdr:row>29</xdr:row>
      <xdr:rowOff>4111</xdr:rowOff>
    </xdr:from>
    <xdr:to>
      <xdr:col>11</xdr:col>
      <xdr:colOff>80059</xdr:colOff>
      <xdr:row>30</xdr:row>
      <xdr:rowOff>78194</xdr:rowOff>
    </xdr:to>
    <xdr:sp macro="" textlink="'6.3'!O14">
      <xdr:nvSpPr>
        <xdr:cNvPr id="940" name="CuadroTexto 939">
          <a:extLst>
            <a:ext uri="{FF2B5EF4-FFF2-40B4-BE49-F238E27FC236}">
              <a16:creationId xmlns:a16="http://schemas.microsoft.com/office/drawing/2014/main" id="{00000000-0008-0000-0800-0000AC030000}"/>
            </a:ext>
          </a:extLst>
        </xdr:cNvPr>
        <xdr:cNvSpPr txBox="1"/>
      </xdr:nvSpPr>
      <xdr:spPr>
        <a:xfrm>
          <a:off x="8176309" y="5528611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>
    <xdr:from>
      <xdr:col>13</xdr:col>
      <xdr:colOff>657784</xdr:colOff>
      <xdr:row>28</xdr:row>
      <xdr:rowOff>184027</xdr:rowOff>
    </xdr:from>
    <xdr:to>
      <xdr:col>14</xdr:col>
      <xdr:colOff>499034</xdr:colOff>
      <xdr:row>30</xdr:row>
      <xdr:rowOff>67610</xdr:rowOff>
    </xdr:to>
    <xdr:sp macro="" textlink="'6.3'!O14">
      <xdr:nvSpPr>
        <xdr:cNvPr id="941" name="CuadroTexto 940">
          <a:extLst>
            <a:ext uri="{FF2B5EF4-FFF2-40B4-BE49-F238E27FC236}">
              <a16:creationId xmlns:a16="http://schemas.microsoft.com/office/drawing/2014/main" id="{00000000-0008-0000-0800-0000AD030000}"/>
            </a:ext>
          </a:extLst>
        </xdr:cNvPr>
        <xdr:cNvSpPr txBox="1"/>
      </xdr:nvSpPr>
      <xdr:spPr>
        <a:xfrm>
          <a:off x="10881284" y="5518027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>
    <xdr:from>
      <xdr:col>17</xdr:col>
      <xdr:colOff>228102</xdr:colOff>
      <xdr:row>28</xdr:row>
      <xdr:rowOff>145927</xdr:rowOff>
    </xdr:from>
    <xdr:to>
      <xdr:col>18</xdr:col>
      <xdr:colOff>69352</xdr:colOff>
      <xdr:row>30</xdr:row>
      <xdr:rowOff>29510</xdr:rowOff>
    </xdr:to>
    <xdr:sp macro="" textlink="'6.3'!O14">
      <xdr:nvSpPr>
        <xdr:cNvPr id="942" name="CuadroTexto 941">
          <a:extLst>
            <a:ext uri="{FF2B5EF4-FFF2-40B4-BE49-F238E27FC236}">
              <a16:creationId xmlns:a16="http://schemas.microsoft.com/office/drawing/2014/main" id="{00000000-0008-0000-0800-0000AE030000}"/>
            </a:ext>
          </a:extLst>
        </xdr:cNvPr>
        <xdr:cNvSpPr txBox="1"/>
      </xdr:nvSpPr>
      <xdr:spPr>
        <a:xfrm>
          <a:off x="13499602" y="5479927"/>
          <a:ext cx="603250" cy="26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4781500-97AE-460E-9E16-3620B6A03DA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und</a:t>
          </a:fld>
          <a:endParaRPr lang="es-PE" sz="800"/>
        </a:p>
      </xdr:txBody>
    </xdr:sp>
    <xdr:clientData/>
  </xdr:twoCellAnchor>
  <xdr:twoCellAnchor editAs="oneCell">
    <xdr:from>
      <xdr:col>17</xdr:col>
      <xdr:colOff>730249</xdr:colOff>
      <xdr:row>16</xdr:row>
      <xdr:rowOff>31750</xdr:rowOff>
    </xdr:from>
    <xdr:to>
      <xdr:col>18</xdr:col>
      <xdr:colOff>462937</xdr:colOff>
      <xdr:row>18</xdr:row>
      <xdr:rowOff>145438</xdr:rowOff>
    </xdr:to>
    <xdr:pic>
      <xdr:nvPicPr>
        <xdr:cNvPr id="949" name="Imagen 948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8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49" y="3079750"/>
          <a:ext cx="494688" cy="494688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15</xdr:row>
      <xdr:rowOff>190499</xdr:rowOff>
    </xdr:from>
    <xdr:to>
      <xdr:col>4</xdr:col>
      <xdr:colOff>579355</xdr:colOff>
      <xdr:row>18</xdr:row>
      <xdr:rowOff>113687</xdr:rowOff>
    </xdr:to>
    <xdr:pic>
      <xdr:nvPicPr>
        <xdr:cNvPr id="951" name="Imagen 950" descr="Forma&#10;&#10;Descripción generada automáticamente con confianza baja">
          <a:extLst>
            <a:ext uri="{FF2B5EF4-FFF2-40B4-BE49-F238E27FC236}">
              <a16:creationId xmlns:a16="http://schemas.microsoft.com/office/drawing/2014/main" id="{00000000-0008-0000-08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0167" y="3047999"/>
          <a:ext cx="494688" cy="4946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71782</xdr:colOff>
      <xdr:row>36</xdr:row>
      <xdr:rowOff>68839</xdr:rowOff>
    </xdr:to>
    <xdr:grpSp>
      <xdr:nvGrpSpPr>
        <xdr:cNvPr id="972" name="Grupo 971">
          <a:extLst>
            <a:ext uri="{FF2B5EF4-FFF2-40B4-BE49-F238E27FC236}">
              <a16:creationId xmlns:a16="http://schemas.microsoft.com/office/drawing/2014/main" id="{00000000-0008-0000-0800-0000CC030000}"/>
            </a:ext>
          </a:extLst>
        </xdr:cNvPr>
        <xdr:cNvGrpSpPr/>
      </xdr:nvGrpSpPr>
      <xdr:grpSpPr>
        <a:xfrm>
          <a:off x="0" y="0"/>
          <a:ext cx="2675282" cy="6926839"/>
          <a:chOff x="0" y="0"/>
          <a:chExt cx="2675282" cy="6926839"/>
        </a:xfrm>
      </xdr:grpSpPr>
      <xdr:grpSp>
        <xdr:nvGrpSpPr>
          <xdr:cNvPr id="973" name="Grupo 972">
            <a:extLst>
              <a:ext uri="{FF2B5EF4-FFF2-40B4-BE49-F238E27FC236}">
                <a16:creationId xmlns:a16="http://schemas.microsoft.com/office/drawing/2014/main" id="{00000000-0008-0000-0800-0000CD030000}"/>
              </a:ext>
            </a:extLst>
          </xdr:cNvPr>
          <xdr:cNvGrpSpPr/>
        </xdr:nvGrpSpPr>
        <xdr:grpSpPr>
          <a:xfrm>
            <a:off x="0" y="0"/>
            <a:ext cx="2675282" cy="6926839"/>
            <a:chOff x="0" y="0"/>
            <a:chExt cx="2672107" cy="6865456"/>
          </a:xfrm>
        </xdr:grpSpPr>
        <xdr:grpSp>
          <xdr:nvGrpSpPr>
            <xdr:cNvPr id="975" name="Grupo 974">
              <a:extLst>
                <a:ext uri="{FF2B5EF4-FFF2-40B4-BE49-F238E27FC236}">
                  <a16:creationId xmlns:a16="http://schemas.microsoft.com/office/drawing/2014/main" id="{00000000-0008-0000-0800-0000CF030000}"/>
                </a:ext>
              </a:extLst>
            </xdr:cNvPr>
            <xdr:cNvGrpSpPr/>
          </xdr:nvGrpSpPr>
          <xdr:grpSpPr>
            <a:xfrm>
              <a:off x="0" y="0"/>
              <a:ext cx="2672107" cy="6865456"/>
              <a:chOff x="0" y="0"/>
              <a:chExt cx="2672107" cy="6865456"/>
            </a:xfrm>
          </xdr:grpSpPr>
          <xdr:sp macro="" textlink="">
            <xdr:nvSpPr>
              <xdr:cNvPr id="977" name="Rectángulo 976">
                <a:extLst>
                  <a:ext uri="{FF2B5EF4-FFF2-40B4-BE49-F238E27FC236}">
                    <a16:creationId xmlns:a16="http://schemas.microsoft.com/office/drawing/2014/main" id="{00000000-0008-0000-0800-0000D1030000}"/>
                  </a:ext>
                </a:extLst>
              </xdr:cNvPr>
              <xdr:cNvSpPr/>
            </xdr:nvSpPr>
            <xdr:spPr>
              <a:xfrm>
                <a:off x="0" y="0"/>
                <a:ext cx="2617184" cy="6865456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978" name="Rectángulo: esquinas redondeadas 977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00000000-0008-0000-0800-0000D2030000}"/>
                  </a:ext>
                </a:extLst>
              </xdr:cNvPr>
              <xdr:cNvSpPr/>
            </xdr:nvSpPr>
            <xdr:spPr>
              <a:xfrm>
                <a:off x="114434" y="1184021"/>
                <a:ext cx="2543868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1.0. </a:t>
                </a:r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Inicio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979" name="Rectángulo: esquinas redondeadas 978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0000000-0008-0000-0800-0000D3030000}"/>
                  </a:ext>
                </a:extLst>
              </xdr:cNvPr>
              <xdr:cNvSpPr/>
            </xdr:nvSpPr>
            <xdr:spPr>
              <a:xfrm>
                <a:off x="106153" y="1653517"/>
                <a:ext cx="254386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/>
                  <a:t>2.0.  Beneficios</a:t>
                </a:r>
              </a:p>
            </xdr:txBody>
          </xdr:sp>
          <xdr:sp macro="" textlink="">
            <xdr:nvSpPr>
              <xdr:cNvPr id="980" name="Rectángulo: esquinas redondeadas 979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0000000-0008-0000-0800-0000D4030000}"/>
                  </a:ext>
                </a:extLst>
              </xdr:cNvPr>
              <xdr:cNvSpPr/>
            </xdr:nvSpPr>
            <xdr:spPr>
              <a:xfrm>
                <a:off x="110040" y="2140461"/>
                <a:ext cx="2562067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3.0. Ventana de Valor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981" name="Rectángulo: esquinas redondeadas 98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0000000-0008-0000-0800-0000D5030000}"/>
                  </a:ext>
                </a:extLst>
              </xdr:cNvPr>
              <xdr:cNvSpPr/>
            </xdr:nvSpPr>
            <xdr:spPr>
              <a:xfrm>
                <a:off x="110434" y="2598763"/>
                <a:ext cx="2547869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l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4.0. Simbología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982" name="Rectángulo: esquinas redondeadas 981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0000000-0008-0000-0800-0000D6030000}"/>
                  </a:ext>
                </a:extLst>
              </xdr:cNvPr>
              <xdr:cNvSpPr/>
            </xdr:nvSpPr>
            <xdr:spPr>
              <a:xfrm>
                <a:off x="113848" y="3072447"/>
                <a:ext cx="252789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5.0. Etapas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983" name="Rectángulo: esquinas redondeadas 982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0000000-0008-0000-0800-0000D7030000}"/>
                  </a:ext>
                </a:extLst>
              </xdr:cNvPr>
              <xdr:cNvSpPr/>
            </xdr:nvSpPr>
            <xdr:spPr>
              <a:xfrm>
                <a:off x="133483" y="3573119"/>
                <a:ext cx="2530316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6.1. Familia de Productos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984" name="Rectángulo: esquinas redondeadas 983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0000000-0008-0000-0800-0000D8030000}"/>
                  </a:ext>
                </a:extLst>
              </xdr:cNvPr>
              <xdr:cNvSpPr/>
            </xdr:nvSpPr>
            <xdr:spPr>
              <a:xfrm>
                <a:off x="131402" y="4522724"/>
                <a:ext cx="2521827" cy="354864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indent="0"/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6.3. Métricas del Proceso</a:t>
                </a:r>
              </a:p>
            </xdr:txBody>
          </xdr:sp>
          <xdr:sp macro="" textlink="">
            <xdr:nvSpPr>
              <xdr:cNvPr id="985" name="Rectángulo: esquinas redondeadas 984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0000000-0008-0000-0800-0000D9030000}"/>
                  </a:ext>
                </a:extLst>
              </xdr:cNvPr>
              <xdr:cNvSpPr/>
            </xdr:nvSpPr>
            <xdr:spPr>
              <a:xfrm>
                <a:off x="122780" y="5002378"/>
                <a:ext cx="2509308" cy="354864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6.4. Gráfico VSM actual</a:t>
                </a:r>
                <a:endParaRPr lang="es-PE" sz="2000">
                  <a:effectLst/>
                </a:endParaRPr>
              </a:p>
            </xdr:txBody>
          </xdr:sp>
          <xdr:sp macro="" textlink="">
            <xdr:nvSpPr>
              <xdr:cNvPr id="986" name="Rectángulo: esquinas redondeadas 985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0000000-0008-0000-0800-0000DA030000}"/>
                  </a:ext>
                </a:extLst>
              </xdr:cNvPr>
              <xdr:cNvSpPr/>
            </xdr:nvSpPr>
            <xdr:spPr>
              <a:xfrm>
                <a:off x="122937" y="5450416"/>
                <a:ext cx="2509150" cy="354863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6.5.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Gráfico VSM Futuro</a:t>
                </a:r>
                <a:endParaRPr lang="es-PE" sz="14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987" name="Rectángulo: esquinas redondeadas 986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00000000-0008-0000-0800-0000DB030000}"/>
                  </a:ext>
                </a:extLst>
              </xdr:cNvPr>
              <xdr:cNvSpPr/>
            </xdr:nvSpPr>
            <xdr:spPr>
              <a:xfrm>
                <a:off x="142875" y="5889421"/>
                <a:ext cx="2507145" cy="356980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6.6. Planes de acción </a:t>
                </a:r>
                <a:endParaRPr lang="es-PE" sz="1400">
                  <a:effectLst/>
                </a:endParaRPr>
              </a:p>
            </xdr:txBody>
          </xdr:sp>
          <xdr:sp macro="" textlink="">
            <xdr:nvSpPr>
              <xdr:cNvPr id="988" name="Rectángulo: esquinas redondeadas 987">
                <a:hlinkClick xmlns:r="http://schemas.openxmlformats.org/officeDocument/2006/relationships" r:id="rId13"/>
                <a:extLst>
                  <a:ext uri="{FF2B5EF4-FFF2-40B4-BE49-F238E27FC236}">
                    <a16:creationId xmlns:a16="http://schemas.microsoft.com/office/drawing/2014/main" id="{00000000-0008-0000-0800-0000DC030000}"/>
                  </a:ext>
                </a:extLst>
              </xdr:cNvPr>
              <xdr:cNvSpPr/>
            </xdr:nvSpPr>
            <xdr:spPr>
              <a:xfrm>
                <a:off x="152401" y="6302401"/>
                <a:ext cx="2497620" cy="356981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r>
                  <a:rPr lang="es-PE" sz="14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6.7.</a:t>
                </a:r>
                <a:r>
                  <a:rPr lang="es-PE" sz="1400" b="1" baseline="0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 Dashboard</a:t>
                </a:r>
                <a:endParaRPr lang="es-PE" sz="1400">
                  <a:effectLst/>
                </a:endParaRPr>
              </a:p>
            </xdr:txBody>
          </xdr:sp>
          <xdr:pic>
            <xdr:nvPicPr>
              <xdr:cNvPr id="989" name="Imagen 988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0000000-0008-0000-0800-0000DD03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36104" y="113065"/>
                <a:ext cx="866782" cy="884665"/>
              </a:xfrm>
              <a:prstGeom prst="rect">
                <a:avLst/>
              </a:prstGeom>
              <a:solidFill>
                <a:srgbClr val="002060"/>
              </a:solidFill>
            </xdr:spPr>
          </xdr:pic>
        </xdr:grpSp>
        <xdr:sp macro="" textlink="">
          <xdr:nvSpPr>
            <xdr:cNvPr id="976" name="Rectángulo 975">
              <a:extLst>
                <a:ext uri="{FF2B5EF4-FFF2-40B4-BE49-F238E27FC236}">
                  <a16:creationId xmlns:a16="http://schemas.microsoft.com/office/drawing/2014/main" id="{00000000-0008-0000-0800-0000D0030000}"/>
                </a:ext>
              </a:extLst>
            </xdr:cNvPr>
            <xdr:cNvSpPr/>
          </xdr:nvSpPr>
          <xdr:spPr>
            <a:xfrm>
              <a:off x="2621513" y="498280"/>
              <a:ext cx="45719" cy="6351254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dk1">
                <a:shade val="15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  <xdr:sp macro="" textlink="">
        <xdr:nvSpPr>
          <xdr:cNvPr id="974" name="Rectángulo: esquinas redondeadas 973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800-0000CE030000}"/>
              </a:ext>
            </a:extLst>
          </xdr:cNvPr>
          <xdr:cNvSpPr/>
        </xdr:nvSpPr>
        <xdr:spPr>
          <a:xfrm>
            <a:off x="137583" y="4085167"/>
            <a:ext cx="2518833" cy="358037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s-PE" sz="14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6.2. Análisis </a:t>
            </a:r>
            <a:r>
              <a:rPr lang="es-PE" sz="14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del Proceso</a:t>
            </a:r>
            <a:endParaRPr lang="es-PE" sz="2000">
              <a:effectLst/>
            </a:endParaRPr>
          </a:p>
        </xdr:txBody>
      </xdr:sp>
    </xdr:grpSp>
    <xdr:clientData/>
  </xdr:twoCellAnchor>
  <xdr:twoCellAnchor>
    <xdr:from>
      <xdr:col>3</xdr:col>
      <xdr:colOff>666750</xdr:colOff>
      <xdr:row>18</xdr:row>
      <xdr:rowOff>84667</xdr:rowOff>
    </xdr:from>
    <xdr:to>
      <xdr:col>5</xdr:col>
      <xdr:colOff>21167</xdr:colOff>
      <xdr:row>19</xdr:row>
      <xdr:rowOff>127000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3270250" y="3513667"/>
          <a:ext cx="878417" cy="232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Semanal</a:t>
          </a:r>
        </a:p>
      </xdr:txBody>
    </xdr:sp>
    <xdr:clientData/>
  </xdr:twoCellAnchor>
  <xdr:twoCellAnchor>
    <xdr:from>
      <xdr:col>17</xdr:col>
      <xdr:colOff>565150</xdr:colOff>
      <xdr:row>18</xdr:row>
      <xdr:rowOff>120651</xdr:rowOff>
    </xdr:from>
    <xdr:to>
      <xdr:col>18</xdr:col>
      <xdr:colOff>681567</xdr:colOff>
      <xdr:row>19</xdr:row>
      <xdr:rowOff>162984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13836650" y="3549651"/>
          <a:ext cx="878417" cy="232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Semanal</a:t>
          </a:r>
        </a:p>
      </xdr:txBody>
    </xdr:sp>
    <xdr:clientData/>
  </xdr:twoCellAnchor>
  <xdr:twoCellAnchor>
    <xdr:from>
      <xdr:col>17</xdr:col>
      <xdr:colOff>495299</xdr:colOff>
      <xdr:row>13</xdr:row>
      <xdr:rowOff>148168</xdr:rowOff>
    </xdr:from>
    <xdr:to>
      <xdr:col>18</xdr:col>
      <xdr:colOff>692150</xdr:colOff>
      <xdr:row>16</xdr:row>
      <xdr:rowOff>14818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13766799" y="2624668"/>
          <a:ext cx="958851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Producto terminado</a:t>
          </a:r>
        </a:p>
      </xdr:txBody>
    </xdr:sp>
    <xdr:clientData/>
  </xdr:twoCellAnchor>
  <xdr:twoCellAnchor>
    <xdr:from>
      <xdr:col>6</xdr:col>
      <xdr:colOff>563033</xdr:colOff>
      <xdr:row>30</xdr:row>
      <xdr:rowOff>433</xdr:rowOff>
    </xdr:from>
    <xdr:to>
      <xdr:col>7</xdr:col>
      <xdr:colOff>501651</xdr:colOff>
      <xdr:row>32</xdr:row>
      <xdr:rowOff>108383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5433772" y="5845319"/>
          <a:ext cx="696288" cy="4976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Bobinas impresas</a:t>
          </a:r>
        </a:p>
      </xdr:txBody>
    </xdr:sp>
    <xdr:clientData/>
  </xdr:twoCellAnchor>
  <xdr:twoCellAnchor>
    <xdr:from>
      <xdr:col>10</xdr:col>
      <xdr:colOff>207432</xdr:colOff>
      <xdr:row>30</xdr:row>
      <xdr:rowOff>6350</xdr:rowOff>
    </xdr:from>
    <xdr:to>
      <xdr:col>11</xdr:col>
      <xdr:colOff>146050</xdr:colOff>
      <xdr:row>32</xdr:row>
      <xdr:rowOff>114300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144932" y="5721350"/>
          <a:ext cx="700618" cy="48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Bobinas refiladas</a:t>
          </a:r>
        </a:p>
      </xdr:txBody>
    </xdr:sp>
    <xdr:clientData/>
  </xdr:twoCellAnchor>
  <xdr:twoCellAnchor>
    <xdr:from>
      <xdr:col>13</xdr:col>
      <xdr:colOff>603250</xdr:colOff>
      <xdr:row>30</xdr:row>
      <xdr:rowOff>10102</xdr:rowOff>
    </xdr:from>
    <xdr:to>
      <xdr:col>14</xdr:col>
      <xdr:colOff>541868</xdr:colOff>
      <xdr:row>32</xdr:row>
      <xdr:rowOff>118052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0777682" y="5854988"/>
          <a:ext cx="696288" cy="4976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Rollos pegados</a:t>
          </a:r>
        </a:p>
      </xdr:txBody>
    </xdr:sp>
    <xdr:clientData/>
  </xdr:twoCellAnchor>
  <xdr:twoCellAnchor>
    <xdr:from>
      <xdr:col>3</xdr:col>
      <xdr:colOff>203199</xdr:colOff>
      <xdr:row>30</xdr:row>
      <xdr:rowOff>44449</xdr:rowOff>
    </xdr:from>
    <xdr:to>
      <xdr:col>4</xdr:col>
      <xdr:colOff>141817</xdr:colOff>
      <xdr:row>32</xdr:row>
      <xdr:rowOff>152399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806699" y="5759449"/>
          <a:ext cx="700618" cy="48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Bobinas PETG</a:t>
          </a:r>
        </a:p>
      </xdr:txBody>
    </xdr:sp>
    <xdr:clientData/>
  </xdr:twoCellAnchor>
  <xdr:twoCellAnchor>
    <xdr:from>
      <xdr:col>17</xdr:col>
      <xdr:colOff>151533</xdr:colOff>
      <xdr:row>29</xdr:row>
      <xdr:rowOff>188622</xdr:rowOff>
    </xdr:from>
    <xdr:to>
      <xdr:col>18</xdr:col>
      <xdr:colOff>223836</xdr:colOff>
      <xdr:row>32</xdr:row>
      <xdr:rowOff>99722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3356647" y="5838679"/>
          <a:ext cx="829973" cy="4955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Etiquetas terminadas</a:t>
          </a:r>
        </a:p>
      </xdr:txBody>
    </xdr:sp>
    <xdr:clientData/>
  </xdr:twoCellAnchor>
  <xdr:twoCellAnchor>
    <xdr:from>
      <xdr:col>3</xdr:col>
      <xdr:colOff>730250</xdr:colOff>
      <xdr:row>13</xdr:row>
      <xdr:rowOff>148167</xdr:rowOff>
    </xdr:from>
    <xdr:to>
      <xdr:col>4</xdr:col>
      <xdr:colOff>668868</xdr:colOff>
      <xdr:row>16</xdr:row>
      <xdr:rowOff>65617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3333750" y="2624667"/>
          <a:ext cx="700618" cy="48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Materia Prima</a:t>
          </a:r>
        </a:p>
      </xdr:txBody>
    </xdr:sp>
    <xdr:clientData/>
  </xdr:twoCellAnchor>
  <xdr:twoCellAnchor>
    <xdr:from>
      <xdr:col>10</xdr:col>
      <xdr:colOff>583030</xdr:colOff>
      <xdr:row>11</xdr:row>
      <xdr:rowOff>20165</xdr:rowOff>
    </xdr:from>
    <xdr:to>
      <xdr:col>10</xdr:col>
      <xdr:colOff>584699</xdr:colOff>
      <xdr:row>14</xdr:row>
      <xdr:rowOff>47124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CxnSpPr>
          <a:stCxn id="322" idx="2"/>
          <a:endCxn id="204" idx="0"/>
        </xdr:cNvCxnSpPr>
      </xdr:nvCxnSpPr>
      <xdr:spPr>
        <a:xfrm>
          <a:off x="8520530" y="2115665"/>
          <a:ext cx="1669" cy="59845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681566</xdr:colOff>
      <xdr:row>4</xdr:row>
      <xdr:rowOff>110067</xdr:rowOff>
    </xdr:from>
    <xdr:to>
      <xdr:col>12</xdr:col>
      <xdr:colOff>620184</xdr:colOff>
      <xdr:row>6</xdr:row>
      <xdr:rowOff>10583</xdr:rowOff>
    </xdr:to>
    <xdr:sp macro="" textlink="">
      <xdr:nvSpPr>
        <xdr:cNvPr id="956" name="CuadroTexto 955">
          <a:extLst>
            <a:ext uri="{FF2B5EF4-FFF2-40B4-BE49-F238E27FC236}">
              <a16:creationId xmlns:a16="http://schemas.microsoft.com/office/drawing/2014/main" id="{00000000-0008-0000-0800-0000BC030000}"/>
            </a:ext>
          </a:extLst>
        </xdr:cNvPr>
        <xdr:cNvSpPr txBox="1"/>
      </xdr:nvSpPr>
      <xdr:spPr>
        <a:xfrm>
          <a:off x="9381066" y="872067"/>
          <a:ext cx="700618" cy="281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Forecast</a:t>
          </a:r>
        </a:p>
      </xdr:txBody>
    </xdr:sp>
    <xdr:clientData/>
  </xdr:twoCellAnchor>
  <xdr:twoCellAnchor>
    <xdr:from>
      <xdr:col>11</xdr:col>
      <xdr:colOff>442382</xdr:colOff>
      <xdr:row>10</xdr:row>
      <xdr:rowOff>167216</xdr:rowOff>
    </xdr:from>
    <xdr:to>
      <xdr:col>12</xdr:col>
      <xdr:colOff>603249</xdr:colOff>
      <xdr:row>13</xdr:row>
      <xdr:rowOff>84666</xdr:rowOff>
    </xdr:to>
    <xdr:sp macro="" textlink="">
      <xdr:nvSpPr>
        <xdr:cNvPr id="957" name="CuadroTexto 956">
          <a:extLst>
            <a:ext uri="{FF2B5EF4-FFF2-40B4-BE49-F238E27FC236}">
              <a16:creationId xmlns:a16="http://schemas.microsoft.com/office/drawing/2014/main" id="{00000000-0008-0000-0800-0000BD030000}"/>
            </a:ext>
          </a:extLst>
        </xdr:cNvPr>
        <xdr:cNvSpPr txBox="1"/>
      </xdr:nvSpPr>
      <xdr:spPr>
        <a:xfrm>
          <a:off x="9141882" y="2072216"/>
          <a:ext cx="922867" cy="48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Orden de</a:t>
          </a:r>
          <a:r>
            <a:rPr lang="es-PE" sz="1100" baseline="0"/>
            <a:t> compra</a:t>
          </a:r>
          <a:endParaRPr lang="es-PE" sz="1100"/>
        </a:p>
      </xdr:txBody>
    </xdr:sp>
    <xdr:clientData/>
  </xdr:twoCellAnchor>
  <xdr:twoCellAnchor>
    <xdr:from>
      <xdr:col>4</xdr:col>
      <xdr:colOff>531282</xdr:colOff>
      <xdr:row>10</xdr:row>
      <xdr:rowOff>55032</xdr:rowOff>
    </xdr:from>
    <xdr:to>
      <xdr:col>5</xdr:col>
      <xdr:colOff>476250</xdr:colOff>
      <xdr:row>12</xdr:row>
      <xdr:rowOff>42333</xdr:rowOff>
    </xdr:to>
    <xdr:sp macro="" textlink="">
      <xdr:nvSpPr>
        <xdr:cNvPr id="958" name="CuadroTexto 957">
          <a:extLst>
            <a:ext uri="{FF2B5EF4-FFF2-40B4-BE49-F238E27FC236}">
              <a16:creationId xmlns:a16="http://schemas.microsoft.com/office/drawing/2014/main" id="{00000000-0008-0000-0800-0000BE030000}"/>
            </a:ext>
          </a:extLst>
        </xdr:cNvPr>
        <xdr:cNvSpPr txBox="1"/>
      </xdr:nvSpPr>
      <xdr:spPr>
        <a:xfrm>
          <a:off x="3896782" y="1960032"/>
          <a:ext cx="706968" cy="3683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email</a:t>
          </a:r>
        </a:p>
      </xdr:txBody>
    </xdr:sp>
    <xdr:clientData/>
  </xdr:twoCellAnchor>
  <xdr:twoCellAnchor>
    <xdr:from>
      <xdr:col>4</xdr:col>
      <xdr:colOff>664633</xdr:colOff>
      <xdr:row>4</xdr:row>
      <xdr:rowOff>114300</xdr:rowOff>
    </xdr:from>
    <xdr:to>
      <xdr:col>5</xdr:col>
      <xdr:colOff>603251</xdr:colOff>
      <xdr:row>6</xdr:row>
      <xdr:rowOff>14816</xdr:rowOff>
    </xdr:to>
    <xdr:sp macro="" textlink="">
      <xdr:nvSpPr>
        <xdr:cNvPr id="959" name="CuadroTexto 958">
          <a:extLst>
            <a:ext uri="{FF2B5EF4-FFF2-40B4-BE49-F238E27FC236}">
              <a16:creationId xmlns:a16="http://schemas.microsoft.com/office/drawing/2014/main" id="{00000000-0008-0000-0800-0000BF030000}"/>
            </a:ext>
          </a:extLst>
        </xdr:cNvPr>
        <xdr:cNvSpPr txBox="1"/>
      </xdr:nvSpPr>
      <xdr:spPr>
        <a:xfrm>
          <a:off x="4030133" y="876300"/>
          <a:ext cx="700618" cy="281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/>
            <a:t>Forecast</a:t>
          </a:r>
        </a:p>
      </xdr:txBody>
    </xdr:sp>
    <xdr:clientData/>
  </xdr:twoCellAnchor>
  <xdr:twoCellAnchor>
    <xdr:from>
      <xdr:col>6</xdr:col>
      <xdr:colOff>443440</xdr:colOff>
      <xdr:row>24</xdr:row>
      <xdr:rowOff>100853</xdr:rowOff>
    </xdr:from>
    <xdr:to>
      <xdr:col>7</xdr:col>
      <xdr:colOff>570441</xdr:colOff>
      <xdr:row>25</xdr:row>
      <xdr:rowOff>169333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pSpPr/>
      </xdr:nvGrpSpPr>
      <xdr:grpSpPr>
        <a:xfrm>
          <a:off x="5332940" y="4672853"/>
          <a:ext cx="889001" cy="258980"/>
          <a:chOff x="9574692" y="2625988"/>
          <a:chExt cx="844829" cy="214935"/>
        </a:xfrm>
      </xdr:grpSpPr>
      <xdr:grpSp>
        <xdr:nvGrpSpPr>
          <xdr:cNvPr id="8" name="Grupo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GrpSpPr/>
        </xdr:nvGrpSpPr>
        <xdr:grpSpPr>
          <a:xfrm>
            <a:off x="9574692" y="2625988"/>
            <a:ext cx="844829" cy="214935"/>
            <a:chOff x="3785551" y="6338391"/>
            <a:chExt cx="983468" cy="224547"/>
          </a:xfrm>
        </xdr:grpSpPr>
        <xdr:grpSp>
          <xdr:nvGrpSpPr>
            <xdr:cNvPr id="14" name="Grupo 13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GrpSpPr/>
          </xdr:nvGrpSpPr>
          <xdr:grpSpPr>
            <a:xfrm>
              <a:off x="4248386" y="6338391"/>
              <a:ext cx="520633" cy="224547"/>
              <a:chOff x="11944352" y="3408972"/>
              <a:chExt cx="597762" cy="274447"/>
            </a:xfrm>
          </xdr:grpSpPr>
          <xdr:sp macro="" textlink="">
            <xdr:nvSpPr>
              <xdr:cNvPr id="18" name="Triángulo isósceles 17">
                <a:extLst>
                  <a:ext uri="{FF2B5EF4-FFF2-40B4-BE49-F238E27FC236}">
                    <a16:creationId xmlns:a16="http://schemas.microsoft.com/office/drawing/2014/main" id="{00000000-0008-0000-0800-000012000000}"/>
                  </a:ext>
                </a:extLst>
              </xdr:cNvPr>
              <xdr:cNvSpPr/>
            </xdr:nvSpPr>
            <xdr:spPr>
              <a:xfrm rot="5400000">
                <a:off x="12281911" y="3423217"/>
                <a:ext cx="274447" cy="245958"/>
              </a:xfrm>
              <a:prstGeom prst="triangle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2" name="Rectángulo 21">
                <a:extLst>
                  <a:ext uri="{FF2B5EF4-FFF2-40B4-BE49-F238E27FC236}">
                    <a16:creationId xmlns:a16="http://schemas.microsoft.com/office/drawing/2014/main" id="{00000000-0008-0000-0800-000016000000}"/>
                  </a:ext>
                </a:extLst>
              </xdr:cNvPr>
              <xdr:cNvSpPr/>
            </xdr:nvSpPr>
            <xdr:spPr>
              <a:xfrm>
                <a:off x="11944352" y="3461474"/>
                <a:ext cx="188166" cy="169083"/>
              </a:xfrm>
              <a:prstGeom prst="rect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endParaRPr lang="es-PE" sz="1100">
                  <a:solidFill>
                    <a:schemeClr val="tx1"/>
                  </a:solidFill>
                </a:endParaRPr>
              </a:p>
            </xdr:txBody>
          </xdr:sp>
        </xdr:grpSp>
        <xdr:sp macro="" textlink="">
          <xdr:nvSpPr>
            <xdr:cNvPr id="17" name="Rectángulo 16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SpPr/>
          </xdr:nvSpPr>
          <xdr:spPr>
            <a:xfrm>
              <a:off x="3785551" y="6377427"/>
              <a:ext cx="774000" cy="150895"/>
            </a:xfrm>
            <a:prstGeom prst="rect">
              <a:avLst/>
            </a:prstGeom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PE" sz="110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10" name="Rectángulo 9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/>
        </xdr:nvSpPr>
        <xdr:spPr>
          <a:xfrm>
            <a:off x="9698933" y="2667413"/>
            <a:ext cx="149089" cy="140391"/>
          </a:xfrm>
          <a:prstGeom prst="rect">
            <a:avLst/>
          </a:prstGeom>
          <a:solidFill>
            <a:schemeClr val="tx1">
              <a:lumMod val="85000"/>
              <a:lumOff val="1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10</xdr:col>
      <xdr:colOff>110065</xdr:colOff>
      <xdr:row>24</xdr:row>
      <xdr:rowOff>81803</xdr:rowOff>
    </xdr:from>
    <xdr:to>
      <xdr:col>11</xdr:col>
      <xdr:colOff>237066</xdr:colOff>
      <xdr:row>25</xdr:row>
      <xdr:rowOff>150283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GrpSpPr/>
      </xdr:nvGrpSpPr>
      <xdr:grpSpPr>
        <a:xfrm>
          <a:off x="8047565" y="4653803"/>
          <a:ext cx="889001" cy="258980"/>
          <a:chOff x="9574692" y="2625988"/>
          <a:chExt cx="844829" cy="214935"/>
        </a:xfrm>
      </xdr:grpSpPr>
      <xdr:grpSp>
        <xdr:nvGrpSpPr>
          <xdr:cNvPr id="31" name="Grupo 30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GrpSpPr/>
        </xdr:nvGrpSpPr>
        <xdr:grpSpPr>
          <a:xfrm>
            <a:off x="9574692" y="2625988"/>
            <a:ext cx="844829" cy="214935"/>
            <a:chOff x="3785551" y="6338391"/>
            <a:chExt cx="983468" cy="224547"/>
          </a:xfrm>
        </xdr:grpSpPr>
        <xdr:grpSp>
          <xdr:nvGrpSpPr>
            <xdr:cNvPr id="929" name="Grupo 928">
              <a:extLst>
                <a:ext uri="{FF2B5EF4-FFF2-40B4-BE49-F238E27FC236}">
                  <a16:creationId xmlns:a16="http://schemas.microsoft.com/office/drawing/2014/main" id="{00000000-0008-0000-0800-0000A1030000}"/>
                </a:ext>
              </a:extLst>
            </xdr:cNvPr>
            <xdr:cNvGrpSpPr/>
          </xdr:nvGrpSpPr>
          <xdr:grpSpPr>
            <a:xfrm>
              <a:off x="4248386" y="6338391"/>
              <a:ext cx="520633" cy="224547"/>
              <a:chOff x="11944352" y="3408972"/>
              <a:chExt cx="597762" cy="274447"/>
            </a:xfrm>
          </xdr:grpSpPr>
          <xdr:sp macro="" textlink="">
            <xdr:nvSpPr>
              <xdr:cNvPr id="931" name="Triángulo isósceles 930">
                <a:extLst>
                  <a:ext uri="{FF2B5EF4-FFF2-40B4-BE49-F238E27FC236}">
                    <a16:creationId xmlns:a16="http://schemas.microsoft.com/office/drawing/2014/main" id="{00000000-0008-0000-0800-0000A3030000}"/>
                  </a:ext>
                </a:extLst>
              </xdr:cNvPr>
              <xdr:cNvSpPr/>
            </xdr:nvSpPr>
            <xdr:spPr>
              <a:xfrm rot="5400000">
                <a:off x="12281911" y="3423217"/>
                <a:ext cx="274447" cy="245958"/>
              </a:xfrm>
              <a:prstGeom prst="triangle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932" name="Rectángulo 931">
                <a:extLst>
                  <a:ext uri="{FF2B5EF4-FFF2-40B4-BE49-F238E27FC236}">
                    <a16:creationId xmlns:a16="http://schemas.microsoft.com/office/drawing/2014/main" id="{00000000-0008-0000-0800-0000A4030000}"/>
                  </a:ext>
                </a:extLst>
              </xdr:cNvPr>
              <xdr:cNvSpPr/>
            </xdr:nvSpPr>
            <xdr:spPr>
              <a:xfrm>
                <a:off x="11944352" y="3461474"/>
                <a:ext cx="188166" cy="169083"/>
              </a:xfrm>
              <a:prstGeom prst="rect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endParaRPr lang="es-PE" sz="1100">
                  <a:solidFill>
                    <a:schemeClr val="tx1"/>
                  </a:solidFill>
                </a:endParaRPr>
              </a:p>
            </xdr:txBody>
          </xdr:sp>
        </xdr:grpSp>
        <xdr:sp macro="" textlink="">
          <xdr:nvSpPr>
            <xdr:cNvPr id="930" name="Rectángulo 929">
              <a:extLst>
                <a:ext uri="{FF2B5EF4-FFF2-40B4-BE49-F238E27FC236}">
                  <a16:creationId xmlns:a16="http://schemas.microsoft.com/office/drawing/2014/main" id="{00000000-0008-0000-0800-0000A2030000}"/>
                </a:ext>
              </a:extLst>
            </xdr:cNvPr>
            <xdr:cNvSpPr/>
          </xdr:nvSpPr>
          <xdr:spPr>
            <a:xfrm>
              <a:off x="3785551" y="6377427"/>
              <a:ext cx="774000" cy="150895"/>
            </a:xfrm>
            <a:prstGeom prst="rect">
              <a:avLst/>
            </a:prstGeom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PE" sz="110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928" name="Rectángulo 927">
            <a:extLst>
              <a:ext uri="{FF2B5EF4-FFF2-40B4-BE49-F238E27FC236}">
                <a16:creationId xmlns:a16="http://schemas.microsoft.com/office/drawing/2014/main" id="{00000000-0008-0000-0800-0000A0030000}"/>
              </a:ext>
            </a:extLst>
          </xdr:cNvPr>
          <xdr:cNvSpPr/>
        </xdr:nvSpPr>
        <xdr:spPr>
          <a:xfrm>
            <a:off x="9698933" y="2667413"/>
            <a:ext cx="149089" cy="140391"/>
          </a:xfrm>
          <a:prstGeom prst="rect">
            <a:avLst/>
          </a:prstGeom>
          <a:solidFill>
            <a:schemeClr val="tx1">
              <a:lumMod val="85000"/>
              <a:lumOff val="1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13</xdr:col>
      <xdr:colOff>510115</xdr:colOff>
      <xdr:row>24</xdr:row>
      <xdr:rowOff>43703</xdr:rowOff>
    </xdr:from>
    <xdr:to>
      <xdr:col>14</xdr:col>
      <xdr:colOff>637116</xdr:colOff>
      <xdr:row>25</xdr:row>
      <xdr:rowOff>112183</xdr:rowOff>
    </xdr:to>
    <xdr:grpSp>
      <xdr:nvGrpSpPr>
        <xdr:cNvPr id="948" name="Grupo 947">
          <a:extLst>
            <a:ext uri="{FF2B5EF4-FFF2-40B4-BE49-F238E27FC236}">
              <a16:creationId xmlns:a16="http://schemas.microsoft.com/office/drawing/2014/main" id="{00000000-0008-0000-0800-0000B4030000}"/>
            </a:ext>
          </a:extLst>
        </xdr:cNvPr>
        <xdr:cNvGrpSpPr/>
      </xdr:nvGrpSpPr>
      <xdr:grpSpPr>
        <a:xfrm>
          <a:off x="10733615" y="4615703"/>
          <a:ext cx="889001" cy="258980"/>
          <a:chOff x="9574692" y="2625988"/>
          <a:chExt cx="844829" cy="214935"/>
        </a:xfrm>
      </xdr:grpSpPr>
      <xdr:grpSp>
        <xdr:nvGrpSpPr>
          <xdr:cNvPr id="950" name="Grupo 949">
            <a:extLst>
              <a:ext uri="{FF2B5EF4-FFF2-40B4-BE49-F238E27FC236}">
                <a16:creationId xmlns:a16="http://schemas.microsoft.com/office/drawing/2014/main" id="{00000000-0008-0000-0800-0000B6030000}"/>
              </a:ext>
            </a:extLst>
          </xdr:cNvPr>
          <xdr:cNvGrpSpPr/>
        </xdr:nvGrpSpPr>
        <xdr:grpSpPr>
          <a:xfrm>
            <a:off x="9574692" y="2625988"/>
            <a:ext cx="844829" cy="214935"/>
            <a:chOff x="3785551" y="6338391"/>
            <a:chExt cx="983468" cy="224547"/>
          </a:xfrm>
        </xdr:grpSpPr>
        <xdr:grpSp>
          <xdr:nvGrpSpPr>
            <xdr:cNvPr id="953" name="Grupo 952">
              <a:extLst>
                <a:ext uri="{FF2B5EF4-FFF2-40B4-BE49-F238E27FC236}">
                  <a16:creationId xmlns:a16="http://schemas.microsoft.com/office/drawing/2014/main" id="{00000000-0008-0000-0800-0000B9030000}"/>
                </a:ext>
              </a:extLst>
            </xdr:cNvPr>
            <xdr:cNvGrpSpPr/>
          </xdr:nvGrpSpPr>
          <xdr:grpSpPr>
            <a:xfrm>
              <a:off x="4248386" y="6338391"/>
              <a:ext cx="520633" cy="224547"/>
              <a:chOff x="11944352" y="3408972"/>
              <a:chExt cx="597762" cy="274447"/>
            </a:xfrm>
          </xdr:grpSpPr>
          <xdr:sp macro="" textlink="">
            <xdr:nvSpPr>
              <xdr:cNvPr id="955" name="Triángulo isósceles 954">
                <a:extLst>
                  <a:ext uri="{FF2B5EF4-FFF2-40B4-BE49-F238E27FC236}">
                    <a16:creationId xmlns:a16="http://schemas.microsoft.com/office/drawing/2014/main" id="{00000000-0008-0000-0800-0000BB030000}"/>
                  </a:ext>
                </a:extLst>
              </xdr:cNvPr>
              <xdr:cNvSpPr/>
            </xdr:nvSpPr>
            <xdr:spPr>
              <a:xfrm rot="5400000">
                <a:off x="12281911" y="3423217"/>
                <a:ext cx="274447" cy="245958"/>
              </a:xfrm>
              <a:prstGeom prst="triangle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960" name="Rectángulo 959">
                <a:extLst>
                  <a:ext uri="{FF2B5EF4-FFF2-40B4-BE49-F238E27FC236}">
                    <a16:creationId xmlns:a16="http://schemas.microsoft.com/office/drawing/2014/main" id="{00000000-0008-0000-0800-0000C0030000}"/>
                  </a:ext>
                </a:extLst>
              </xdr:cNvPr>
              <xdr:cNvSpPr/>
            </xdr:nvSpPr>
            <xdr:spPr>
              <a:xfrm>
                <a:off x="11944352" y="3461474"/>
                <a:ext cx="188166" cy="169083"/>
              </a:xfrm>
              <a:prstGeom prst="rect">
                <a:avLst/>
              </a:prstGeom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endParaRPr lang="es-PE" sz="1100">
                  <a:solidFill>
                    <a:schemeClr val="tx1"/>
                  </a:solidFill>
                </a:endParaRPr>
              </a:p>
            </xdr:txBody>
          </xdr:sp>
        </xdr:grpSp>
        <xdr:sp macro="" textlink="">
          <xdr:nvSpPr>
            <xdr:cNvPr id="954" name="Rectángulo 953">
              <a:extLst>
                <a:ext uri="{FF2B5EF4-FFF2-40B4-BE49-F238E27FC236}">
                  <a16:creationId xmlns:a16="http://schemas.microsoft.com/office/drawing/2014/main" id="{00000000-0008-0000-0800-0000BA030000}"/>
                </a:ext>
              </a:extLst>
            </xdr:cNvPr>
            <xdr:cNvSpPr/>
          </xdr:nvSpPr>
          <xdr:spPr>
            <a:xfrm>
              <a:off x="3785551" y="6377427"/>
              <a:ext cx="774000" cy="150895"/>
            </a:xfrm>
            <a:prstGeom prst="rect">
              <a:avLst/>
            </a:prstGeom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s-PE" sz="110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952" name="Rectángulo 951">
            <a:extLst>
              <a:ext uri="{FF2B5EF4-FFF2-40B4-BE49-F238E27FC236}">
                <a16:creationId xmlns:a16="http://schemas.microsoft.com/office/drawing/2014/main" id="{00000000-0008-0000-0800-0000B8030000}"/>
              </a:ext>
            </a:extLst>
          </xdr:cNvPr>
          <xdr:cNvSpPr/>
        </xdr:nvSpPr>
        <xdr:spPr>
          <a:xfrm>
            <a:off x="9698933" y="2667413"/>
            <a:ext cx="149089" cy="140391"/>
          </a:xfrm>
          <a:prstGeom prst="rect">
            <a:avLst/>
          </a:prstGeom>
          <a:solidFill>
            <a:schemeClr val="tx1">
              <a:lumMod val="85000"/>
              <a:lumOff val="1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PE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17</xdr:col>
      <xdr:colOff>179917</xdr:colOff>
      <xdr:row>40</xdr:row>
      <xdr:rowOff>116418</xdr:rowOff>
    </xdr:from>
    <xdr:to>
      <xdr:col>20</xdr:col>
      <xdr:colOff>722586</xdr:colOff>
      <xdr:row>44</xdr:row>
      <xdr:rowOff>24079</xdr:rowOff>
    </xdr:to>
    <xdr:grpSp>
      <xdr:nvGrpSpPr>
        <xdr:cNvPr id="177" name="Grupo 176">
          <a:extLst>
            <a:ext uri="{FF2B5EF4-FFF2-40B4-BE49-F238E27FC236}">
              <a16:creationId xmlns:a16="http://schemas.microsoft.com/office/drawing/2014/main" id="{677CC15A-5BCD-49CA-9264-6FCB27038E28}"/>
            </a:ext>
          </a:extLst>
        </xdr:cNvPr>
        <xdr:cNvGrpSpPr/>
      </xdr:nvGrpSpPr>
      <xdr:grpSpPr>
        <a:xfrm>
          <a:off x="13451417" y="7736418"/>
          <a:ext cx="2828669" cy="669661"/>
          <a:chOff x="13387917" y="8794751"/>
          <a:chExt cx="2828669" cy="669661"/>
        </a:xfrm>
      </xdr:grpSpPr>
      <xdr:sp macro="" textlink="'6.3'!P21">
        <xdr:nvSpPr>
          <xdr:cNvPr id="178" name="Rectángulo 177">
            <a:extLst>
              <a:ext uri="{FF2B5EF4-FFF2-40B4-BE49-F238E27FC236}">
                <a16:creationId xmlns:a16="http://schemas.microsoft.com/office/drawing/2014/main" id="{8ECA3BCF-2B2F-AA9B-8071-F602F48EEEE4}"/>
              </a:ext>
            </a:extLst>
          </xdr:cNvPr>
          <xdr:cNvSpPr/>
        </xdr:nvSpPr>
        <xdr:spPr>
          <a:xfrm>
            <a:off x="15144752" y="8796574"/>
            <a:ext cx="783166" cy="343355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B7C87A60-1D6E-4C43-AFFF-829E3B43145E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398,716.6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'6.3'!O21">
        <xdr:nvSpPr>
          <xdr:cNvPr id="179" name="Rectángulo 178">
            <a:extLst>
              <a:ext uri="{FF2B5EF4-FFF2-40B4-BE49-F238E27FC236}">
                <a16:creationId xmlns:a16="http://schemas.microsoft.com/office/drawing/2014/main" id="{8EE8349E-3F13-1C14-D64B-550EC50FB22A}"/>
              </a:ext>
            </a:extLst>
          </xdr:cNvPr>
          <xdr:cNvSpPr/>
        </xdr:nvSpPr>
        <xdr:spPr>
          <a:xfrm>
            <a:off x="15822084" y="8799634"/>
            <a:ext cx="390372" cy="345424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3B3ADE7-18EA-4D0B-A0A5-4E62D32ACCA1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seg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180" name="Rectángulo 179">
            <a:extLst>
              <a:ext uri="{FF2B5EF4-FFF2-40B4-BE49-F238E27FC236}">
                <a16:creationId xmlns:a16="http://schemas.microsoft.com/office/drawing/2014/main" id="{4833EE73-A684-BFB9-9079-D3AF4083AEA1}"/>
              </a:ext>
            </a:extLst>
          </xdr:cNvPr>
          <xdr:cNvSpPr/>
        </xdr:nvSpPr>
        <xdr:spPr>
          <a:xfrm>
            <a:off x="14492514" y="8798076"/>
            <a:ext cx="726320" cy="33534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TNVA  =    </a:t>
            </a:r>
          </a:p>
        </xdr:txBody>
      </xdr:sp>
      <xdr:grpSp>
        <xdr:nvGrpSpPr>
          <xdr:cNvPr id="181" name="Grupo 180">
            <a:extLst>
              <a:ext uri="{FF2B5EF4-FFF2-40B4-BE49-F238E27FC236}">
                <a16:creationId xmlns:a16="http://schemas.microsoft.com/office/drawing/2014/main" id="{170B9B10-FC5B-AB10-457C-59C361BBA3CD}"/>
              </a:ext>
            </a:extLst>
          </xdr:cNvPr>
          <xdr:cNvGrpSpPr/>
        </xdr:nvGrpSpPr>
        <xdr:grpSpPr>
          <a:xfrm>
            <a:off x="14487071" y="9127043"/>
            <a:ext cx="1729515" cy="335872"/>
            <a:chOff x="14472254" y="8551309"/>
            <a:chExt cx="1729515" cy="335872"/>
          </a:xfrm>
          <a:noFill/>
        </xdr:grpSpPr>
        <xdr:sp macro="" textlink="">
          <xdr:nvSpPr>
            <xdr:cNvPr id="192" name="Rectángulo 191">
              <a:extLst>
                <a:ext uri="{FF2B5EF4-FFF2-40B4-BE49-F238E27FC236}">
                  <a16:creationId xmlns:a16="http://schemas.microsoft.com/office/drawing/2014/main" id="{7EFCE443-1067-CE71-CB12-FC60CE141F91}"/>
                </a:ext>
              </a:extLst>
            </xdr:cNvPr>
            <xdr:cNvSpPr/>
          </xdr:nvSpPr>
          <xdr:spPr>
            <a:xfrm>
              <a:off x="14472254" y="8560206"/>
              <a:ext cx="689429" cy="321636"/>
            </a:xfrm>
            <a:prstGeom prst="rect">
              <a:avLst/>
            </a:prstGeom>
            <a:solidFill>
              <a:srgbClr val="66FF66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s-PE" sz="1100">
                  <a:solidFill>
                    <a:schemeClr val="tx1"/>
                  </a:solidFill>
                  <a:latin typeface="+mn-lt"/>
                </a:rPr>
                <a:t>TVA     =    </a:t>
              </a:r>
            </a:p>
          </xdr:txBody>
        </xdr:sp>
        <xdr:sp macro="" textlink="'6.3'!P20">
          <xdr:nvSpPr>
            <xdr:cNvPr id="207" name="Rectángulo 206">
              <a:extLst>
                <a:ext uri="{FF2B5EF4-FFF2-40B4-BE49-F238E27FC236}">
                  <a16:creationId xmlns:a16="http://schemas.microsoft.com/office/drawing/2014/main" id="{A3E6810F-460B-70C8-42D8-DDCEE0BC442D}"/>
                </a:ext>
              </a:extLst>
            </xdr:cNvPr>
            <xdr:cNvSpPr/>
          </xdr:nvSpPr>
          <xdr:spPr>
            <a:xfrm>
              <a:off x="15122823" y="8551309"/>
              <a:ext cx="688906" cy="334457"/>
            </a:xfrm>
            <a:prstGeom prst="rect">
              <a:avLst/>
            </a:prstGeom>
            <a:solidFill>
              <a:srgbClr val="66FF66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36D5B21E-2552-49A8-B8C2-A9BE11386ABD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pPr algn="ctr"/>
                <a:t>114.677</a:t>
              </a:fld>
              <a:endParaRPr lang="es-PE" sz="100" b="0">
                <a:solidFill>
                  <a:schemeClr val="tx1"/>
                </a:solidFill>
                <a:latin typeface="+mn-lt"/>
              </a:endParaRPr>
            </a:p>
          </xdr:txBody>
        </xdr:sp>
        <xdr:sp macro="" textlink="'6.3'!O20">
          <xdr:nvSpPr>
            <xdr:cNvPr id="208" name="Rectángulo 207">
              <a:extLst>
                <a:ext uri="{FF2B5EF4-FFF2-40B4-BE49-F238E27FC236}">
                  <a16:creationId xmlns:a16="http://schemas.microsoft.com/office/drawing/2014/main" id="{F0E68E12-9928-1C46-21BE-BBF5C6A0EB10}"/>
                </a:ext>
              </a:extLst>
            </xdr:cNvPr>
            <xdr:cNvSpPr/>
          </xdr:nvSpPr>
          <xdr:spPr>
            <a:xfrm>
              <a:off x="15807267" y="8559361"/>
              <a:ext cx="394502" cy="327820"/>
            </a:xfrm>
            <a:prstGeom prst="rect">
              <a:avLst/>
            </a:prstGeom>
            <a:solidFill>
              <a:srgbClr val="66FF66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fld id="{8CCAEB8E-9190-491D-8304-D22C1181E6CB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pPr algn="ctr"/>
                <a:t>seg</a:t>
              </a:fld>
              <a:endParaRPr lang="es-PE" sz="100" b="0">
                <a:solidFill>
                  <a:schemeClr val="tx1"/>
                </a:solidFill>
                <a:latin typeface="+mn-lt"/>
              </a:endParaRPr>
            </a:p>
          </xdr:txBody>
        </xdr:sp>
      </xdr:grpSp>
      <xdr:grpSp>
        <xdr:nvGrpSpPr>
          <xdr:cNvPr id="182" name="Grupo 181">
            <a:extLst>
              <a:ext uri="{FF2B5EF4-FFF2-40B4-BE49-F238E27FC236}">
                <a16:creationId xmlns:a16="http://schemas.microsoft.com/office/drawing/2014/main" id="{EC5C8C99-DE60-BAE2-B096-1160AED010BA}"/>
              </a:ext>
            </a:extLst>
          </xdr:cNvPr>
          <xdr:cNvGrpSpPr/>
        </xdr:nvGrpSpPr>
        <xdr:grpSpPr>
          <a:xfrm>
            <a:off x="13387917" y="8794751"/>
            <a:ext cx="2824541" cy="669661"/>
            <a:chOff x="14149917" y="8974666"/>
            <a:chExt cx="2824541" cy="669661"/>
          </a:xfrm>
        </xdr:grpSpPr>
        <xdr:cxnSp macro="">
          <xdr:nvCxnSpPr>
            <xdr:cNvPr id="189" name="Conector recto 188">
              <a:extLst>
                <a:ext uri="{FF2B5EF4-FFF2-40B4-BE49-F238E27FC236}">
                  <a16:creationId xmlns:a16="http://schemas.microsoft.com/office/drawing/2014/main" id="{97146BBB-0EF1-0D1E-D43D-F5D544EECDA0}"/>
                </a:ext>
              </a:extLst>
            </xdr:cNvPr>
            <xdr:cNvCxnSpPr/>
          </xdr:nvCxnSpPr>
          <xdr:spPr>
            <a:xfrm flipV="1">
              <a:off x="14149917" y="9310685"/>
              <a:ext cx="1117864" cy="2647"/>
            </a:xfrm>
            <a:prstGeom prst="line">
              <a:avLst/>
            </a:prstGeom>
            <a:ln w="9525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90" name="Rectángulo 189">
              <a:extLst>
                <a:ext uri="{FF2B5EF4-FFF2-40B4-BE49-F238E27FC236}">
                  <a16:creationId xmlns:a16="http://schemas.microsoft.com/office/drawing/2014/main" id="{279B9695-350A-4B7D-9495-DFCEFB58B992}"/>
                </a:ext>
              </a:extLst>
            </xdr:cNvPr>
            <xdr:cNvSpPr/>
          </xdr:nvSpPr>
          <xdr:spPr>
            <a:xfrm>
              <a:off x="15250950" y="8974666"/>
              <a:ext cx="1723508" cy="338667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  <xdr:sp macro="" textlink="">
          <xdr:nvSpPr>
            <xdr:cNvPr id="191" name="Rectángulo 190">
              <a:extLst>
                <a:ext uri="{FF2B5EF4-FFF2-40B4-BE49-F238E27FC236}">
                  <a16:creationId xmlns:a16="http://schemas.microsoft.com/office/drawing/2014/main" id="{352263CF-7FD6-82AA-4753-23FFF21C638E}"/>
                </a:ext>
              </a:extLst>
            </xdr:cNvPr>
            <xdr:cNvSpPr/>
          </xdr:nvSpPr>
          <xdr:spPr>
            <a:xfrm>
              <a:off x="15249071" y="9311507"/>
              <a:ext cx="1724479" cy="332820"/>
            </a:xfrm>
            <a:prstGeom prst="rect">
              <a:avLst/>
            </a:prstGeom>
            <a:noFill/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</xdr:grpSp>
    </xdr:grpSp>
    <xdr:clientData/>
  </xdr:twoCellAnchor>
  <xdr:twoCellAnchor>
    <xdr:from>
      <xdr:col>18</xdr:col>
      <xdr:colOff>511969</xdr:colOff>
      <xdr:row>32</xdr:row>
      <xdr:rowOff>0</xdr:rowOff>
    </xdr:from>
    <xdr:to>
      <xdr:col>20</xdr:col>
      <xdr:colOff>717122</xdr:colOff>
      <xdr:row>33</xdr:row>
      <xdr:rowOff>179917</xdr:rowOff>
    </xdr:to>
    <xdr:grpSp>
      <xdr:nvGrpSpPr>
        <xdr:cNvPr id="209" name="Grupo 208">
          <a:extLst>
            <a:ext uri="{FF2B5EF4-FFF2-40B4-BE49-F238E27FC236}">
              <a16:creationId xmlns:a16="http://schemas.microsoft.com/office/drawing/2014/main" id="{CE2AF64C-516C-49CA-ACAC-0CF8B5A8101B}"/>
            </a:ext>
          </a:extLst>
        </xdr:cNvPr>
        <xdr:cNvGrpSpPr/>
      </xdr:nvGrpSpPr>
      <xdr:grpSpPr>
        <a:xfrm>
          <a:off x="14545469" y="6096000"/>
          <a:ext cx="1729153" cy="370417"/>
          <a:chOff x="14549438" y="6429375"/>
          <a:chExt cx="1729153" cy="370417"/>
        </a:xfrm>
      </xdr:grpSpPr>
      <xdr:sp macro="" textlink="'6.3'!P25">
        <xdr:nvSpPr>
          <xdr:cNvPr id="210" name="Rectángulo 209">
            <a:extLst>
              <a:ext uri="{FF2B5EF4-FFF2-40B4-BE49-F238E27FC236}">
                <a16:creationId xmlns:a16="http://schemas.microsoft.com/office/drawing/2014/main" id="{47A10592-3956-39E8-5B8F-EF6886F90F36}"/>
              </a:ext>
            </a:extLst>
          </xdr:cNvPr>
          <xdr:cNvSpPr/>
        </xdr:nvSpPr>
        <xdr:spPr>
          <a:xfrm>
            <a:off x="15156656" y="6432936"/>
            <a:ext cx="809625" cy="366856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DC963462-5A59-45B2-8FC4-E0766F78181F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4.616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'6.3'!O25">
        <xdr:nvSpPr>
          <xdr:cNvPr id="215" name="Rectángulo 214">
            <a:extLst>
              <a:ext uri="{FF2B5EF4-FFF2-40B4-BE49-F238E27FC236}">
                <a16:creationId xmlns:a16="http://schemas.microsoft.com/office/drawing/2014/main" id="{2A646983-0F05-A8F6-3E0B-455C05386056}"/>
              </a:ext>
            </a:extLst>
          </xdr:cNvPr>
          <xdr:cNvSpPr/>
        </xdr:nvSpPr>
        <xdr:spPr>
          <a:xfrm>
            <a:off x="15799595" y="6434258"/>
            <a:ext cx="478996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548C0137-F00B-4FDE-A273-C7668FE93B43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días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216" name="Rectángulo 215">
            <a:extLst>
              <a:ext uri="{FF2B5EF4-FFF2-40B4-BE49-F238E27FC236}">
                <a16:creationId xmlns:a16="http://schemas.microsoft.com/office/drawing/2014/main" id="{8B50DF44-7B1D-56E4-D1A7-89ACC056CBEC}"/>
              </a:ext>
            </a:extLst>
          </xdr:cNvPr>
          <xdr:cNvSpPr/>
        </xdr:nvSpPr>
        <xdr:spPr>
          <a:xfrm>
            <a:off x="14555434" y="6438463"/>
            <a:ext cx="851253" cy="329578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Lead time =    </a:t>
            </a:r>
          </a:p>
        </xdr:txBody>
      </xdr:sp>
      <xdr:sp macro="" textlink="">
        <xdr:nvSpPr>
          <xdr:cNvPr id="217" name="Rectángulo 216">
            <a:extLst>
              <a:ext uri="{FF2B5EF4-FFF2-40B4-BE49-F238E27FC236}">
                <a16:creationId xmlns:a16="http://schemas.microsoft.com/office/drawing/2014/main" id="{5B39DCBB-D882-B912-8A68-C05F25D1E39D}"/>
              </a:ext>
            </a:extLst>
          </xdr:cNvPr>
          <xdr:cNvSpPr/>
        </xdr:nvSpPr>
        <xdr:spPr>
          <a:xfrm>
            <a:off x="14549438" y="6429375"/>
            <a:ext cx="1714499" cy="338667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18</xdr:col>
      <xdr:colOff>511968</xdr:colOff>
      <xdr:row>33</xdr:row>
      <xdr:rowOff>142875</xdr:rowOff>
    </xdr:from>
    <xdr:to>
      <xdr:col>20</xdr:col>
      <xdr:colOff>710890</xdr:colOff>
      <xdr:row>35</xdr:row>
      <xdr:rowOff>102658</xdr:rowOff>
    </xdr:to>
    <xdr:grpSp>
      <xdr:nvGrpSpPr>
        <xdr:cNvPr id="223" name="Grupo 222">
          <a:extLst>
            <a:ext uri="{FF2B5EF4-FFF2-40B4-BE49-F238E27FC236}">
              <a16:creationId xmlns:a16="http://schemas.microsoft.com/office/drawing/2014/main" id="{5E50B503-B450-43ED-8B74-210E99498276}"/>
            </a:ext>
          </a:extLst>
        </xdr:cNvPr>
        <xdr:cNvGrpSpPr/>
      </xdr:nvGrpSpPr>
      <xdr:grpSpPr>
        <a:xfrm>
          <a:off x="14545468" y="6429375"/>
          <a:ext cx="1722922" cy="340783"/>
          <a:chOff x="14562667" y="7609417"/>
          <a:chExt cx="1703750" cy="340783"/>
        </a:xfrm>
      </xdr:grpSpPr>
      <xdr:sp macro="" textlink="">
        <xdr:nvSpPr>
          <xdr:cNvPr id="224" name="Rectángulo 223">
            <a:extLst>
              <a:ext uri="{FF2B5EF4-FFF2-40B4-BE49-F238E27FC236}">
                <a16:creationId xmlns:a16="http://schemas.microsoft.com/office/drawing/2014/main" id="{B38DFF78-0CC0-B3D0-BA55-C93779FB1780}"/>
              </a:ext>
            </a:extLst>
          </xdr:cNvPr>
          <xdr:cNvSpPr/>
        </xdr:nvSpPr>
        <xdr:spPr>
          <a:xfrm>
            <a:off x="14564429" y="7620276"/>
            <a:ext cx="821094" cy="329924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  TKT       =    </a:t>
            </a:r>
          </a:p>
        </xdr:txBody>
      </xdr:sp>
      <xdr:sp macro="" textlink="'6.3'!P30">
        <xdr:nvSpPr>
          <xdr:cNvPr id="225" name="Rectángulo 224">
            <a:extLst>
              <a:ext uri="{FF2B5EF4-FFF2-40B4-BE49-F238E27FC236}">
                <a16:creationId xmlns:a16="http://schemas.microsoft.com/office/drawing/2014/main" id="{1A4A8015-5435-E89B-DFDF-D89228BF2CCA}"/>
              </a:ext>
            </a:extLst>
          </xdr:cNvPr>
          <xdr:cNvSpPr/>
        </xdr:nvSpPr>
        <xdr:spPr>
          <a:xfrm>
            <a:off x="15218075" y="7610068"/>
            <a:ext cx="524677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8BCF95A2-1728-4AE1-B907-326EB65E7717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39.9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'6.3'!O30">
        <xdr:nvSpPr>
          <xdr:cNvPr id="226" name="Rectángulo 225">
            <a:extLst>
              <a:ext uri="{FF2B5EF4-FFF2-40B4-BE49-F238E27FC236}">
                <a16:creationId xmlns:a16="http://schemas.microsoft.com/office/drawing/2014/main" id="{6ABBFBEA-EAF2-5DE3-0B69-E9AA6D2AD0A3}"/>
              </a:ext>
            </a:extLst>
          </xdr:cNvPr>
          <xdr:cNvSpPr/>
        </xdr:nvSpPr>
        <xdr:spPr>
          <a:xfrm>
            <a:off x="15608416" y="7610067"/>
            <a:ext cx="658001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2F95CFCF-1A8A-4A5C-B344-EAEF12D93EEA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seg/und</a:t>
            </a:fld>
            <a:endParaRPr lang="es-PE" sz="2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227" name="Rectángulo 226">
            <a:extLst>
              <a:ext uri="{FF2B5EF4-FFF2-40B4-BE49-F238E27FC236}">
                <a16:creationId xmlns:a16="http://schemas.microsoft.com/office/drawing/2014/main" id="{996067BC-DEB3-DD60-2251-94B5B32B3C37}"/>
              </a:ext>
            </a:extLst>
          </xdr:cNvPr>
          <xdr:cNvSpPr/>
        </xdr:nvSpPr>
        <xdr:spPr>
          <a:xfrm>
            <a:off x="14562667" y="7609417"/>
            <a:ext cx="1694661" cy="328083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18</xdr:col>
      <xdr:colOff>511097</xdr:colOff>
      <xdr:row>35</xdr:row>
      <xdr:rowOff>88900</xdr:rowOff>
    </xdr:from>
    <xdr:to>
      <xdr:col>20</xdr:col>
      <xdr:colOff>711994</xdr:colOff>
      <xdr:row>37</xdr:row>
      <xdr:rowOff>52652</xdr:rowOff>
    </xdr:to>
    <xdr:grpSp>
      <xdr:nvGrpSpPr>
        <xdr:cNvPr id="228" name="Grupo 227">
          <a:extLst>
            <a:ext uri="{FF2B5EF4-FFF2-40B4-BE49-F238E27FC236}">
              <a16:creationId xmlns:a16="http://schemas.microsoft.com/office/drawing/2014/main" id="{CC9E149B-D92A-4333-8F5F-0C0A061AA289}"/>
            </a:ext>
          </a:extLst>
        </xdr:cNvPr>
        <xdr:cNvGrpSpPr/>
      </xdr:nvGrpSpPr>
      <xdr:grpSpPr>
        <a:xfrm>
          <a:off x="14544597" y="6756400"/>
          <a:ext cx="1724897" cy="344752"/>
          <a:chOff x="14562667" y="7608514"/>
          <a:chExt cx="1703753" cy="341686"/>
        </a:xfrm>
      </xdr:grpSpPr>
      <xdr:sp macro="" textlink="">
        <xdr:nvSpPr>
          <xdr:cNvPr id="229" name="Rectángulo 228">
            <a:extLst>
              <a:ext uri="{FF2B5EF4-FFF2-40B4-BE49-F238E27FC236}">
                <a16:creationId xmlns:a16="http://schemas.microsoft.com/office/drawing/2014/main" id="{8BEE9F48-62C1-CFF3-7F5D-B3752C7BA882}"/>
              </a:ext>
            </a:extLst>
          </xdr:cNvPr>
          <xdr:cNvSpPr/>
        </xdr:nvSpPr>
        <xdr:spPr>
          <a:xfrm>
            <a:off x="14564428" y="7608514"/>
            <a:ext cx="846590" cy="341686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%TNVA  =    </a:t>
            </a:r>
          </a:p>
        </xdr:txBody>
      </xdr:sp>
      <xdr:sp macro="" textlink="'6.3'!P24">
        <xdr:nvSpPr>
          <xdr:cNvPr id="230" name="Rectángulo 229">
            <a:extLst>
              <a:ext uri="{FF2B5EF4-FFF2-40B4-BE49-F238E27FC236}">
                <a16:creationId xmlns:a16="http://schemas.microsoft.com/office/drawing/2014/main" id="{BCDB59F6-48F7-97E9-260F-CAC11872E103}"/>
              </a:ext>
            </a:extLst>
          </xdr:cNvPr>
          <xdr:cNvSpPr/>
        </xdr:nvSpPr>
        <xdr:spPr>
          <a:xfrm>
            <a:off x="15246518" y="7610068"/>
            <a:ext cx="587500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BC31D038-C3E3-4AC2-B851-630448648122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99.971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'6.3'!O24">
        <xdr:nvSpPr>
          <xdr:cNvPr id="231" name="Rectángulo 230">
            <a:extLst>
              <a:ext uri="{FF2B5EF4-FFF2-40B4-BE49-F238E27FC236}">
                <a16:creationId xmlns:a16="http://schemas.microsoft.com/office/drawing/2014/main" id="{89763294-4F91-8181-9162-CA0D81C08ACF}"/>
              </a:ext>
            </a:extLst>
          </xdr:cNvPr>
          <xdr:cNvSpPr/>
        </xdr:nvSpPr>
        <xdr:spPr>
          <a:xfrm>
            <a:off x="15798769" y="7610067"/>
            <a:ext cx="467651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ECD03A7A-43CD-49F3-8468-4D4000E9A73D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%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244" name="Rectángulo 243">
            <a:extLst>
              <a:ext uri="{FF2B5EF4-FFF2-40B4-BE49-F238E27FC236}">
                <a16:creationId xmlns:a16="http://schemas.microsoft.com/office/drawing/2014/main" id="{5E5722A7-3F7A-D9F7-E9A2-1D5632B5BCC7}"/>
              </a:ext>
            </a:extLst>
          </xdr:cNvPr>
          <xdr:cNvSpPr/>
        </xdr:nvSpPr>
        <xdr:spPr>
          <a:xfrm>
            <a:off x="14562667" y="7609417"/>
            <a:ext cx="1694661" cy="328083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18</xdr:col>
      <xdr:colOff>512380</xdr:colOff>
      <xdr:row>37</xdr:row>
      <xdr:rowOff>38090</xdr:rowOff>
    </xdr:from>
    <xdr:to>
      <xdr:col>20</xdr:col>
      <xdr:colOff>711200</xdr:colOff>
      <xdr:row>38</xdr:row>
      <xdr:rowOff>171026</xdr:rowOff>
    </xdr:to>
    <xdr:grpSp>
      <xdr:nvGrpSpPr>
        <xdr:cNvPr id="245" name="Grupo 244">
          <a:extLst>
            <a:ext uri="{FF2B5EF4-FFF2-40B4-BE49-F238E27FC236}">
              <a16:creationId xmlns:a16="http://schemas.microsoft.com/office/drawing/2014/main" id="{6F22E932-57DB-44BF-8428-6D15E454B67F}"/>
            </a:ext>
          </a:extLst>
        </xdr:cNvPr>
        <xdr:cNvGrpSpPr/>
      </xdr:nvGrpSpPr>
      <xdr:grpSpPr>
        <a:xfrm>
          <a:off x="14545880" y="7086590"/>
          <a:ext cx="1722820" cy="323436"/>
          <a:chOff x="14544675" y="7079456"/>
          <a:chExt cx="1726407" cy="330362"/>
        </a:xfrm>
      </xdr:grpSpPr>
      <xdr:sp macro="" textlink="">
        <xdr:nvSpPr>
          <xdr:cNvPr id="246" name="Rectángulo 245">
            <a:extLst>
              <a:ext uri="{FF2B5EF4-FFF2-40B4-BE49-F238E27FC236}">
                <a16:creationId xmlns:a16="http://schemas.microsoft.com/office/drawing/2014/main" id="{D9EA58FB-C5C3-3389-DBFE-3AFAA237B1A7}"/>
              </a:ext>
            </a:extLst>
          </xdr:cNvPr>
          <xdr:cNvSpPr/>
        </xdr:nvSpPr>
        <xdr:spPr>
          <a:xfrm>
            <a:off x="14546460" y="7090315"/>
            <a:ext cx="800696" cy="317146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PE" sz="1100">
                <a:solidFill>
                  <a:schemeClr val="tx1"/>
                </a:solidFill>
                <a:latin typeface="+mn-lt"/>
              </a:rPr>
              <a:t>  %TVA   =    </a:t>
            </a:r>
          </a:p>
        </xdr:txBody>
      </xdr:sp>
      <xdr:sp macro="" textlink="'6.3'!P23">
        <xdr:nvSpPr>
          <xdr:cNvPr id="247" name="Rectángulo 246">
            <a:extLst>
              <a:ext uri="{FF2B5EF4-FFF2-40B4-BE49-F238E27FC236}">
                <a16:creationId xmlns:a16="http://schemas.microsoft.com/office/drawing/2014/main" id="{C0B56627-42C9-474F-834D-EA12298A8752}"/>
              </a:ext>
            </a:extLst>
          </xdr:cNvPr>
          <xdr:cNvSpPr/>
        </xdr:nvSpPr>
        <xdr:spPr>
          <a:xfrm>
            <a:off x="15228093" y="7080107"/>
            <a:ext cx="619125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4C8855F8-7105-46BD-BCF5-35AE03CB22F5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0.029</a:t>
            </a:fld>
            <a:endParaRPr lang="es-PE" sz="200" b="0">
              <a:solidFill>
                <a:schemeClr val="tx1"/>
              </a:solidFill>
              <a:latin typeface="+mn-lt"/>
            </a:endParaRPr>
          </a:p>
        </xdr:txBody>
      </xdr:sp>
      <xdr:sp macro="" textlink="'6.3'!O23">
        <xdr:nvSpPr>
          <xdr:cNvPr id="248" name="Rectángulo 247">
            <a:extLst>
              <a:ext uri="{FF2B5EF4-FFF2-40B4-BE49-F238E27FC236}">
                <a16:creationId xmlns:a16="http://schemas.microsoft.com/office/drawing/2014/main" id="{6DA70AF9-5CB5-9729-D2B5-6D0C391EF0F8}"/>
              </a:ext>
            </a:extLst>
          </xdr:cNvPr>
          <xdr:cNvSpPr/>
        </xdr:nvSpPr>
        <xdr:spPr>
          <a:xfrm>
            <a:off x="15835312" y="7080106"/>
            <a:ext cx="435770" cy="329711"/>
          </a:xfrm>
          <a:prstGeom prst="rect">
            <a:avLst/>
          </a:prstGeom>
          <a:solidFill>
            <a:srgbClr val="66FF6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109A0A3-A401-44A1-A59B-422509EB422C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%</a:t>
            </a:fld>
            <a:endParaRPr lang="es-PE" sz="100" b="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249" name="Rectángulo 248">
            <a:extLst>
              <a:ext uri="{FF2B5EF4-FFF2-40B4-BE49-F238E27FC236}">
                <a16:creationId xmlns:a16="http://schemas.microsoft.com/office/drawing/2014/main" id="{E649D65C-78FA-2ECC-4B74-05EC902BE76D}"/>
              </a:ext>
            </a:extLst>
          </xdr:cNvPr>
          <xdr:cNvSpPr/>
        </xdr:nvSpPr>
        <xdr:spPr>
          <a:xfrm>
            <a:off x="14544675" y="7079456"/>
            <a:ext cx="1717194" cy="328083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\Desktop\29-05-2022\Estados%20financieros%20en%20excel%202022.xlsx" TargetMode="External"/><Relationship Id="rId1" Type="http://schemas.openxmlformats.org/officeDocument/2006/relationships/externalLinkPath" Target="https://d.docs.live.net/Users/USER/Desktop/29-05-2022/Estados%20financieros%20en%20excel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ORIA"/>
      <sheetName val="PDC"/>
      <sheetName val="DIARIOO"/>
      <sheetName val="HOJA DE TRABAJO"/>
      <sheetName val="DIARIO"/>
      <sheetName val="PLANILLA"/>
      <sheetName val="COMPRAS"/>
      <sheetName val="VENTAS"/>
      <sheetName val="BAL.COMP"/>
      <sheetName val="BDC"/>
      <sheetName val="ESTADO DE SF"/>
      <sheetName val="EST. RES"/>
      <sheetName val="Balance General "/>
      <sheetName val="EST.SIT.FIN"/>
      <sheetName val="DATA"/>
      <sheetName val="RXH"/>
      <sheetName val="INGRESOS"/>
      <sheetName val="EGRESOS-CAJA"/>
      <sheetName val="ACTIVO FIJO"/>
      <sheetName val="I.RENTA"/>
      <sheetName val="Estados financieros en excel 20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9E1DA-5781-4379-9DD8-5496A5602E79}">
  <dimension ref="R1:R29"/>
  <sheetViews>
    <sheetView showGridLines="0" tabSelected="1" zoomScale="90" zoomScaleNormal="90" workbookViewId="0"/>
  </sheetViews>
  <sheetFormatPr baseColWidth="10" defaultRowHeight="15" x14ac:dyDescent="0.25"/>
  <cols>
    <col min="1" max="3" width="13" customWidth="1"/>
    <col min="18" max="18" width="7" customWidth="1"/>
  </cols>
  <sheetData>
    <row r="1" spans="18:18" ht="16.5" customHeight="1" x14ac:dyDescent="0.25"/>
    <row r="2" spans="18:18" ht="16.5" customHeight="1" x14ac:dyDescent="0.25"/>
    <row r="3" spans="18:18" ht="16.5" customHeight="1" x14ac:dyDescent="0.25"/>
    <row r="4" spans="18:18" ht="16.5" customHeight="1" x14ac:dyDescent="0.25"/>
    <row r="5" spans="18:18" ht="16.5" customHeight="1" x14ac:dyDescent="0.25">
      <c r="R5" s="1">
        <v>1</v>
      </c>
    </row>
    <row r="6" spans="18:18" ht="16.5" customHeight="1" x14ac:dyDescent="0.25">
      <c r="R6" s="1">
        <v>1</v>
      </c>
    </row>
    <row r="7" spans="18:18" ht="16.5" customHeight="1" x14ac:dyDescent="0.25">
      <c r="R7" s="1">
        <v>1</v>
      </c>
    </row>
    <row r="8" spans="18:18" ht="16.5" customHeight="1" x14ac:dyDescent="0.25">
      <c r="R8" s="1"/>
    </row>
    <row r="9" spans="18:18" ht="16.5" customHeight="1" x14ac:dyDescent="0.25">
      <c r="R9" s="1"/>
    </row>
    <row r="10" spans="18:18" ht="16.5" customHeight="1" x14ac:dyDescent="0.25">
      <c r="R10" s="1"/>
    </row>
    <row r="11" spans="18:18" ht="16.5" customHeight="1" x14ac:dyDescent="0.25">
      <c r="R11" s="1"/>
    </row>
    <row r="12" spans="18:18" ht="16.5" customHeight="1" x14ac:dyDescent="0.25">
      <c r="R12" s="1"/>
    </row>
    <row r="13" spans="18:18" ht="16.5" customHeight="1" x14ac:dyDescent="0.25">
      <c r="R13" s="1"/>
    </row>
    <row r="14" spans="18:18" ht="16.5" customHeight="1" x14ac:dyDescent="0.25">
      <c r="R14" s="1"/>
    </row>
    <row r="15" spans="18:18" ht="16.5" customHeight="1" x14ac:dyDescent="0.25">
      <c r="R15" s="1"/>
    </row>
    <row r="16" spans="18:18" ht="16.5" customHeight="1" x14ac:dyDescent="0.25">
      <c r="R16" s="1"/>
    </row>
    <row r="17" spans="18:18" ht="16.5" customHeight="1" x14ac:dyDescent="0.25">
      <c r="R17" s="1"/>
    </row>
    <row r="18" spans="18:18" ht="16.5" customHeight="1" x14ac:dyDescent="0.25">
      <c r="R18" s="1"/>
    </row>
    <row r="19" spans="18:18" ht="16.5" customHeight="1" x14ac:dyDescent="0.25">
      <c r="R19" s="1"/>
    </row>
    <row r="20" spans="18:18" ht="16.5" customHeight="1" x14ac:dyDescent="0.25">
      <c r="R20" s="1"/>
    </row>
    <row r="21" spans="18:18" ht="16.5" customHeight="1" x14ac:dyDescent="0.25">
      <c r="R21" s="1"/>
    </row>
    <row r="22" spans="18:18" ht="16.5" customHeight="1" x14ac:dyDescent="0.25">
      <c r="R22" s="1"/>
    </row>
    <row r="23" spans="18:18" ht="16.5" customHeight="1" x14ac:dyDescent="0.25"/>
    <row r="24" spans="18:18" ht="16.5" customHeight="1" x14ac:dyDescent="0.25"/>
    <row r="25" spans="18:18" ht="16.5" customHeight="1" x14ac:dyDescent="0.25"/>
    <row r="26" spans="18:18" ht="16.5" customHeight="1" x14ac:dyDescent="0.25"/>
    <row r="27" spans="18:18" ht="16.5" customHeight="1" x14ac:dyDescent="0.25"/>
    <row r="28" spans="18:18" ht="16.5" customHeight="1" x14ac:dyDescent="0.25"/>
    <row r="29" spans="18:18" ht="16.5" customHeight="1" x14ac:dyDescent="0.2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0EE0B-0D30-4E5D-9FE6-E805F3E192A5}">
  <dimension ref="D25:T64"/>
  <sheetViews>
    <sheetView showGridLines="0" zoomScale="90" zoomScaleNormal="90" workbookViewId="0">
      <selection activeCell="C49" sqref="C49"/>
    </sheetView>
  </sheetViews>
  <sheetFormatPr baseColWidth="10" defaultRowHeight="15" x14ac:dyDescent="0.25"/>
  <cols>
    <col min="1" max="3" width="13" customWidth="1"/>
  </cols>
  <sheetData>
    <row r="25" spans="19:19" x14ac:dyDescent="0.25">
      <c r="S25" s="1">
        <v>1</v>
      </c>
    </row>
    <row r="26" spans="19:19" x14ac:dyDescent="0.25">
      <c r="S26" s="1">
        <v>1</v>
      </c>
    </row>
    <row r="27" spans="19:19" x14ac:dyDescent="0.25">
      <c r="S27" s="1"/>
    </row>
    <row r="51" spans="4:20" s="2" customFormat="1" ht="27.75" customHeight="1" x14ac:dyDescent="0.25">
      <c r="D51"/>
      <c r="E51" s="142" t="s">
        <v>320</v>
      </c>
      <c r="F51" s="143"/>
      <c r="G51" s="143"/>
      <c r="H51" s="143"/>
      <c r="I51" s="143"/>
      <c r="J51" s="143"/>
      <c r="K51" s="143"/>
      <c r="L51" s="143"/>
      <c r="M51" s="143"/>
      <c r="N51" s="144"/>
      <c r="O51" s="148" t="s">
        <v>221</v>
      </c>
      <c r="P51" s="148"/>
      <c r="Q51" s="148"/>
      <c r="R51" s="148"/>
      <c r="S51" s="148"/>
      <c r="T51" s="148"/>
    </row>
    <row r="52" spans="4:20" s="2" customFormat="1" ht="27.75" customHeight="1" x14ac:dyDescent="0.25">
      <c r="D52"/>
      <c r="E52" s="145" t="s">
        <v>217</v>
      </c>
      <c r="F52" s="146"/>
      <c r="G52" s="146"/>
      <c r="H52" s="146"/>
      <c r="I52" s="146"/>
      <c r="J52" s="146"/>
      <c r="K52" s="146"/>
      <c r="L52" s="146"/>
      <c r="M52" s="146"/>
      <c r="N52" s="147"/>
      <c r="O52" s="141" t="s">
        <v>222</v>
      </c>
      <c r="P52" s="141"/>
      <c r="Q52" s="141"/>
      <c r="R52" s="141"/>
      <c r="S52" s="141"/>
      <c r="T52" s="141"/>
    </row>
    <row r="53" spans="4:20" s="2" customFormat="1" ht="27.75" customHeight="1" x14ac:dyDescent="0.25">
      <c r="D53"/>
      <c r="E53" s="145" t="s">
        <v>218</v>
      </c>
      <c r="F53" s="146"/>
      <c r="G53" s="146"/>
      <c r="H53" s="146"/>
      <c r="I53" s="146"/>
      <c r="J53" s="146"/>
      <c r="K53" s="146"/>
      <c r="L53" s="146"/>
      <c r="M53" s="146"/>
      <c r="N53" s="147"/>
      <c r="O53" s="141" t="s">
        <v>223</v>
      </c>
      <c r="P53" s="141"/>
      <c r="Q53" s="141"/>
      <c r="R53" s="141"/>
      <c r="S53" s="141"/>
      <c r="T53" s="141"/>
    </row>
    <row r="54" spans="4:20" s="2" customFormat="1" ht="27.75" customHeight="1" x14ac:dyDescent="0.25">
      <c r="D54"/>
      <c r="E54" s="145" t="s">
        <v>219</v>
      </c>
      <c r="F54" s="146"/>
      <c r="G54" s="146"/>
      <c r="H54" s="146"/>
      <c r="I54" s="146"/>
      <c r="J54" s="146"/>
      <c r="K54" s="146"/>
      <c r="L54" s="146"/>
      <c r="M54" s="146"/>
      <c r="N54" s="147"/>
      <c r="O54" s="141" t="s">
        <v>224</v>
      </c>
      <c r="P54" s="141"/>
      <c r="Q54" s="141"/>
      <c r="R54" s="141"/>
      <c r="S54" s="141"/>
      <c r="T54" s="141"/>
    </row>
    <row r="55" spans="4:20" s="2" customFormat="1" ht="27.75" customHeight="1" x14ac:dyDescent="0.25">
      <c r="D55"/>
      <c r="E55" s="145" t="s">
        <v>220</v>
      </c>
      <c r="F55" s="146"/>
      <c r="G55" s="146"/>
      <c r="H55" s="146"/>
      <c r="I55" s="146"/>
      <c r="J55" s="146"/>
      <c r="K55" s="146"/>
      <c r="L55" s="146"/>
      <c r="M55" s="146"/>
      <c r="N55" s="147"/>
      <c r="O55" s="141" t="s">
        <v>81</v>
      </c>
      <c r="P55" s="141"/>
      <c r="Q55" s="141"/>
      <c r="R55" s="141"/>
      <c r="S55" s="141"/>
      <c r="T55" s="141"/>
    </row>
    <row r="56" spans="4:20" s="2" customFormat="1" ht="27.75" customHeight="1" x14ac:dyDescent="0.25">
      <c r="D56"/>
      <c r="E56" s="145" t="s">
        <v>225</v>
      </c>
      <c r="F56" s="146"/>
      <c r="G56" s="146"/>
      <c r="H56" s="146"/>
      <c r="I56" s="146"/>
      <c r="J56" s="146"/>
      <c r="K56" s="146"/>
      <c r="L56" s="146"/>
      <c r="M56" s="146"/>
      <c r="N56" s="147"/>
      <c r="O56" s="141" t="s">
        <v>308</v>
      </c>
      <c r="P56" s="141"/>
      <c r="Q56" s="141"/>
      <c r="R56" s="141"/>
      <c r="S56" s="141"/>
      <c r="T56" s="141"/>
    </row>
    <row r="57" spans="4:20" s="2" customFormat="1" ht="27.75" customHeight="1" x14ac:dyDescent="0.25">
      <c r="D57"/>
      <c r="E57" s="145" t="s">
        <v>226</v>
      </c>
      <c r="F57" s="146"/>
      <c r="G57" s="146"/>
      <c r="H57" s="146"/>
      <c r="I57" s="146"/>
      <c r="J57" s="146"/>
      <c r="K57" s="146"/>
      <c r="L57" s="146"/>
      <c r="M57" s="146"/>
      <c r="N57" s="147"/>
      <c r="O57" s="141" t="s">
        <v>309</v>
      </c>
      <c r="P57" s="141"/>
      <c r="Q57" s="141"/>
      <c r="R57" s="141"/>
      <c r="S57" s="141"/>
      <c r="T57" s="141"/>
    </row>
    <row r="58" spans="4:20" s="2" customFormat="1" ht="27.75" customHeight="1" x14ac:dyDescent="0.25">
      <c r="D58"/>
      <c r="E58" s="145" t="s">
        <v>228</v>
      </c>
      <c r="F58" s="146"/>
      <c r="G58" s="146"/>
      <c r="H58" s="146"/>
      <c r="I58" s="146"/>
      <c r="J58" s="146"/>
      <c r="K58" s="146"/>
      <c r="L58" s="146"/>
      <c r="M58" s="146"/>
      <c r="N58" s="147"/>
      <c r="O58" s="141" t="s">
        <v>229</v>
      </c>
      <c r="P58" s="141"/>
      <c r="Q58" s="141"/>
      <c r="R58" s="141"/>
      <c r="S58" s="141"/>
      <c r="T58" s="141"/>
    </row>
    <row r="59" spans="4:20" s="2" customFormat="1" ht="27.75" customHeight="1" x14ac:dyDescent="0.25">
      <c r="D59"/>
      <c r="E59" s="145" t="s">
        <v>230</v>
      </c>
      <c r="F59" s="146"/>
      <c r="G59" s="146"/>
      <c r="H59" s="146"/>
      <c r="I59" s="146"/>
      <c r="J59" s="146"/>
      <c r="K59" s="146"/>
      <c r="L59" s="146"/>
      <c r="M59" s="146"/>
      <c r="N59" s="147"/>
      <c r="O59" s="141" t="s">
        <v>231</v>
      </c>
      <c r="P59" s="141"/>
      <c r="Q59" s="141"/>
      <c r="R59" s="141"/>
      <c r="S59" s="141"/>
      <c r="T59" s="141"/>
    </row>
    <row r="60" spans="4:20" s="2" customFormat="1" ht="27.75" customHeight="1" x14ac:dyDescent="0.25">
      <c r="D60"/>
      <c r="E60" s="145" t="s">
        <v>232</v>
      </c>
      <c r="F60" s="146"/>
      <c r="G60" s="146"/>
      <c r="H60" s="146"/>
      <c r="I60" s="146"/>
      <c r="J60" s="146"/>
      <c r="K60" s="146"/>
      <c r="L60" s="146"/>
      <c r="M60" s="146"/>
      <c r="N60" s="147"/>
      <c r="O60" s="141" t="s">
        <v>227</v>
      </c>
      <c r="P60" s="141"/>
      <c r="Q60" s="141"/>
      <c r="R60" s="141"/>
      <c r="S60" s="141"/>
      <c r="T60" s="141"/>
    </row>
    <row r="61" spans="4:20" s="2" customFormat="1" ht="27.75" customHeight="1" x14ac:dyDescent="0.25">
      <c r="D61"/>
      <c r="E61" s="145" t="s">
        <v>233</v>
      </c>
      <c r="F61" s="146"/>
      <c r="G61" s="146"/>
      <c r="H61" s="146"/>
      <c r="I61" s="146"/>
      <c r="J61" s="146"/>
      <c r="K61" s="146"/>
      <c r="L61" s="146"/>
      <c r="M61" s="146"/>
      <c r="N61" s="147"/>
      <c r="O61" s="141" t="s">
        <v>234</v>
      </c>
      <c r="P61" s="141"/>
      <c r="Q61" s="141"/>
      <c r="R61" s="141"/>
      <c r="S61" s="141"/>
      <c r="T61" s="141"/>
    </row>
    <row r="62" spans="4:20" s="2" customFormat="1" ht="27.75" customHeight="1" x14ac:dyDescent="0.25">
      <c r="D62"/>
      <c r="E62" s="145" t="s">
        <v>235</v>
      </c>
      <c r="F62" s="146"/>
      <c r="G62" s="146"/>
      <c r="H62" s="146"/>
      <c r="I62" s="146"/>
      <c r="J62" s="146"/>
      <c r="K62" s="146"/>
      <c r="L62" s="146"/>
      <c r="M62" s="146"/>
      <c r="N62" s="147"/>
      <c r="O62" s="141" t="s">
        <v>236</v>
      </c>
      <c r="P62" s="141"/>
      <c r="Q62" s="141"/>
      <c r="R62" s="141"/>
      <c r="S62" s="141"/>
      <c r="T62" s="141"/>
    </row>
    <row r="63" spans="4:20" s="2" customFormat="1" ht="27.75" customHeight="1" x14ac:dyDescent="0.25">
      <c r="D63"/>
      <c r="E63" s="145" t="s">
        <v>237</v>
      </c>
      <c r="F63" s="146"/>
      <c r="G63" s="146"/>
      <c r="H63" s="146"/>
      <c r="I63" s="146"/>
      <c r="J63" s="146"/>
      <c r="K63" s="146"/>
      <c r="L63" s="146"/>
      <c r="M63" s="146"/>
      <c r="N63" s="147"/>
      <c r="O63" s="141" t="s">
        <v>238</v>
      </c>
      <c r="P63" s="141"/>
      <c r="Q63" s="141"/>
      <c r="R63" s="141"/>
      <c r="S63" s="141"/>
      <c r="T63" s="141"/>
    </row>
    <row r="64" spans="4:20" s="2" customFormat="1" ht="27.75" customHeight="1" x14ac:dyDescent="0.25">
      <c r="D64"/>
      <c r="E64" s="145" t="s">
        <v>239</v>
      </c>
      <c r="F64" s="146"/>
      <c r="G64" s="146"/>
      <c r="H64" s="146"/>
      <c r="I64" s="146"/>
      <c r="J64" s="146"/>
      <c r="K64" s="146"/>
      <c r="L64" s="146"/>
      <c r="M64" s="146"/>
      <c r="N64" s="147"/>
      <c r="O64" s="141" t="s">
        <v>240</v>
      </c>
      <c r="P64" s="141"/>
      <c r="Q64" s="141"/>
      <c r="R64" s="141"/>
      <c r="S64" s="141"/>
      <c r="T64" s="141"/>
    </row>
  </sheetData>
  <mergeCells count="28">
    <mergeCell ref="E61:N61"/>
    <mergeCell ref="E62:N62"/>
    <mergeCell ref="E63:N63"/>
    <mergeCell ref="E64:N64"/>
    <mergeCell ref="O57:T57"/>
    <mergeCell ref="O64:T64"/>
    <mergeCell ref="O62:T62"/>
    <mergeCell ref="O63:T63"/>
    <mergeCell ref="E56:N56"/>
    <mergeCell ref="E57:N57"/>
    <mergeCell ref="E58:N58"/>
    <mergeCell ref="E59:N59"/>
    <mergeCell ref="E60:N60"/>
    <mergeCell ref="O54:T54"/>
    <mergeCell ref="O55:T55"/>
    <mergeCell ref="E51:N51"/>
    <mergeCell ref="E52:N52"/>
    <mergeCell ref="E53:N53"/>
    <mergeCell ref="E54:N54"/>
    <mergeCell ref="E55:N55"/>
    <mergeCell ref="O51:T51"/>
    <mergeCell ref="O52:T52"/>
    <mergeCell ref="O53:T53"/>
    <mergeCell ref="O56:T56"/>
    <mergeCell ref="O60:T60"/>
    <mergeCell ref="O58:T58"/>
    <mergeCell ref="O59:T59"/>
    <mergeCell ref="O61:T6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D24A0-DC1F-420E-9FD3-67A9353ED343}">
  <dimension ref="D4:P16"/>
  <sheetViews>
    <sheetView showGridLines="0" zoomScale="90" zoomScaleNormal="90" workbookViewId="0">
      <pane ySplit="5" topLeftCell="A6" activePane="bottomLeft" state="frozen"/>
      <selection pane="bottomLeft" activeCell="F19" sqref="F19"/>
    </sheetView>
  </sheetViews>
  <sheetFormatPr baseColWidth="10" defaultRowHeight="15" x14ac:dyDescent="0.25"/>
  <cols>
    <col min="1" max="3" width="13" customWidth="1"/>
    <col min="4" max="5" width="4.42578125" customWidth="1"/>
    <col min="6" max="6" width="16" style="3" customWidth="1"/>
    <col min="7" max="7" width="24" bestFit="1" customWidth="1"/>
    <col min="8" max="8" width="11" bestFit="1" customWidth="1"/>
    <col min="9" max="9" width="15.7109375" customWidth="1"/>
    <col min="10" max="10" width="45.85546875" customWidth="1"/>
    <col min="11" max="11" width="17.5703125" customWidth="1"/>
    <col min="12" max="12" width="41" customWidth="1"/>
    <col min="13" max="13" width="26.5703125" customWidth="1"/>
    <col min="14" max="14" width="18" customWidth="1"/>
    <col min="15" max="15" width="16.7109375" customWidth="1"/>
    <col min="16" max="16" width="17.140625" customWidth="1"/>
  </cols>
  <sheetData>
    <row r="4" spans="4:16" ht="19.5" customHeight="1" x14ac:dyDescent="0.25">
      <c r="K4" s="1">
        <v>1</v>
      </c>
    </row>
    <row r="5" spans="4:16" s="35" customFormat="1" ht="33" customHeight="1" x14ac:dyDescent="0.25">
      <c r="E5" s="33" t="s">
        <v>301</v>
      </c>
      <c r="F5" s="33" t="s">
        <v>63</v>
      </c>
      <c r="G5" s="33" t="s">
        <v>64</v>
      </c>
      <c r="H5" s="33" t="s">
        <v>20</v>
      </c>
      <c r="I5" s="78" t="s">
        <v>295</v>
      </c>
      <c r="J5" s="34" t="s">
        <v>297</v>
      </c>
      <c r="K5" s="78" t="s">
        <v>296</v>
      </c>
      <c r="L5" s="33" t="s">
        <v>65</v>
      </c>
      <c r="M5" s="34" t="s">
        <v>325</v>
      </c>
      <c r="N5" s="33" t="s">
        <v>66</v>
      </c>
      <c r="O5" s="34" t="s">
        <v>67</v>
      </c>
      <c r="P5" s="34" t="s">
        <v>68</v>
      </c>
    </row>
    <row r="6" spans="4:16" ht="48" customHeight="1" x14ac:dyDescent="0.25">
      <c r="E6" s="4">
        <v>1</v>
      </c>
      <c r="F6" s="5" t="s">
        <v>300</v>
      </c>
      <c r="G6" s="26" t="s">
        <v>299</v>
      </c>
      <c r="H6" s="5" t="s">
        <v>54</v>
      </c>
      <c r="I6" s="101">
        <f>+'6.3'!P15</f>
        <v>2.4750000000000001</v>
      </c>
      <c r="J6" s="110" t="s">
        <v>302</v>
      </c>
      <c r="K6" s="27">
        <f>2.48-0.6*2.48</f>
        <v>0.99199999999999999</v>
      </c>
      <c r="L6" s="26" t="s">
        <v>306</v>
      </c>
      <c r="M6" s="26" t="s">
        <v>319</v>
      </c>
      <c r="N6" s="26" t="s">
        <v>73</v>
      </c>
      <c r="O6" s="31" t="s">
        <v>74</v>
      </c>
      <c r="P6" s="5" t="s">
        <v>77</v>
      </c>
    </row>
    <row r="7" spans="4:16" ht="48" customHeight="1" x14ac:dyDescent="0.25">
      <c r="E7" s="4">
        <v>2</v>
      </c>
      <c r="F7" s="5" t="s">
        <v>15</v>
      </c>
      <c r="G7" s="26" t="s">
        <v>199</v>
      </c>
      <c r="H7" s="5" t="s">
        <v>45</v>
      </c>
      <c r="I7" s="27">
        <f>+'6.3'!G21</f>
        <v>45.093167701863351</v>
      </c>
      <c r="J7" s="110" t="s">
        <v>329</v>
      </c>
      <c r="K7" s="27">
        <v>35</v>
      </c>
      <c r="L7" s="26" t="s">
        <v>330</v>
      </c>
      <c r="M7" s="26" t="s">
        <v>69</v>
      </c>
      <c r="N7" s="26" t="s">
        <v>70</v>
      </c>
      <c r="O7" s="31" t="s">
        <v>74</v>
      </c>
      <c r="P7" s="5" t="s">
        <v>72</v>
      </c>
    </row>
    <row r="8" spans="4:16" ht="45.75" customHeight="1" x14ac:dyDescent="0.25">
      <c r="E8" s="4">
        <v>3</v>
      </c>
      <c r="F8" s="5" t="s">
        <v>15</v>
      </c>
      <c r="G8" s="26" t="s">
        <v>200</v>
      </c>
      <c r="H8" s="5" t="s">
        <v>35</v>
      </c>
      <c r="I8" s="27">
        <f>+'6.3'!G24</f>
        <v>60</v>
      </c>
      <c r="J8" s="26" t="s">
        <v>331</v>
      </c>
      <c r="K8" s="5">
        <v>30</v>
      </c>
      <c r="L8" s="26" t="s">
        <v>304</v>
      </c>
      <c r="M8" s="76" t="s">
        <v>305</v>
      </c>
      <c r="N8" s="26" t="s">
        <v>70</v>
      </c>
      <c r="O8" s="31" t="s">
        <v>71</v>
      </c>
      <c r="P8" s="5" t="s">
        <v>72</v>
      </c>
    </row>
    <row r="9" spans="4:16" ht="45.75" customHeight="1" x14ac:dyDescent="0.25">
      <c r="E9" s="4">
        <v>4</v>
      </c>
      <c r="F9" s="5" t="s">
        <v>16</v>
      </c>
      <c r="G9" s="26" t="s">
        <v>315</v>
      </c>
      <c r="H9" s="5" t="s">
        <v>195</v>
      </c>
      <c r="I9" s="27">
        <f>+'6.3'!H37</f>
        <v>216.59504132231405</v>
      </c>
      <c r="J9" s="26" t="s">
        <v>316</v>
      </c>
      <c r="K9" s="5">
        <v>118</v>
      </c>
      <c r="L9" s="26" t="s">
        <v>307</v>
      </c>
      <c r="M9" s="26" t="s">
        <v>332</v>
      </c>
      <c r="N9" s="26" t="s">
        <v>70</v>
      </c>
      <c r="O9" s="111" t="s">
        <v>71</v>
      </c>
      <c r="P9" s="5" t="s">
        <v>72</v>
      </c>
    </row>
    <row r="10" spans="4:16" ht="45.75" customHeight="1" x14ac:dyDescent="0.25">
      <c r="E10" s="4">
        <v>5</v>
      </c>
      <c r="F10" s="5" t="s">
        <v>15</v>
      </c>
      <c r="G10" s="26" t="s">
        <v>177</v>
      </c>
      <c r="H10" s="32" t="s">
        <v>43</v>
      </c>
      <c r="I10" s="32">
        <f>+'6.3'!G28</f>
        <v>0.76033057851239672</v>
      </c>
      <c r="J10" s="112" t="s">
        <v>310</v>
      </c>
      <c r="K10" s="32">
        <v>0.9</v>
      </c>
      <c r="L10" s="26" t="s">
        <v>335</v>
      </c>
      <c r="M10" s="26" t="s">
        <v>336</v>
      </c>
      <c r="N10" s="26" t="s">
        <v>70</v>
      </c>
      <c r="O10" s="111" t="s">
        <v>71</v>
      </c>
      <c r="P10" s="5" t="s">
        <v>72</v>
      </c>
    </row>
    <row r="11" spans="4:16" ht="45.75" customHeight="1" x14ac:dyDescent="0.25">
      <c r="E11" s="4">
        <v>6</v>
      </c>
      <c r="F11" s="5" t="s">
        <v>18</v>
      </c>
      <c r="G11" s="26" t="s">
        <v>197</v>
      </c>
      <c r="H11" s="32" t="s">
        <v>43</v>
      </c>
      <c r="I11" s="32">
        <f>+'6.3'!J30</f>
        <v>0.69109947643979053</v>
      </c>
      <c r="J11" s="112" t="s">
        <v>311</v>
      </c>
      <c r="K11" s="32">
        <v>0.85</v>
      </c>
      <c r="L11" s="26" t="s">
        <v>334</v>
      </c>
      <c r="M11" s="26" t="s">
        <v>333</v>
      </c>
      <c r="N11" s="26" t="s">
        <v>70</v>
      </c>
      <c r="O11" s="111" t="s">
        <v>71</v>
      </c>
      <c r="P11" s="5" t="s">
        <v>72</v>
      </c>
    </row>
    <row r="12" spans="4:16" ht="45.75" customHeight="1" x14ac:dyDescent="0.25">
      <c r="D12" s="1"/>
      <c r="E12" s="4">
        <v>7</v>
      </c>
      <c r="F12" s="5" t="s">
        <v>17</v>
      </c>
      <c r="G12" s="26" t="s">
        <v>178</v>
      </c>
      <c r="H12" s="32" t="s">
        <v>43</v>
      </c>
      <c r="I12" s="32">
        <f>+'6.3'!I32</f>
        <v>0.61265432098765427</v>
      </c>
      <c r="J12" s="112" t="s">
        <v>312</v>
      </c>
      <c r="K12" s="32">
        <v>0.9</v>
      </c>
      <c r="L12" s="26" t="s">
        <v>317</v>
      </c>
      <c r="M12" s="26" t="s">
        <v>318</v>
      </c>
      <c r="N12" s="26" t="s">
        <v>75</v>
      </c>
      <c r="O12" s="31" t="s">
        <v>76</v>
      </c>
      <c r="P12" s="5" t="s">
        <v>77</v>
      </c>
    </row>
    <row r="13" spans="4:16" ht="45.75" customHeight="1" x14ac:dyDescent="0.25">
      <c r="E13" s="4">
        <v>8</v>
      </c>
      <c r="F13" s="5" t="s">
        <v>15</v>
      </c>
      <c r="G13" s="26" t="s">
        <v>196</v>
      </c>
      <c r="H13" s="32" t="s">
        <v>35</v>
      </c>
      <c r="I13" s="5">
        <f>+'6.3'!G22</f>
        <v>85</v>
      </c>
      <c r="J13" s="114" t="s">
        <v>313</v>
      </c>
      <c r="K13" s="5">
        <v>30</v>
      </c>
      <c r="L13" s="26" t="s">
        <v>314</v>
      </c>
      <c r="M13" s="26" t="s">
        <v>78</v>
      </c>
      <c r="N13" s="26" t="s">
        <v>79</v>
      </c>
      <c r="O13" s="31" t="s">
        <v>80</v>
      </c>
      <c r="P13" s="5" t="s">
        <v>77</v>
      </c>
    </row>
    <row r="14" spans="4:16" ht="48" customHeight="1" x14ac:dyDescent="0.25">
      <c r="E14" s="4">
        <v>9</v>
      </c>
      <c r="F14" s="5" t="s">
        <v>128</v>
      </c>
      <c r="G14" s="26" t="s">
        <v>129</v>
      </c>
      <c r="H14" s="30" t="s">
        <v>198</v>
      </c>
      <c r="I14" s="102">
        <f>+'6.3'!P25</f>
        <v>4.6161022802058529</v>
      </c>
      <c r="J14" s="109" t="s">
        <v>303</v>
      </c>
      <c r="K14" s="5">
        <v>1</v>
      </c>
      <c r="L14" s="26" t="s">
        <v>338</v>
      </c>
      <c r="M14" s="26" t="s">
        <v>337</v>
      </c>
      <c r="N14" s="26" t="s">
        <v>127</v>
      </c>
      <c r="O14" s="28" t="s">
        <v>298</v>
      </c>
      <c r="P14" s="29" t="s">
        <v>72</v>
      </c>
    </row>
    <row r="15" spans="4:16" ht="45.75" customHeight="1" x14ac:dyDescent="0.25">
      <c r="E15" s="4">
        <v>10</v>
      </c>
      <c r="F15" s="5" t="s">
        <v>128</v>
      </c>
      <c r="G15" s="26" t="s">
        <v>126</v>
      </c>
      <c r="H15" s="4" t="s">
        <v>43</v>
      </c>
      <c r="I15" s="113">
        <f>+'6.3'!P24/100</f>
        <v>0.99971246733168273</v>
      </c>
      <c r="J15" s="109" t="s">
        <v>322</v>
      </c>
      <c r="K15" s="103">
        <v>0.1</v>
      </c>
      <c r="L15" s="26" t="s">
        <v>321</v>
      </c>
      <c r="M15" s="26" t="s">
        <v>323</v>
      </c>
      <c r="N15" s="26" t="s">
        <v>324</v>
      </c>
      <c r="O15" s="31" t="s">
        <v>76</v>
      </c>
      <c r="P15" s="29" t="s">
        <v>72</v>
      </c>
    </row>
    <row r="16" spans="4:16" ht="38.25" customHeight="1" x14ac:dyDescent="0.25"/>
  </sheetData>
  <autoFilter ref="E5:P15" xr:uid="{FE9D24A0-DC1F-420E-9FD3-67A9353ED343}"/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F62EE-F074-4542-AE59-ED8999524A0A}">
  <dimension ref="O18"/>
  <sheetViews>
    <sheetView showGridLines="0" zoomScale="90" zoomScaleNormal="90" workbookViewId="0">
      <selection activeCell="G37" sqref="G37"/>
    </sheetView>
  </sheetViews>
  <sheetFormatPr baseColWidth="10" defaultRowHeight="15" x14ac:dyDescent="0.25"/>
  <cols>
    <col min="1" max="3" width="13" customWidth="1"/>
  </cols>
  <sheetData>
    <row r="18" spans="15:15" x14ac:dyDescent="0.25">
      <c r="O18" s="1">
        <v>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7D789-E7EB-4CC0-844C-F3973821C7F1}">
  <dimension ref="B3:E10"/>
  <sheetViews>
    <sheetView showGridLines="0" workbookViewId="0">
      <pane ySplit="3" topLeftCell="A4" activePane="bottomLeft" state="frozen"/>
      <selection pane="bottomLeft" activeCell="B4" sqref="B4"/>
    </sheetView>
  </sheetViews>
  <sheetFormatPr baseColWidth="10" defaultRowHeight="15" x14ac:dyDescent="0.25"/>
  <cols>
    <col min="1" max="1" width="10" customWidth="1"/>
    <col min="2" max="2" width="15" style="79" customWidth="1"/>
    <col min="3" max="3" width="17.42578125" style="79" customWidth="1"/>
    <col min="4" max="4" width="63.42578125" customWidth="1"/>
    <col min="5" max="5" width="24.42578125" customWidth="1"/>
  </cols>
  <sheetData>
    <row r="3" spans="2:5" s="2" customFormat="1" ht="23.25" customHeight="1" x14ac:dyDescent="0.25">
      <c r="B3" s="89" t="s">
        <v>166</v>
      </c>
      <c r="C3" s="89" t="s">
        <v>170</v>
      </c>
      <c r="D3" s="94" t="s">
        <v>167</v>
      </c>
      <c r="E3" s="94" t="s">
        <v>168</v>
      </c>
    </row>
    <row r="4" spans="2:5" s="2" customFormat="1" ht="90" x14ac:dyDescent="0.25">
      <c r="B4" s="108" t="s">
        <v>289</v>
      </c>
      <c r="C4" s="108" t="s">
        <v>289</v>
      </c>
      <c r="D4" s="107" t="s">
        <v>290</v>
      </c>
      <c r="E4" s="106"/>
    </row>
    <row r="5" spans="2:5" s="2" customFormat="1" ht="36" customHeight="1" x14ac:dyDescent="0.25">
      <c r="B5" s="4" t="s">
        <v>169</v>
      </c>
      <c r="C5" s="4" t="s">
        <v>171</v>
      </c>
      <c r="D5" s="104" t="s">
        <v>281</v>
      </c>
      <c r="E5" s="76"/>
    </row>
    <row r="6" spans="2:5" s="2" customFormat="1" ht="36" customHeight="1" x14ac:dyDescent="0.25">
      <c r="B6" s="4" t="s">
        <v>283</v>
      </c>
      <c r="C6" s="4" t="s">
        <v>172</v>
      </c>
      <c r="D6" s="104" t="s">
        <v>282</v>
      </c>
      <c r="E6" s="76"/>
    </row>
    <row r="7" spans="2:5" s="2" customFormat="1" ht="36" customHeight="1" x14ac:dyDescent="0.25">
      <c r="B7" s="4" t="s">
        <v>129</v>
      </c>
      <c r="C7" s="95" t="s">
        <v>173</v>
      </c>
      <c r="D7" s="104" t="s">
        <v>284</v>
      </c>
      <c r="E7" s="76"/>
    </row>
    <row r="8" spans="2:5" s="2" customFormat="1" ht="36" customHeight="1" x14ac:dyDescent="0.25">
      <c r="B8" s="4" t="s">
        <v>285</v>
      </c>
      <c r="C8" s="4" t="s">
        <v>174</v>
      </c>
      <c r="D8" s="104" t="s">
        <v>286</v>
      </c>
      <c r="E8" s="76"/>
    </row>
    <row r="9" spans="2:5" s="2" customFormat="1" ht="36" customHeight="1" x14ac:dyDescent="0.25">
      <c r="B9" s="4" t="s">
        <v>111</v>
      </c>
      <c r="C9" s="95" t="s">
        <v>175</v>
      </c>
      <c r="D9" s="104" t="s">
        <v>287</v>
      </c>
      <c r="E9" s="76"/>
    </row>
    <row r="10" spans="2:5" ht="33.75" customHeight="1" x14ac:dyDescent="0.25">
      <c r="B10" s="4" t="s">
        <v>112</v>
      </c>
      <c r="C10" s="95" t="s">
        <v>176</v>
      </c>
      <c r="D10" s="104" t="s">
        <v>288</v>
      </c>
      <c r="E10" s="76"/>
    </row>
  </sheetData>
  <autoFilter ref="B3:E10" xr:uid="{4D27D789-E7EB-4CC0-844C-F3973821C7F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38BB5-7F33-49EC-AFC3-9E094ACB6D7B}">
  <dimension ref="A1"/>
  <sheetViews>
    <sheetView showGridLines="0" zoomScale="90" zoomScaleNormal="90" workbookViewId="0"/>
  </sheetViews>
  <sheetFormatPr baseColWidth="10" defaultRowHeight="15" x14ac:dyDescent="0.25"/>
  <cols>
    <col min="1" max="3" width="13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5E601-8830-41A3-9362-5FC3F4BD2B02}">
  <dimension ref="A1"/>
  <sheetViews>
    <sheetView showGridLines="0" zoomScale="90" zoomScaleNormal="90" workbookViewId="0"/>
  </sheetViews>
  <sheetFormatPr baseColWidth="10" defaultRowHeight="15" x14ac:dyDescent="0.25"/>
  <cols>
    <col min="1" max="3" width="13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361CF-64D6-4764-B863-BC610B1EC233}">
  <dimension ref="A5:O19"/>
  <sheetViews>
    <sheetView showGridLines="0" zoomScale="90" zoomScaleNormal="90" workbookViewId="0"/>
  </sheetViews>
  <sheetFormatPr baseColWidth="10" defaultRowHeight="15" x14ac:dyDescent="0.25"/>
  <cols>
    <col min="1" max="3" width="13" customWidth="1"/>
    <col min="4" max="4" width="3" customWidth="1"/>
    <col min="5" max="5" width="16.42578125" customWidth="1"/>
    <col min="6" max="6" width="17.42578125" customWidth="1"/>
    <col min="7" max="7" width="31.5703125" customWidth="1"/>
    <col min="8" max="8" width="3.85546875" customWidth="1"/>
    <col min="9" max="9" width="16" customWidth="1"/>
    <col min="10" max="10" width="16.85546875" customWidth="1"/>
    <col min="11" max="11" width="31.140625" customWidth="1"/>
    <col min="12" max="12" width="5" customWidth="1"/>
    <col min="13" max="13" width="15.42578125" customWidth="1"/>
    <col min="14" max="14" width="16.28515625" customWidth="1"/>
    <col min="15" max="15" width="31.5703125" customWidth="1"/>
  </cols>
  <sheetData>
    <row r="5" spans="1:15" s="2" customFormat="1" ht="19.5" customHeight="1" x14ac:dyDescent="0.25">
      <c r="A5"/>
      <c r="B5"/>
      <c r="C5"/>
      <c r="E5" s="89" t="s">
        <v>170</v>
      </c>
      <c r="F5" s="89" t="s">
        <v>179</v>
      </c>
      <c r="G5" s="89" t="s">
        <v>19</v>
      </c>
      <c r="I5" s="89" t="s">
        <v>170</v>
      </c>
      <c r="J5" s="89" t="s">
        <v>179</v>
      </c>
      <c r="K5" s="89" t="s">
        <v>19</v>
      </c>
      <c r="M5" s="89" t="s">
        <v>170</v>
      </c>
      <c r="N5" s="89" t="s">
        <v>179</v>
      </c>
      <c r="O5" s="89" t="s">
        <v>19</v>
      </c>
    </row>
    <row r="6" spans="1:15" ht="60" customHeight="1" x14ac:dyDescent="0.25">
      <c r="E6" s="95" t="s">
        <v>182</v>
      </c>
      <c r="F6" s="6"/>
      <c r="G6" s="95" t="s">
        <v>183</v>
      </c>
      <c r="I6" s="95" t="s">
        <v>280</v>
      </c>
      <c r="J6" s="6"/>
      <c r="K6" s="95" t="s">
        <v>213</v>
      </c>
      <c r="M6" s="95" t="s">
        <v>186</v>
      </c>
      <c r="N6" s="6"/>
      <c r="O6" s="95" t="s">
        <v>203</v>
      </c>
    </row>
    <row r="7" spans="1:15" ht="60" customHeight="1" x14ac:dyDescent="0.25">
      <c r="E7" s="95" t="s">
        <v>205</v>
      </c>
      <c r="F7" s="6"/>
      <c r="G7" s="95" t="s">
        <v>207</v>
      </c>
      <c r="I7" s="95" t="s">
        <v>291</v>
      </c>
      <c r="J7" s="6"/>
      <c r="K7" s="96" t="s">
        <v>292</v>
      </c>
      <c r="M7" s="95" t="s">
        <v>211</v>
      </c>
      <c r="N7" s="95"/>
      <c r="O7" s="95" t="s">
        <v>216</v>
      </c>
    </row>
    <row r="8" spans="1:15" ht="68.25" customHeight="1" x14ac:dyDescent="0.25">
      <c r="E8" s="95" t="s">
        <v>257</v>
      </c>
      <c r="F8" s="95"/>
      <c r="G8" s="95" t="s">
        <v>258</v>
      </c>
      <c r="I8" s="95" t="s">
        <v>55</v>
      </c>
      <c r="J8" s="6"/>
      <c r="K8" s="95" t="s">
        <v>212</v>
      </c>
      <c r="M8" s="95" t="s">
        <v>268</v>
      </c>
      <c r="N8" s="95"/>
      <c r="O8" s="95" t="s">
        <v>273</v>
      </c>
    </row>
    <row r="9" spans="1:15" ht="73.5" customHeight="1" x14ac:dyDescent="0.25">
      <c r="E9" s="95" t="s">
        <v>279</v>
      </c>
      <c r="F9" s="6"/>
      <c r="G9" s="95" t="s">
        <v>208</v>
      </c>
      <c r="I9" s="95" t="s">
        <v>184</v>
      </c>
      <c r="J9" s="6"/>
      <c r="K9" s="95" t="s">
        <v>185</v>
      </c>
      <c r="M9" s="95" t="s">
        <v>275</v>
      </c>
      <c r="N9" s="6"/>
      <c r="O9" s="95" t="s">
        <v>276</v>
      </c>
    </row>
    <row r="10" spans="1:15" ht="72" customHeight="1" x14ac:dyDescent="0.25">
      <c r="E10" s="95" t="s">
        <v>278</v>
      </c>
      <c r="F10" s="95"/>
      <c r="G10" s="95" t="s">
        <v>277</v>
      </c>
      <c r="I10" s="95" t="s">
        <v>209</v>
      </c>
      <c r="J10" s="6"/>
      <c r="K10" s="95" t="s">
        <v>214</v>
      </c>
      <c r="M10" s="95" t="s">
        <v>262</v>
      </c>
      <c r="N10" s="6"/>
      <c r="O10" s="95" t="s">
        <v>263</v>
      </c>
    </row>
    <row r="11" spans="1:15" ht="72" customHeight="1" x14ac:dyDescent="0.25">
      <c r="E11" s="95" t="s">
        <v>188</v>
      </c>
      <c r="F11" s="6"/>
      <c r="G11" s="95" t="s">
        <v>206</v>
      </c>
      <c r="I11" s="95" t="s">
        <v>187</v>
      </c>
      <c r="J11" s="95"/>
      <c r="K11" s="95" t="s">
        <v>204</v>
      </c>
      <c r="M11" s="95" t="s">
        <v>264</v>
      </c>
      <c r="N11" s="6"/>
      <c r="O11" s="95" t="s">
        <v>265</v>
      </c>
    </row>
    <row r="12" spans="1:15" ht="18.75" customHeight="1" x14ac:dyDescent="0.25"/>
    <row r="13" spans="1:15" s="2" customFormat="1" ht="19.5" customHeight="1" x14ac:dyDescent="0.25">
      <c r="A13"/>
      <c r="B13"/>
      <c r="C13"/>
      <c r="E13" s="89" t="s">
        <v>170</v>
      </c>
      <c r="F13" s="89" t="s">
        <v>179</v>
      </c>
      <c r="G13" s="89" t="s">
        <v>19</v>
      </c>
      <c r="I13" s="89" t="s">
        <v>170</v>
      </c>
      <c r="J13" s="89" t="s">
        <v>179</v>
      </c>
      <c r="K13" s="89" t="s">
        <v>19</v>
      </c>
      <c r="M13" s="89" t="s">
        <v>170</v>
      </c>
      <c r="N13" s="89" t="s">
        <v>179</v>
      </c>
      <c r="O13" s="89" t="s">
        <v>19</v>
      </c>
    </row>
    <row r="14" spans="1:15" ht="75" x14ac:dyDescent="0.25">
      <c r="E14" s="95" t="s">
        <v>241</v>
      </c>
      <c r="F14" s="6"/>
      <c r="G14" s="95" t="s">
        <v>251</v>
      </c>
      <c r="I14" s="95" t="s">
        <v>252</v>
      </c>
      <c r="J14" s="6"/>
      <c r="K14" s="95" t="s">
        <v>248</v>
      </c>
      <c r="M14" s="95" t="s">
        <v>266</v>
      </c>
      <c r="N14" s="6"/>
      <c r="O14" s="95" t="s">
        <v>267</v>
      </c>
    </row>
    <row r="15" spans="1:15" ht="68.25" customHeight="1" x14ac:dyDescent="0.25">
      <c r="E15" s="95" t="s">
        <v>242</v>
      </c>
      <c r="F15" s="6"/>
      <c r="G15" s="95" t="s">
        <v>243</v>
      </c>
      <c r="I15" s="95" t="s">
        <v>253</v>
      </c>
      <c r="J15" s="6"/>
      <c r="K15" s="95" t="s">
        <v>254</v>
      </c>
      <c r="M15" s="95" t="s">
        <v>274</v>
      </c>
      <c r="N15" s="6"/>
      <c r="O15" s="95" t="s">
        <v>261</v>
      </c>
    </row>
    <row r="16" spans="1:15" ht="73.5" customHeight="1" x14ac:dyDescent="0.25">
      <c r="E16" s="95" t="s">
        <v>245</v>
      </c>
      <c r="F16" s="6"/>
      <c r="G16" s="95" t="s">
        <v>250</v>
      </c>
      <c r="I16" s="95" t="s">
        <v>255</v>
      </c>
      <c r="J16" s="6"/>
      <c r="K16" s="95" t="s">
        <v>256</v>
      </c>
      <c r="M16" s="95" t="s">
        <v>269</v>
      </c>
      <c r="N16" s="95"/>
      <c r="O16" s="95" t="s">
        <v>270</v>
      </c>
    </row>
    <row r="17" spans="5:15" ht="66.75" customHeight="1" x14ac:dyDescent="0.25">
      <c r="E17" s="95" t="s">
        <v>244</v>
      </c>
      <c r="F17" s="95"/>
      <c r="G17" s="95" t="s">
        <v>249</v>
      </c>
      <c r="I17" s="95" t="s">
        <v>259</v>
      </c>
      <c r="J17" s="95"/>
      <c r="K17" s="95" t="s">
        <v>260</v>
      </c>
      <c r="M17" s="95" t="s">
        <v>180</v>
      </c>
      <c r="N17" s="95"/>
      <c r="O17" s="95" t="s">
        <v>181</v>
      </c>
    </row>
    <row r="18" spans="5:15" ht="79.5" customHeight="1" x14ac:dyDescent="0.25">
      <c r="E18" s="95" t="s">
        <v>246</v>
      </c>
      <c r="F18" s="6"/>
      <c r="G18" s="95" t="s">
        <v>247</v>
      </c>
      <c r="I18" s="95" t="s">
        <v>210</v>
      </c>
      <c r="J18" s="6"/>
      <c r="K18" s="95" t="s">
        <v>215</v>
      </c>
      <c r="M18" s="95" t="s">
        <v>271</v>
      </c>
      <c r="N18" s="95"/>
      <c r="O18" s="95" t="s">
        <v>272</v>
      </c>
    </row>
    <row r="19" spans="5:15" ht="48" customHeight="1" x14ac:dyDescent="0.25"/>
  </sheetData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86FDC-D875-47A9-92B9-AB74219953B0}">
  <dimension ref="A1"/>
  <sheetViews>
    <sheetView showGridLines="0" zoomScale="90" zoomScaleNormal="90" workbookViewId="0"/>
  </sheetViews>
  <sheetFormatPr baseColWidth="10" defaultRowHeight="15" x14ac:dyDescent="0.25"/>
  <cols>
    <col min="1" max="3" width="13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D692B-5CD0-4CF2-874D-2F66D13D01D5}">
  <dimension ref="E2:AI29"/>
  <sheetViews>
    <sheetView showGridLines="0" zoomScale="90" zoomScaleNormal="90" workbookViewId="0"/>
  </sheetViews>
  <sheetFormatPr baseColWidth="10" defaultRowHeight="15" x14ac:dyDescent="0.25"/>
  <cols>
    <col min="1" max="3" width="13" customWidth="1"/>
    <col min="4" max="4" width="4.28515625" customWidth="1"/>
    <col min="5" max="5" width="28.85546875" style="10" bestFit="1" customWidth="1"/>
    <col min="6" max="6" width="11.85546875" customWidth="1"/>
    <col min="7" max="7" width="22.140625" customWidth="1"/>
    <col min="8" max="8" width="8.85546875" customWidth="1"/>
    <col min="9" max="9" width="30.42578125" customWidth="1"/>
    <col min="10" max="10" width="11.7109375" customWidth="1"/>
    <col min="11" max="11" width="21" bestFit="1" customWidth="1"/>
    <col min="12" max="12" width="14.140625" customWidth="1"/>
    <col min="13" max="13" width="14" customWidth="1"/>
    <col min="15" max="15" width="28.85546875" style="10" bestFit="1" customWidth="1"/>
    <col min="16" max="16" width="11.85546875" customWidth="1"/>
    <col min="17" max="17" width="22.140625" customWidth="1"/>
    <col min="18" max="18" width="8.85546875" customWidth="1"/>
    <col min="19" max="19" width="30.42578125" customWidth="1"/>
    <col min="20" max="20" width="9.28515625" customWidth="1"/>
    <col min="21" max="21" width="21" bestFit="1" customWidth="1"/>
    <col min="22" max="22" width="14.140625" customWidth="1"/>
    <col min="23" max="23" width="14" customWidth="1"/>
    <col min="24" max="24" width="7.140625" customWidth="1"/>
    <col min="25" max="25" width="29.5703125" customWidth="1"/>
    <col min="26" max="26" width="16.42578125" customWidth="1"/>
    <col min="27" max="34" width="15.140625" style="3" customWidth="1"/>
    <col min="35" max="35" width="15.7109375" customWidth="1"/>
  </cols>
  <sheetData>
    <row r="2" spans="5:34" x14ac:dyDescent="0.25">
      <c r="O2" s="10">
        <v>1489</v>
      </c>
    </row>
    <row r="6" spans="5:34" ht="19.5" customHeight="1" x14ac:dyDescent="0.3">
      <c r="H6" s="12"/>
      <c r="R6" s="12"/>
    </row>
    <row r="7" spans="5:34" s="2" customFormat="1" ht="19.5" customHeight="1" x14ac:dyDescent="0.25">
      <c r="H7" s="14"/>
      <c r="R7" s="14"/>
      <c r="Y7"/>
      <c r="Z7"/>
      <c r="AA7" s="79"/>
      <c r="AB7" s="79"/>
      <c r="AC7" s="79"/>
      <c r="AD7" s="79"/>
      <c r="AE7" s="79"/>
      <c r="AF7" s="79"/>
      <c r="AG7" s="79"/>
      <c r="AH7" s="79"/>
    </row>
    <row r="8" spans="5:34" s="2" customFormat="1" ht="19.5" customHeight="1" x14ac:dyDescent="0.25">
      <c r="E8" s="119"/>
      <c r="H8" s="14"/>
      <c r="R8" s="14"/>
      <c r="Y8"/>
      <c r="Z8"/>
      <c r="AA8" s="79"/>
      <c r="AB8" s="79"/>
      <c r="AC8" s="79"/>
      <c r="AD8" s="79"/>
      <c r="AE8" s="79"/>
      <c r="AF8" s="79"/>
      <c r="AG8" s="79"/>
      <c r="AH8" s="79"/>
    </row>
    <row r="9" spans="5:34" s="2" customFormat="1" ht="19.5" customHeight="1" x14ac:dyDescent="0.25">
      <c r="E9" s="119"/>
      <c r="H9" s="14"/>
      <c r="R9" s="14"/>
      <c r="Y9"/>
      <c r="Z9"/>
      <c r="AA9" s="79"/>
      <c r="AB9" s="79"/>
      <c r="AC9" s="79"/>
      <c r="AD9" s="79"/>
      <c r="AE9" s="79"/>
      <c r="AF9" s="79"/>
      <c r="AG9" s="79"/>
      <c r="AH9" s="79"/>
    </row>
    <row r="10" spans="5:34" s="2" customFormat="1" ht="19.5" customHeight="1" x14ac:dyDescent="0.25">
      <c r="E10" s="119"/>
      <c r="H10" s="14"/>
      <c r="R10" s="14"/>
      <c r="Y10"/>
      <c r="Z10"/>
      <c r="AA10" s="79"/>
      <c r="AB10" s="79"/>
      <c r="AC10" s="79"/>
      <c r="AD10" s="79"/>
      <c r="AE10" s="79"/>
      <c r="AF10" s="79"/>
      <c r="AG10" s="79"/>
      <c r="AH10" s="79"/>
    </row>
    <row r="11" spans="5:34" s="2" customFormat="1" ht="19.5" customHeight="1" x14ac:dyDescent="0.25">
      <c r="E11" s="119"/>
      <c r="H11" s="14"/>
      <c r="R11" s="14"/>
      <c r="Y11"/>
      <c r="Z11"/>
      <c r="AA11" s="79"/>
      <c r="AB11" s="79"/>
      <c r="AC11" s="79"/>
      <c r="AD11" s="79"/>
      <c r="AE11" s="79"/>
      <c r="AF11" s="79"/>
      <c r="AG11" s="79"/>
      <c r="AH11" s="79"/>
    </row>
    <row r="12" spans="5:34" s="2" customFormat="1" ht="19.5" customHeight="1" x14ac:dyDescent="0.25">
      <c r="H12" s="14"/>
      <c r="R12" s="14"/>
      <c r="Y12"/>
      <c r="Z12"/>
      <c r="AA12" s="79"/>
      <c r="AB12" s="79"/>
      <c r="AC12" s="79"/>
      <c r="AD12" s="79"/>
      <c r="AE12" s="79"/>
      <c r="AF12" s="79"/>
      <c r="AG12" s="79"/>
      <c r="AH12" s="79"/>
    </row>
    <row r="13" spans="5:34" s="2" customFormat="1" ht="19.5" customHeight="1" x14ac:dyDescent="0.25">
      <c r="H13" s="14"/>
      <c r="R13" s="14"/>
      <c r="Y13"/>
      <c r="Z13"/>
      <c r="AA13" s="79"/>
      <c r="AB13" s="79"/>
      <c r="AC13" s="79"/>
      <c r="AD13" s="79"/>
      <c r="AE13" s="79"/>
      <c r="AF13" s="79"/>
      <c r="AG13" s="79"/>
      <c r="AH13" s="79"/>
    </row>
    <row r="14" spans="5:34" ht="19.5" customHeight="1" x14ac:dyDescent="0.3">
      <c r="E14" s="18"/>
      <c r="F14" s="12"/>
      <c r="G14" s="12"/>
      <c r="H14" s="12"/>
      <c r="O14" s="18"/>
      <c r="P14" s="12"/>
      <c r="Q14" s="10"/>
      <c r="R14" s="12"/>
    </row>
    <row r="15" spans="5:34" ht="19.5" customHeight="1" x14ac:dyDescent="0.3">
      <c r="E15" s="18"/>
      <c r="F15" s="12"/>
      <c r="G15" s="12"/>
      <c r="H15" s="12"/>
      <c r="N15" s="2"/>
      <c r="O15" s="18"/>
      <c r="P15" s="12"/>
      <c r="Q15" s="12"/>
      <c r="R15" s="12"/>
    </row>
    <row r="17" spans="5:35" ht="19.5" customHeight="1" x14ac:dyDescent="0.25"/>
    <row r="18" spans="5:35" ht="19.5" customHeight="1" x14ac:dyDescent="0.25"/>
    <row r="19" spans="5:35" ht="19.5" customHeight="1" x14ac:dyDescent="0.25">
      <c r="M19" s="1">
        <v>1</v>
      </c>
      <c r="AA19" s="135" t="s">
        <v>339</v>
      </c>
      <c r="AB19" s="135"/>
      <c r="AC19" s="135"/>
      <c r="AD19" s="135"/>
      <c r="AE19" s="135"/>
      <c r="AF19" s="135"/>
      <c r="AG19" s="135"/>
      <c r="AH19" s="135"/>
      <c r="AI19" s="135"/>
    </row>
    <row r="20" spans="5:35" ht="22.5" customHeight="1" x14ac:dyDescent="0.25">
      <c r="AA20" s="117">
        <v>0.75</v>
      </c>
      <c r="AB20" s="117">
        <v>0.73</v>
      </c>
      <c r="AC20" s="117">
        <v>0.85</v>
      </c>
      <c r="AD20" s="117">
        <v>0.8</v>
      </c>
      <c r="AE20" s="116">
        <v>0.14000000000000001</v>
      </c>
      <c r="AF20" s="116">
        <v>0.15</v>
      </c>
      <c r="AG20" s="116">
        <v>0.24</v>
      </c>
      <c r="AH20" s="116">
        <v>0.45</v>
      </c>
      <c r="AI20" s="116">
        <v>0.3</v>
      </c>
    </row>
    <row r="21" spans="5:35" ht="36.75" customHeight="1" x14ac:dyDescent="0.25">
      <c r="E21" s="16" t="s">
        <v>58</v>
      </c>
      <c r="F21" s="11" t="s">
        <v>8</v>
      </c>
      <c r="G21" s="11" t="s">
        <v>57</v>
      </c>
      <c r="I21" s="16" t="s">
        <v>58</v>
      </c>
      <c r="J21" s="11" t="s">
        <v>8</v>
      </c>
      <c r="K21" s="11" t="s">
        <v>57</v>
      </c>
      <c r="L21" s="11" t="s">
        <v>56</v>
      </c>
      <c r="M21" s="11" t="s">
        <v>7</v>
      </c>
      <c r="O21" s="16" t="s">
        <v>58</v>
      </c>
      <c r="P21" s="11" t="s">
        <v>8</v>
      </c>
      <c r="Q21" s="11" t="s">
        <v>82</v>
      </c>
      <c r="S21" s="16" t="s">
        <v>58</v>
      </c>
      <c r="T21" s="11" t="s">
        <v>8</v>
      </c>
      <c r="U21" s="11" t="s">
        <v>82</v>
      </c>
      <c r="V21" s="11" t="s">
        <v>56</v>
      </c>
      <c r="W21" s="11" t="s">
        <v>7</v>
      </c>
      <c r="Y21" s="16" t="s">
        <v>58</v>
      </c>
      <c r="Z21" s="11" t="s">
        <v>137</v>
      </c>
      <c r="AA21" s="11" t="s">
        <v>92</v>
      </c>
      <c r="AB21" s="11" t="s">
        <v>130</v>
      </c>
      <c r="AC21" s="11" t="s">
        <v>17</v>
      </c>
      <c r="AD21" s="11" t="s">
        <v>18</v>
      </c>
      <c r="AE21" s="11" t="s">
        <v>135</v>
      </c>
      <c r="AF21" s="11" t="s">
        <v>136</v>
      </c>
      <c r="AG21" s="11" t="s">
        <v>132</v>
      </c>
      <c r="AH21" s="11" t="s">
        <v>133</v>
      </c>
      <c r="AI21" s="11" t="s">
        <v>131</v>
      </c>
    </row>
    <row r="22" spans="5:35" s="2" customFormat="1" ht="19.5" customHeight="1" x14ac:dyDescent="0.25">
      <c r="E22" s="17" t="s">
        <v>6</v>
      </c>
      <c r="F22" s="19" t="s">
        <v>14</v>
      </c>
      <c r="G22" s="22">
        <v>1887</v>
      </c>
      <c r="I22" s="17" t="s">
        <v>4</v>
      </c>
      <c r="J22" s="19" t="s">
        <v>9</v>
      </c>
      <c r="K22" s="22">
        <v>245300</v>
      </c>
      <c r="L22" s="15">
        <f>+K22/$K$28</f>
        <v>0.69419485565671168</v>
      </c>
      <c r="M22" s="20">
        <f>+L22</f>
        <v>0.69419485565671168</v>
      </c>
      <c r="O22" s="17" t="s">
        <v>6</v>
      </c>
      <c r="P22" s="19" t="s">
        <v>14</v>
      </c>
      <c r="Q22" s="22">
        <v>98758</v>
      </c>
      <c r="S22" s="17" t="s">
        <v>4</v>
      </c>
      <c r="T22" s="19" t="s">
        <v>9</v>
      </c>
      <c r="U22" s="22">
        <v>17697450</v>
      </c>
      <c r="V22" s="15">
        <f>+U22/$U$28</f>
        <v>0.71728008083979089</v>
      </c>
      <c r="W22" s="20">
        <f>+V22</f>
        <v>0.71728008083979089</v>
      </c>
      <c r="Y22" s="118" t="s">
        <v>4</v>
      </c>
      <c r="Z22" s="82" t="s">
        <v>340</v>
      </c>
      <c r="AA22" s="4">
        <v>1</v>
      </c>
      <c r="AB22" s="4">
        <v>1</v>
      </c>
      <c r="AC22" s="4">
        <v>1</v>
      </c>
      <c r="AD22" s="4">
        <v>1</v>
      </c>
      <c r="AE22" s="4"/>
      <c r="AF22" s="4"/>
      <c r="AG22" s="4"/>
      <c r="AH22" s="4"/>
      <c r="AI22" s="4"/>
    </row>
    <row r="23" spans="5:35" s="2" customFormat="1" ht="19.5" customHeight="1" x14ac:dyDescent="0.25">
      <c r="E23" s="17" t="s">
        <v>1</v>
      </c>
      <c r="F23" s="19" t="s">
        <v>12</v>
      </c>
      <c r="G23" s="22">
        <v>26790</v>
      </c>
      <c r="I23" s="17" t="s">
        <v>5</v>
      </c>
      <c r="J23" s="19" t="s">
        <v>10</v>
      </c>
      <c r="K23" s="22">
        <v>40010</v>
      </c>
      <c r="L23" s="15">
        <f>+K23/$K$28</f>
        <v>0.11322762403108454</v>
      </c>
      <c r="M23" s="20">
        <f>+M22+L23</f>
        <v>0.80742247968779624</v>
      </c>
      <c r="O23" s="17" t="s">
        <v>1</v>
      </c>
      <c r="P23" s="19" t="s">
        <v>12</v>
      </c>
      <c r="Q23" s="22">
        <v>934691</v>
      </c>
      <c r="S23" s="17" t="s">
        <v>5</v>
      </c>
      <c r="T23" s="19" t="s">
        <v>10</v>
      </c>
      <c r="U23" s="22">
        <v>5258460</v>
      </c>
      <c r="V23" s="15">
        <f t="shared" ref="V23:V27" si="0">+U23/$U$28</f>
        <v>0.21312610652341479</v>
      </c>
      <c r="W23" s="20">
        <f>+W22+V23</f>
        <v>0.93040618736320568</v>
      </c>
      <c r="Y23" s="17" t="s">
        <v>4</v>
      </c>
      <c r="Z23" s="82" t="s">
        <v>138</v>
      </c>
      <c r="AA23" s="4">
        <v>1</v>
      </c>
      <c r="AB23" s="4">
        <v>1</v>
      </c>
      <c r="AC23" s="4">
        <v>1</v>
      </c>
      <c r="AD23" s="4"/>
      <c r="AE23" s="4"/>
      <c r="AF23" s="4"/>
      <c r="AG23" s="4"/>
      <c r="AH23" s="4">
        <v>1</v>
      </c>
      <c r="AI23" s="4"/>
    </row>
    <row r="24" spans="5:35" s="2" customFormat="1" ht="19.5" customHeight="1" x14ac:dyDescent="0.25">
      <c r="E24" s="17" t="s">
        <v>2</v>
      </c>
      <c r="F24" s="19" t="s">
        <v>11</v>
      </c>
      <c r="G24" s="22">
        <v>32412</v>
      </c>
      <c r="I24" s="17" t="s">
        <v>2</v>
      </c>
      <c r="J24" s="19" t="s">
        <v>11</v>
      </c>
      <c r="K24" s="22">
        <v>32412</v>
      </c>
      <c r="L24" s="15">
        <f t="shared" ref="L24:L28" si="1">+K24/$K$28</f>
        <v>9.172541239928797E-2</v>
      </c>
      <c r="M24" s="20">
        <f t="shared" ref="M24:M26" si="2">+M23+L24</f>
        <v>0.89914789208708423</v>
      </c>
      <c r="O24" s="17" t="s">
        <v>2</v>
      </c>
      <c r="P24" s="19" t="s">
        <v>11</v>
      </c>
      <c r="Q24" s="22">
        <v>168749</v>
      </c>
      <c r="S24" s="17" t="s">
        <v>1</v>
      </c>
      <c r="T24" s="19" t="s">
        <v>12</v>
      </c>
      <c r="U24" s="22">
        <v>934691</v>
      </c>
      <c r="V24" s="15">
        <f t="shared" si="0"/>
        <v>3.7883154694050555E-2</v>
      </c>
      <c r="W24" s="20">
        <f t="shared" ref="W24:W27" si="3">+W23+V24</f>
        <v>0.96828934205725625</v>
      </c>
      <c r="Y24" s="17" t="s">
        <v>5</v>
      </c>
      <c r="Z24" s="13" t="s">
        <v>139</v>
      </c>
      <c r="AA24" s="4">
        <v>1</v>
      </c>
      <c r="AB24" s="4"/>
      <c r="AC24" s="4"/>
      <c r="AD24" s="4"/>
      <c r="AE24" s="4"/>
      <c r="AF24" s="4"/>
      <c r="AG24" s="4"/>
      <c r="AH24" s="4"/>
      <c r="AI24" s="4">
        <v>1</v>
      </c>
    </row>
    <row r="25" spans="5:35" s="2" customFormat="1" ht="19.5" customHeight="1" x14ac:dyDescent="0.25">
      <c r="E25" s="17" t="s">
        <v>5</v>
      </c>
      <c r="F25" s="19" t="s">
        <v>10</v>
      </c>
      <c r="G25" s="22">
        <v>40010</v>
      </c>
      <c r="I25" s="17" t="s">
        <v>1</v>
      </c>
      <c r="J25" s="19" t="s">
        <v>12</v>
      </c>
      <c r="K25" s="22">
        <v>26790</v>
      </c>
      <c r="L25" s="15">
        <f t="shared" si="1"/>
        <v>7.5815247382973128E-2</v>
      </c>
      <c r="M25" s="20">
        <f t="shared" si="2"/>
        <v>0.97496313947005731</v>
      </c>
      <c r="O25" s="17" t="s">
        <v>5</v>
      </c>
      <c r="P25" s="19" t="s">
        <v>10</v>
      </c>
      <c r="Q25" s="22">
        <v>5258460</v>
      </c>
      <c r="S25" s="17" t="s">
        <v>3</v>
      </c>
      <c r="T25" s="19" t="s">
        <v>13</v>
      </c>
      <c r="U25" s="22">
        <v>514890</v>
      </c>
      <c r="V25" s="15">
        <f t="shared" si="0"/>
        <v>2.0868562466547436E-2</v>
      </c>
      <c r="W25" s="20">
        <f t="shared" si="3"/>
        <v>0.9891579045238037</v>
      </c>
      <c r="Y25" s="17" t="s">
        <v>2</v>
      </c>
      <c r="Z25" s="13" t="s">
        <v>139</v>
      </c>
      <c r="AA25" s="4">
        <v>1</v>
      </c>
      <c r="AB25" s="4"/>
      <c r="AC25" s="4"/>
      <c r="AD25" s="4"/>
      <c r="AE25" s="4">
        <v>1</v>
      </c>
      <c r="AF25" s="4"/>
      <c r="AG25" s="4"/>
      <c r="AH25" s="4"/>
      <c r="AI25" s="4">
        <v>1</v>
      </c>
    </row>
    <row r="26" spans="5:35" s="2" customFormat="1" ht="19.5" customHeight="1" x14ac:dyDescent="0.25">
      <c r="E26" s="17" t="s">
        <v>4</v>
      </c>
      <c r="F26" s="19" t="s">
        <v>9</v>
      </c>
      <c r="G26" s="22">
        <v>245300</v>
      </c>
      <c r="I26" s="17" t="s">
        <v>3</v>
      </c>
      <c r="J26" s="19" t="s">
        <v>13</v>
      </c>
      <c r="K26" s="22">
        <v>6960</v>
      </c>
      <c r="L26" s="15">
        <f t="shared" si="1"/>
        <v>1.9696682410806007E-2</v>
      </c>
      <c r="M26" s="20">
        <f t="shared" si="2"/>
        <v>0.99465982188086333</v>
      </c>
      <c r="O26" s="17" t="s">
        <v>4</v>
      </c>
      <c r="P26" s="19" t="s">
        <v>9</v>
      </c>
      <c r="Q26" s="22">
        <v>17697450</v>
      </c>
      <c r="S26" s="17" t="s">
        <v>2</v>
      </c>
      <c r="T26" s="19" t="s">
        <v>11</v>
      </c>
      <c r="U26" s="22">
        <v>168749</v>
      </c>
      <c r="V26" s="15">
        <f t="shared" si="0"/>
        <v>6.8394201628841373E-3</v>
      </c>
      <c r="W26" s="20">
        <f t="shared" si="3"/>
        <v>0.99599732468668789</v>
      </c>
      <c r="Y26" s="17" t="s">
        <v>1</v>
      </c>
      <c r="Z26" s="13" t="s">
        <v>140</v>
      </c>
      <c r="AA26" s="4">
        <v>1</v>
      </c>
      <c r="AB26" s="4"/>
      <c r="AC26" s="4"/>
      <c r="AD26" s="4"/>
      <c r="AE26" s="4">
        <v>1</v>
      </c>
      <c r="AF26" s="4">
        <v>1</v>
      </c>
      <c r="AG26" s="4"/>
      <c r="AH26" s="4"/>
      <c r="AI26" s="4"/>
    </row>
    <row r="27" spans="5:35" s="2" customFormat="1" ht="19.5" customHeight="1" x14ac:dyDescent="0.25">
      <c r="E27" s="17" t="s">
        <v>3</v>
      </c>
      <c r="F27" s="19" t="s">
        <v>13</v>
      </c>
      <c r="G27" s="22">
        <v>6960</v>
      </c>
      <c r="I27" s="17" t="s">
        <v>6</v>
      </c>
      <c r="J27" s="19" t="s">
        <v>14</v>
      </c>
      <c r="K27" s="22">
        <v>1887</v>
      </c>
      <c r="L27" s="15">
        <f t="shared" si="1"/>
        <v>5.3401781191366286E-3</v>
      </c>
      <c r="M27" s="21">
        <f>+M26+L27</f>
        <v>1</v>
      </c>
      <c r="O27" s="17" t="s">
        <v>3</v>
      </c>
      <c r="P27" s="19" t="s">
        <v>13</v>
      </c>
      <c r="Q27" s="22">
        <v>514890</v>
      </c>
      <c r="S27" s="17" t="s">
        <v>6</v>
      </c>
      <c r="T27" s="19" t="s">
        <v>14</v>
      </c>
      <c r="U27" s="22">
        <v>98758</v>
      </c>
      <c r="V27" s="15">
        <f t="shared" si="0"/>
        <v>4.0026753133121477E-3</v>
      </c>
      <c r="W27" s="21">
        <f t="shared" si="3"/>
        <v>1</v>
      </c>
      <c r="Y27" s="17" t="s">
        <v>3</v>
      </c>
      <c r="Z27" s="13" t="s">
        <v>140</v>
      </c>
      <c r="AA27" s="4">
        <v>1</v>
      </c>
      <c r="AB27" s="4"/>
      <c r="AC27" s="4"/>
      <c r="AD27" s="4"/>
      <c r="AE27" s="4">
        <v>1</v>
      </c>
      <c r="AF27" s="4">
        <v>1</v>
      </c>
      <c r="AG27" s="4"/>
      <c r="AH27" s="4"/>
      <c r="AI27" s="4"/>
    </row>
    <row r="28" spans="5:35" s="2" customFormat="1" ht="19.5" customHeight="1" x14ac:dyDescent="0.25">
      <c r="E28" s="16" t="s">
        <v>0</v>
      </c>
      <c r="F28" s="115"/>
      <c r="G28" s="23">
        <f>SUM(G22:G27)</f>
        <v>353359</v>
      </c>
      <c r="I28" s="16" t="s">
        <v>0</v>
      </c>
      <c r="J28" s="16"/>
      <c r="K28" s="23">
        <f>SUM(K22:K27)</f>
        <v>353359</v>
      </c>
      <c r="L28" s="15">
        <f t="shared" si="1"/>
        <v>1</v>
      </c>
      <c r="M28" s="14"/>
      <c r="O28" s="16" t="s">
        <v>0</v>
      </c>
      <c r="P28" s="16"/>
      <c r="Q28" s="23">
        <f>SUM(Q22:Q27)</f>
        <v>24672998</v>
      </c>
      <c r="S28" s="16" t="s">
        <v>0</v>
      </c>
      <c r="T28" s="16"/>
      <c r="U28" s="23">
        <f>SUM(U22:U27)</f>
        <v>24672998</v>
      </c>
      <c r="V28" s="15">
        <f>+U28/$U$28</f>
        <v>1</v>
      </c>
      <c r="W28" s="14"/>
      <c r="Y28" s="17" t="s">
        <v>6</v>
      </c>
      <c r="Z28" s="13" t="s">
        <v>139</v>
      </c>
      <c r="AA28" s="4">
        <v>1</v>
      </c>
      <c r="AB28" s="4"/>
      <c r="AC28" s="4"/>
      <c r="AD28" s="4"/>
      <c r="AE28" s="4">
        <v>1</v>
      </c>
      <c r="AF28" s="4"/>
      <c r="AG28" s="4"/>
      <c r="AH28" s="4"/>
      <c r="AI28" s="4">
        <v>1</v>
      </c>
    </row>
    <row r="29" spans="5:35" ht="17.25" x14ac:dyDescent="0.25">
      <c r="Y29" s="16" t="s">
        <v>141</v>
      </c>
      <c r="Z29" s="6"/>
      <c r="AA29" s="80"/>
      <c r="AB29" s="80"/>
      <c r="AC29" s="80"/>
      <c r="AD29" s="80"/>
      <c r="AE29" s="80"/>
      <c r="AF29" s="80"/>
      <c r="AG29" s="80"/>
      <c r="AH29" s="80"/>
      <c r="AI29" s="80"/>
    </row>
  </sheetData>
  <sortState xmlns:xlrd2="http://schemas.microsoft.com/office/spreadsheetml/2017/richdata2" ref="S22:U27">
    <sortCondition descending="1" ref="U22:U27"/>
  </sortState>
  <mergeCells count="1">
    <mergeCell ref="AA19:AI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76ED3-7ACF-409D-B595-6046FBEF784A}">
  <dimension ref="A1:AN45"/>
  <sheetViews>
    <sheetView showGridLines="0" zoomScale="90" zoomScaleNormal="90" workbookViewId="0"/>
  </sheetViews>
  <sheetFormatPr baseColWidth="10" defaultRowHeight="15" x14ac:dyDescent="0.25"/>
  <cols>
    <col min="1" max="3" width="13" customWidth="1"/>
    <col min="4" max="5" width="7" customWidth="1"/>
    <col min="7" max="7" width="12" customWidth="1"/>
    <col min="16" max="16" width="6.140625" customWidth="1"/>
    <col min="17" max="17" width="17.5703125" customWidth="1"/>
    <col min="18" max="18" width="19.5703125" style="3" customWidth="1"/>
    <col min="19" max="19" width="19.7109375" style="3" customWidth="1"/>
    <col min="20" max="20" width="20" style="3" customWidth="1"/>
    <col min="21" max="21" width="21.28515625" style="3" customWidth="1"/>
    <col min="24" max="24" width="17.85546875" customWidth="1"/>
    <col min="25" max="25" width="15.140625" customWidth="1"/>
    <col min="26" max="26" width="30" bestFit="1" customWidth="1"/>
    <col min="27" max="27" width="11.42578125" style="3"/>
    <col min="28" max="28" width="17" style="3" customWidth="1"/>
    <col min="29" max="29" width="14.5703125" style="3" customWidth="1"/>
    <col min="30" max="39" width="6.5703125" style="3" customWidth="1"/>
    <col min="40" max="40" width="14.85546875" style="3" customWidth="1"/>
    <col min="41" max="41" width="14.85546875" customWidth="1"/>
  </cols>
  <sheetData>
    <row r="1" spans="1:40" x14ac:dyDescent="0.25">
      <c r="E1" s="10"/>
      <c r="N1" s="10"/>
      <c r="R1"/>
      <c r="S1"/>
      <c r="T1"/>
      <c r="U1"/>
    </row>
    <row r="2" spans="1:40" x14ac:dyDescent="0.25">
      <c r="E2" s="10"/>
      <c r="N2" s="10"/>
      <c r="R2"/>
      <c r="S2"/>
      <c r="T2"/>
      <c r="U2"/>
    </row>
    <row r="4" spans="1:40" ht="21" x14ac:dyDescent="0.35">
      <c r="E4" s="7" t="s">
        <v>96</v>
      </c>
      <c r="Q4" s="7" t="s">
        <v>97</v>
      </c>
    </row>
    <row r="5" spans="1:40" ht="17.25" customHeight="1" x14ac:dyDescent="0.25"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Q5" s="24" t="s">
        <v>85</v>
      </c>
      <c r="R5" s="24" t="s">
        <v>86</v>
      </c>
      <c r="S5" s="24" t="s">
        <v>63</v>
      </c>
      <c r="T5" s="24" t="s">
        <v>87</v>
      </c>
      <c r="U5" s="24" t="s">
        <v>88</v>
      </c>
    </row>
    <row r="6" spans="1:40" ht="17.25" customHeight="1" x14ac:dyDescent="0.25"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Q6" s="70" t="s">
        <v>294</v>
      </c>
      <c r="R6" s="70" t="s">
        <v>89</v>
      </c>
      <c r="S6" s="70" t="s">
        <v>104</v>
      </c>
      <c r="T6" s="29" t="s">
        <v>89</v>
      </c>
      <c r="U6" s="70" t="s">
        <v>92</v>
      </c>
      <c r="X6" s="24" t="s">
        <v>63</v>
      </c>
      <c r="Y6" s="24" t="s">
        <v>162</v>
      </c>
      <c r="Z6" s="24" t="s">
        <v>142</v>
      </c>
      <c r="AA6" s="24" t="s">
        <v>143</v>
      </c>
      <c r="AB6" s="24" t="s">
        <v>144</v>
      </c>
      <c r="AC6" s="24" t="s">
        <v>145</v>
      </c>
      <c r="AD6" s="24">
        <v>1</v>
      </c>
      <c r="AE6" s="24">
        <v>2</v>
      </c>
      <c r="AF6" s="24">
        <v>3</v>
      </c>
      <c r="AG6" s="24">
        <v>4</v>
      </c>
      <c r="AH6" s="24">
        <v>5</v>
      </c>
      <c r="AI6" s="24">
        <v>6</v>
      </c>
      <c r="AJ6" s="24">
        <v>7</v>
      </c>
      <c r="AK6" s="24">
        <v>8</v>
      </c>
      <c r="AL6" s="24">
        <v>9</v>
      </c>
      <c r="AM6" s="24">
        <v>10</v>
      </c>
      <c r="AN6" s="93" t="s">
        <v>146</v>
      </c>
    </row>
    <row r="7" spans="1:40" ht="17.25" customHeight="1" x14ac:dyDescent="0.25"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Q7" s="70"/>
      <c r="R7" s="70" t="s">
        <v>90</v>
      </c>
      <c r="S7" s="70"/>
      <c r="T7" s="29" t="s">
        <v>90</v>
      </c>
      <c r="U7" s="70"/>
      <c r="X7" s="136" t="s">
        <v>92</v>
      </c>
      <c r="Y7" s="136" t="s">
        <v>163</v>
      </c>
      <c r="Z7" s="70" t="s">
        <v>147</v>
      </c>
      <c r="AA7" s="90"/>
      <c r="AB7" s="90" t="s">
        <v>134</v>
      </c>
      <c r="AC7" s="90"/>
      <c r="AD7" s="29">
        <v>45</v>
      </c>
      <c r="AE7" s="90"/>
      <c r="AF7" s="90"/>
      <c r="AG7" s="90"/>
      <c r="AH7" s="90"/>
      <c r="AI7" s="90"/>
      <c r="AJ7" s="90"/>
      <c r="AK7" s="90"/>
      <c r="AL7" s="90"/>
      <c r="AM7" s="90"/>
      <c r="AN7" s="90"/>
    </row>
    <row r="8" spans="1:40" ht="17.25" customHeight="1" x14ac:dyDescent="0.25"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Q8" s="70"/>
      <c r="R8" s="70"/>
      <c r="S8" s="70"/>
      <c r="T8" s="29"/>
      <c r="U8" s="70"/>
      <c r="X8" s="137"/>
      <c r="Y8" s="137"/>
      <c r="Z8" s="70" t="s">
        <v>148</v>
      </c>
      <c r="AA8" s="90" t="s">
        <v>134</v>
      </c>
      <c r="AB8" s="90"/>
      <c r="AC8" s="90"/>
      <c r="AD8" s="29">
        <v>5</v>
      </c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spans="1:40" ht="17.25" customHeight="1" x14ac:dyDescent="0.25">
      <c r="A9" s="2"/>
      <c r="B9" s="2"/>
      <c r="C9" s="2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Q9" s="70" t="s">
        <v>95</v>
      </c>
      <c r="R9" s="70" t="s">
        <v>89</v>
      </c>
      <c r="S9" s="70" t="s">
        <v>105</v>
      </c>
      <c r="T9" s="29" t="s">
        <v>91</v>
      </c>
      <c r="U9" s="70" t="s">
        <v>16</v>
      </c>
      <c r="X9" s="137"/>
      <c r="Y9" s="137"/>
      <c r="Z9" s="70" t="s">
        <v>149</v>
      </c>
      <c r="AA9" s="90" t="s">
        <v>134</v>
      </c>
      <c r="AB9" s="90"/>
      <c r="AC9" s="90"/>
      <c r="AD9" s="29">
        <v>5</v>
      </c>
      <c r="AE9" s="90"/>
      <c r="AF9" s="90"/>
      <c r="AG9" s="90"/>
      <c r="AH9" s="90"/>
      <c r="AI9" s="90"/>
      <c r="AJ9" s="90"/>
      <c r="AK9" s="90"/>
      <c r="AL9" s="90"/>
      <c r="AM9" s="90"/>
      <c r="AN9" s="90" t="s">
        <v>201</v>
      </c>
    </row>
    <row r="10" spans="1:40" ht="17.25" customHeight="1" x14ac:dyDescent="0.25">
      <c r="A10" s="2"/>
      <c r="B10" s="2"/>
      <c r="C10" s="2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Q10" s="70"/>
      <c r="R10" s="70" t="s">
        <v>90</v>
      </c>
      <c r="S10" s="70"/>
      <c r="T10" s="29"/>
      <c r="U10" s="70"/>
      <c r="X10" s="137"/>
      <c r="Y10" s="137"/>
      <c r="Z10" s="70" t="s">
        <v>150</v>
      </c>
      <c r="AA10" s="90"/>
      <c r="AB10" s="90" t="s">
        <v>134</v>
      </c>
      <c r="AC10" s="90"/>
      <c r="AD10" s="29">
        <v>30</v>
      </c>
      <c r="AE10" s="90"/>
      <c r="AF10" s="90"/>
      <c r="AG10" s="90"/>
      <c r="AH10" s="90"/>
      <c r="AI10" s="90"/>
      <c r="AJ10" s="90"/>
      <c r="AK10" s="90"/>
      <c r="AL10" s="90"/>
      <c r="AM10" s="90"/>
      <c r="AN10" s="90"/>
    </row>
    <row r="11" spans="1:40" ht="17.25" customHeight="1" x14ac:dyDescent="0.25">
      <c r="A11" s="2"/>
      <c r="B11" s="2"/>
      <c r="C11" s="2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Q11" s="70" t="s">
        <v>93</v>
      </c>
      <c r="R11" s="70" t="s">
        <v>94</v>
      </c>
      <c r="S11" s="70"/>
      <c r="T11" s="29"/>
      <c r="U11" s="70"/>
      <c r="X11" s="137"/>
      <c r="Y11" s="137"/>
      <c r="Z11" s="70" t="s">
        <v>151</v>
      </c>
      <c r="AA11" s="90" t="s">
        <v>134</v>
      </c>
      <c r="AB11" s="90"/>
      <c r="AC11" s="90"/>
      <c r="AD11" s="29">
        <v>2</v>
      </c>
      <c r="AE11" s="90"/>
      <c r="AF11" s="90"/>
      <c r="AG11" s="90"/>
      <c r="AH11" s="90"/>
      <c r="AI11" s="90"/>
      <c r="AJ11" s="90"/>
      <c r="AK11" s="90"/>
      <c r="AL11" s="90"/>
      <c r="AM11" s="90"/>
      <c r="AN11" s="90"/>
    </row>
    <row r="12" spans="1:40" ht="17.25" customHeight="1" x14ac:dyDescent="0.25">
      <c r="A12" s="2"/>
      <c r="B12" s="2"/>
      <c r="C12" s="2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Q12" s="70"/>
      <c r="R12" s="70"/>
      <c r="S12" s="70"/>
      <c r="T12" s="29"/>
      <c r="U12" s="70"/>
      <c r="X12" s="137"/>
      <c r="Y12" s="137"/>
      <c r="Z12" s="70" t="s">
        <v>152</v>
      </c>
      <c r="AA12" s="90"/>
      <c r="AB12" s="90" t="s">
        <v>134</v>
      </c>
      <c r="AC12" s="90"/>
      <c r="AD12" s="29">
        <v>2</v>
      </c>
      <c r="AE12" s="90"/>
      <c r="AF12" s="90"/>
      <c r="AG12" s="90"/>
      <c r="AH12" s="90"/>
      <c r="AI12" s="90"/>
      <c r="AJ12" s="90"/>
      <c r="AK12" s="90"/>
      <c r="AL12" s="90"/>
      <c r="AM12" s="90"/>
      <c r="AN12" s="90"/>
    </row>
    <row r="13" spans="1:40" ht="17.25" customHeight="1" x14ac:dyDescent="0.25">
      <c r="A13" s="2"/>
      <c r="B13" s="2"/>
      <c r="C13" s="2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Q13" s="70" t="s">
        <v>92</v>
      </c>
      <c r="R13" s="70" t="s">
        <v>91</v>
      </c>
      <c r="S13" s="70" t="s">
        <v>106</v>
      </c>
      <c r="T13" s="29" t="s">
        <v>98</v>
      </c>
      <c r="U13" s="70" t="s">
        <v>17</v>
      </c>
      <c r="X13" s="137"/>
      <c r="Y13" s="137"/>
      <c r="Z13" s="70" t="s">
        <v>153</v>
      </c>
      <c r="AA13" s="90" t="s">
        <v>134</v>
      </c>
      <c r="AB13" s="90"/>
      <c r="AC13" s="90"/>
      <c r="AD13" s="29">
        <v>4</v>
      </c>
      <c r="AE13" s="90"/>
      <c r="AF13" s="90"/>
      <c r="AG13" s="90"/>
      <c r="AH13" s="90"/>
      <c r="AI13" s="90"/>
      <c r="AJ13" s="90"/>
      <c r="AK13" s="90"/>
      <c r="AL13" s="90"/>
      <c r="AM13" s="90"/>
      <c r="AN13" s="90"/>
    </row>
    <row r="14" spans="1:40" ht="17.25" customHeight="1" x14ac:dyDescent="0.25">
      <c r="A14" s="2"/>
      <c r="B14" s="2"/>
      <c r="C14" s="2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Q14" s="70"/>
      <c r="R14" s="70"/>
      <c r="S14" s="70"/>
      <c r="T14" s="29"/>
      <c r="U14" s="70"/>
      <c r="X14" s="137"/>
      <c r="Y14" s="137"/>
      <c r="Z14" s="70" t="s">
        <v>154</v>
      </c>
      <c r="AA14" s="90" t="s">
        <v>134</v>
      </c>
      <c r="AB14" s="90"/>
      <c r="AC14" s="90"/>
      <c r="AD14" s="29">
        <v>9</v>
      </c>
      <c r="AE14" s="90"/>
      <c r="AF14" s="90"/>
      <c r="AG14" s="90"/>
      <c r="AH14" s="90"/>
      <c r="AI14" s="90"/>
      <c r="AJ14" s="90"/>
      <c r="AK14" s="90"/>
      <c r="AL14" s="90"/>
      <c r="AM14" s="90"/>
      <c r="AN14" s="90"/>
    </row>
    <row r="15" spans="1:40" ht="17.25" customHeight="1" x14ac:dyDescent="0.25">
      <c r="A15" s="2"/>
      <c r="B15" s="2"/>
      <c r="C15" s="2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Q15" s="70" t="s">
        <v>16</v>
      </c>
      <c r="R15" s="70" t="s">
        <v>98</v>
      </c>
      <c r="S15" s="70" t="s">
        <v>107</v>
      </c>
      <c r="T15" s="29" t="s">
        <v>99</v>
      </c>
      <c r="U15" s="70" t="s">
        <v>18</v>
      </c>
      <c r="X15" s="137"/>
      <c r="Y15" s="137"/>
      <c r="Z15" s="70" t="s">
        <v>155</v>
      </c>
      <c r="AA15" s="90" t="s">
        <v>134</v>
      </c>
      <c r="AB15" s="90"/>
      <c r="AC15" s="90"/>
      <c r="AD15" s="29">
        <v>11</v>
      </c>
      <c r="AE15" s="90"/>
      <c r="AF15" s="90"/>
      <c r="AG15" s="90"/>
      <c r="AH15" s="90"/>
      <c r="AI15" s="90"/>
      <c r="AJ15" s="90"/>
      <c r="AK15" s="90"/>
      <c r="AL15" s="90"/>
      <c r="AM15" s="90"/>
      <c r="AN15" s="90"/>
    </row>
    <row r="16" spans="1:40" ht="17.25" customHeight="1" x14ac:dyDescent="0.25"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Q16" s="70"/>
      <c r="R16" s="70"/>
      <c r="S16" s="70"/>
      <c r="T16" s="29"/>
      <c r="U16" s="70"/>
      <c r="X16" s="137"/>
      <c r="Y16" s="137"/>
      <c r="Z16" s="70" t="s">
        <v>156</v>
      </c>
      <c r="AA16" s="90" t="s">
        <v>134</v>
      </c>
      <c r="AB16" s="90"/>
      <c r="AC16" s="90"/>
      <c r="AD16" s="29">
        <v>5</v>
      </c>
      <c r="AE16" s="90"/>
      <c r="AF16" s="90"/>
      <c r="AG16" s="90"/>
      <c r="AH16" s="90"/>
      <c r="AI16" s="90"/>
      <c r="AJ16" s="90"/>
      <c r="AK16" s="90"/>
      <c r="AL16" s="90"/>
      <c r="AM16" s="90"/>
      <c r="AN16" s="90"/>
    </row>
    <row r="17" spans="1:40" ht="17.25" customHeight="1" x14ac:dyDescent="0.25"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Q17" s="70" t="s">
        <v>17</v>
      </c>
      <c r="R17" s="70" t="s">
        <v>99</v>
      </c>
      <c r="S17" s="70" t="s">
        <v>108</v>
      </c>
      <c r="T17" s="29" t="s">
        <v>100</v>
      </c>
      <c r="U17" s="70" t="s">
        <v>101</v>
      </c>
      <c r="X17" s="137"/>
      <c r="Y17" s="137"/>
      <c r="Z17" s="70" t="s">
        <v>157</v>
      </c>
      <c r="AA17" s="90" t="s">
        <v>134</v>
      </c>
      <c r="AB17" s="90"/>
      <c r="AC17" s="90"/>
      <c r="AD17" s="29">
        <v>2</v>
      </c>
      <c r="AE17" s="90"/>
      <c r="AF17" s="90"/>
      <c r="AG17" s="90"/>
      <c r="AH17" s="90"/>
      <c r="AI17" s="90"/>
      <c r="AJ17" s="90"/>
      <c r="AK17" s="90"/>
      <c r="AL17" s="90"/>
      <c r="AM17" s="90"/>
      <c r="AN17" s="90"/>
    </row>
    <row r="18" spans="1:40" ht="17.25" customHeight="1" x14ac:dyDescent="0.25"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Q18" s="70"/>
      <c r="R18" s="70"/>
      <c r="S18" s="70"/>
      <c r="T18" s="29"/>
      <c r="U18" s="70"/>
      <c r="X18" s="137"/>
      <c r="Y18" s="137"/>
      <c r="Z18" s="70" t="s">
        <v>158</v>
      </c>
      <c r="AA18" s="90" t="s">
        <v>134</v>
      </c>
      <c r="AB18" s="90"/>
      <c r="AC18" s="90"/>
      <c r="AD18" s="29">
        <v>6</v>
      </c>
      <c r="AE18" s="90"/>
      <c r="AF18" s="90"/>
      <c r="AG18" s="90"/>
      <c r="AH18" s="90"/>
      <c r="AI18" s="90"/>
      <c r="AJ18" s="90"/>
      <c r="AK18" s="90"/>
      <c r="AL18" s="90"/>
      <c r="AM18" s="90"/>
      <c r="AN18" s="90"/>
    </row>
    <row r="19" spans="1:40" ht="17.25" customHeight="1" x14ac:dyDescent="0.25"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Q19" s="70" t="s">
        <v>18</v>
      </c>
      <c r="R19" s="70" t="s">
        <v>100</v>
      </c>
      <c r="S19" s="70" t="s">
        <v>109</v>
      </c>
      <c r="T19" s="29" t="s">
        <v>102</v>
      </c>
      <c r="U19" s="70" t="s">
        <v>103</v>
      </c>
      <c r="X19" s="137"/>
      <c r="Y19" s="137"/>
      <c r="Z19" s="70" t="s">
        <v>159</v>
      </c>
      <c r="AA19" s="90" t="s">
        <v>134</v>
      </c>
      <c r="AB19" s="90"/>
      <c r="AC19" s="90"/>
      <c r="AD19" s="29">
        <v>2</v>
      </c>
      <c r="AE19" s="90"/>
      <c r="AF19" s="90"/>
      <c r="AG19" s="90"/>
      <c r="AH19" s="90"/>
      <c r="AI19" s="90"/>
      <c r="AJ19" s="90"/>
      <c r="AK19" s="90"/>
      <c r="AL19" s="90"/>
      <c r="AM19" s="90"/>
      <c r="AN19" s="90"/>
    </row>
    <row r="20" spans="1:40" ht="17.25" customHeight="1" x14ac:dyDescent="0.25"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Q20" s="70"/>
      <c r="R20" s="70"/>
      <c r="S20" s="70"/>
      <c r="T20" s="29"/>
      <c r="U20" s="70"/>
      <c r="X20" s="137"/>
      <c r="Y20" s="137"/>
      <c r="Z20" s="70" t="s">
        <v>160</v>
      </c>
      <c r="AA20" s="90" t="s">
        <v>134</v>
      </c>
      <c r="AB20" s="90"/>
      <c r="AC20" s="90"/>
      <c r="AD20" s="29">
        <v>7</v>
      </c>
      <c r="AE20" s="90"/>
      <c r="AF20" s="90"/>
      <c r="AG20" s="90"/>
      <c r="AH20" s="90"/>
      <c r="AI20" s="90"/>
      <c r="AJ20" s="90"/>
      <c r="AK20" s="90"/>
      <c r="AL20" s="90"/>
      <c r="AM20" s="90"/>
      <c r="AN20" s="90"/>
    </row>
    <row r="21" spans="1:40" ht="17.25" customHeight="1" x14ac:dyDescent="0.25"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Q21" s="70"/>
      <c r="R21" s="70"/>
      <c r="S21" s="70"/>
      <c r="T21" s="29"/>
      <c r="U21" s="70"/>
      <c r="X21" s="137"/>
      <c r="Y21" s="138"/>
      <c r="Z21" s="70" t="s">
        <v>161</v>
      </c>
      <c r="AA21" s="90" t="s">
        <v>134</v>
      </c>
      <c r="AB21" s="90"/>
      <c r="AC21" s="90"/>
      <c r="AD21" s="29">
        <v>30</v>
      </c>
      <c r="AE21" s="90"/>
      <c r="AF21" s="90"/>
      <c r="AG21" s="90"/>
      <c r="AH21" s="90"/>
      <c r="AI21" s="90"/>
      <c r="AJ21" s="90"/>
      <c r="AK21" s="90"/>
      <c r="AL21" s="90"/>
      <c r="AM21" s="90"/>
      <c r="AN21" s="90"/>
    </row>
    <row r="22" spans="1:40" ht="17.25" customHeight="1" x14ac:dyDescent="0.25"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Q22" s="70" t="s">
        <v>101</v>
      </c>
      <c r="R22" s="70" t="s">
        <v>102</v>
      </c>
      <c r="S22" s="70" t="s">
        <v>110</v>
      </c>
      <c r="T22" s="29" t="s">
        <v>102</v>
      </c>
      <c r="U22" s="70" t="s">
        <v>293</v>
      </c>
      <c r="X22" s="137"/>
      <c r="Y22" s="92"/>
      <c r="Z22" s="70"/>
      <c r="AA22" s="90"/>
      <c r="AB22" s="90"/>
      <c r="AC22" s="90"/>
      <c r="AD22" s="29">
        <f>SUM(AD7:AD21)</f>
        <v>165</v>
      </c>
      <c r="AE22" s="29">
        <f t="shared" ref="AE22:AM22" si="0">SUM(AE7:AE21)</f>
        <v>0</v>
      </c>
      <c r="AF22" s="29">
        <f t="shared" si="0"/>
        <v>0</v>
      </c>
      <c r="AG22" s="29">
        <f t="shared" si="0"/>
        <v>0</v>
      </c>
      <c r="AH22" s="29">
        <f t="shared" si="0"/>
        <v>0</v>
      </c>
      <c r="AI22" s="29">
        <f t="shared" si="0"/>
        <v>0</v>
      </c>
      <c r="AJ22" s="29">
        <f t="shared" si="0"/>
        <v>0</v>
      </c>
      <c r="AK22" s="29">
        <f t="shared" si="0"/>
        <v>0</v>
      </c>
      <c r="AL22" s="29">
        <f t="shared" si="0"/>
        <v>0</v>
      </c>
      <c r="AM22" s="29">
        <f t="shared" si="0"/>
        <v>0</v>
      </c>
      <c r="AN22" s="90"/>
    </row>
    <row r="23" spans="1:40" ht="17.25" customHeight="1" x14ac:dyDescent="0.25"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Q23" s="70"/>
      <c r="R23" s="70"/>
      <c r="S23" s="70"/>
      <c r="T23" s="29"/>
      <c r="U23" s="70"/>
      <c r="X23" s="138"/>
      <c r="Y23" s="90" t="s">
        <v>164</v>
      </c>
      <c r="Z23" s="91" t="s">
        <v>165</v>
      </c>
      <c r="AA23" s="90"/>
      <c r="AB23" s="90"/>
      <c r="AC23" s="90" t="s">
        <v>134</v>
      </c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 t="s">
        <v>202</v>
      </c>
    </row>
    <row r="24" spans="1:40" ht="17.25" customHeight="1" x14ac:dyDescent="0.25">
      <c r="D24">
        <v>1</v>
      </c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Q24" s="25"/>
      <c r="R24" s="29"/>
      <c r="S24" s="70"/>
      <c r="T24" s="29"/>
      <c r="U24" s="29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ht="17.25" customHeight="1" x14ac:dyDescent="0.25">
      <c r="A25" s="2"/>
      <c r="B25" s="2"/>
      <c r="C25" s="2"/>
      <c r="D25" s="1">
        <v>1</v>
      </c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0" ht="17.25" customHeight="1" x14ac:dyDescent="0.25">
      <c r="A26" s="2"/>
      <c r="B26" s="2"/>
      <c r="C26" s="2"/>
      <c r="D26" s="1">
        <v>1</v>
      </c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</row>
    <row r="27" spans="1:40" ht="17.25" customHeight="1" x14ac:dyDescent="0.25">
      <c r="A27" s="2"/>
      <c r="B27" s="2"/>
      <c r="C27" s="2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</row>
    <row r="28" spans="1:40" ht="17.25" customHeight="1" x14ac:dyDescent="0.25">
      <c r="A28" s="2"/>
      <c r="B28" s="2"/>
      <c r="C28" s="2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</row>
    <row r="29" spans="1:40" ht="17.25" customHeight="1" x14ac:dyDescent="0.25">
      <c r="A29" s="2"/>
      <c r="B29" s="2"/>
      <c r="C29" s="2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</row>
    <row r="30" spans="1:40" ht="17.25" customHeight="1" x14ac:dyDescent="0.25">
      <c r="A30" s="2"/>
      <c r="B30" s="2"/>
      <c r="C30" s="2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</row>
    <row r="31" spans="1:40" ht="17.25" customHeight="1" x14ac:dyDescent="0.25">
      <c r="A31" s="2"/>
      <c r="B31" s="2"/>
      <c r="C31" s="2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</row>
    <row r="32" spans="1:40" ht="17.25" customHeight="1" x14ac:dyDescent="0.25"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</row>
    <row r="33" spans="5:15" ht="17.25" customHeight="1" x14ac:dyDescent="0.25"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</row>
    <row r="34" spans="5:15" ht="17.25" customHeight="1" x14ac:dyDescent="0.25"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</row>
    <row r="35" spans="5:15" ht="17.25" customHeight="1" x14ac:dyDescent="0.25"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</row>
    <row r="36" spans="5:15" ht="17.25" customHeight="1" x14ac:dyDescent="0.25"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</row>
    <row r="37" spans="5:15" ht="17.25" customHeight="1" x14ac:dyDescent="0.25"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</row>
    <row r="38" spans="5:15" ht="17.25" customHeight="1" x14ac:dyDescent="0.25"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</row>
    <row r="39" spans="5:15" ht="17.25" customHeight="1" x14ac:dyDescent="0.25"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</row>
    <row r="40" spans="5:15" ht="17.25" customHeight="1" x14ac:dyDescent="0.25"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</row>
    <row r="41" spans="5:15" ht="17.25" customHeight="1" x14ac:dyDescent="0.25"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</row>
    <row r="42" spans="5:15" ht="17.25" customHeight="1" x14ac:dyDescent="0.25"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</row>
    <row r="43" spans="5:15" ht="17.25" customHeight="1" x14ac:dyDescent="0.25"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</row>
    <row r="44" spans="5:15" ht="17.25" customHeight="1" x14ac:dyDescent="0.25"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</row>
    <row r="45" spans="5:15" ht="19.5" customHeight="1" x14ac:dyDescent="0.25"/>
  </sheetData>
  <autoFilter ref="Q5:U24" xr:uid="{59C76ED3-7ACF-409D-B595-6046FBEF784A}"/>
  <mergeCells count="2">
    <mergeCell ref="Y7:Y21"/>
    <mergeCell ref="X7:X2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4F17E-BD39-4B47-8E75-833BBCA1B56D}">
  <dimension ref="C4:U61"/>
  <sheetViews>
    <sheetView showGridLines="0" zoomScale="90" zoomScaleNormal="90" workbookViewId="0"/>
  </sheetViews>
  <sheetFormatPr baseColWidth="10" defaultRowHeight="15" x14ac:dyDescent="0.25"/>
  <cols>
    <col min="1" max="3" width="13" customWidth="1"/>
    <col min="4" max="4" width="4.5703125" customWidth="1"/>
    <col min="5" max="5" width="30.28515625" style="10" customWidth="1"/>
    <col min="6" max="6" width="13.7109375" customWidth="1"/>
    <col min="7" max="7" width="12.85546875" bestFit="1" customWidth="1"/>
    <col min="8" max="8" width="13.140625" customWidth="1"/>
    <col min="9" max="9" width="13" customWidth="1"/>
    <col min="10" max="10" width="14.85546875" bestFit="1" customWidth="1"/>
    <col min="11" max="11" width="16.42578125" hidden="1" customWidth="1"/>
    <col min="12" max="12" width="16.140625" hidden="1" customWidth="1"/>
    <col min="13" max="13" width="5.7109375" customWidth="1"/>
    <col min="14" max="14" width="23.85546875" customWidth="1"/>
    <col min="16" max="16" width="12.5703125" customWidth="1"/>
    <col min="17" max="17" width="13.5703125" bestFit="1" customWidth="1"/>
    <col min="18" max="18" width="11.5703125" bestFit="1" customWidth="1"/>
    <col min="19" max="19" width="14.85546875" bestFit="1" customWidth="1"/>
  </cols>
  <sheetData>
    <row r="4" spans="5:21" s="2" customFormat="1" ht="12" customHeight="1" x14ac:dyDescent="0.25">
      <c r="E4" s="36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</row>
    <row r="5" spans="5:21" s="2" customFormat="1" ht="21" x14ac:dyDescent="0.25">
      <c r="E5" s="9" t="s">
        <v>343</v>
      </c>
      <c r="F5" s="14"/>
      <c r="G5" s="14"/>
      <c r="H5" s="14"/>
      <c r="I5" s="14"/>
      <c r="J5" s="14"/>
      <c r="K5" s="14"/>
      <c r="L5" s="14"/>
      <c r="M5" s="14"/>
      <c r="N5" s="9" t="s">
        <v>342</v>
      </c>
      <c r="O5" s="14"/>
      <c r="P5" s="14"/>
      <c r="Q5" s="14"/>
      <c r="R5" s="14"/>
      <c r="S5" s="14"/>
    </row>
    <row r="6" spans="5:21" s="2" customFormat="1" ht="21.75" customHeight="1" x14ac:dyDescent="0.25">
      <c r="E6" s="140" t="s">
        <v>19</v>
      </c>
      <c r="F6" s="135" t="s">
        <v>20</v>
      </c>
      <c r="G6" s="139" t="s">
        <v>84</v>
      </c>
      <c r="H6" s="139"/>
      <c r="I6" s="139"/>
      <c r="J6" s="139"/>
      <c r="K6" s="139"/>
      <c r="L6" s="139"/>
      <c r="M6" s="14"/>
      <c r="N6" s="37" t="s">
        <v>19</v>
      </c>
      <c r="O6" s="11" t="s">
        <v>20</v>
      </c>
      <c r="P6" s="11" t="s">
        <v>52</v>
      </c>
      <c r="Q6" s="14"/>
      <c r="R6" s="14"/>
      <c r="S6" s="14"/>
    </row>
    <row r="7" spans="5:21" s="2" customFormat="1" ht="21.75" customHeight="1" x14ac:dyDescent="0.25">
      <c r="E7" s="140"/>
      <c r="F7" s="135"/>
      <c r="G7" s="39" t="s">
        <v>15</v>
      </c>
      <c r="H7" s="39" t="s">
        <v>16</v>
      </c>
      <c r="I7" s="39" t="s">
        <v>17</v>
      </c>
      <c r="J7" s="39" t="s">
        <v>18</v>
      </c>
      <c r="K7" s="40"/>
      <c r="L7" s="40"/>
      <c r="M7" s="14"/>
      <c r="N7" s="37" t="s">
        <v>46</v>
      </c>
      <c r="O7" s="19" t="s">
        <v>47</v>
      </c>
      <c r="P7" s="41">
        <v>40000</v>
      </c>
      <c r="Q7" s="14"/>
      <c r="R7" s="14"/>
      <c r="S7" s="14"/>
    </row>
    <row r="8" spans="5:21" s="2" customFormat="1" ht="21.75" customHeight="1" x14ac:dyDescent="0.25">
      <c r="E8" s="140"/>
      <c r="F8" s="135"/>
      <c r="G8" s="11" t="s">
        <v>21</v>
      </c>
      <c r="H8" s="38" t="s">
        <v>22</v>
      </c>
      <c r="I8" s="38" t="s">
        <v>23</v>
      </c>
      <c r="J8" s="38" t="s">
        <v>24</v>
      </c>
      <c r="K8" s="40"/>
      <c r="L8" s="40"/>
      <c r="M8" s="14"/>
      <c r="N8" s="37" t="s">
        <v>48</v>
      </c>
      <c r="O8" s="42" t="s">
        <v>49</v>
      </c>
      <c r="P8" s="19">
        <v>22</v>
      </c>
      <c r="Q8" s="14"/>
      <c r="R8" s="14"/>
      <c r="S8" s="14"/>
    </row>
    <row r="9" spans="5:21" s="2" customFormat="1" ht="21.75" customHeight="1" x14ac:dyDescent="0.25">
      <c r="E9" s="43" t="s">
        <v>25</v>
      </c>
      <c r="F9" s="42" t="s">
        <v>341</v>
      </c>
      <c r="G9" s="99">
        <v>2</v>
      </c>
      <c r="H9" s="99">
        <v>2</v>
      </c>
      <c r="I9" s="99">
        <v>2</v>
      </c>
      <c r="J9" s="99">
        <v>2</v>
      </c>
      <c r="K9" s="45"/>
      <c r="L9" s="45"/>
      <c r="M9" s="14"/>
      <c r="N9" s="46" t="s">
        <v>50</v>
      </c>
      <c r="O9" s="47" t="s">
        <v>51</v>
      </c>
      <c r="P9" s="50">
        <f>P7/P8</f>
        <v>1818.1818181818182</v>
      </c>
      <c r="Q9" s="14"/>
      <c r="R9" s="14"/>
      <c r="S9" s="14"/>
    </row>
    <row r="10" spans="5:21" s="2" customFormat="1" ht="21.75" customHeight="1" x14ac:dyDescent="0.25">
      <c r="E10" s="43" t="s">
        <v>27</v>
      </c>
      <c r="F10" s="42" t="s">
        <v>28</v>
      </c>
      <c r="G10" s="99">
        <v>12</v>
      </c>
      <c r="H10" s="99">
        <v>12</v>
      </c>
      <c r="I10" s="99">
        <v>12</v>
      </c>
      <c r="J10" s="99">
        <v>12</v>
      </c>
      <c r="K10" s="45"/>
      <c r="L10" s="45"/>
      <c r="M10" s="14"/>
      <c r="N10" s="14"/>
      <c r="O10" s="14"/>
      <c r="P10" s="14"/>
      <c r="Q10" s="14"/>
      <c r="R10" s="14"/>
      <c r="S10" s="14"/>
    </row>
    <row r="11" spans="5:21" s="2" customFormat="1" ht="21.75" customHeight="1" x14ac:dyDescent="0.25">
      <c r="E11" s="43" t="s">
        <v>189</v>
      </c>
      <c r="F11" s="42" t="s">
        <v>28</v>
      </c>
      <c r="G11" s="44">
        <v>1</v>
      </c>
      <c r="H11" s="44">
        <v>1</v>
      </c>
      <c r="I11" s="44">
        <v>1</v>
      </c>
      <c r="J11" s="44">
        <v>1</v>
      </c>
      <c r="K11" s="45"/>
      <c r="L11" s="45"/>
      <c r="M11" s="14"/>
      <c r="O11" s="14"/>
      <c r="P11" s="14"/>
      <c r="Q11" s="14"/>
      <c r="R11" s="14"/>
      <c r="S11" s="14"/>
    </row>
    <row r="12" spans="5:21" s="2" customFormat="1" ht="21.75" customHeight="1" x14ac:dyDescent="0.25">
      <c r="E12" s="97" t="s">
        <v>190</v>
      </c>
      <c r="F12" s="42" t="s">
        <v>28</v>
      </c>
      <c r="G12" s="98">
        <f>15/60</f>
        <v>0.25</v>
      </c>
      <c r="H12" s="98">
        <f t="shared" ref="H12:J12" si="0">15/60</f>
        <v>0.25</v>
      </c>
      <c r="I12" s="98">
        <f t="shared" si="0"/>
        <v>0.25</v>
      </c>
      <c r="J12" s="98">
        <f t="shared" si="0"/>
        <v>0.25</v>
      </c>
      <c r="K12" s="45"/>
      <c r="L12" s="45"/>
      <c r="M12" s="14"/>
      <c r="N12" s="9" t="s">
        <v>344</v>
      </c>
      <c r="O12" s="14"/>
      <c r="P12" s="14"/>
      <c r="Q12" s="14"/>
      <c r="R12" s="14"/>
      <c r="S12" s="14"/>
    </row>
    <row r="13" spans="5:21" s="2" customFormat="1" ht="21.75" customHeight="1" x14ac:dyDescent="0.25">
      <c r="E13" s="97" t="s">
        <v>191</v>
      </c>
      <c r="F13" s="42" t="s">
        <v>28</v>
      </c>
      <c r="G13" s="44">
        <v>0.5</v>
      </c>
      <c r="H13" s="44">
        <v>0.5</v>
      </c>
      <c r="I13" s="44">
        <v>0.5</v>
      </c>
      <c r="J13" s="44">
        <v>0.5</v>
      </c>
      <c r="K13" s="45"/>
      <c r="L13" s="45"/>
      <c r="M13" s="14"/>
      <c r="N13" s="83" t="s">
        <v>19</v>
      </c>
      <c r="O13" s="11" t="s">
        <v>20</v>
      </c>
      <c r="P13" s="81" t="s">
        <v>120</v>
      </c>
      <c r="Q13" s="11" t="s">
        <v>121</v>
      </c>
      <c r="R13" s="11" t="s">
        <v>122</v>
      </c>
      <c r="S13" s="11" t="s">
        <v>123</v>
      </c>
      <c r="T13" s="11" t="s">
        <v>124</v>
      </c>
      <c r="U13" s="11" t="s">
        <v>83</v>
      </c>
    </row>
    <row r="14" spans="5:21" s="2" customFormat="1" ht="21.75" customHeight="1" x14ac:dyDescent="0.25">
      <c r="E14" s="97" t="s">
        <v>192</v>
      </c>
      <c r="F14" s="42" t="s">
        <v>28</v>
      </c>
      <c r="G14" s="98">
        <f>10/60</f>
        <v>0.16666666666666666</v>
      </c>
      <c r="H14" s="98">
        <f t="shared" ref="H14:J14" si="1">10/60</f>
        <v>0.16666666666666666</v>
      </c>
      <c r="I14" s="98">
        <f t="shared" si="1"/>
        <v>0.16666666666666666</v>
      </c>
      <c r="J14" s="98">
        <f t="shared" si="1"/>
        <v>0.16666666666666666</v>
      </c>
      <c r="K14" s="45"/>
      <c r="L14" s="45"/>
      <c r="M14" s="14"/>
      <c r="N14" s="84" t="s">
        <v>55</v>
      </c>
      <c r="O14" s="41" t="s">
        <v>26</v>
      </c>
      <c r="P14" s="86">
        <v>4500</v>
      </c>
      <c r="Q14" s="41">
        <v>1600</v>
      </c>
      <c r="R14" s="41">
        <v>250</v>
      </c>
      <c r="S14" s="41">
        <f>15*7.7</f>
        <v>115.5</v>
      </c>
      <c r="T14" s="41">
        <f>250*7.7</f>
        <v>1925</v>
      </c>
      <c r="U14" s="41">
        <f>SUM(P14:T14)</f>
        <v>8390.5</v>
      </c>
    </row>
    <row r="15" spans="5:21" s="2" customFormat="1" ht="21.75" customHeight="1" x14ac:dyDescent="0.25">
      <c r="E15" s="123" t="s">
        <v>119</v>
      </c>
      <c r="F15" s="124" t="s">
        <v>29</v>
      </c>
      <c r="G15" s="125">
        <f>+(G10-G11-G12-G13-G14)*G9*60</f>
        <v>1210</v>
      </c>
      <c r="H15" s="125">
        <f>+(H10-H11-H12-H13-H14)*H9*60</f>
        <v>1210</v>
      </c>
      <c r="I15" s="125">
        <f>+(I10-I11-I12-I13-I14)*I9*60</f>
        <v>1210</v>
      </c>
      <c r="J15" s="125">
        <f t="shared" ref="J15" si="2">+(J10-J11-J12-J13-J14)*J9*60</f>
        <v>1210</v>
      </c>
      <c r="K15" s="50"/>
      <c r="L15" s="50"/>
      <c r="M15" s="14"/>
      <c r="N15" s="85" t="s">
        <v>55</v>
      </c>
      <c r="O15" s="47" t="s">
        <v>54</v>
      </c>
      <c r="P15" s="87">
        <f>+P14/$P$9</f>
        <v>2.4750000000000001</v>
      </c>
      <c r="Q15" s="65">
        <f>+Q14/$P$9</f>
        <v>0.88</v>
      </c>
      <c r="R15" s="65">
        <f>+R14/$P$9</f>
        <v>0.13749999999999998</v>
      </c>
      <c r="S15" s="65">
        <f>+S14/$P$9</f>
        <v>6.3524999999999998E-2</v>
      </c>
      <c r="T15" s="65">
        <f>+T14/$P$9</f>
        <v>1.0587499999999999</v>
      </c>
      <c r="U15" s="88">
        <f>SUM(P15:T15)</f>
        <v>4.6147749999999998</v>
      </c>
    </row>
    <row r="16" spans="5:21" s="2" customFormat="1" ht="21.75" customHeight="1" x14ac:dyDescent="0.25">
      <c r="E16" s="51" t="s">
        <v>30</v>
      </c>
      <c r="F16" s="52" t="s">
        <v>31</v>
      </c>
      <c r="G16" s="53">
        <v>1</v>
      </c>
      <c r="H16" s="53">
        <v>2.4</v>
      </c>
      <c r="I16" s="53">
        <v>2</v>
      </c>
      <c r="J16" s="53">
        <v>1.8</v>
      </c>
      <c r="K16" s="45"/>
      <c r="L16" s="45"/>
      <c r="M16" s="14"/>
      <c r="N16" s="119"/>
    </row>
    <row r="17" spans="5:19" s="2" customFormat="1" ht="21.75" customHeight="1" x14ac:dyDescent="0.25">
      <c r="E17" s="54" t="s">
        <v>32</v>
      </c>
      <c r="F17" s="55" t="s">
        <v>33</v>
      </c>
      <c r="G17" s="56">
        <v>805</v>
      </c>
      <c r="H17" s="56">
        <v>2184</v>
      </c>
      <c r="I17" s="56">
        <v>1620</v>
      </c>
      <c r="J17" s="56">
        <v>1188</v>
      </c>
      <c r="K17" s="45"/>
      <c r="L17" s="45"/>
      <c r="M17" s="14"/>
      <c r="N17" s="119">
        <v>1</v>
      </c>
    </row>
    <row r="18" spans="5:19" s="2" customFormat="1" ht="21.75" customHeight="1" x14ac:dyDescent="0.25">
      <c r="E18" s="54" t="s">
        <v>34</v>
      </c>
      <c r="F18" s="55" t="s">
        <v>26</v>
      </c>
      <c r="G18" s="44">
        <v>1</v>
      </c>
      <c r="H18" s="44">
        <v>1</v>
      </c>
      <c r="I18" s="44">
        <v>1</v>
      </c>
      <c r="J18" s="44">
        <v>1</v>
      </c>
      <c r="K18" s="45"/>
      <c r="L18" s="45"/>
      <c r="M18" s="14"/>
      <c r="N18" s="9" t="s">
        <v>345</v>
      </c>
      <c r="O18" s="58"/>
      <c r="P18" s="58"/>
    </row>
    <row r="19" spans="5:19" s="2" customFormat="1" ht="21.75" customHeight="1" x14ac:dyDescent="0.25">
      <c r="E19" s="43" t="s">
        <v>38</v>
      </c>
      <c r="F19" s="13" t="s">
        <v>26</v>
      </c>
      <c r="G19" s="19">
        <v>1</v>
      </c>
      <c r="H19" s="19">
        <v>1</v>
      </c>
      <c r="I19" s="19">
        <v>1</v>
      </c>
      <c r="J19" s="19">
        <v>1</v>
      </c>
      <c r="K19" s="45"/>
      <c r="L19" s="45"/>
      <c r="M19" s="14"/>
      <c r="N19" s="37" t="s">
        <v>19</v>
      </c>
      <c r="O19" s="11" t="s">
        <v>20</v>
      </c>
      <c r="P19" s="11" t="s">
        <v>52</v>
      </c>
    </row>
    <row r="20" spans="5:19" s="2" customFormat="1" ht="21.75" customHeight="1" x14ac:dyDescent="0.25">
      <c r="E20" s="48" t="s">
        <v>42</v>
      </c>
      <c r="F20" s="49" t="s">
        <v>41</v>
      </c>
      <c r="G20" s="50">
        <f>+G17*G18*G9</f>
        <v>1610</v>
      </c>
      <c r="H20" s="50">
        <f>+H17*H18*H9</f>
        <v>4368</v>
      </c>
      <c r="I20" s="50">
        <f>+I17*I18*I9</f>
        <v>3240</v>
      </c>
      <c r="J20" s="50">
        <f>+J17*J18*J9</f>
        <v>2376</v>
      </c>
      <c r="K20" s="50"/>
      <c r="L20" s="50"/>
      <c r="M20" s="14"/>
      <c r="N20" s="57" t="s">
        <v>111</v>
      </c>
      <c r="O20" s="47" t="s">
        <v>113</v>
      </c>
      <c r="P20" s="74">
        <f>SUM(G21:J21)</f>
        <v>114.67700978570544</v>
      </c>
      <c r="Q20" s="122">
        <f>+P20/(24*60*60)</f>
        <v>1.3272802058530721E-3</v>
      </c>
      <c r="R20" s="14"/>
    </row>
    <row r="21" spans="5:19" s="2" customFormat="1" ht="17.25" x14ac:dyDescent="0.25">
      <c r="E21" s="126" t="s">
        <v>115</v>
      </c>
      <c r="F21" s="127" t="s">
        <v>45</v>
      </c>
      <c r="G21" s="128">
        <f>+G15/G20*60</f>
        <v>45.093167701863351</v>
      </c>
      <c r="H21" s="128">
        <f>+H15/H20*60</f>
        <v>16.62087912087912</v>
      </c>
      <c r="I21" s="128">
        <f>+I15/I20*60</f>
        <v>22.407407407407408</v>
      </c>
      <c r="J21" s="128">
        <f>+J15/J20*60</f>
        <v>30.555555555555557</v>
      </c>
      <c r="K21" s="50"/>
      <c r="L21" s="50"/>
      <c r="M21" s="14"/>
      <c r="N21" s="57" t="s">
        <v>112</v>
      </c>
      <c r="O21" s="47" t="s">
        <v>113</v>
      </c>
      <c r="P21" s="77">
        <f>+SUM(P15:T15)*G10*G9*3600</f>
        <v>398716.56</v>
      </c>
      <c r="Q21" s="122">
        <f>+P21/(24*60*60)</f>
        <v>4.6147749999999998</v>
      </c>
      <c r="R21" s="14"/>
    </row>
    <row r="22" spans="5:19" s="2" customFormat="1" ht="21.75" customHeight="1" x14ac:dyDescent="0.25">
      <c r="E22" s="54" t="s">
        <v>59</v>
      </c>
      <c r="F22" s="19" t="s">
        <v>35</v>
      </c>
      <c r="G22" s="19">
        <v>85</v>
      </c>
      <c r="H22" s="19">
        <v>56</v>
      </c>
      <c r="I22" s="19">
        <v>48</v>
      </c>
      <c r="J22" s="19">
        <v>40</v>
      </c>
      <c r="K22" s="45"/>
      <c r="L22" s="45"/>
      <c r="M22" s="14"/>
      <c r="N22" s="46" t="s">
        <v>326</v>
      </c>
      <c r="O22" s="47" t="s">
        <v>113</v>
      </c>
      <c r="P22" s="77">
        <f>P20+P21</f>
        <v>398831.23700978572</v>
      </c>
      <c r="Q22" s="122">
        <f>+P22/(24*60*60)</f>
        <v>4.6161022802058529</v>
      </c>
      <c r="R22" s="14"/>
    </row>
    <row r="23" spans="5:19" s="2" customFormat="1" ht="21.75" customHeight="1" x14ac:dyDescent="0.25">
      <c r="E23" s="54" t="s">
        <v>118</v>
      </c>
      <c r="F23" s="19" t="s">
        <v>35</v>
      </c>
      <c r="G23" s="19">
        <f>8*10</f>
        <v>80</v>
      </c>
      <c r="H23" s="19">
        <f>16*5</f>
        <v>80</v>
      </c>
      <c r="I23" s="19">
        <f>50*3</f>
        <v>150</v>
      </c>
      <c r="J23" s="19">
        <f>55*3</f>
        <v>165</v>
      </c>
      <c r="K23" s="45"/>
      <c r="L23" s="45"/>
      <c r="M23" s="14"/>
      <c r="N23" s="46" t="s">
        <v>125</v>
      </c>
      <c r="O23" s="47" t="s">
        <v>43</v>
      </c>
      <c r="P23" s="74">
        <f>+P20/P22*100</f>
        <v>2.8753266831728061E-2</v>
      </c>
      <c r="Q23" s="14"/>
      <c r="R23" s="75"/>
      <c r="S23" s="14"/>
    </row>
    <row r="24" spans="5:19" s="2" customFormat="1" ht="20.25" customHeight="1" x14ac:dyDescent="0.25">
      <c r="E24" s="54" t="s">
        <v>117</v>
      </c>
      <c r="F24" s="19" t="s">
        <v>35</v>
      </c>
      <c r="G24" s="19">
        <v>60</v>
      </c>
      <c r="H24" s="19">
        <v>15</v>
      </c>
      <c r="I24" s="19">
        <v>30</v>
      </c>
      <c r="J24" s="19">
        <v>20</v>
      </c>
      <c r="K24" s="45"/>
      <c r="L24" s="45"/>
      <c r="M24" s="14"/>
      <c r="N24" s="46" t="s">
        <v>126</v>
      </c>
      <c r="O24" s="47" t="s">
        <v>43</v>
      </c>
      <c r="P24" s="74">
        <f>+P21/P22*100</f>
        <v>99.971246733168272</v>
      </c>
      <c r="Q24" s="14"/>
      <c r="R24" s="14"/>
      <c r="S24" s="14"/>
    </row>
    <row r="25" spans="5:19" s="2" customFormat="1" ht="20.25" customHeight="1" x14ac:dyDescent="0.25">
      <c r="E25" s="54" t="s">
        <v>114</v>
      </c>
      <c r="F25" s="19" t="s">
        <v>35</v>
      </c>
      <c r="G25" s="19">
        <v>65</v>
      </c>
      <c r="H25" s="19">
        <v>45</v>
      </c>
      <c r="I25" s="19">
        <v>35</v>
      </c>
      <c r="J25" s="19">
        <v>30</v>
      </c>
      <c r="K25" s="45"/>
      <c r="L25" s="45"/>
      <c r="M25" s="14"/>
      <c r="N25" s="57" t="s">
        <v>327</v>
      </c>
      <c r="O25" s="47" t="s">
        <v>54</v>
      </c>
      <c r="P25" s="74">
        <f>SUM(G38:J38)+SUM(P15:T15)</f>
        <v>4.6161022802058529</v>
      </c>
      <c r="Q25" s="14"/>
      <c r="R25" s="75"/>
      <c r="S25" s="14"/>
    </row>
    <row r="26" spans="5:19" s="2" customFormat="1" ht="21.75" customHeight="1" x14ac:dyDescent="0.25">
      <c r="E26" s="48" t="s">
        <v>36</v>
      </c>
      <c r="F26" s="49" t="s">
        <v>35</v>
      </c>
      <c r="G26" s="59">
        <f>+G22+G24+G23+G25</f>
        <v>290</v>
      </c>
      <c r="H26" s="59">
        <f>+H22+H24+H23+H25</f>
        <v>196</v>
      </c>
      <c r="I26" s="59">
        <f>+I22+I24+I23+I25</f>
        <v>263</v>
      </c>
      <c r="J26" s="59">
        <f>+J22+J24+J23+J25</f>
        <v>255</v>
      </c>
      <c r="K26" s="50"/>
      <c r="L26" s="50"/>
      <c r="M26" s="14"/>
      <c r="Q26" s="14"/>
      <c r="R26" s="14"/>
      <c r="S26" s="14"/>
    </row>
    <row r="27" spans="5:19" s="2" customFormat="1" ht="21.75" customHeight="1" x14ac:dyDescent="0.25">
      <c r="E27" s="48" t="s">
        <v>39</v>
      </c>
      <c r="F27" s="49" t="s">
        <v>35</v>
      </c>
      <c r="G27" s="50">
        <f>+G15-G26</f>
        <v>920</v>
      </c>
      <c r="H27" s="50">
        <f>+H15-H26</f>
        <v>1014</v>
      </c>
      <c r="I27" s="50">
        <f>+I15-I26</f>
        <v>947</v>
      </c>
      <c r="J27" s="50">
        <f>+J15-J26</f>
        <v>955</v>
      </c>
      <c r="K27" s="50"/>
      <c r="L27" s="50"/>
      <c r="M27" s="14"/>
      <c r="N27" s="119"/>
      <c r="Q27" s="14"/>
      <c r="R27" s="14"/>
      <c r="S27" s="14"/>
    </row>
    <row r="28" spans="5:19" s="2" customFormat="1" ht="21.75" customHeight="1" x14ac:dyDescent="0.25">
      <c r="E28" s="48" t="s">
        <v>61</v>
      </c>
      <c r="F28" s="49" t="s">
        <v>43</v>
      </c>
      <c r="G28" s="60">
        <f>+G27/G15</f>
        <v>0.76033057851239672</v>
      </c>
      <c r="H28" s="60">
        <f>+H27/H15</f>
        <v>0.83801652892561984</v>
      </c>
      <c r="I28" s="60">
        <f>+I27/I15</f>
        <v>0.78264462809917357</v>
      </c>
      <c r="J28" s="60">
        <f>+J27/J15</f>
        <v>0.78925619834710747</v>
      </c>
      <c r="K28" s="50"/>
      <c r="L28" s="50"/>
      <c r="M28" s="14"/>
      <c r="N28" s="9" t="s">
        <v>346</v>
      </c>
      <c r="O28" s="58"/>
      <c r="P28" s="14"/>
      <c r="Q28" s="14"/>
      <c r="R28" s="14"/>
      <c r="S28" s="14"/>
    </row>
    <row r="29" spans="5:19" s="2" customFormat="1" ht="21.75" customHeight="1" x14ac:dyDescent="0.25">
      <c r="E29" s="48" t="s">
        <v>40</v>
      </c>
      <c r="F29" s="49" t="s">
        <v>41</v>
      </c>
      <c r="G29" s="50">
        <f>+G27*G16*G9</f>
        <v>1840</v>
      </c>
      <c r="H29" s="50">
        <f>+H27*H16*H9</f>
        <v>4867.2</v>
      </c>
      <c r="I29" s="50">
        <f>+I27*I16*I9</f>
        <v>3788</v>
      </c>
      <c r="J29" s="50">
        <f>+J27*J16*J9</f>
        <v>3438</v>
      </c>
      <c r="K29" s="61"/>
      <c r="L29" s="61"/>
      <c r="M29" s="14"/>
      <c r="N29" s="37" t="s">
        <v>19</v>
      </c>
      <c r="O29" s="11" t="s">
        <v>20</v>
      </c>
      <c r="P29" s="11" t="s">
        <v>52</v>
      </c>
      <c r="Q29" s="14"/>
      <c r="R29" s="14"/>
      <c r="S29" s="14"/>
    </row>
    <row r="30" spans="5:19" s="2" customFormat="1" ht="21.75" customHeight="1" x14ac:dyDescent="0.25">
      <c r="E30" s="48" t="s">
        <v>60</v>
      </c>
      <c r="F30" s="49" t="s">
        <v>43</v>
      </c>
      <c r="G30" s="62">
        <f>+G20/G29</f>
        <v>0.875</v>
      </c>
      <c r="H30" s="62">
        <f>+H20/H29</f>
        <v>0.89743589743589747</v>
      </c>
      <c r="I30" s="62">
        <f>+I20/I29</f>
        <v>0.85533262935586063</v>
      </c>
      <c r="J30" s="62">
        <f>+J20/J29</f>
        <v>0.69109947643979053</v>
      </c>
      <c r="K30" s="63"/>
      <c r="L30" s="63"/>
      <c r="M30" s="14"/>
      <c r="N30" s="46" t="s">
        <v>53</v>
      </c>
      <c r="O30" s="47" t="s">
        <v>45</v>
      </c>
      <c r="P30" s="73">
        <f>+G15/P9*60</f>
        <v>39.93</v>
      </c>
      <c r="Q30" s="58"/>
    </row>
    <row r="31" spans="5:19" s="2" customFormat="1" ht="21.75" customHeight="1" x14ac:dyDescent="0.25">
      <c r="E31" s="17" t="s">
        <v>37</v>
      </c>
      <c r="F31" s="19" t="s">
        <v>26</v>
      </c>
      <c r="G31" s="56">
        <v>1296</v>
      </c>
      <c r="H31" s="56">
        <v>4079</v>
      </c>
      <c r="I31" s="56">
        <v>1985</v>
      </c>
      <c r="J31" s="56">
        <v>2125</v>
      </c>
      <c r="K31" s="45"/>
      <c r="L31" s="45"/>
      <c r="M31" s="14"/>
      <c r="N31" s="46" t="s">
        <v>193</v>
      </c>
      <c r="O31" s="47" t="s">
        <v>195</v>
      </c>
      <c r="P31" s="100">
        <f>+P9/((G15)/60)</f>
        <v>90.157776108189324</v>
      </c>
      <c r="Q31" s="58"/>
    </row>
    <row r="32" spans="5:19" s="2" customFormat="1" ht="21.75" customHeight="1" x14ac:dyDescent="0.25">
      <c r="E32" s="48" t="s">
        <v>62</v>
      </c>
      <c r="F32" s="49" t="s">
        <v>43</v>
      </c>
      <c r="G32" s="62">
        <f>+G31/G20</f>
        <v>0.80496894409937891</v>
      </c>
      <c r="H32" s="62">
        <f>+H31/H20</f>
        <v>0.93383699633699635</v>
      </c>
      <c r="I32" s="62">
        <f>+I31/I20</f>
        <v>0.61265432098765427</v>
      </c>
      <c r="J32" s="62">
        <f>+J31/J20</f>
        <v>0.89436026936026936</v>
      </c>
      <c r="K32" s="64"/>
      <c r="L32" s="64"/>
      <c r="M32" s="14"/>
      <c r="N32" s="46" t="s">
        <v>194</v>
      </c>
      <c r="O32" s="47" t="s">
        <v>195</v>
      </c>
      <c r="P32" s="100">
        <f>3600/MAX(G21:J21)</f>
        <v>79.834710743801665</v>
      </c>
      <c r="Q32" s="58"/>
    </row>
    <row r="33" spans="3:17" s="2" customFormat="1" ht="21.75" customHeight="1" x14ac:dyDescent="0.25">
      <c r="E33" s="123" t="s">
        <v>44</v>
      </c>
      <c r="F33" s="124" t="s">
        <v>43</v>
      </c>
      <c r="G33" s="129">
        <f>+G28*G30*G32</f>
        <v>0.53553719008264467</v>
      </c>
      <c r="H33" s="129">
        <f>+H28*H30*H32</f>
        <v>0.70230716253443537</v>
      </c>
      <c r="I33" s="129">
        <f>+I28*I30*I32</f>
        <v>0.4101239669421487</v>
      </c>
      <c r="J33" s="129">
        <f>+J28*J30*J32</f>
        <v>0.4878328741965105</v>
      </c>
      <c r="K33" s="66"/>
      <c r="L33" s="66"/>
      <c r="M33" s="14"/>
      <c r="Q33" s="71"/>
    </row>
    <row r="34" spans="3:17" s="2" customFormat="1" ht="21.75" customHeight="1" x14ac:dyDescent="0.25">
      <c r="E34" s="130" t="s">
        <v>116</v>
      </c>
      <c r="F34" s="53" t="s">
        <v>54</v>
      </c>
      <c r="G34" s="120">
        <v>7</v>
      </c>
      <c r="H34" s="120">
        <v>3.5</v>
      </c>
      <c r="I34" s="120">
        <v>3</v>
      </c>
      <c r="J34" s="120">
        <v>3</v>
      </c>
      <c r="K34" s="121"/>
      <c r="L34" s="121"/>
      <c r="N34" s="119">
        <v>1</v>
      </c>
    </row>
    <row r="35" spans="3:17" s="2" customFormat="1" ht="21.75" customHeight="1" x14ac:dyDescent="0.25">
      <c r="E35" s="131" t="s">
        <v>53</v>
      </c>
      <c r="F35" s="132" t="s">
        <v>45</v>
      </c>
      <c r="G35" s="132">
        <f>+P30</f>
        <v>39.93</v>
      </c>
      <c r="H35" s="132">
        <f>+G35</f>
        <v>39.93</v>
      </c>
      <c r="I35" s="132">
        <f>+H35</f>
        <v>39.93</v>
      </c>
      <c r="J35" s="132">
        <f>+I35</f>
        <v>39.93</v>
      </c>
      <c r="K35" s="67">
        <f>+J35</f>
        <v>39.93</v>
      </c>
      <c r="L35" s="67">
        <f t="shared" ref="L35" si="3">+K35</f>
        <v>39.93</v>
      </c>
    </row>
    <row r="36" spans="3:17" s="2" customFormat="1" ht="21.75" customHeight="1" x14ac:dyDescent="0.25">
      <c r="E36" s="131" t="s">
        <v>193</v>
      </c>
      <c r="F36" s="132" t="s">
        <v>195</v>
      </c>
      <c r="G36" s="133">
        <f>+P31</f>
        <v>90.157776108189324</v>
      </c>
      <c r="H36" s="133">
        <f>+G36</f>
        <v>90.157776108189324</v>
      </c>
      <c r="I36" s="133">
        <f t="shared" ref="I36" si="4">+H36</f>
        <v>90.157776108189324</v>
      </c>
      <c r="J36" s="133">
        <f t="shared" ref="J36" si="5">+I36</f>
        <v>90.157776108189324</v>
      </c>
      <c r="K36" s="8"/>
      <c r="L36" s="8"/>
    </row>
    <row r="37" spans="3:17" s="2" customFormat="1" ht="21.75" customHeight="1" x14ac:dyDescent="0.25">
      <c r="E37" s="131" t="s">
        <v>194</v>
      </c>
      <c r="F37" s="132" t="s">
        <v>195</v>
      </c>
      <c r="G37" s="133">
        <f>3600/G21</f>
        <v>79.834710743801665</v>
      </c>
      <c r="H37" s="133">
        <f>3600/H21</f>
        <v>216.59504132231405</v>
      </c>
      <c r="I37" s="133">
        <f>3600/I21</f>
        <v>160.66115702479337</v>
      </c>
      <c r="J37" s="133">
        <f>3600/J21</f>
        <v>117.81818181818181</v>
      </c>
      <c r="K37" s="8"/>
      <c r="L37" s="8"/>
    </row>
    <row r="38" spans="3:17" s="2" customFormat="1" ht="21.75" customHeight="1" x14ac:dyDescent="0.25">
      <c r="E38" s="131" t="s">
        <v>115</v>
      </c>
      <c r="F38" s="132" t="s">
        <v>328</v>
      </c>
      <c r="G38" s="134">
        <f>+G21/((24*60*60))</f>
        <v>5.2191166321601098E-4</v>
      </c>
      <c r="H38" s="134">
        <f>+H21/((24*60*60))</f>
        <v>1.9237128612128611E-4</v>
      </c>
      <c r="I38" s="134">
        <f>+I21/((24*60*60))</f>
        <v>2.5934499314128942E-4</v>
      </c>
      <c r="J38" s="134">
        <f>+J21/((24*60*60))</f>
        <v>3.5365226337448561E-4</v>
      </c>
      <c r="K38" s="8"/>
      <c r="L38" s="8"/>
    </row>
    <row r="39" spans="3:17" s="2" customFormat="1" ht="21.75" customHeight="1" x14ac:dyDescent="0.25">
      <c r="K39" s="8"/>
      <c r="L39" s="8"/>
    </row>
    <row r="40" spans="3:17" s="2" customFormat="1" ht="21.75" customHeight="1" x14ac:dyDescent="0.25">
      <c r="K40" s="8"/>
      <c r="L40" s="8"/>
    </row>
    <row r="41" spans="3:17" s="2" customFormat="1" ht="21.75" customHeight="1" x14ac:dyDescent="0.25">
      <c r="K41" s="8"/>
      <c r="L41" s="8"/>
    </row>
    <row r="42" spans="3:17" s="2" customFormat="1" ht="21.75" customHeight="1" x14ac:dyDescent="0.25">
      <c r="J42"/>
      <c r="K42"/>
      <c r="L42"/>
    </row>
    <row r="43" spans="3:17" s="2" customFormat="1" ht="21.75" customHeight="1" x14ac:dyDescent="0.25">
      <c r="J43"/>
      <c r="K43"/>
      <c r="L43"/>
    </row>
    <row r="44" spans="3:17" s="2" customFormat="1" ht="42" customHeight="1" x14ac:dyDescent="0.25">
      <c r="J44"/>
      <c r="K44"/>
      <c r="L44"/>
    </row>
    <row r="45" spans="3:17" s="2" customFormat="1" ht="21.75" customHeight="1" x14ac:dyDescent="0.25">
      <c r="J45"/>
      <c r="K45"/>
      <c r="L45"/>
    </row>
    <row r="46" spans="3:17" s="2" customFormat="1" ht="21.75" customHeight="1" x14ac:dyDescent="0.25">
      <c r="C46" s="72"/>
      <c r="D46" s="72"/>
      <c r="J46"/>
      <c r="K46"/>
      <c r="L46"/>
      <c r="M46" s="72"/>
      <c r="N46" s="72"/>
    </row>
    <row r="47" spans="3:17" s="2" customFormat="1" ht="22.5" customHeight="1" x14ac:dyDescent="0.25">
      <c r="K47" s="8"/>
      <c r="L47" s="8"/>
    </row>
    <row r="48" spans="3:17" s="2" customFormat="1" ht="21.75" customHeight="1" x14ac:dyDescent="0.25">
      <c r="K48" s="8"/>
      <c r="L48" s="8"/>
    </row>
    <row r="49" spans="11:12" s="2" customFormat="1" ht="21.75" customHeight="1" x14ac:dyDescent="0.25">
      <c r="K49" s="8"/>
      <c r="L49" s="8"/>
    </row>
    <row r="50" spans="11:12" s="2" customFormat="1" ht="21.75" customHeight="1" x14ac:dyDescent="0.25">
      <c r="K50" s="8"/>
      <c r="L50" s="8"/>
    </row>
    <row r="51" spans="11:12" s="2" customFormat="1" ht="21.75" customHeight="1" x14ac:dyDescent="0.25">
      <c r="K51" s="8"/>
      <c r="L51" s="8"/>
    </row>
    <row r="52" spans="11:12" s="2" customFormat="1" ht="21.75" customHeight="1" x14ac:dyDescent="0.25">
      <c r="K52" s="8"/>
      <c r="L52" s="8"/>
    </row>
    <row r="53" spans="11:12" s="2" customFormat="1" ht="21.75" customHeight="1" x14ac:dyDescent="0.25">
      <c r="K53" s="8"/>
      <c r="L53" s="8"/>
    </row>
    <row r="54" spans="11:12" s="2" customFormat="1" ht="21.75" customHeight="1" x14ac:dyDescent="0.25">
      <c r="K54" s="8"/>
      <c r="L54" s="8"/>
    </row>
    <row r="55" spans="11:12" s="2" customFormat="1" ht="21.75" customHeight="1" x14ac:dyDescent="0.25">
      <c r="K55" s="8"/>
      <c r="L55" s="8"/>
    </row>
    <row r="56" spans="11:12" s="2" customFormat="1" ht="21.75" customHeight="1" x14ac:dyDescent="0.25">
      <c r="K56" s="8"/>
      <c r="L56" s="8"/>
    </row>
    <row r="57" spans="11:12" s="2" customFormat="1" ht="21.75" customHeight="1" x14ac:dyDescent="0.25">
      <c r="K57" s="8"/>
      <c r="L57" s="8"/>
    </row>
    <row r="58" spans="11:12" s="2" customFormat="1" ht="21.75" customHeight="1" x14ac:dyDescent="0.25">
      <c r="K58" s="8"/>
      <c r="L58" s="8"/>
    </row>
    <row r="59" spans="11:12" s="2" customFormat="1" ht="21.75" customHeight="1" x14ac:dyDescent="0.25">
      <c r="K59" s="8"/>
      <c r="L59" s="8"/>
    </row>
    <row r="60" spans="11:12" s="2" customFormat="1" ht="21.75" customHeight="1" x14ac:dyDescent="0.25">
      <c r="K60" s="8"/>
      <c r="L60" s="8"/>
    </row>
    <row r="61" spans="11:12" s="2" customFormat="1" ht="18.75" x14ac:dyDescent="0.25">
      <c r="K61" s="8"/>
      <c r="L61" s="8"/>
    </row>
  </sheetData>
  <mergeCells count="3">
    <mergeCell ref="G6:L6"/>
    <mergeCell ref="F6:F8"/>
    <mergeCell ref="E6:E8"/>
  </mergeCells>
  <conditionalFormatting sqref="N8 E9:E14">
    <cfRule type="duplicateValues" dxfId="0" priority="1"/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1A5A4-1014-4703-BF00-FAE2905BFBC8}">
  <dimension ref="D20:Q55"/>
  <sheetViews>
    <sheetView showGridLines="0" zoomScale="90" zoomScaleNormal="90" workbookViewId="0"/>
  </sheetViews>
  <sheetFormatPr baseColWidth="10" defaultRowHeight="15" x14ac:dyDescent="0.25"/>
  <cols>
    <col min="1" max="3" width="13" customWidth="1"/>
  </cols>
  <sheetData>
    <row r="20" spans="17:17" x14ac:dyDescent="0.25">
      <c r="Q20" s="1">
        <v>1</v>
      </c>
    </row>
    <row r="51" spans="4:4" x14ac:dyDescent="0.25">
      <c r="D51" s="105"/>
    </row>
    <row r="52" spans="4:4" x14ac:dyDescent="0.25">
      <c r="D52" s="105"/>
    </row>
    <row r="53" spans="4:4" x14ac:dyDescent="0.25">
      <c r="D53" s="105"/>
    </row>
    <row r="54" spans="4:4" x14ac:dyDescent="0.25">
      <c r="D54" s="105"/>
    </row>
    <row r="55" spans="4:4" x14ac:dyDescent="0.25">
      <c r="D55" s="10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1</vt:lpstr>
      <vt:lpstr>2</vt:lpstr>
      <vt:lpstr>3</vt:lpstr>
      <vt:lpstr>4</vt:lpstr>
      <vt:lpstr>5</vt:lpstr>
      <vt:lpstr>6.1</vt:lpstr>
      <vt:lpstr>6.2</vt:lpstr>
      <vt:lpstr>6.3</vt:lpstr>
      <vt:lpstr>6.4</vt:lpstr>
      <vt:lpstr>6.5</vt:lpstr>
      <vt:lpstr>6.6</vt:lpstr>
      <vt:lpstr>6.7</vt:lpstr>
      <vt:lpstr>Bonus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julio.. yalta...</dc:creator>
  <cp:lastModifiedBy>julio.. yalta...</cp:lastModifiedBy>
  <dcterms:created xsi:type="dcterms:W3CDTF">2024-01-15T14:29:59Z</dcterms:created>
  <dcterms:modified xsi:type="dcterms:W3CDTF">2024-01-22T02:39:04Z</dcterms:modified>
</cp:coreProperties>
</file>