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carli\Google Drive\0 A RESEARCH PLATFORM SVEN\SECTOR RESEARCH\201910 FTSE\FTSE 30\"/>
    </mc:Choice>
  </mc:AlternateContent>
  <xr:revisionPtr revIDLastSave="0" documentId="13_ncr:1_{B7D78FEE-9AEB-4FDD-A9DA-73E43F562B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TSE 30 LIST" sheetId="1" r:id="rId1"/>
    <sheet name="Compass model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2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D10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B9" i="2"/>
  <c r="C8" i="2"/>
  <c r="B8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C7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P31" i="1" l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" i="1"/>
</calcChain>
</file>

<file path=xl/sharedStrings.xml><?xml version="1.0" encoding="utf-8"?>
<sst xmlns="http://schemas.openxmlformats.org/spreadsheetml/2006/main" count="221" uniqueCount="183">
  <si>
    <t>Company Name</t>
  </si>
  <si>
    <t>Exchange</t>
  </si>
  <si>
    <t>Ticker</t>
  </si>
  <si>
    <t>Market Cap Billions - ALL figures in GBP, unless stated</t>
  </si>
  <si>
    <t>Revenue (Billions unless stated)</t>
  </si>
  <si>
    <t>Shares Outstanding - Diluted  (millions)</t>
  </si>
  <si>
    <t>Net Income (millions)</t>
  </si>
  <si>
    <t>Net Margin%</t>
  </si>
  <si>
    <t>Cost of Capital%</t>
  </si>
  <si>
    <t>Quick Ratio</t>
  </si>
  <si>
    <t>Selling, General, &amp; Admin (Mil)</t>
  </si>
  <si>
    <t>Depreciation, Depletion and Amortization (Millions)</t>
  </si>
  <si>
    <t>Accounts Receivable</t>
  </si>
  <si>
    <t>Cash and Cash Equivalents</t>
  </si>
  <si>
    <t>Capex (Millions)</t>
  </si>
  <si>
    <t>Free Cash Flow (Million’s TTM)</t>
  </si>
  <si>
    <t>Free Cash Flow per Share</t>
  </si>
  <si>
    <t>Owners Earnings Per Share (TTM)</t>
  </si>
  <si>
    <t>EPS (Diluted)</t>
  </si>
  <si>
    <t>PE</t>
  </si>
  <si>
    <t>Industry average PE</t>
  </si>
  <si>
    <t>PEG</t>
  </si>
  <si>
    <t>PB</t>
  </si>
  <si>
    <t>industry average PB</t>
  </si>
  <si>
    <t>Expected % Earnings Growth Rate</t>
  </si>
  <si>
    <t>Future 3 year ROE% (Analysts)</t>
  </si>
  <si>
    <t>Forcast Industry ROE %</t>
  </si>
  <si>
    <t>Historic ROE%</t>
  </si>
  <si>
    <t>HIstoric Industry ROE%</t>
  </si>
  <si>
    <t>Historic ROA%</t>
  </si>
  <si>
    <t>Industry ROA%</t>
  </si>
  <si>
    <t>Historic (12 months) ROC%</t>
  </si>
  <si>
    <t>Debt level %</t>
  </si>
  <si>
    <t>Debt- operating cash flow coverage %</t>
  </si>
  <si>
    <t>Debt- earnings coverage of interest payments x</t>
  </si>
  <si>
    <t>Debt Comment*</t>
  </si>
  <si>
    <t>DIVD</t>
  </si>
  <si>
    <t>Divd retained %</t>
  </si>
  <si>
    <t>Divd Comment</t>
  </si>
  <si>
    <t>DCF</t>
  </si>
  <si>
    <t>Current Price</t>
  </si>
  <si>
    <t>NPV to DCF model at 10% discount rate</t>
  </si>
  <si>
    <t>Associated British Foods</t>
  </si>
  <si>
    <t>LSE</t>
  </si>
  <si>
    <t>ABF</t>
  </si>
  <si>
    <t>Very Good coverage etc. High level of assets and inventory.</t>
  </si>
  <si>
    <t>Stable, been paying for years, but on the low side</t>
  </si>
  <si>
    <t>BAE Systems</t>
  </si>
  <si>
    <t>BA.</t>
  </si>
  <si>
    <t>Good, a little high perhaps, but short term assets do not cover long term liability</t>
  </si>
  <si>
    <t>stable, long time payer, covered by earnings</t>
  </si>
  <si>
    <t>BP</t>
  </si>
  <si>
    <t>BP.</t>
  </si>
  <si>
    <t>Increased from 39% in last few years, a little high, look at long term liability coverage</t>
  </si>
  <si>
    <t>Fallen and a little up and down, not well covered by earnings</t>
  </si>
  <si>
    <t>British American Tobacco</t>
  </si>
  <si>
    <t>BATS</t>
  </si>
  <si>
    <t>Down from 220% but not well covered by operating cash flow and short term debts do not cover liabilities</t>
  </si>
  <si>
    <t>due a divd payment in a couple of months time. paying for years, abit up and down in price. covered by earnings but is this being used as a cash cow?</t>
  </si>
  <si>
    <t>BT</t>
  </si>
  <si>
    <t>BT.A</t>
  </si>
  <si>
    <t>Previously had negative cash flow so doing well to reduce, but has 26.5 billion in long term liabilities against short term assets of 10.4, just covering short liabilities</t>
  </si>
  <si>
    <t>Covered by earnings, paying a good dividend, one of the best in UK</t>
  </si>
  <si>
    <t>Burberry</t>
  </si>
  <si>
    <t>BRBY</t>
  </si>
  <si>
    <t>no debts basically</t>
  </si>
  <si>
    <t>stable, well covered, payed for over 10 years, but low price</t>
  </si>
  <si>
    <t>Compass</t>
  </si>
  <si>
    <t>CPG</t>
  </si>
  <si>
    <t>debts up from 79%. short and long liabilities not well covered by short term. debt paying for growth?</t>
  </si>
  <si>
    <t>covered but low payment.</t>
  </si>
  <si>
    <t>Diageo</t>
  </si>
  <si>
    <t>DGE</t>
  </si>
  <si>
    <t>up slightly, well covered but assets are 0.7x debt</t>
  </si>
  <si>
    <t>covered, long time payer, stable but low price</t>
  </si>
  <si>
    <t>Experian</t>
  </si>
  <si>
    <t>EXPN</t>
  </si>
  <si>
    <t>high not wellmcovered by assets 0.4x. but otherwise ok</t>
  </si>
  <si>
    <t>covered stable, paying for over 10 years, but rubbish</t>
  </si>
  <si>
    <t>GlaxoSmithKline</t>
  </si>
  <si>
    <t>GSK</t>
  </si>
  <si>
    <t>massively up from 257%! covered though. but lots of it</t>
  </si>
  <si>
    <t>well covered, stable</t>
  </si>
  <si>
    <t>International Consolidated Airlines Group</t>
  </si>
  <si>
    <t>IAG</t>
  </si>
  <si>
    <t>ok but look to assets/liabilities</t>
  </si>
  <si>
    <t>covered but paying less than 4 years</t>
  </si>
  <si>
    <t>ITV</t>
  </si>
  <si>
    <t>?</t>
  </si>
  <si>
    <t>high, but ok, look to short term liabilities</t>
  </si>
  <si>
    <t>abit up and down, not been paying long but ok</t>
  </si>
  <si>
    <t>Land Securities</t>
  </si>
  <si>
    <t>LAND</t>
  </si>
  <si>
    <t>REIT</t>
  </si>
  <si>
    <t>REIT - loans out more than deposited , cannot assess without a deep look</t>
  </si>
  <si>
    <t>covered, paying ok, but has been up and down last few years</t>
  </si>
  <si>
    <t>Legal &amp; General</t>
  </si>
  <si>
    <t>LGEN</t>
  </si>
  <si>
    <t>Insurance Firm</t>
  </si>
  <si>
    <t>needs a deeper look than on this sheet</t>
  </si>
  <si>
    <t>well covered, long term payer, stable, pays well</t>
  </si>
  <si>
    <t>Lloyds Banking Group</t>
  </si>
  <si>
    <t>LLOY</t>
  </si>
  <si>
    <t>bank</t>
  </si>
  <si>
    <t>needs a deeper look, but managed well</t>
  </si>
  <si>
    <t>only started paying again in last 4 years, due to great recession etc. well covered</t>
  </si>
  <si>
    <t>Man Group</t>
  </si>
  <si>
    <t>EMG</t>
  </si>
  <si>
    <t>Financial Firm</t>
  </si>
  <si>
    <t>needs a deeper look, but when you do look at loan levels etc</t>
  </si>
  <si>
    <t>well covered, pays a high amount, but has fallen and been bit up nd down in lst 10 years</t>
  </si>
  <si>
    <t>Marks &amp; Spencer</t>
  </si>
  <si>
    <t>MKS</t>
  </si>
  <si>
    <t>a little high, has reduced a little but assets do not cover liabilities</t>
  </si>
  <si>
    <t>not well covered, fallen. cant see how they justify. milking the company dry?</t>
  </si>
  <si>
    <t>Melrose Industries</t>
  </si>
  <si>
    <t>MRO</t>
  </si>
  <si>
    <t>cant tell</t>
  </si>
  <si>
    <t>not too high but not too great, cant tell without digging  about interest pyments etc. long term libilities dont look too great</t>
  </si>
  <si>
    <t>This compny is losing money at the moment, might be a bit better in  few years time, but not good at the moment</t>
  </si>
  <si>
    <t>National Grid</t>
  </si>
  <si>
    <t>NG.</t>
  </si>
  <si>
    <t>down from 226% but still high not well covered by cash flow or assets</t>
  </si>
  <si>
    <t>paying out about 107%, stable but obviously not covered by earnings</t>
  </si>
  <si>
    <t>Next</t>
  </si>
  <si>
    <t>NXT</t>
  </si>
  <si>
    <t>high stable level of debt, well covered doesnt cover long term liabilities</t>
  </si>
  <si>
    <t>Upcoming payment due, not a great amount, gone up in value but up and down last few years, well covered</t>
  </si>
  <si>
    <t>Reckitt Benckiser</t>
  </si>
  <si>
    <t>RB.</t>
  </si>
  <si>
    <t>low cash flow, increased from 46%, assets not covering liabilities</t>
  </si>
  <si>
    <t>stable, well covered, paying long time, just not too high</t>
  </si>
  <si>
    <t>Royal Bank of Scotland</t>
  </si>
  <si>
    <t>RBS</t>
  </si>
  <si>
    <t>bank, needs deeper look, but well regulated</t>
  </si>
  <si>
    <t>just started pying again, well covered, a high payment</t>
  </si>
  <si>
    <t>RSA Insurance</t>
  </si>
  <si>
    <t>RSA</t>
  </si>
  <si>
    <t>insurance firm</t>
  </si>
  <si>
    <t>insurance firm, needs deeper look</t>
  </si>
  <si>
    <t>covered by earnings but low and have gone down over the years</t>
  </si>
  <si>
    <t>Smiths Group</t>
  </si>
  <si>
    <t>SMIN</t>
  </si>
  <si>
    <t>slightly high but reduced from 80%, well covered</t>
  </si>
  <si>
    <t>paying out 128% of earnings, been paying  for a while, stable. better coverage in the future</t>
  </si>
  <si>
    <t>Standard Life Aberdeen</t>
  </si>
  <si>
    <t>SLA</t>
  </si>
  <si>
    <t>insurance firm, needs a deeper look</t>
  </si>
  <si>
    <t>paying out -184%, high, increased but this firm is not turning a profit!</t>
  </si>
  <si>
    <t>Tate &amp; Lyle</t>
  </si>
  <si>
    <t>TATE</t>
  </si>
  <si>
    <t>Down from 71%, well covered and managed</t>
  </si>
  <si>
    <t>Well covered, stable paying for a long time</t>
  </si>
  <si>
    <t>6,73</t>
  </si>
  <si>
    <t>Tesco</t>
  </si>
  <si>
    <t>TSCO</t>
  </si>
  <si>
    <t>down from 102, well covered, look to short term assets not covering</t>
  </si>
  <si>
    <t>covered, but fallen and have been up and down. not paying great amount</t>
  </si>
  <si>
    <t>Vodafone</t>
  </si>
  <si>
    <t>VOD</t>
  </si>
  <si>
    <t>not making a profit, debt ok coverage by cash flow, but debt a bit high, look to long term liabilities</t>
  </si>
  <si>
    <t>Losing money, not covering divd, divd falling over last few tears, not particularly high</t>
  </si>
  <si>
    <t>WPP</t>
  </si>
  <si>
    <t>well covered, a little high and upmfrom 55%, look to short term liabilities not being covered by short term assets</t>
  </si>
  <si>
    <t>not well covered, but likely to be in future, have increased but a bit volatile in the past, high payment</t>
  </si>
  <si>
    <t>3i</t>
  </si>
  <si>
    <t>III</t>
  </si>
  <si>
    <t>equity firm</t>
  </si>
  <si>
    <t>private equity firm, needs a deeper look, than basic figures</t>
  </si>
  <si>
    <t>well covered, increased, not too high</t>
  </si>
  <si>
    <t>Remember all figures should be verified by checking the annual accounts, some are estimates and taken from a number of online sources. Where a 0 or a ? is shown this is due to either the figure not being applicable due to the firm being a financial institution or because it was not readily available and would need deeper digging.</t>
  </si>
  <si>
    <t>All firms are taken from the FT30 index. Meaning they have a significant presence in the UK. Most are listed elsewhere, all are available OTC in the US</t>
  </si>
  <si>
    <t>COMPASS</t>
  </si>
  <si>
    <t>Growth</t>
  </si>
  <si>
    <t>Earnings</t>
  </si>
  <si>
    <t>PE ratio</t>
  </si>
  <si>
    <t>Market cap</t>
  </si>
  <si>
    <t>Dividend</t>
  </si>
  <si>
    <t>Yield</t>
  </si>
  <si>
    <t>YIELD OD CURRENT PRICE</t>
  </si>
  <si>
    <t>RETURN</t>
  </si>
  <si>
    <t>growth + yield</t>
  </si>
  <si>
    <t>from the current price, you can expect a return of about 7% from Compass, not bad, but not even that great.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</si>
</sst>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6"/>
      <color rgb="FFFF0000"/>
      <name val="Arial"/>
    </font>
    <font>
      <sz val="14"/>
      <name val="Arial"/>
    </font>
    <font>
      <sz val="14"/>
      <color theme="1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3" borderId="0" xfId="0" applyFont="1" applyFill="1" applyAlignment="1">
      <alignment wrapText="1"/>
    </xf>
    <xf numFmtId="4" fontId="3" fillId="3" borderId="0" xfId="0" applyNumberFormat="1" applyFont="1" applyFill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9" fontId="0" fillId="0" borderId="0" xfId="0" applyNumberFormat="1" applyFont="1" applyAlignment="1"/>
    <xf numFmtId="10" fontId="0" fillId="0" borderId="0" xfId="0" applyNumberFormat="1" applyFont="1" applyAlignment="1"/>
    <xf numFmtId="0" fontId="4" fillId="0" borderId="0" xfId="0" applyFont="1" applyAlignment="1"/>
    <xf numFmtId="0" fontId="2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R1000"/>
  <sheetViews>
    <sheetView tabSelected="1" workbookViewId="0">
      <selection activeCell="F38" sqref="F38"/>
    </sheetView>
  </sheetViews>
  <sheetFormatPr defaultColWidth="14.42578125" defaultRowHeight="15.75" customHeight="1" x14ac:dyDescent="0.2"/>
  <cols>
    <col min="1" max="1" width="39.85546875" customWidth="1"/>
    <col min="4" max="4" width="24.5703125" customWidth="1"/>
    <col min="6" max="6" width="23.28515625" customWidth="1"/>
    <col min="12" max="12" width="24" customWidth="1"/>
  </cols>
  <sheetData>
    <row r="1" spans="1:44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/>
      <c r="AR1" s="1"/>
    </row>
    <row r="2" spans="1:44" ht="15.75" customHeight="1" x14ac:dyDescent="0.25">
      <c r="A2" s="2" t="s">
        <v>42</v>
      </c>
      <c r="B2" s="2" t="s">
        <v>43</v>
      </c>
      <c r="C2" s="2" t="s">
        <v>44</v>
      </c>
      <c r="D2" s="2">
        <v>17.600000000000001</v>
      </c>
      <c r="E2" s="2">
        <v>15.43</v>
      </c>
      <c r="F2" s="2">
        <v>792</v>
      </c>
      <c r="G2" s="2">
        <v>998</v>
      </c>
      <c r="H2" s="2">
        <v>5.16</v>
      </c>
      <c r="I2" s="2">
        <v>4.8899999999999997</v>
      </c>
      <c r="J2" s="2">
        <v>0.95</v>
      </c>
      <c r="K2" s="3">
        <v>2279</v>
      </c>
      <c r="L2" s="2">
        <v>569</v>
      </c>
      <c r="M2" s="3">
        <v>1438</v>
      </c>
      <c r="N2" s="3">
        <v>1152</v>
      </c>
      <c r="O2" s="2">
        <v>860</v>
      </c>
      <c r="P2" s="2">
        <v>556.79999999999995</v>
      </c>
      <c r="Q2" s="2">
        <v>0.7</v>
      </c>
      <c r="R2" s="2">
        <v>0.93</v>
      </c>
      <c r="S2" s="2">
        <v>1.1599999999999999</v>
      </c>
      <c r="T2" s="2">
        <v>19.3</v>
      </c>
      <c r="U2" s="2">
        <v>16.899999999999999</v>
      </c>
      <c r="V2" s="2">
        <v>2</v>
      </c>
      <c r="W2" s="2">
        <v>1.9</v>
      </c>
      <c r="X2" s="2">
        <v>1.2</v>
      </c>
      <c r="Y2" s="2">
        <v>9.4</v>
      </c>
      <c r="Z2" s="2">
        <v>11.2</v>
      </c>
      <c r="AA2" s="2">
        <v>10.6</v>
      </c>
      <c r="AB2" s="2">
        <v>10.1</v>
      </c>
      <c r="AC2" s="2">
        <v>10.6</v>
      </c>
      <c r="AD2" s="2">
        <v>7.1</v>
      </c>
      <c r="AE2" s="2">
        <v>5.4</v>
      </c>
      <c r="AF2" s="2">
        <v>12.5</v>
      </c>
      <c r="AG2" s="2">
        <v>8.4</v>
      </c>
      <c r="AH2" s="2">
        <v>199.6</v>
      </c>
      <c r="AI2" s="2">
        <v>40.200000000000003</v>
      </c>
      <c r="AJ2" s="2" t="s">
        <v>45</v>
      </c>
      <c r="AK2" s="2">
        <v>2.0299999999999998</v>
      </c>
      <c r="AL2" s="2">
        <v>61</v>
      </c>
      <c r="AM2" s="2" t="s">
        <v>46</v>
      </c>
      <c r="AN2" s="4">
        <v>22.67</v>
      </c>
      <c r="AO2" s="2">
        <v>22.29</v>
      </c>
      <c r="AP2" s="5">
        <f t="shared" ref="AP2:AP31" si="0">AN2/(1.1)^10</f>
        <v>8.7402663713674791</v>
      </c>
      <c r="AQ2" s="6"/>
      <c r="AR2" s="6"/>
    </row>
    <row r="3" spans="1:44" ht="15.75" customHeight="1" x14ac:dyDescent="0.25">
      <c r="A3" s="2" t="s">
        <v>47</v>
      </c>
      <c r="B3" s="2" t="s">
        <v>43</v>
      </c>
      <c r="C3" s="2" t="s">
        <v>48</v>
      </c>
      <c r="D3" s="2">
        <v>17.3</v>
      </c>
      <c r="E3" s="2">
        <v>16.329999999999998</v>
      </c>
      <c r="F3" s="2">
        <v>799</v>
      </c>
      <c r="G3" s="2">
        <v>974</v>
      </c>
      <c r="H3" s="2">
        <v>9.17</v>
      </c>
      <c r="I3" s="2">
        <v>7.57</v>
      </c>
      <c r="J3" s="2">
        <v>0.95</v>
      </c>
      <c r="K3" s="2">
        <v>0</v>
      </c>
      <c r="L3" s="2">
        <v>400</v>
      </c>
      <c r="M3" s="3">
        <v>5924</v>
      </c>
      <c r="N3" s="3">
        <v>1464</v>
      </c>
      <c r="O3" s="2">
        <v>-484</v>
      </c>
      <c r="P3" s="2">
        <v>695</v>
      </c>
      <c r="Q3" s="2">
        <v>0.87</v>
      </c>
      <c r="R3" s="2">
        <v>0.81</v>
      </c>
      <c r="S3" s="2">
        <v>1.62</v>
      </c>
      <c r="T3" s="2">
        <v>13</v>
      </c>
      <c r="U3" s="2">
        <v>22.7</v>
      </c>
      <c r="V3" s="2">
        <v>2.2000000000000002</v>
      </c>
      <c r="W3" s="2">
        <v>3.2</v>
      </c>
      <c r="X3" s="2">
        <v>2.2000000000000002</v>
      </c>
      <c r="Y3" s="2">
        <v>5.8</v>
      </c>
      <c r="Z3" s="2">
        <v>19.100000000000001</v>
      </c>
      <c r="AA3" s="2">
        <v>11</v>
      </c>
      <c r="AB3" s="2">
        <v>24.8</v>
      </c>
      <c r="AC3" s="2">
        <v>11</v>
      </c>
      <c r="AD3" s="2">
        <v>6.1</v>
      </c>
      <c r="AE3" s="2">
        <v>5.5</v>
      </c>
      <c r="AF3" s="2">
        <v>9.4</v>
      </c>
      <c r="AG3" s="2">
        <v>63.8</v>
      </c>
      <c r="AH3" s="2">
        <v>38.799999999999997</v>
      </c>
      <c r="AI3" s="2">
        <v>7.1</v>
      </c>
      <c r="AJ3" s="2" t="s">
        <v>49</v>
      </c>
      <c r="AK3" s="2">
        <v>4.1100000000000003</v>
      </c>
      <c r="AL3" s="2">
        <v>52</v>
      </c>
      <c r="AM3" s="2" t="s">
        <v>50</v>
      </c>
      <c r="AN3" s="4">
        <v>10.25</v>
      </c>
      <c r="AO3" s="2">
        <v>5.4</v>
      </c>
      <c r="AP3" s="5">
        <f t="shared" si="0"/>
        <v>3.9518187166526975</v>
      </c>
      <c r="AQ3" s="7"/>
      <c r="AR3" s="7"/>
    </row>
    <row r="4" spans="1:44" ht="15.75" customHeight="1" x14ac:dyDescent="0.25">
      <c r="A4" s="2" t="s">
        <v>51</v>
      </c>
      <c r="B4" s="2" t="s">
        <v>43</v>
      </c>
      <c r="C4" s="2" t="s">
        <v>52</v>
      </c>
      <c r="D4" s="2">
        <v>98</v>
      </c>
      <c r="E4" s="2">
        <v>22.6</v>
      </c>
      <c r="F4" s="3">
        <v>3404</v>
      </c>
      <c r="G4" s="3">
        <v>6831</v>
      </c>
      <c r="H4" s="2">
        <v>2.5099999999999998</v>
      </c>
      <c r="I4" s="2">
        <v>3.36</v>
      </c>
      <c r="J4" s="2">
        <v>0.77</v>
      </c>
      <c r="K4" s="3">
        <v>9140</v>
      </c>
      <c r="L4" s="3">
        <v>13633</v>
      </c>
      <c r="M4" s="3">
        <v>18747</v>
      </c>
      <c r="N4" s="3">
        <v>15921</v>
      </c>
      <c r="O4" s="3">
        <v>-13219</v>
      </c>
      <c r="P4" s="3">
        <v>6058</v>
      </c>
      <c r="Q4" s="2">
        <v>1.78</v>
      </c>
      <c r="R4" s="2">
        <v>0.77</v>
      </c>
      <c r="S4" s="2">
        <v>2.02</v>
      </c>
      <c r="T4" s="2">
        <v>14.2</v>
      </c>
      <c r="U4" s="2">
        <v>6.8</v>
      </c>
      <c r="V4" s="2">
        <v>1.2</v>
      </c>
      <c r="W4" s="2">
        <v>1.2</v>
      </c>
      <c r="X4" s="2">
        <v>0.7</v>
      </c>
      <c r="Y4" s="2">
        <v>11.5</v>
      </c>
      <c r="Z4" s="2">
        <v>11.5</v>
      </c>
      <c r="AA4" s="2">
        <v>12.5</v>
      </c>
      <c r="AB4" s="2">
        <v>8.8000000000000007</v>
      </c>
      <c r="AC4" s="2">
        <v>12.5</v>
      </c>
      <c r="AD4" s="2">
        <v>3.7</v>
      </c>
      <c r="AE4" s="2">
        <v>6.4</v>
      </c>
      <c r="AF4" s="2">
        <v>7.4</v>
      </c>
      <c r="AG4" s="2">
        <v>65.2</v>
      </c>
      <c r="AH4" s="2">
        <v>37</v>
      </c>
      <c r="AI4" s="2">
        <v>9</v>
      </c>
      <c r="AJ4" s="2" t="s">
        <v>53</v>
      </c>
      <c r="AK4" s="2">
        <v>6.57</v>
      </c>
      <c r="AL4" s="2">
        <v>7</v>
      </c>
      <c r="AM4" s="2" t="s">
        <v>54</v>
      </c>
      <c r="AN4" s="4">
        <v>5.69</v>
      </c>
      <c r="AO4" s="2">
        <v>4.8499999999999996</v>
      </c>
      <c r="AP4" s="5">
        <f t="shared" si="0"/>
        <v>2.1937413168540343</v>
      </c>
      <c r="AQ4" s="7"/>
      <c r="AR4" s="7"/>
    </row>
    <row r="5" spans="1:44" ht="15.75" customHeight="1" x14ac:dyDescent="0.25">
      <c r="A5" s="2" t="s">
        <v>55</v>
      </c>
      <c r="B5" s="2" t="s">
        <v>43</v>
      </c>
      <c r="C5" s="2" t="s">
        <v>56</v>
      </c>
      <c r="D5" s="2">
        <v>60.9</v>
      </c>
      <c r="E5" s="2">
        <v>24.34</v>
      </c>
      <c r="F5" s="3">
        <v>2293</v>
      </c>
      <c r="G5" s="3">
        <v>5879</v>
      </c>
      <c r="H5" s="2">
        <v>24.6</v>
      </c>
      <c r="I5" s="2">
        <v>6.48</v>
      </c>
      <c r="J5" s="2">
        <v>0.39</v>
      </c>
      <c r="K5" s="2">
        <v>24.6</v>
      </c>
      <c r="L5" s="3">
        <v>1011</v>
      </c>
      <c r="M5" s="3">
        <v>3857</v>
      </c>
      <c r="N5" s="3">
        <v>3229</v>
      </c>
      <c r="O5" s="2">
        <v>-919</v>
      </c>
      <c r="P5" s="3">
        <v>9116</v>
      </c>
      <c r="Q5" s="2">
        <v>3.98</v>
      </c>
      <c r="R5" s="2">
        <v>3.4</v>
      </c>
      <c r="S5" s="2">
        <v>2.62</v>
      </c>
      <c r="T5" s="2">
        <v>9.9</v>
      </c>
      <c r="U5" s="2">
        <v>10</v>
      </c>
      <c r="V5" s="2">
        <v>0.9</v>
      </c>
      <c r="W5" s="2">
        <v>0.9</v>
      </c>
      <c r="X5" s="2">
        <v>1</v>
      </c>
      <c r="Y5" s="2">
        <v>10.8</v>
      </c>
      <c r="Z5" s="2">
        <v>12.3</v>
      </c>
      <c r="AA5" s="2">
        <v>15</v>
      </c>
      <c r="AB5" s="2">
        <v>9.6999999999999993</v>
      </c>
      <c r="AC5" s="2">
        <v>15.1</v>
      </c>
      <c r="AD5" s="2">
        <v>5.2</v>
      </c>
      <c r="AE5" s="2">
        <v>8.6</v>
      </c>
      <c r="AF5" s="2">
        <v>7.9</v>
      </c>
      <c r="AG5" s="2">
        <v>76</v>
      </c>
      <c r="AH5" s="2">
        <v>17</v>
      </c>
      <c r="AI5" s="2">
        <v>6.3</v>
      </c>
      <c r="AJ5" s="2" t="s">
        <v>57</v>
      </c>
      <c r="AK5" s="2">
        <v>7.62</v>
      </c>
      <c r="AL5" s="2">
        <v>26</v>
      </c>
      <c r="AM5" s="2" t="s">
        <v>58</v>
      </c>
      <c r="AN5" s="4">
        <v>88</v>
      </c>
      <c r="AO5" s="2">
        <v>26.6</v>
      </c>
      <c r="AP5" s="5">
        <f t="shared" si="0"/>
        <v>33.927809469798767</v>
      </c>
      <c r="AQ5" s="7"/>
      <c r="AR5" s="7"/>
    </row>
    <row r="6" spans="1:44" ht="15.75" customHeight="1" x14ac:dyDescent="0.25">
      <c r="A6" s="2" t="s">
        <v>59</v>
      </c>
      <c r="B6" s="2" t="s">
        <v>43</v>
      </c>
      <c r="C6" s="2" t="s">
        <v>60</v>
      </c>
      <c r="D6" s="2">
        <v>20.2</v>
      </c>
      <c r="E6" s="2">
        <v>24.36</v>
      </c>
      <c r="F6" s="3">
        <v>9882</v>
      </c>
      <c r="G6" s="3">
        <v>1625</v>
      </c>
      <c r="H6" s="2">
        <v>8.82</v>
      </c>
      <c r="I6" s="2">
        <v>5.05</v>
      </c>
      <c r="J6" s="2">
        <v>1.05</v>
      </c>
      <c r="K6" s="3">
        <v>2415</v>
      </c>
      <c r="L6" s="3">
        <v>2704</v>
      </c>
      <c r="M6" s="3">
        <v>1757</v>
      </c>
      <c r="N6" s="3">
        <v>1645</v>
      </c>
      <c r="O6" s="3">
        <v>-2681</v>
      </c>
      <c r="P6" s="2">
        <v>-223</v>
      </c>
      <c r="Q6" s="2">
        <v>-0.02</v>
      </c>
      <c r="R6" s="2">
        <v>-0.28999999999999998</v>
      </c>
      <c r="S6" s="2">
        <v>0.22</v>
      </c>
      <c r="T6" s="2">
        <v>9.5</v>
      </c>
      <c r="U6" s="2">
        <v>25.3</v>
      </c>
      <c r="V6" s="2">
        <v>1.5</v>
      </c>
      <c r="W6" s="2">
        <v>2</v>
      </c>
      <c r="X6" s="2">
        <v>4.2</v>
      </c>
      <c r="Y6" s="2">
        <v>6.4</v>
      </c>
      <c r="Z6" s="2">
        <v>19.600000000000001</v>
      </c>
      <c r="AA6" s="2">
        <v>11.8</v>
      </c>
      <c r="AB6" s="2">
        <v>20.8</v>
      </c>
      <c r="AC6" s="2">
        <v>11.8</v>
      </c>
      <c r="AD6" s="2">
        <v>5.8</v>
      </c>
      <c r="AE6" s="2">
        <v>4.5999999999999996</v>
      </c>
      <c r="AF6" s="2">
        <v>9.9</v>
      </c>
      <c r="AG6" s="2">
        <v>164</v>
      </c>
      <c r="AH6" s="2">
        <v>25.5</v>
      </c>
      <c r="AI6" s="2">
        <v>6.5</v>
      </c>
      <c r="AJ6" s="2" t="s">
        <v>61</v>
      </c>
      <c r="AK6" s="2">
        <v>7.47</v>
      </c>
      <c r="AL6" s="2">
        <v>29</v>
      </c>
      <c r="AM6" s="2" t="s">
        <v>62</v>
      </c>
      <c r="AN6" s="4">
        <v>4.71</v>
      </c>
      <c r="AO6" s="2">
        <v>2.06</v>
      </c>
      <c r="AP6" s="5">
        <f t="shared" si="0"/>
        <v>1.8159088932130931</v>
      </c>
      <c r="AQ6" s="7"/>
      <c r="AR6" s="7"/>
    </row>
    <row r="7" spans="1:44" ht="15.75" customHeight="1" x14ac:dyDescent="0.25">
      <c r="A7" s="2" t="s">
        <v>63</v>
      </c>
      <c r="B7" s="2" t="s">
        <v>43</v>
      </c>
      <c r="C7" s="2" t="s">
        <v>64</v>
      </c>
      <c r="D7" s="2">
        <v>7.7</v>
      </c>
      <c r="E7" s="3">
        <v>2.75</v>
      </c>
      <c r="F7" s="2">
        <v>410</v>
      </c>
      <c r="G7" s="2">
        <v>344</v>
      </c>
      <c r="H7" s="2">
        <v>12.47</v>
      </c>
      <c r="I7" s="2">
        <v>10.039999999999999</v>
      </c>
      <c r="J7" s="2">
        <v>1.79</v>
      </c>
      <c r="K7" s="3">
        <v>1443</v>
      </c>
      <c r="L7" s="2">
        <v>117</v>
      </c>
      <c r="M7" s="2">
        <v>121</v>
      </c>
      <c r="N7" s="2">
        <v>887</v>
      </c>
      <c r="O7" s="2">
        <v>-112</v>
      </c>
      <c r="P7" s="2">
        <v>304</v>
      </c>
      <c r="Q7" s="2">
        <v>0.74</v>
      </c>
      <c r="R7" s="2">
        <v>0.67</v>
      </c>
      <c r="S7" s="2">
        <v>0.82</v>
      </c>
      <c r="T7" s="2">
        <v>22.8</v>
      </c>
      <c r="U7" s="2">
        <v>17.3</v>
      </c>
      <c r="V7" s="2">
        <v>2.7</v>
      </c>
      <c r="W7" s="2">
        <v>5.3</v>
      </c>
      <c r="X7" s="2">
        <v>2.1</v>
      </c>
      <c r="Y7" s="2">
        <v>8.5</v>
      </c>
      <c r="Z7" s="2">
        <v>25.5</v>
      </c>
      <c r="AA7" s="2">
        <v>10.5</v>
      </c>
      <c r="AB7" s="2">
        <v>23.2</v>
      </c>
      <c r="AC7" s="2">
        <v>10.5</v>
      </c>
      <c r="AD7" s="2">
        <v>14.2</v>
      </c>
      <c r="AE7" s="2">
        <v>5.3</v>
      </c>
      <c r="AF7" s="2">
        <v>26.3</v>
      </c>
      <c r="AG7" s="2">
        <v>2.5</v>
      </c>
      <c r="AH7" s="3">
        <v>1105</v>
      </c>
      <c r="AI7" s="8"/>
      <c r="AJ7" s="2" t="s">
        <v>65</v>
      </c>
      <c r="AK7" s="2">
        <v>2.27</v>
      </c>
      <c r="AL7" s="2">
        <v>48</v>
      </c>
      <c r="AM7" s="2" t="s">
        <v>66</v>
      </c>
      <c r="AN7" s="4">
        <v>19.010000000000002</v>
      </c>
      <c r="AO7" s="2">
        <v>18.760000000000002</v>
      </c>
      <c r="AP7" s="5">
        <f t="shared" si="0"/>
        <v>7.3291779320553943</v>
      </c>
      <c r="AQ7" s="7"/>
      <c r="AR7" s="7"/>
    </row>
    <row r="8" spans="1:44" ht="15.75" customHeight="1" x14ac:dyDescent="0.25">
      <c r="A8" s="13" t="s">
        <v>67</v>
      </c>
      <c r="B8" s="2" t="s">
        <v>43</v>
      </c>
      <c r="C8" s="2" t="s">
        <v>68</v>
      </c>
      <c r="D8" s="2">
        <v>30.6</v>
      </c>
      <c r="E8" s="2">
        <v>24.1</v>
      </c>
      <c r="F8" s="3">
        <v>1586</v>
      </c>
      <c r="G8" s="3">
        <v>1132</v>
      </c>
      <c r="H8" s="2">
        <v>4.8899999999999997</v>
      </c>
      <c r="I8" s="2">
        <v>6.47</v>
      </c>
      <c r="J8" s="2">
        <v>0.77</v>
      </c>
      <c r="K8" s="2">
        <v>6.93</v>
      </c>
      <c r="L8" s="2">
        <v>547</v>
      </c>
      <c r="M8" s="2">
        <v>291</v>
      </c>
      <c r="N8" s="2">
        <v>617</v>
      </c>
      <c r="O8" s="2">
        <v>-816</v>
      </c>
      <c r="P8" s="3">
        <v>1068</v>
      </c>
      <c r="Q8" s="2">
        <v>0.67</v>
      </c>
      <c r="R8" s="2">
        <v>0.72</v>
      </c>
      <c r="S8" s="2">
        <v>0.75</v>
      </c>
      <c r="T8" s="2">
        <v>26.1</v>
      </c>
      <c r="U8" s="2">
        <v>24.7</v>
      </c>
      <c r="V8" s="2">
        <v>3.7</v>
      </c>
      <c r="W8" s="2">
        <v>10.8</v>
      </c>
      <c r="X8" s="2">
        <v>1.3</v>
      </c>
      <c r="Y8" s="2">
        <v>7</v>
      </c>
      <c r="Z8" s="2">
        <v>34</v>
      </c>
      <c r="AA8" s="2">
        <v>7.5</v>
      </c>
      <c r="AB8" s="2">
        <v>41.4</v>
      </c>
      <c r="AC8" s="2">
        <v>7.5</v>
      </c>
      <c r="AD8" s="2">
        <v>10.1</v>
      </c>
      <c r="AE8" s="2">
        <v>4.5999999999999996</v>
      </c>
      <c r="AF8" s="2">
        <v>21.9</v>
      </c>
      <c r="AG8" s="2">
        <v>150</v>
      </c>
      <c r="AH8" s="2">
        <v>45.6</v>
      </c>
      <c r="AI8" s="2">
        <v>15.8</v>
      </c>
      <c r="AJ8" s="2" t="s">
        <v>69</v>
      </c>
      <c r="AK8" s="2">
        <v>1.96</v>
      </c>
      <c r="AL8" s="2">
        <v>48</v>
      </c>
      <c r="AM8" s="2" t="s">
        <v>70</v>
      </c>
      <c r="AN8" s="4">
        <v>13.7</v>
      </c>
      <c r="AO8" s="2">
        <v>19.27</v>
      </c>
      <c r="AP8" s="5">
        <f t="shared" si="0"/>
        <v>5.2819430651845805</v>
      </c>
      <c r="AQ8" s="7"/>
      <c r="AR8" s="7"/>
    </row>
    <row r="9" spans="1:44" ht="15.75" customHeight="1" x14ac:dyDescent="0.25">
      <c r="A9" s="13" t="s">
        <v>71</v>
      </c>
      <c r="B9" s="2" t="s">
        <v>43</v>
      </c>
      <c r="C9" s="2" t="s">
        <v>72</v>
      </c>
      <c r="D9" s="2">
        <v>73.2</v>
      </c>
      <c r="E9" s="2">
        <v>12.48</v>
      </c>
      <c r="F9" s="2">
        <v>588</v>
      </c>
      <c r="G9" s="3">
        <v>3084</v>
      </c>
      <c r="H9" s="2">
        <v>19.87</v>
      </c>
      <c r="I9" s="2">
        <v>4.9400000000000004</v>
      </c>
      <c r="J9" s="2">
        <v>0.56000000000000005</v>
      </c>
      <c r="K9" s="3">
        <v>1993</v>
      </c>
      <c r="L9" s="2">
        <v>365</v>
      </c>
      <c r="M9" s="3">
        <v>2120</v>
      </c>
      <c r="N9" s="2">
        <v>909</v>
      </c>
      <c r="O9" s="2">
        <v>-654</v>
      </c>
      <c r="P9" s="3">
        <v>2515</v>
      </c>
      <c r="Q9" s="2">
        <v>4.28</v>
      </c>
      <c r="R9" s="2">
        <v>5.88</v>
      </c>
      <c r="S9" s="2">
        <v>5.08</v>
      </c>
      <c r="T9" s="2">
        <v>23.8</v>
      </c>
      <c r="U9" s="2">
        <v>23.7</v>
      </c>
      <c r="V9" s="2">
        <v>4.2</v>
      </c>
      <c r="W9" s="2">
        <v>8.8000000000000007</v>
      </c>
      <c r="X9" s="2">
        <v>3.6</v>
      </c>
      <c r="Y9" s="2">
        <v>5.7</v>
      </c>
      <c r="Z9" s="2">
        <v>46.5</v>
      </c>
      <c r="AA9" s="2">
        <v>16.899999999999999</v>
      </c>
      <c r="AB9" s="2">
        <v>32.9</v>
      </c>
      <c r="AC9" s="2">
        <v>16.899999999999999</v>
      </c>
      <c r="AD9" s="2">
        <v>10.8</v>
      </c>
      <c r="AE9" s="2">
        <v>7.2</v>
      </c>
      <c r="AF9" s="2">
        <v>17</v>
      </c>
      <c r="AG9" s="2">
        <v>123.7</v>
      </c>
      <c r="AH9" s="2">
        <v>25.8</v>
      </c>
      <c r="AI9" s="2">
        <v>17.8</v>
      </c>
      <c r="AJ9" s="2" t="s">
        <v>73</v>
      </c>
      <c r="AK9" s="2">
        <v>2.2000000000000002</v>
      </c>
      <c r="AL9" s="2">
        <v>48</v>
      </c>
      <c r="AM9" s="2" t="s">
        <v>74</v>
      </c>
      <c r="AN9" s="4">
        <v>27.15</v>
      </c>
      <c r="AO9" s="2">
        <v>31.17</v>
      </c>
      <c r="AP9" s="5">
        <f t="shared" si="0"/>
        <v>10.467500308011779</v>
      </c>
      <c r="AQ9" s="7"/>
      <c r="AR9" s="7"/>
    </row>
    <row r="10" spans="1:44" ht="15.75" customHeight="1" x14ac:dyDescent="0.25">
      <c r="A10" s="13" t="s">
        <v>75</v>
      </c>
      <c r="B10" s="2" t="s">
        <v>43</v>
      </c>
      <c r="C10" s="2" t="s">
        <v>76</v>
      </c>
      <c r="D10" s="2">
        <v>21</v>
      </c>
      <c r="E10" s="3">
        <v>3.78</v>
      </c>
      <c r="F10" s="2">
        <v>908</v>
      </c>
      <c r="G10" s="2">
        <v>535</v>
      </c>
      <c r="H10" s="2">
        <v>14.29</v>
      </c>
      <c r="I10" s="2">
        <v>4.2300000000000004</v>
      </c>
      <c r="J10" s="2">
        <v>0.44</v>
      </c>
      <c r="K10" s="2">
        <v>263</v>
      </c>
      <c r="L10" s="2">
        <v>336</v>
      </c>
      <c r="M10" s="2">
        <v>812</v>
      </c>
      <c r="N10" s="2">
        <v>114</v>
      </c>
      <c r="O10" s="2">
        <v>-338</v>
      </c>
      <c r="P10" s="2">
        <v>617</v>
      </c>
      <c r="Q10" s="2">
        <v>0.68</v>
      </c>
      <c r="R10" s="2">
        <v>0.61</v>
      </c>
      <c r="S10" s="2">
        <v>0.59</v>
      </c>
      <c r="T10" s="2">
        <v>39.700000000000003</v>
      </c>
      <c r="U10" s="2">
        <v>19.399999999999999</v>
      </c>
      <c r="V10" s="2">
        <v>3</v>
      </c>
      <c r="W10" s="2">
        <v>11.1</v>
      </c>
      <c r="X10" s="2">
        <v>2.2999999999999998</v>
      </c>
      <c r="Y10" s="2">
        <v>13.2</v>
      </c>
      <c r="Z10" s="2">
        <v>36.299999999999997</v>
      </c>
      <c r="AA10" s="2">
        <v>21.7</v>
      </c>
      <c r="AB10" s="2">
        <v>28.1</v>
      </c>
      <c r="AC10" s="2">
        <v>21.7</v>
      </c>
      <c r="AD10" s="2">
        <v>10</v>
      </c>
      <c r="AE10" s="2">
        <v>7.9</v>
      </c>
      <c r="AF10" s="2">
        <v>22.8</v>
      </c>
      <c r="AG10" s="2">
        <v>138.6</v>
      </c>
      <c r="AH10" s="2">
        <v>35.9</v>
      </c>
      <c r="AI10" s="2">
        <v>10.4</v>
      </c>
      <c r="AJ10" s="2" t="s">
        <v>77</v>
      </c>
      <c r="AK10" s="2">
        <v>1.52</v>
      </c>
      <c r="AL10" s="2">
        <v>40</v>
      </c>
      <c r="AM10" s="2" t="s">
        <v>78</v>
      </c>
      <c r="AN10" s="4">
        <v>13.24</v>
      </c>
      <c r="AO10" s="2">
        <v>23.7</v>
      </c>
      <c r="AP10" s="5">
        <f t="shared" si="0"/>
        <v>5.1045931520469967</v>
      </c>
      <c r="AQ10" s="7"/>
      <c r="AR10" s="7"/>
    </row>
    <row r="11" spans="1:44" ht="15.75" customHeight="1" x14ac:dyDescent="0.25">
      <c r="A11" s="2" t="s">
        <v>79</v>
      </c>
      <c r="B11" s="2" t="s">
        <v>43</v>
      </c>
      <c r="C11" s="2" t="s">
        <v>80</v>
      </c>
      <c r="D11" s="2">
        <v>81.5</v>
      </c>
      <c r="E11" s="2">
        <v>31.5</v>
      </c>
      <c r="F11" s="3">
        <v>2482</v>
      </c>
      <c r="G11" s="3">
        <v>4395</v>
      </c>
      <c r="H11" s="2">
        <v>13.98</v>
      </c>
      <c r="I11" s="2">
        <v>4.71</v>
      </c>
      <c r="J11" s="2">
        <v>0.48</v>
      </c>
      <c r="K11" s="3">
        <v>10139</v>
      </c>
      <c r="L11" s="3">
        <v>3126</v>
      </c>
      <c r="M11" s="3">
        <v>6710</v>
      </c>
      <c r="N11" s="3">
        <v>4024</v>
      </c>
      <c r="O11" s="3">
        <v>-1981</v>
      </c>
      <c r="P11" s="3">
        <v>6153</v>
      </c>
      <c r="Q11" s="2">
        <v>2.48</v>
      </c>
      <c r="R11" s="2">
        <v>2.4300000000000002</v>
      </c>
      <c r="S11" s="2">
        <v>1.76</v>
      </c>
      <c r="T11" s="2">
        <v>18.3</v>
      </c>
      <c r="U11" s="2">
        <v>20.5</v>
      </c>
      <c r="V11" s="2">
        <v>2.1</v>
      </c>
      <c r="W11" s="2">
        <v>22.5</v>
      </c>
      <c r="X11" s="2">
        <v>2.4</v>
      </c>
      <c r="Y11" s="2">
        <v>8.9</v>
      </c>
      <c r="Z11" s="2">
        <v>94.8</v>
      </c>
      <c r="AA11" s="2">
        <v>11.5</v>
      </c>
      <c r="AB11" s="2">
        <v>163.4</v>
      </c>
      <c r="AC11" s="2">
        <v>11.5</v>
      </c>
      <c r="AD11" s="2">
        <v>8.1999999999999993</v>
      </c>
      <c r="AE11" s="2">
        <v>7.7</v>
      </c>
      <c r="AF11" s="2">
        <v>20.6</v>
      </c>
      <c r="AG11" s="3">
        <v>1125</v>
      </c>
      <c r="AH11" s="2">
        <v>24</v>
      </c>
      <c r="AI11" s="2">
        <v>10.199999999999999</v>
      </c>
      <c r="AJ11" s="2" t="s">
        <v>81</v>
      </c>
      <c r="AK11" s="2">
        <v>4.8600000000000003</v>
      </c>
      <c r="AL11" s="2">
        <v>11</v>
      </c>
      <c r="AM11" s="2" t="s">
        <v>82</v>
      </c>
      <c r="AN11" s="4">
        <v>23</v>
      </c>
      <c r="AO11" s="2">
        <v>16.46</v>
      </c>
      <c r="AP11" s="5">
        <f t="shared" si="0"/>
        <v>8.8674956568792229</v>
      </c>
      <c r="AQ11" s="7"/>
      <c r="AR11" s="7"/>
    </row>
    <row r="12" spans="1:44" ht="15.75" customHeight="1" x14ac:dyDescent="0.25">
      <c r="A12" s="2" t="s">
        <v>83</v>
      </c>
      <c r="B12" s="2" t="s">
        <v>43</v>
      </c>
      <c r="C12" s="2" t="s">
        <v>84</v>
      </c>
      <c r="D12" s="2">
        <v>10.1</v>
      </c>
      <c r="E12" s="2">
        <v>17.600000000000001</v>
      </c>
      <c r="F12" s="3">
        <v>1855</v>
      </c>
      <c r="G12" s="3">
        <v>2020</v>
      </c>
      <c r="H12" s="2">
        <v>9.09</v>
      </c>
      <c r="I12" s="2">
        <v>4.3</v>
      </c>
      <c r="J12" s="2">
        <v>0.81</v>
      </c>
      <c r="K12" s="2">
        <v>934</v>
      </c>
      <c r="L12" s="3">
        <v>1098</v>
      </c>
      <c r="M12" s="3">
        <v>1748</v>
      </c>
      <c r="N12" s="3">
        <v>4180</v>
      </c>
      <c r="O12" s="3">
        <v>-2454</v>
      </c>
      <c r="P12" s="2">
        <v>379</v>
      </c>
      <c r="Q12" s="2">
        <v>0.2</v>
      </c>
      <c r="R12" s="2">
        <v>0</v>
      </c>
      <c r="S12" s="2">
        <v>0.75</v>
      </c>
      <c r="T12" s="2">
        <v>5.0999999999999996</v>
      </c>
      <c r="U12" s="2">
        <v>10.4</v>
      </c>
      <c r="V12" s="2">
        <v>0.7</v>
      </c>
      <c r="W12" s="2">
        <v>1.9</v>
      </c>
      <c r="X12" s="2">
        <v>1.9</v>
      </c>
      <c r="Y12" s="2">
        <v>7.7</v>
      </c>
      <c r="Z12" s="2">
        <v>23.2</v>
      </c>
      <c r="AA12" s="2">
        <v>25.2</v>
      </c>
      <c r="AB12" s="2">
        <v>34.9</v>
      </c>
      <c r="AC12" s="2">
        <v>25.2</v>
      </c>
      <c r="AD12" s="2">
        <v>7.3</v>
      </c>
      <c r="AE12" s="2">
        <v>5.3</v>
      </c>
      <c r="AF12" s="2">
        <v>15.6</v>
      </c>
      <c r="AG12" s="2">
        <v>23.8</v>
      </c>
      <c r="AH12" s="2">
        <v>24</v>
      </c>
      <c r="AI12" s="2">
        <v>9.3000000000000007</v>
      </c>
      <c r="AJ12" s="2" t="s">
        <v>85</v>
      </c>
      <c r="AK12" s="2">
        <v>5.62</v>
      </c>
      <c r="AL12" s="2">
        <v>86</v>
      </c>
      <c r="AM12" s="2" t="s">
        <v>86</v>
      </c>
      <c r="AN12" s="4">
        <v>10.74</v>
      </c>
      <c r="AO12" s="2">
        <v>5.09</v>
      </c>
      <c r="AP12" s="5">
        <f t="shared" si="0"/>
        <v>4.1407349284731678</v>
      </c>
      <c r="AQ12" s="7"/>
      <c r="AR12" s="7"/>
    </row>
    <row r="13" spans="1:44" ht="15.75" customHeight="1" x14ac:dyDescent="0.25">
      <c r="A13" s="2" t="s">
        <v>87</v>
      </c>
      <c r="B13" s="2" t="s">
        <v>43</v>
      </c>
      <c r="C13" s="2" t="s">
        <v>87</v>
      </c>
      <c r="D13" s="2">
        <v>5.5</v>
      </c>
      <c r="E13" s="2">
        <v>3</v>
      </c>
      <c r="F13" s="3">
        <v>4025</v>
      </c>
      <c r="G13" s="2">
        <v>454</v>
      </c>
      <c r="H13" s="2">
        <v>14.38</v>
      </c>
      <c r="I13" s="2">
        <v>7.31</v>
      </c>
      <c r="J13" s="2">
        <v>0.78</v>
      </c>
      <c r="K13" s="2" t="s">
        <v>88</v>
      </c>
      <c r="L13" s="2">
        <v>117</v>
      </c>
      <c r="M13" s="2">
        <v>430</v>
      </c>
      <c r="N13" s="2">
        <v>83</v>
      </c>
      <c r="O13" s="2">
        <v>-80</v>
      </c>
      <c r="P13" s="2">
        <v>333</v>
      </c>
      <c r="Q13" s="2">
        <v>0.08</v>
      </c>
      <c r="R13" s="2">
        <v>1.0900000000000001</v>
      </c>
      <c r="S13" s="2">
        <v>1.0900000000000001</v>
      </c>
      <c r="T13" s="2">
        <v>12.3</v>
      </c>
      <c r="U13" s="2">
        <v>21.5</v>
      </c>
      <c r="V13" s="2">
        <v>1.4</v>
      </c>
      <c r="W13" s="2">
        <v>7.9</v>
      </c>
      <c r="X13" s="2">
        <v>1.5</v>
      </c>
      <c r="Y13" s="2">
        <v>8.8000000000000007</v>
      </c>
      <c r="Z13" s="2">
        <v>47.7</v>
      </c>
      <c r="AA13" s="2">
        <v>7.7</v>
      </c>
      <c r="AB13" s="2">
        <v>62.1</v>
      </c>
      <c r="AC13" s="2">
        <v>7</v>
      </c>
      <c r="AD13" s="2">
        <v>13.5</v>
      </c>
      <c r="AE13" s="2">
        <v>4.5999999999999996</v>
      </c>
      <c r="AF13" s="2">
        <v>29.9</v>
      </c>
      <c r="AG13" s="2">
        <v>165.4</v>
      </c>
      <c r="AH13" s="2">
        <v>36.700000000000003</v>
      </c>
      <c r="AI13" s="2">
        <v>19.5</v>
      </c>
      <c r="AJ13" s="2" t="s">
        <v>89</v>
      </c>
      <c r="AK13" s="2">
        <v>5.82</v>
      </c>
      <c r="AL13" s="2">
        <v>28</v>
      </c>
      <c r="AM13" s="2" t="s">
        <v>90</v>
      </c>
      <c r="AN13" s="4">
        <v>1.94</v>
      </c>
      <c r="AO13" s="2">
        <v>1.37</v>
      </c>
      <c r="AP13" s="5">
        <f t="shared" si="0"/>
        <v>0.74795398149329106</v>
      </c>
      <c r="AQ13" s="7"/>
      <c r="AR13" s="7"/>
    </row>
    <row r="14" spans="1:44" ht="15.75" customHeight="1" x14ac:dyDescent="0.25">
      <c r="A14" s="2" t="s">
        <v>91</v>
      </c>
      <c r="B14" s="2" t="s">
        <v>43</v>
      </c>
      <c r="C14" s="2" t="s">
        <v>92</v>
      </c>
      <c r="D14" s="2">
        <v>7.1</v>
      </c>
      <c r="E14" s="2">
        <v>7.64</v>
      </c>
      <c r="F14" s="2">
        <v>741</v>
      </c>
      <c r="G14" s="2">
        <v>-119</v>
      </c>
      <c r="H14" s="2">
        <v>-15.7</v>
      </c>
      <c r="I14" s="2">
        <v>5.27</v>
      </c>
      <c r="J14" s="2">
        <v>0.41</v>
      </c>
      <c r="K14" s="2" t="s">
        <v>88</v>
      </c>
      <c r="L14" s="2">
        <v>0</v>
      </c>
      <c r="M14" s="2">
        <v>406</v>
      </c>
      <c r="N14" s="2">
        <v>14.17</v>
      </c>
      <c r="O14" s="2">
        <v>0</v>
      </c>
      <c r="P14" s="2">
        <v>429</v>
      </c>
      <c r="Q14" s="2">
        <v>0.57999999999999996</v>
      </c>
      <c r="R14" s="2">
        <v>-0.17</v>
      </c>
      <c r="S14" s="2">
        <v>-0.16</v>
      </c>
      <c r="T14" s="2">
        <v>-59.7</v>
      </c>
      <c r="U14" s="2">
        <v>13.7</v>
      </c>
      <c r="V14" s="2">
        <v>0</v>
      </c>
      <c r="W14" s="2">
        <v>0.7</v>
      </c>
      <c r="X14" s="2">
        <v>0.9</v>
      </c>
      <c r="Y14" s="2">
        <v>55.5</v>
      </c>
      <c r="Z14" s="2">
        <v>6.9</v>
      </c>
      <c r="AA14" s="2">
        <v>6.8</v>
      </c>
      <c r="AB14" s="2">
        <v>-1.2</v>
      </c>
      <c r="AC14" s="2">
        <v>6.8</v>
      </c>
      <c r="AD14" s="2">
        <v>-0.2</v>
      </c>
      <c r="AE14" s="2">
        <v>5.6</v>
      </c>
      <c r="AF14" s="2">
        <v>3.9</v>
      </c>
      <c r="AG14" s="2" t="s">
        <v>93</v>
      </c>
      <c r="AH14" s="8"/>
      <c r="AI14" s="8"/>
      <c r="AJ14" s="2" t="s">
        <v>94</v>
      </c>
      <c r="AK14" s="2">
        <v>4.7</v>
      </c>
      <c r="AL14" s="2">
        <v>20</v>
      </c>
      <c r="AM14" s="2" t="s">
        <v>95</v>
      </c>
      <c r="AN14" s="4">
        <v>12.6</v>
      </c>
      <c r="AO14" s="2">
        <v>9.6</v>
      </c>
      <c r="AP14" s="5">
        <f t="shared" si="0"/>
        <v>4.857845446812096</v>
      </c>
      <c r="AQ14" s="7"/>
      <c r="AR14" s="7"/>
    </row>
    <row r="15" spans="1:44" ht="15.75" customHeight="1" x14ac:dyDescent="0.25">
      <c r="A15" s="2" t="s">
        <v>96</v>
      </c>
      <c r="B15" s="2" t="s">
        <v>43</v>
      </c>
      <c r="C15" s="2" t="s">
        <v>97</v>
      </c>
      <c r="D15" s="2">
        <v>16.399999999999999</v>
      </c>
      <c r="E15" s="2">
        <v>46</v>
      </c>
      <c r="F15" s="3">
        <v>1192</v>
      </c>
      <c r="G15" s="3">
        <v>2313</v>
      </c>
      <c r="H15" s="2">
        <v>4.07</v>
      </c>
      <c r="I15" s="2">
        <v>6.62</v>
      </c>
      <c r="J15" s="2">
        <v>0</v>
      </c>
      <c r="K15" s="2">
        <v>194</v>
      </c>
      <c r="L15" s="2">
        <v>1.58</v>
      </c>
      <c r="M15" s="2">
        <v>222</v>
      </c>
      <c r="N15" s="2">
        <v>0</v>
      </c>
      <c r="O15" s="2">
        <v>391</v>
      </c>
      <c r="P15" s="2">
        <v>743</v>
      </c>
      <c r="Q15" s="2">
        <v>0.62</v>
      </c>
      <c r="R15" s="2">
        <v>-18.97</v>
      </c>
      <c r="S15" s="2">
        <v>1.58</v>
      </c>
      <c r="T15" s="2">
        <v>8.6999999999999993</v>
      </c>
      <c r="U15" s="2">
        <v>14.8</v>
      </c>
      <c r="V15" s="2">
        <v>3.2</v>
      </c>
      <c r="W15" s="2">
        <v>1.9</v>
      </c>
      <c r="X15" s="2">
        <v>2</v>
      </c>
      <c r="Y15" s="2">
        <v>2.7</v>
      </c>
      <c r="Z15" s="2">
        <v>18.3</v>
      </c>
      <c r="AA15" s="2">
        <v>13.4</v>
      </c>
      <c r="AB15" s="2">
        <v>20.9</v>
      </c>
      <c r="AC15" s="2">
        <v>13.4</v>
      </c>
      <c r="AD15" s="2">
        <v>0.4</v>
      </c>
      <c r="AE15" s="2">
        <v>1.4</v>
      </c>
      <c r="AF15" s="2">
        <v>0.5</v>
      </c>
      <c r="AG15" s="2" t="s">
        <v>98</v>
      </c>
      <c r="AH15" s="8"/>
      <c r="AI15" s="8"/>
      <c r="AJ15" s="2" t="s">
        <v>99</v>
      </c>
      <c r="AK15" s="2">
        <v>5.96</v>
      </c>
      <c r="AL15" s="2">
        <v>47</v>
      </c>
      <c r="AM15" s="2" t="s">
        <v>100</v>
      </c>
      <c r="AN15" s="4">
        <v>5.6</v>
      </c>
      <c r="AO15" s="2">
        <v>2.75</v>
      </c>
      <c r="AP15" s="5">
        <f t="shared" si="0"/>
        <v>2.1590424208053762</v>
      </c>
      <c r="AQ15" s="7"/>
      <c r="AR15" s="7"/>
    </row>
    <row r="16" spans="1:44" ht="15.75" customHeight="1" x14ac:dyDescent="0.25">
      <c r="A16" s="2" t="s">
        <v>101</v>
      </c>
      <c r="B16" s="2" t="s">
        <v>43</v>
      </c>
      <c r="C16" s="2" t="s">
        <v>102</v>
      </c>
      <c r="D16" s="2">
        <v>42.2</v>
      </c>
      <c r="E16" s="2">
        <v>30.8</v>
      </c>
      <c r="F16" s="3">
        <v>17506</v>
      </c>
      <c r="G16" s="3">
        <v>4304</v>
      </c>
      <c r="H16" s="2">
        <v>13.96</v>
      </c>
      <c r="I16" s="2">
        <v>3.6</v>
      </c>
      <c r="J16" s="2">
        <v>0</v>
      </c>
      <c r="K16" s="2">
        <v>0</v>
      </c>
      <c r="L16" s="3">
        <v>2344</v>
      </c>
      <c r="M16" s="2" t="s">
        <v>103</v>
      </c>
      <c r="N16" s="2" t="s">
        <v>103</v>
      </c>
      <c r="O16" s="3">
        <v>-3245</v>
      </c>
      <c r="P16" s="3">
        <v>-14252</v>
      </c>
      <c r="Q16" s="2">
        <v>-0.81</v>
      </c>
      <c r="R16" s="2">
        <v>0</v>
      </c>
      <c r="S16" s="2">
        <v>0.21</v>
      </c>
      <c r="T16" s="2">
        <v>11.1</v>
      </c>
      <c r="U16" s="2">
        <v>9.1</v>
      </c>
      <c r="V16" s="2">
        <v>0.7</v>
      </c>
      <c r="W16" s="2">
        <v>0.8</v>
      </c>
      <c r="X16" s="2">
        <v>0.8</v>
      </c>
      <c r="Y16" s="2">
        <v>15</v>
      </c>
      <c r="Z16" s="2">
        <v>12.3</v>
      </c>
      <c r="AA16" s="2">
        <v>10.1</v>
      </c>
      <c r="AB16" s="2">
        <v>8.8000000000000007</v>
      </c>
      <c r="AC16" s="2">
        <v>10.1</v>
      </c>
      <c r="AD16" s="2">
        <v>0.5</v>
      </c>
      <c r="AE16" s="2">
        <v>0.5</v>
      </c>
      <c r="AF16" s="2">
        <v>0</v>
      </c>
      <c r="AG16" s="2" t="s">
        <v>103</v>
      </c>
      <c r="AH16" s="8"/>
      <c r="AI16" s="8"/>
      <c r="AJ16" s="2" t="s">
        <v>104</v>
      </c>
      <c r="AK16" s="2">
        <v>5.33</v>
      </c>
      <c r="AL16" s="2">
        <v>40</v>
      </c>
      <c r="AM16" s="2" t="s">
        <v>105</v>
      </c>
      <c r="AN16" s="4">
        <v>0.87</v>
      </c>
      <c r="AO16" s="2">
        <v>0.6</v>
      </c>
      <c r="AP16" s="5">
        <f t="shared" si="0"/>
        <v>0.3354226618036924</v>
      </c>
      <c r="AQ16" s="7"/>
      <c r="AR16" s="7"/>
    </row>
    <row r="17" spans="1:44" ht="15.75" customHeight="1" x14ac:dyDescent="0.25">
      <c r="A17" s="2" t="s">
        <v>106</v>
      </c>
      <c r="B17" s="2" t="s">
        <v>43</v>
      </c>
      <c r="C17" s="2" t="s">
        <v>107</v>
      </c>
      <c r="D17" s="2">
        <v>2.2999999999999998</v>
      </c>
      <c r="E17" s="2">
        <v>0.77500000000000002</v>
      </c>
      <c r="F17" s="3">
        <v>1538</v>
      </c>
      <c r="G17" s="2">
        <v>210</v>
      </c>
      <c r="H17" s="2">
        <v>29.47</v>
      </c>
      <c r="I17" s="2">
        <v>8.9700000000000006</v>
      </c>
      <c r="J17" s="2">
        <v>2.35</v>
      </c>
      <c r="K17" s="2">
        <v>132</v>
      </c>
      <c r="L17" s="2">
        <v>82</v>
      </c>
      <c r="M17" s="2">
        <v>345</v>
      </c>
      <c r="N17" s="2">
        <v>167</v>
      </c>
      <c r="O17" s="2">
        <v>-23</v>
      </c>
      <c r="P17" s="2">
        <v>224</v>
      </c>
      <c r="Q17" s="2">
        <v>0.15</v>
      </c>
      <c r="R17" s="2">
        <v>0.18</v>
      </c>
      <c r="S17" s="2">
        <v>0.09</v>
      </c>
      <c r="T17" s="2">
        <v>10.4</v>
      </c>
      <c r="U17" s="2">
        <v>18.899999999999999</v>
      </c>
      <c r="V17" s="2">
        <v>85.6</v>
      </c>
      <c r="W17" s="2">
        <v>1.9</v>
      </c>
      <c r="X17" s="2">
        <v>1.4</v>
      </c>
      <c r="Y17" s="2">
        <v>0.1</v>
      </c>
      <c r="Z17" s="2">
        <v>19.2</v>
      </c>
      <c r="AA17" s="2">
        <v>9.6</v>
      </c>
      <c r="AB17" s="2">
        <v>18.3</v>
      </c>
      <c r="AC17" s="2">
        <v>9.6</v>
      </c>
      <c r="AD17" s="2">
        <v>10.4</v>
      </c>
      <c r="AE17" s="2">
        <v>4.8</v>
      </c>
      <c r="AF17" s="2">
        <v>7.6</v>
      </c>
      <c r="AG17" s="2" t="s">
        <v>108</v>
      </c>
      <c r="AH17" s="8"/>
      <c r="AI17" s="8"/>
      <c r="AJ17" s="2" t="s">
        <v>109</v>
      </c>
      <c r="AK17" s="2">
        <v>6.04</v>
      </c>
      <c r="AL17" s="2">
        <v>46</v>
      </c>
      <c r="AM17" s="2" t="s">
        <v>110</v>
      </c>
      <c r="AN17" s="4">
        <v>3</v>
      </c>
      <c r="AO17" s="2">
        <v>1.52</v>
      </c>
      <c r="AP17" s="5">
        <f t="shared" si="0"/>
        <v>1.1566298682885945</v>
      </c>
      <c r="AQ17" s="7"/>
      <c r="AR17" s="7"/>
    </row>
    <row r="18" spans="1:44" ht="15.75" customHeight="1" x14ac:dyDescent="0.25">
      <c r="A18" s="2" t="s">
        <v>111</v>
      </c>
      <c r="B18" s="2" t="s">
        <v>43</v>
      </c>
      <c r="C18" s="2" t="s">
        <v>112</v>
      </c>
      <c r="D18" s="2">
        <v>3.9</v>
      </c>
      <c r="E18" s="2">
        <v>10.4</v>
      </c>
      <c r="F18" s="2">
        <v>847</v>
      </c>
      <c r="G18" s="2">
        <v>33.799999999999997</v>
      </c>
      <c r="H18" s="2">
        <v>0.32</v>
      </c>
      <c r="I18" s="2">
        <v>5.15</v>
      </c>
      <c r="J18" s="2">
        <v>0.35</v>
      </c>
      <c r="K18" s="2">
        <v>543</v>
      </c>
      <c r="L18" s="2">
        <v>552</v>
      </c>
      <c r="M18" s="2">
        <v>120</v>
      </c>
      <c r="N18" s="2">
        <v>289</v>
      </c>
      <c r="O18" s="2">
        <v>-317</v>
      </c>
      <c r="P18" s="2">
        <v>631</v>
      </c>
      <c r="Q18" s="2">
        <v>0.74</v>
      </c>
      <c r="R18" s="2">
        <v>0.02</v>
      </c>
      <c r="S18" s="2">
        <v>0.03</v>
      </c>
      <c r="T18" s="2">
        <v>97.3</v>
      </c>
      <c r="U18" s="2">
        <v>17.399999999999999</v>
      </c>
      <c r="V18" s="2">
        <v>2.5</v>
      </c>
      <c r="W18" s="2">
        <v>1.2</v>
      </c>
      <c r="X18" s="2">
        <v>1.9</v>
      </c>
      <c r="Y18" s="2">
        <v>39.700000000000003</v>
      </c>
      <c r="Z18" s="2">
        <v>12.7</v>
      </c>
      <c r="AA18" s="2">
        <v>21.1</v>
      </c>
      <c r="AB18" s="2">
        <v>1.4</v>
      </c>
      <c r="AC18" s="2">
        <v>21.1</v>
      </c>
      <c r="AD18" s="2">
        <v>1.5</v>
      </c>
      <c r="AE18" s="2">
        <v>6.2</v>
      </c>
      <c r="AF18" s="2">
        <v>12.4</v>
      </c>
      <c r="AG18" s="2">
        <v>65</v>
      </c>
      <c r="AH18" s="2">
        <v>53.6</v>
      </c>
      <c r="AI18" s="2">
        <v>8.3000000000000007</v>
      </c>
      <c r="AJ18" s="2" t="s">
        <v>113</v>
      </c>
      <c r="AK18" s="2">
        <v>6.93</v>
      </c>
      <c r="AL18" s="2">
        <v>0</v>
      </c>
      <c r="AM18" s="2" t="s">
        <v>114</v>
      </c>
      <c r="AN18" s="4">
        <v>2.35</v>
      </c>
      <c r="AO18" s="2">
        <v>2</v>
      </c>
      <c r="AP18" s="5">
        <f t="shared" si="0"/>
        <v>0.90602673015939894</v>
      </c>
      <c r="AQ18" s="7"/>
      <c r="AR18" s="7"/>
    </row>
    <row r="19" spans="1:44" ht="15.75" customHeight="1" x14ac:dyDescent="0.25">
      <c r="A19" s="2" t="s">
        <v>115</v>
      </c>
      <c r="B19" s="2" t="s">
        <v>43</v>
      </c>
      <c r="C19" s="2" t="s">
        <v>116</v>
      </c>
      <c r="D19" s="2">
        <v>10</v>
      </c>
      <c r="E19" s="2">
        <v>11.1</v>
      </c>
      <c r="F19" s="3">
        <v>4858</v>
      </c>
      <c r="G19" s="2">
        <v>-462</v>
      </c>
      <c r="H19" s="2">
        <v>-2.75</v>
      </c>
      <c r="I19" s="2">
        <v>6.94</v>
      </c>
      <c r="J19" s="2">
        <v>0.68</v>
      </c>
      <c r="K19" s="3">
        <v>2057</v>
      </c>
      <c r="L19" s="2">
        <v>274</v>
      </c>
      <c r="M19" s="3">
        <v>2137</v>
      </c>
      <c r="N19" s="2">
        <v>331</v>
      </c>
      <c r="O19" s="2">
        <v>-369</v>
      </c>
      <c r="P19" s="2">
        <v>-6.16</v>
      </c>
      <c r="Q19" s="2">
        <v>0</v>
      </c>
      <c r="R19" s="2">
        <v>-0.09</v>
      </c>
      <c r="S19" s="2">
        <v>-0.04</v>
      </c>
      <c r="T19" s="2">
        <v>-33</v>
      </c>
      <c r="U19" s="2">
        <v>18.600000000000001</v>
      </c>
      <c r="V19" s="2">
        <v>0</v>
      </c>
      <c r="W19" s="2">
        <v>1.3</v>
      </c>
      <c r="X19" s="2">
        <v>1.7</v>
      </c>
      <c r="Y19" s="2">
        <v>48</v>
      </c>
      <c r="Z19" s="2">
        <v>9.3000000000000007</v>
      </c>
      <c r="AA19" s="2">
        <v>12.8</v>
      </c>
      <c r="AB19" s="2">
        <v>-3.8</v>
      </c>
      <c r="AC19" s="2">
        <v>12.8</v>
      </c>
      <c r="AD19" s="2">
        <v>-0.7</v>
      </c>
      <c r="AE19" s="2">
        <v>8.6999999999999993</v>
      </c>
      <c r="AF19" s="2">
        <v>-0.9</v>
      </c>
      <c r="AG19" s="2">
        <v>50.4</v>
      </c>
      <c r="AH19" s="2">
        <v>15.9</v>
      </c>
      <c r="AI19" s="2" t="s">
        <v>117</v>
      </c>
      <c r="AJ19" s="2" t="s">
        <v>118</v>
      </c>
      <c r="AK19" s="2">
        <v>2.23</v>
      </c>
      <c r="AL19" s="2">
        <v>-76</v>
      </c>
      <c r="AM19" s="2" t="s">
        <v>119</v>
      </c>
      <c r="AN19" s="4">
        <v>1.82</v>
      </c>
      <c r="AO19" s="2">
        <v>2</v>
      </c>
      <c r="AP19" s="5">
        <f t="shared" si="0"/>
        <v>0.70168878676174729</v>
      </c>
      <c r="AQ19" s="7"/>
      <c r="AR19" s="7"/>
    </row>
    <row r="20" spans="1:44" ht="15.75" customHeight="1" x14ac:dyDescent="0.25">
      <c r="A20" s="2" t="s">
        <v>120</v>
      </c>
      <c r="B20" s="2" t="s">
        <v>43</v>
      </c>
      <c r="C20" s="2" t="s">
        <v>121</v>
      </c>
      <c r="D20" s="2">
        <v>31.3</v>
      </c>
      <c r="E20" s="2">
        <v>15.09</v>
      </c>
      <c r="F20" s="2">
        <v>696</v>
      </c>
      <c r="G20" s="3">
        <v>1533</v>
      </c>
      <c r="H20" s="2">
        <v>10.1</v>
      </c>
      <c r="I20" s="2">
        <v>4.66</v>
      </c>
      <c r="J20" s="2">
        <v>0.83</v>
      </c>
      <c r="K20" s="2">
        <v>0</v>
      </c>
      <c r="L20" s="3">
        <v>1610</v>
      </c>
      <c r="M20" s="3">
        <v>1926</v>
      </c>
      <c r="N20" s="2">
        <v>255</v>
      </c>
      <c r="O20" s="3">
        <v>-3997</v>
      </c>
      <c r="P20" s="2">
        <v>382</v>
      </c>
      <c r="Q20" s="2">
        <v>0.55000000000000004</v>
      </c>
      <c r="R20" s="2">
        <v>-1.1499999999999999</v>
      </c>
      <c r="S20" s="2">
        <v>2.25</v>
      </c>
      <c r="T20" s="2">
        <v>20.3</v>
      </c>
      <c r="U20" s="2">
        <v>22.5</v>
      </c>
      <c r="V20" s="2">
        <v>2.8</v>
      </c>
      <c r="W20" s="2">
        <v>1.6</v>
      </c>
      <c r="X20" s="2">
        <v>1.8</v>
      </c>
      <c r="Y20" s="2">
        <v>7</v>
      </c>
      <c r="Z20" s="2">
        <v>9.8000000000000007</v>
      </c>
      <c r="AA20" s="2">
        <v>9.5</v>
      </c>
      <c r="AB20" s="2">
        <v>7.8</v>
      </c>
      <c r="AC20" s="2">
        <v>9.5</v>
      </c>
      <c r="AD20" s="2">
        <v>3.8</v>
      </c>
      <c r="AE20" s="2">
        <v>3.2</v>
      </c>
      <c r="AF20" s="2">
        <v>6.7</v>
      </c>
      <c r="AG20" s="2">
        <v>152</v>
      </c>
      <c r="AH20" s="2">
        <v>14.6</v>
      </c>
      <c r="AI20" s="2">
        <v>4.0999999999999996</v>
      </c>
      <c r="AJ20" s="2" t="s">
        <v>122</v>
      </c>
      <c r="AK20" s="2">
        <v>5.27</v>
      </c>
      <c r="AL20" s="8"/>
      <c r="AM20" s="2" t="s">
        <v>123</v>
      </c>
      <c r="AN20" s="4">
        <v>9.83</v>
      </c>
      <c r="AO20" s="2">
        <v>8.99</v>
      </c>
      <c r="AP20" s="5">
        <f t="shared" si="0"/>
        <v>3.7898905350922942</v>
      </c>
      <c r="AQ20" s="7"/>
      <c r="AR20" s="7"/>
    </row>
    <row r="21" spans="1:44" ht="15.75" customHeight="1" x14ac:dyDescent="0.25">
      <c r="A21" s="2" t="s">
        <v>124</v>
      </c>
      <c r="B21" s="2" t="s">
        <v>43</v>
      </c>
      <c r="C21" s="2" t="s">
        <v>125</v>
      </c>
      <c r="D21" s="2">
        <v>8.6</v>
      </c>
      <c r="E21" s="2">
        <v>4.08</v>
      </c>
      <c r="F21" s="2">
        <v>133.19999999999999</v>
      </c>
      <c r="G21" s="2">
        <v>586</v>
      </c>
      <c r="H21" s="2">
        <v>14.27</v>
      </c>
      <c r="I21" s="2">
        <v>7.95</v>
      </c>
      <c r="J21" s="2">
        <v>1.18</v>
      </c>
      <c r="K21" s="2">
        <v>709</v>
      </c>
      <c r="L21" s="2">
        <v>121</v>
      </c>
      <c r="M21" s="3">
        <v>1155</v>
      </c>
      <c r="N21" s="2">
        <v>150</v>
      </c>
      <c r="O21" s="2">
        <v>-122</v>
      </c>
      <c r="P21" s="2">
        <v>527</v>
      </c>
      <c r="Q21" s="2">
        <v>3.96</v>
      </c>
      <c r="R21" s="2">
        <v>3.58</v>
      </c>
      <c r="S21" s="2">
        <v>4.4000000000000004</v>
      </c>
      <c r="T21" s="2">
        <v>14.9</v>
      </c>
      <c r="U21" s="2">
        <v>17.399999999999999</v>
      </c>
      <c r="V21" s="2">
        <v>10.199999999999999</v>
      </c>
      <c r="W21" s="2">
        <v>40.200000000000003</v>
      </c>
      <c r="X21" s="2">
        <v>1.9</v>
      </c>
      <c r="Y21" s="2">
        <v>1.5</v>
      </c>
      <c r="Z21" s="2">
        <v>76.3</v>
      </c>
      <c r="AA21" s="2">
        <v>21</v>
      </c>
      <c r="AB21" s="2">
        <v>274.5</v>
      </c>
      <c r="AC21" s="2">
        <v>21</v>
      </c>
      <c r="AD21" s="2">
        <v>16.8</v>
      </c>
      <c r="AE21" s="2">
        <v>6.2</v>
      </c>
      <c r="AF21" s="2">
        <v>30.2</v>
      </c>
      <c r="AG21" s="2">
        <v>641.6</v>
      </c>
      <c r="AH21" s="2">
        <v>51</v>
      </c>
      <c r="AI21" s="2">
        <v>20</v>
      </c>
      <c r="AJ21" s="2" t="s">
        <v>126</v>
      </c>
      <c r="AK21" s="2">
        <v>2.4500000000000002</v>
      </c>
      <c r="AL21" s="2">
        <v>63</v>
      </c>
      <c r="AM21" s="2" t="s">
        <v>127</v>
      </c>
      <c r="AN21" s="4">
        <v>75.05</v>
      </c>
      <c r="AO21" s="2">
        <v>67.36</v>
      </c>
      <c r="AP21" s="5">
        <f t="shared" si="0"/>
        <v>28.935023871686337</v>
      </c>
      <c r="AQ21" s="7"/>
      <c r="AR21" s="7"/>
    </row>
    <row r="22" spans="1:44" ht="15.75" customHeight="1" x14ac:dyDescent="0.25">
      <c r="A22" s="2" t="s">
        <v>128</v>
      </c>
      <c r="B22" s="2" t="s">
        <v>43</v>
      </c>
      <c r="C22" s="2" t="s">
        <v>129</v>
      </c>
      <c r="D22" s="2">
        <v>42.6</v>
      </c>
      <c r="E22" s="2">
        <v>12.35</v>
      </c>
      <c r="F22" s="2">
        <v>709</v>
      </c>
      <c r="G22" s="3">
        <v>2105</v>
      </c>
      <c r="H22" s="2">
        <v>11.13</v>
      </c>
      <c r="I22" s="2">
        <v>5.1100000000000003</v>
      </c>
      <c r="J22" s="2">
        <v>0.44</v>
      </c>
      <c r="K22" s="2">
        <v>3955</v>
      </c>
      <c r="L22" s="2">
        <v>341</v>
      </c>
      <c r="M22" s="3">
        <v>2024</v>
      </c>
      <c r="N22" s="3">
        <v>1671</v>
      </c>
      <c r="O22" s="2">
        <v>-425</v>
      </c>
      <c r="P22" s="3">
        <v>1965</v>
      </c>
      <c r="Q22" s="2">
        <v>2.77</v>
      </c>
      <c r="R22" s="2">
        <v>2.9</v>
      </c>
      <c r="S22" s="2">
        <v>1.94</v>
      </c>
      <c r="T22" s="2">
        <v>18.7</v>
      </c>
      <c r="U22" s="2">
        <v>18.7</v>
      </c>
      <c r="V22" s="2">
        <v>2.7</v>
      </c>
      <c r="W22" s="2">
        <v>3</v>
      </c>
      <c r="X22" s="2">
        <v>2.1</v>
      </c>
      <c r="Y22" s="2">
        <v>6.9</v>
      </c>
      <c r="Z22" s="2">
        <v>14.7</v>
      </c>
      <c r="AA22" s="2">
        <v>15.9</v>
      </c>
      <c r="AB22" s="2">
        <v>15.9</v>
      </c>
      <c r="AC22" s="2">
        <v>15.9</v>
      </c>
      <c r="AD22" s="2">
        <v>6.6</v>
      </c>
      <c r="AE22" s="2">
        <v>5.8</v>
      </c>
      <c r="AF22" s="2">
        <v>11.7</v>
      </c>
      <c r="AG22" s="2">
        <v>85</v>
      </c>
      <c r="AH22" s="2">
        <v>19.7</v>
      </c>
      <c r="AI22" s="2">
        <v>12.8</v>
      </c>
      <c r="AJ22" s="2" t="s">
        <v>130</v>
      </c>
      <c r="AK22" s="2">
        <v>2.84</v>
      </c>
      <c r="AL22" s="2">
        <v>46</v>
      </c>
      <c r="AM22" s="2" t="s">
        <v>131</v>
      </c>
      <c r="AN22" s="4">
        <v>80.8</v>
      </c>
      <c r="AO22" s="2">
        <v>60</v>
      </c>
      <c r="AP22" s="5">
        <f t="shared" si="0"/>
        <v>31.15189778590614</v>
      </c>
      <c r="AQ22" s="7"/>
      <c r="AR22" s="7"/>
    </row>
    <row r="23" spans="1:44" ht="15.75" customHeight="1" x14ac:dyDescent="0.25">
      <c r="A23" s="2" t="s">
        <v>132</v>
      </c>
      <c r="B23" s="2" t="s">
        <v>43</v>
      </c>
      <c r="C23" s="2" t="s">
        <v>133</v>
      </c>
      <c r="D23" s="2">
        <v>28.8</v>
      </c>
      <c r="E23" s="2">
        <v>13.71</v>
      </c>
      <c r="F23" s="3">
        <v>6046</v>
      </c>
      <c r="G23" s="3">
        <v>3217</v>
      </c>
      <c r="H23" s="2">
        <v>23.51</v>
      </c>
      <c r="I23" s="2">
        <v>8.6999999999999993</v>
      </c>
      <c r="J23" s="2">
        <v>0</v>
      </c>
      <c r="K23" s="3">
        <v>2578</v>
      </c>
      <c r="L23" s="3">
        <v>1004</v>
      </c>
      <c r="M23" s="2">
        <v>0</v>
      </c>
      <c r="N23" s="2">
        <v>0</v>
      </c>
      <c r="O23" s="2">
        <v>0</v>
      </c>
      <c r="P23" s="2">
        <v>-825</v>
      </c>
      <c r="Q23" s="2">
        <v>-0.14000000000000001</v>
      </c>
      <c r="R23" s="2">
        <v>0</v>
      </c>
      <c r="S23" s="2">
        <v>0.45</v>
      </c>
      <c r="T23" s="2">
        <v>10.4</v>
      </c>
      <c r="U23" s="2">
        <v>9.1</v>
      </c>
      <c r="V23" s="2">
        <v>1.6</v>
      </c>
      <c r="W23" s="2">
        <v>0.6</v>
      </c>
      <c r="X23" s="2">
        <v>0.8</v>
      </c>
      <c r="Y23" s="2">
        <v>6.3</v>
      </c>
      <c r="Z23" s="2">
        <v>8.1999999999999993</v>
      </c>
      <c r="AA23" s="2">
        <v>10</v>
      </c>
      <c r="AB23" s="2">
        <v>7.6</v>
      </c>
      <c r="AC23" s="2">
        <v>10</v>
      </c>
      <c r="AD23" s="2">
        <v>0.4</v>
      </c>
      <c r="AE23" s="2">
        <v>0.5</v>
      </c>
      <c r="AF23" s="2">
        <v>0</v>
      </c>
      <c r="AG23" s="2" t="s">
        <v>103</v>
      </c>
      <c r="AH23" s="8"/>
      <c r="AI23" s="8"/>
      <c r="AJ23" s="2" t="s">
        <v>134</v>
      </c>
      <c r="AK23" s="2">
        <v>7.34</v>
      </c>
      <c r="AL23" s="2">
        <v>76</v>
      </c>
      <c r="AM23" s="2" t="s">
        <v>135</v>
      </c>
      <c r="AN23" s="4">
        <v>2.6</v>
      </c>
      <c r="AO23" s="2">
        <v>2.38</v>
      </c>
      <c r="AP23" s="5">
        <f t="shared" si="0"/>
        <v>1.002412552516782</v>
      </c>
      <c r="AQ23" s="7"/>
      <c r="AR23" s="7"/>
    </row>
    <row r="24" spans="1:44" ht="15.75" customHeight="1" x14ac:dyDescent="0.25">
      <c r="A24" s="2" t="s">
        <v>136</v>
      </c>
      <c r="B24" s="2" t="s">
        <v>43</v>
      </c>
      <c r="C24" s="2" t="s">
        <v>137</v>
      </c>
      <c r="D24" s="2">
        <v>5.4</v>
      </c>
      <c r="E24" s="2">
        <v>6.78</v>
      </c>
      <c r="F24" s="3">
        <v>1031</v>
      </c>
      <c r="G24" s="2">
        <v>340</v>
      </c>
      <c r="H24" s="2">
        <v>4.07</v>
      </c>
      <c r="I24" s="2">
        <v>4.82</v>
      </c>
      <c r="J24" s="2">
        <v>0</v>
      </c>
      <c r="K24" s="2">
        <v>12.3</v>
      </c>
      <c r="L24" s="2">
        <v>147</v>
      </c>
      <c r="M24" s="3">
        <v>2986</v>
      </c>
      <c r="N24" s="2">
        <v>0</v>
      </c>
      <c r="O24" s="2">
        <v>-141</v>
      </c>
      <c r="P24" s="2">
        <v>43</v>
      </c>
      <c r="Q24" s="2">
        <v>0.04</v>
      </c>
      <c r="R24" s="2">
        <v>0.1</v>
      </c>
      <c r="S24" s="2">
        <v>0.25</v>
      </c>
      <c r="T24" s="2">
        <v>20.8</v>
      </c>
      <c r="U24" s="2">
        <v>14.8</v>
      </c>
      <c r="V24" s="2">
        <v>1.3</v>
      </c>
      <c r="W24" s="2">
        <v>1.3</v>
      </c>
      <c r="X24" s="2">
        <v>2</v>
      </c>
      <c r="Y24" s="2">
        <v>16.3</v>
      </c>
      <c r="Z24" s="2">
        <v>13.8</v>
      </c>
      <c r="AA24" s="2">
        <v>13.4</v>
      </c>
      <c r="AB24" s="2">
        <v>7</v>
      </c>
      <c r="AC24" s="2">
        <v>13.4</v>
      </c>
      <c r="AD24" s="2">
        <v>1.4</v>
      </c>
      <c r="AE24" s="2">
        <v>1.4</v>
      </c>
      <c r="AF24" s="2">
        <v>3</v>
      </c>
      <c r="AG24" s="2" t="s">
        <v>138</v>
      </c>
      <c r="AH24" s="8"/>
      <c r="AI24" s="8"/>
      <c r="AJ24" s="2" t="s">
        <v>139</v>
      </c>
      <c r="AK24" s="2">
        <v>3.97</v>
      </c>
      <c r="AL24" s="2">
        <v>16</v>
      </c>
      <c r="AM24" s="2" t="s">
        <v>140</v>
      </c>
      <c r="AN24" s="4">
        <v>8.2899999999999991</v>
      </c>
      <c r="AO24" s="2">
        <v>5.29</v>
      </c>
      <c r="AP24" s="5">
        <f t="shared" si="0"/>
        <v>3.1961538693708156</v>
      </c>
      <c r="AQ24" s="7"/>
      <c r="AR24" s="7"/>
    </row>
    <row r="25" spans="1:44" ht="15.75" customHeight="1" x14ac:dyDescent="0.25">
      <c r="A25" s="2" t="s">
        <v>141</v>
      </c>
      <c r="B25" s="2" t="s">
        <v>43</v>
      </c>
      <c r="C25" s="2" t="s">
        <v>142</v>
      </c>
      <c r="D25" s="2">
        <v>6.2</v>
      </c>
      <c r="E25" s="2">
        <v>2.4900000000000002</v>
      </c>
      <c r="F25" s="2">
        <v>396</v>
      </c>
      <c r="G25" s="2">
        <v>215</v>
      </c>
      <c r="H25" s="2">
        <v>9</v>
      </c>
      <c r="I25" s="2">
        <v>3.23</v>
      </c>
      <c r="J25" s="2">
        <v>2.4900000000000002</v>
      </c>
      <c r="K25" s="2">
        <v>615</v>
      </c>
      <c r="L25" s="2">
        <v>131</v>
      </c>
      <c r="M25" s="2">
        <v>550</v>
      </c>
      <c r="N25" s="2">
        <v>277</v>
      </c>
      <c r="O25" s="2">
        <v>-113</v>
      </c>
      <c r="P25" s="2">
        <v>218</v>
      </c>
      <c r="Q25" s="2">
        <v>0.55000000000000004</v>
      </c>
      <c r="R25" s="2">
        <v>0.34</v>
      </c>
      <c r="S25" s="2">
        <v>0.55000000000000004</v>
      </c>
      <c r="T25" s="2">
        <v>44.6</v>
      </c>
      <c r="U25" s="2">
        <v>23.2</v>
      </c>
      <c r="V25" s="2">
        <v>2.4</v>
      </c>
      <c r="W25" s="2">
        <v>2.6</v>
      </c>
      <c r="X25" s="2">
        <v>1</v>
      </c>
      <c r="Y25" s="2">
        <v>18.3</v>
      </c>
      <c r="Z25" s="2">
        <v>13.6</v>
      </c>
      <c r="AA25" s="2">
        <v>5.8</v>
      </c>
      <c r="AB25" s="2">
        <v>6</v>
      </c>
      <c r="AC25" s="2">
        <v>5.8</v>
      </c>
      <c r="AD25" s="2">
        <v>3.6</v>
      </c>
      <c r="AE25" s="2">
        <v>2.2999999999999998</v>
      </c>
      <c r="AF25" s="2">
        <v>9</v>
      </c>
      <c r="AG25" s="2">
        <v>63</v>
      </c>
      <c r="AH25" s="2">
        <v>22.9</v>
      </c>
      <c r="AI25" s="2">
        <v>7.8</v>
      </c>
      <c r="AJ25" s="2" t="s">
        <v>143</v>
      </c>
      <c r="AK25" s="2">
        <v>2.91</v>
      </c>
      <c r="AL25" s="2">
        <v>0</v>
      </c>
      <c r="AM25" s="2" t="s">
        <v>144</v>
      </c>
      <c r="AN25" s="4">
        <v>11.46</v>
      </c>
      <c r="AO25" s="2">
        <v>15.77</v>
      </c>
      <c r="AP25" s="5">
        <f t="shared" si="0"/>
        <v>4.4183260968624314</v>
      </c>
      <c r="AQ25" s="7"/>
      <c r="AR25" s="7"/>
    </row>
    <row r="26" spans="1:44" ht="15.75" customHeight="1" x14ac:dyDescent="0.25">
      <c r="A26" s="2" t="s">
        <v>145</v>
      </c>
      <c r="B26" s="2" t="s">
        <v>43</v>
      </c>
      <c r="C26" s="2" t="s">
        <v>146</v>
      </c>
      <c r="D26" s="2">
        <v>6.6</v>
      </c>
      <c r="E26" s="2">
        <v>1.92</v>
      </c>
      <c r="F26" s="3">
        <v>2368</v>
      </c>
      <c r="G26" s="2">
        <v>808</v>
      </c>
      <c r="H26" s="2">
        <v>64.33</v>
      </c>
      <c r="I26" s="2">
        <v>7.06</v>
      </c>
      <c r="J26" s="2">
        <v>0</v>
      </c>
      <c r="K26" s="2">
        <v>7.69</v>
      </c>
      <c r="L26" s="2">
        <v>237</v>
      </c>
      <c r="M26" s="2">
        <v>0</v>
      </c>
      <c r="N26" s="2">
        <v>0</v>
      </c>
      <c r="O26" s="2">
        <v>-151</v>
      </c>
      <c r="P26" s="2">
        <v>652</v>
      </c>
      <c r="Q26" s="2">
        <v>0.28000000000000003</v>
      </c>
      <c r="R26" s="2">
        <v>0.57999999999999996</v>
      </c>
      <c r="S26" s="2">
        <v>0.48</v>
      </c>
      <c r="T26" s="2">
        <v>-25.4</v>
      </c>
      <c r="U26" s="2">
        <v>18.899999999999999</v>
      </c>
      <c r="V26" s="2">
        <v>0</v>
      </c>
      <c r="W26" s="2">
        <v>0.9</v>
      </c>
      <c r="X26" s="2">
        <v>1.4</v>
      </c>
      <c r="Y26" s="2">
        <v>-4.0999999999999996</v>
      </c>
      <c r="Z26" s="2">
        <v>7.3</v>
      </c>
      <c r="AA26" s="2">
        <v>9.6</v>
      </c>
      <c r="AB26" s="2">
        <v>-4</v>
      </c>
      <c r="AC26" s="2">
        <v>9.6</v>
      </c>
      <c r="AD26" s="2">
        <v>-2</v>
      </c>
      <c r="AE26" s="2">
        <v>4.8</v>
      </c>
      <c r="AF26" s="2">
        <v>7.3</v>
      </c>
      <c r="AG26" s="2" t="s">
        <v>138</v>
      </c>
      <c r="AH26" s="8"/>
      <c r="AI26" s="8"/>
      <c r="AJ26" s="2" t="s">
        <v>147</v>
      </c>
      <c r="AK26" s="2">
        <v>7.6</v>
      </c>
      <c r="AL26" s="2">
        <v>0</v>
      </c>
      <c r="AM26" s="2" t="s">
        <v>148</v>
      </c>
      <c r="AN26" s="4">
        <v>3.38</v>
      </c>
      <c r="AO26" s="2">
        <v>2.84</v>
      </c>
      <c r="AP26" s="5">
        <f t="shared" si="0"/>
        <v>1.3031363182718163</v>
      </c>
      <c r="AQ26" s="7"/>
      <c r="AR26" s="7"/>
    </row>
    <row r="27" spans="1:44" ht="15.75" customHeight="1" x14ac:dyDescent="0.25">
      <c r="A27" s="2" t="s">
        <v>149</v>
      </c>
      <c r="B27" s="2" t="s">
        <v>43</v>
      </c>
      <c r="C27" s="2" t="s">
        <v>150</v>
      </c>
      <c r="D27" s="2">
        <v>3.1</v>
      </c>
      <c r="E27" s="2">
        <v>2.79</v>
      </c>
      <c r="F27" s="2">
        <v>116</v>
      </c>
      <c r="G27" s="2">
        <v>183</v>
      </c>
      <c r="H27" s="2">
        <v>6.57</v>
      </c>
      <c r="I27" s="2">
        <v>7.23</v>
      </c>
      <c r="J27" s="2">
        <v>0.97</v>
      </c>
      <c r="K27" s="2" t="s">
        <v>88</v>
      </c>
      <c r="L27" s="2">
        <v>153</v>
      </c>
      <c r="M27" s="2">
        <v>347</v>
      </c>
      <c r="N27" s="2">
        <v>285</v>
      </c>
      <c r="O27" s="2">
        <v>-131</v>
      </c>
      <c r="P27" s="2">
        <v>202</v>
      </c>
      <c r="Q27" s="2">
        <v>1.74</v>
      </c>
      <c r="R27" s="2">
        <v>1.55</v>
      </c>
      <c r="S27" s="2">
        <v>1.99</v>
      </c>
      <c r="T27" s="2">
        <v>17.2</v>
      </c>
      <c r="U27" s="2">
        <v>16.899999999999999</v>
      </c>
      <c r="V27" s="2">
        <v>1.7</v>
      </c>
      <c r="W27" s="2">
        <v>2.1</v>
      </c>
      <c r="X27" s="2">
        <v>1.2</v>
      </c>
      <c r="Y27" s="2">
        <v>10.1</v>
      </c>
      <c r="Z27" s="2">
        <v>13.8</v>
      </c>
      <c r="AA27" s="2">
        <v>10.6</v>
      </c>
      <c r="AB27" s="2">
        <v>12.2</v>
      </c>
      <c r="AC27" s="2">
        <v>10.6</v>
      </c>
      <c r="AD27" s="2">
        <v>7.4</v>
      </c>
      <c r="AE27" s="2">
        <v>5.4</v>
      </c>
      <c r="AF27" s="2">
        <v>13.9</v>
      </c>
      <c r="AG27" s="2">
        <v>39.4</v>
      </c>
      <c r="AH27" s="2">
        <v>56</v>
      </c>
      <c r="AI27" s="2">
        <v>11.3</v>
      </c>
      <c r="AJ27" s="2" t="s">
        <v>151</v>
      </c>
      <c r="AK27" s="2">
        <v>4.37</v>
      </c>
      <c r="AL27" s="2">
        <v>25</v>
      </c>
      <c r="AM27" s="2" t="s">
        <v>152</v>
      </c>
      <c r="AN27" s="4">
        <v>12.42</v>
      </c>
      <c r="AO27" s="2" t="s">
        <v>153</v>
      </c>
      <c r="AP27" s="5">
        <f t="shared" si="0"/>
        <v>4.7884476547147807</v>
      </c>
      <c r="AQ27" s="7"/>
      <c r="AR27" s="7"/>
    </row>
    <row r="28" spans="1:44" ht="15.75" customHeight="1" x14ac:dyDescent="0.25">
      <c r="A28" s="2" t="s">
        <v>154</v>
      </c>
      <c r="B28" s="2" t="s">
        <v>43</v>
      </c>
      <c r="C28" s="2" t="s">
        <v>155</v>
      </c>
      <c r="D28" s="2">
        <v>23.8</v>
      </c>
      <c r="E28" s="2">
        <v>63.9</v>
      </c>
      <c r="F28" s="3">
        <v>3258</v>
      </c>
      <c r="G28" s="3">
        <v>1323</v>
      </c>
      <c r="H28" s="2">
        <v>2.04</v>
      </c>
      <c r="I28" s="2">
        <v>6.7</v>
      </c>
      <c r="J28" s="2">
        <v>0.66</v>
      </c>
      <c r="K28" s="3">
        <v>1991</v>
      </c>
      <c r="L28" s="3">
        <v>1376</v>
      </c>
      <c r="M28" s="3">
        <v>1515</v>
      </c>
      <c r="N28" s="3">
        <v>2448</v>
      </c>
      <c r="O28" s="3">
        <v>-1293</v>
      </c>
      <c r="P28" s="2">
        <v>675</v>
      </c>
      <c r="Q28" s="2">
        <v>0.21</v>
      </c>
      <c r="R28" s="2">
        <v>0.15</v>
      </c>
      <c r="S28" s="2">
        <v>0.39</v>
      </c>
      <c r="T28" s="2">
        <v>18.100000000000001</v>
      </c>
      <c r="U28" s="2">
        <v>21.6</v>
      </c>
      <c r="V28" s="2">
        <v>1.3</v>
      </c>
      <c r="W28" s="2">
        <v>1.7</v>
      </c>
      <c r="X28" s="2">
        <v>1.6</v>
      </c>
      <c r="Y28" s="2">
        <v>13.6</v>
      </c>
      <c r="Z28" s="2">
        <v>11.2</v>
      </c>
      <c r="AA28" s="2">
        <v>7.2</v>
      </c>
      <c r="AB28" s="2">
        <v>9.4</v>
      </c>
      <c r="AC28" s="2">
        <v>7.2</v>
      </c>
      <c r="AD28" s="2">
        <v>2.7</v>
      </c>
      <c r="AE28" s="2">
        <v>3.8</v>
      </c>
      <c r="AF28" s="2">
        <v>6.6</v>
      </c>
      <c r="AG28" s="2">
        <v>49</v>
      </c>
      <c r="AH28" s="2">
        <v>30</v>
      </c>
      <c r="AI28" s="2">
        <v>11.2</v>
      </c>
      <c r="AJ28" s="2" t="s">
        <v>156</v>
      </c>
      <c r="AK28" s="2">
        <v>2.36</v>
      </c>
      <c r="AL28" s="2">
        <v>50</v>
      </c>
      <c r="AM28" s="2" t="s">
        <v>157</v>
      </c>
      <c r="AN28" s="4">
        <v>3.35</v>
      </c>
      <c r="AO28" s="2">
        <v>2.44</v>
      </c>
      <c r="AP28" s="5">
        <f t="shared" si="0"/>
        <v>1.2915700195889304</v>
      </c>
      <c r="AQ28" s="7"/>
      <c r="AR28" s="7"/>
    </row>
    <row r="29" spans="1:44" ht="15.75" customHeight="1" x14ac:dyDescent="0.25">
      <c r="A29" s="2" t="s">
        <v>158</v>
      </c>
      <c r="B29" s="2" t="s">
        <v>43</v>
      </c>
      <c r="C29" s="2" t="s">
        <v>159</v>
      </c>
      <c r="D29" s="2">
        <v>43</v>
      </c>
      <c r="E29" s="2">
        <v>37.909999999999997</v>
      </c>
      <c r="F29" s="3">
        <v>27752</v>
      </c>
      <c r="G29" s="3">
        <v>-6967</v>
      </c>
      <c r="H29" s="2">
        <v>-18.73</v>
      </c>
      <c r="I29" s="2">
        <v>6.95</v>
      </c>
      <c r="J29" s="2">
        <v>1.52</v>
      </c>
      <c r="K29" s="3">
        <v>8081</v>
      </c>
      <c r="L29" s="3">
        <v>8510</v>
      </c>
      <c r="M29" s="3">
        <v>4084</v>
      </c>
      <c r="N29" s="3">
        <v>4022</v>
      </c>
      <c r="O29" s="3">
        <v>-7081</v>
      </c>
      <c r="P29" s="3">
        <v>4195</v>
      </c>
      <c r="Q29" s="2">
        <v>0.15</v>
      </c>
      <c r="R29" s="2">
        <v>-0.15</v>
      </c>
      <c r="S29" s="2">
        <v>-0.26</v>
      </c>
      <c r="T29" s="2">
        <v>-11.4</v>
      </c>
      <c r="U29" s="2">
        <v>22.4</v>
      </c>
      <c r="V29" s="2">
        <v>0</v>
      </c>
      <c r="W29" s="2">
        <v>0.8</v>
      </c>
      <c r="X29" s="2">
        <v>2</v>
      </c>
      <c r="Y29" s="2">
        <v>31.1</v>
      </c>
      <c r="Z29" s="2">
        <v>6.1</v>
      </c>
      <c r="AA29" s="2">
        <v>8.1</v>
      </c>
      <c r="AB29" s="2">
        <v>-6.5</v>
      </c>
      <c r="AC29" s="2">
        <v>8.1</v>
      </c>
      <c r="AD29" s="2">
        <v>-2.4</v>
      </c>
      <c r="AE29" s="2">
        <v>6.6</v>
      </c>
      <c r="AF29" s="2">
        <v>3.5</v>
      </c>
      <c r="AG29" s="2">
        <v>89.7</v>
      </c>
      <c r="AH29" s="2">
        <v>22.8</v>
      </c>
      <c r="AI29" s="8"/>
      <c r="AJ29" s="2" t="s">
        <v>160</v>
      </c>
      <c r="AK29" s="2">
        <v>4.8499999999999996</v>
      </c>
      <c r="AL29" s="2">
        <v>0</v>
      </c>
      <c r="AM29" s="2" t="s">
        <v>161</v>
      </c>
      <c r="AN29" s="4">
        <v>3.63</v>
      </c>
      <c r="AO29" s="2">
        <v>1.6</v>
      </c>
      <c r="AP29" s="5">
        <f t="shared" si="0"/>
        <v>1.3995221406291991</v>
      </c>
      <c r="AQ29" s="7"/>
      <c r="AR29" s="7"/>
    </row>
    <row r="30" spans="1:44" ht="15.75" customHeight="1" x14ac:dyDescent="0.25">
      <c r="A30" s="2" t="s">
        <v>162</v>
      </c>
      <c r="B30" s="2" t="s">
        <v>43</v>
      </c>
      <c r="C30" s="2" t="s">
        <v>162</v>
      </c>
      <c r="D30" s="2">
        <v>11.6</v>
      </c>
      <c r="E30" s="2">
        <v>15.19</v>
      </c>
      <c r="F30" s="3">
        <v>1257</v>
      </c>
      <c r="G30" s="3">
        <v>1034</v>
      </c>
      <c r="H30" s="2">
        <v>4.47</v>
      </c>
      <c r="I30" s="2">
        <v>5.76</v>
      </c>
      <c r="J30" s="2">
        <v>0.95</v>
      </c>
      <c r="K30" s="3">
        <v>1467</v>
      </c>
      <c r="L30" s="2">
        <v>529</v>
      </c>
      <c r="M30" s="3">
        <v>7517</v>
      </c>
      <c r="N30" s="3">
        <v>1768</v>
      </c>
      <c r="O30" s="2">
        <v>-365</v>
      </c>
      <c r="P30" s="3">
        <v>1283</v>
      </c>
      <c r="Q30" s="2">
        <v>1.02</v>
      </c>
      <c r="R30" s="2">
        <v>1.4</v>
      </c>
      <c r="S30" s="2">
        <v>0.55000000000000004</v>
      </c>
      <c r="T30" s="2">
        <v>16.3</v>
      </c>
      <c r="U30" s="2">
        <v>21.5</v>
      </c>
      <c r="V30" s="2">
        <v>2.4</v>
      </c>
      <c r="W30" s="2">
        <v>1.2</v>
      </c>
      <c r="X30" s="2">
        <v>1.5</v>
      </c>
      <c r="Y30" s="2">
        <v>6.8</v>
      </c>
      <c r="Z30" s="2">
        <v>15.6</v>
      </c>
      <c r="AA30" s="2">
        <v>7.7</v>
      </c>
      <c r="AB30" s="2">
        <v>7.8</v>
      </c>
      <c r="AC30" s="2">
        <v>7.7</v>
      </c>
      <c r="AD30" s="2">
        <v>2.7</v>
      </c>
      <c r="AE30" s="2">
        <v>4.5999999999999996</v>
      </c>
      <c r="AF30" s="2">
        <v>6.7</v>
      </c>
      <c r="AG30" s="2">
        <v>64.2</v>
      </c>
      <c r="AH30" s="2">
        <v>23.2</v>
      </c>
      <c r="AI30" s="2">
        <v>5.3</v>
      </c>
      <c r="AJ30" s="2" t="s">
        <v>163</v>
      </c>
      <c r="AK30" s="2">
        <v>6.55</v>
      </c>
      <c r="AL30" s="2">
        <v>0</v>
      </c>
      <c r="AM30" s="2" t="s">
        <v>164</v>
      </c>
      <c r="AN30" s="4">
        <v>17</v>
      </c>
      <c r="AO30" s="2">
        <v>9.16</v>
      </c>
      <c r="AP30" s="5">
        <f t="shared" si="0"/>
        <v>6.5542359203020348</v>
      </c>
      <c r="AQ30" s="7"/>
      <c r="AR30" s="7"/>
    </row>
    <row r="31" spans="1:44" ht="15.75" customHeight="1" x14ac:dyDescent="0.25">
      <c r="A31" s="2" t="s">
        <v>165</v>
      </c>
      <c r="B31" s="2" t="s">
        <v>43</v>
      </c>
      <c r="C31" s="2" t="s">
        <v>166</v>
      </c>
      <c r="D31" s="2">
        <v>10.4</v>
      </c>
      <c r="E31" s="2">
        <v>1.37</v>
      </c>
      <c r="F31" s="3">
        <v>1945</v>
      </c>
      <c r="G31" s="3">
        <v>1257</v>
      </c>
      <c r="H31" s="2">
        <v>91.46</v>
      </c>
      <c r="I31" s="2" t="s">
        <v>88</v>
      </c>
      <c r="J31" s="2">
        <v>0</v>
      </c>
      <c r="K31" s="2">
        <v>38.450000000000003</v>
      </c>
      <c r="L31" s="2">
        <v>3.08</v>
      </c>
      <c r="M31" s="2">
        <v>0</v>
      </c>
      <c r="N31" s="2">
        <v>0</v>
      </c>
      <c r="O31" s="2">
        <v>-3.08</v>
      </c>
      <c r="P31" s="2">
        <v>491</v>
      </c>
      <c r="Q31" s="2">
        <v>0.25</v>
      </c>
      <c r="R31" s="2">
        <v>0.65</v>
      </c>
      <c r="S31" s="2">
        <v>0.65</v>
      </c>
      <c r="T31" s="2">
        <v>8.4</v>
      </c>
      <c r="U31" s="2">
        <v>18.899999999999999</v>
      </c>
      <c r="V31" s="2">
        <v>6.8</v>
      </c>
      <c r="W31" s="2">
        <v>1.3</v>
      </c>
      <c r="X31" s="2">
        <v>1.4</v>
      </c>
      <c r="Y31" s="2">
        <v>1.2</v>
      </c>
      <c r="Z31" s="2">
        <v>15.4</v>
      </c>
      <c r="AA31" s="2">
        <v>9.6</v>
      </c>
      <c r="AB31" s="2">
        <v>15.7</v>
      </c>
      <c r="AC31" s="2">
        <v>9.6</v>
      </c>
      <c r="AD31" s="2">
        <v>14.6</v>
      </c>
      <c r="AE31" s="2">
        <v>4.8</v>
      </c>
      <c r="AF31" s="2">
        <v>14.3</v>
      </c>
      <c r="AG31" s="2" t="s">
        <v>167</v>
      </c>
      <c r="AH31" s="8"/>
      <c r="AI31" s="8"/>
      <c r="AJ31" s="2" t="s">
        <v>168</v>
      </c>
      <c r="AK31" s="2">
        <v>3.7</v>
      </c>
      <c r="AL31" s="2">
        <v>73</v>
      </c>
      <c r="AM31" s="2" t="s">
        <v>169</v>
      </c>
      <c r="AN31" s="4">
        <v>27.4</v>
      </c>
      <c r="AO31" s="2">
        <v>10.8</v>
      </c>
      <c r="AP31" s="5">
        <f t="shared" si="0"/>
        <v>10.563886130369161</v>
      </c>
      <c r="AQ31" s="7"/>
      <c r="AR31" s="7"/>
    </row>
    <row r="32" spans="1:44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9"/>
      <c r="AO32" s="8"/>
      <c r="AP32" s="9"/>
      <c r="AQ32" s="7"/>
      <c r="AR32" s="7"/>
    </row>
    <row r="33" spans="1:44" ht="15.75" customHeight="1" x14ac:dyDescent="0.25">
      <c r="A33" s="4" t="s">
        <v>170</v>
      </c>
      <c r="B33" s="8"/>
      <c r="C33" s="4" t="s">
        <v>171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9"/>
      <c r="AO33" s="8"/>
      <c r="AP33" s="9"/>
      <c r="AQ33" s="7"/>
      <c r="AR33" s="7"/>
    </row>
    <row r="34" spans="1:44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9"/>
      <c r="AO34" s="8"/>
      <c r="AP34" s="9"/>
      <c r="AQ34" s="7"/>
      <c r="AR34" s="7"/>
    </row>
    <row r="35" spans="1:44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9"/>
      <c r="AO35" s="8"/>
      <c r="AP35" s="9"/>
      <c r="AQ35" s="7"/>
      <c r="AR35" s="7"/>
    </row>
    <row r="36" spans="1:44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9"/>
      <c r="AO36" s="8"/>
      <c r="AP36" s="9"/>
      <c r="AQ36" s="7"/>
      <c r="AR36" s="7"/>
    </row>
    <row r="37" spans="1:44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9"/>
      <c r="AO37" s="8"/>
      <c r="AP37" s="9"/>
      <c r="AQ37" s="7"/>
      <c r="AR37" s="7"/>
    </row>
    <row r="38" spans="1:44" ht="1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9"/>
      <c r="AO38" s="8"/>
      <c r="AP38" s="9"/>
      <c r="AQ38" s="7"/>
      <c r="AR38" s="7"/>
    </row>
    <row r="39" spans="1:44" ht="18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9"/>
      <c r="AO39" s="8"/>
      <c r="AP39" s="9"/>
      <c r="AQ39" s="7"/>
      <c r="AR39" s="7"/>
    </row>
    <row r="40" spans="1:44" ht="18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9"/>
      <c r="AO40" s="8"/>
      <c r="AP40" s="9"/>
      <c r="AQ40" s="7"/>
      <c r="AR40" s="7"/>
    </row>
    <row r="41" spans="1:44" ht="18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9"/>
      <c r="AO41" s="8"/>
      <c r="AP41" s="9"/>
      <c r="AQ41" s="7"/>
      <c r="AR41" s="7"/>
    </row>
    <row r="42" spans="1:44" ht="18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9"/>
      <c r="AO42" s="8"/>
      <c r="AP42" s="9"/>
      <c r="AQ42" s="7"/>
      <c r="AR42" s="7"/>
    </row>
    <row r="43" spans="1:44" ht="1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9"/>
      <c r="AO43" s="8"/>
      <c r="AP43" s="9"/>
      <c r="AQ43" s="7"/>
      <c r="AR43" s="7"/>
    </row>
    <row r="44" spans="1:44" ht="1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9"/>
      <c r="AO44" s="8"/>
      <c r="AP44" s="9"/>
      <c r="AQ44" s="7"/>
      <c r="AR44" s="7"/>
    </row>
    <row r="45" spans="1:44" ht="1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9"/>
      <c r="AO45" s="8"/>
      <c r="AP45" s="9"/>
      <c r="AQ45" s="7"/>
      <c r="AR45" s="7"/>
    </row>
    <row r="46" spans="1:44" ht="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9"/>
      <c r="AO46" s="8"/>
      <c r="AP46" s="9"/>
      <c r="AQ46" s="7"/>
      <c r="AR46" s="7"/>
    </row>
    <row r="47" spans="1:44" ht="1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9"/>
      <c r="AO47" s="8"/>
      <c r="AP47" s="9"/>
      <c r="AQ47" s="7"/>
      <c r="AR47" s="7"/>
    </row>
    <row r="48" spans="1:44" ht="18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9"/>
      <c r="AO48" s="8"/>
      <c r="AP48" s="9"/>
      <c r="AQ48" s="7"/>
      <c r="AR48" s="7"/>
    </row>
    <row r="49" spans="1:44" ht="1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9"/>
      <c r="AO49" s="8"/>
      <c r="AP49" s="9"/>
      <c r="AQ49" s="7"/>
      <c r="AR49" s="7"/>
    </row>
    <row r="50" spans="1:44" ht="1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9"/>
      <c r="AO50" s="8"/>
      <c r="AP50" s="9"/>
      <c r="AQ50" s="7"/>
      <c r="AR50" s="7"/>
    </row>
    <row r="51" spans="1:44" ht="1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9"/>
      <c r="AO51" s="8"/>
      <c r="AP51" s="9"/>
      <c r="AQ51" s="7"/>
      <c r="AR51" s="7"/>
    </row>
    <row r="52" spans="1:44" ht="1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9"/>
      <c r="AO52" s="8"/>
      <c r="AP52" s="9"/>
      <c r="AQ52" s="7"/>
      <c r="AR52" s="7"/>
    </row>
    <row r="53" spans="1:44" ht="1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9"/>
      <c r="AO53" s="8"/>
      <c r="AP53" s="9"/>
      <c r="AQ53" s="7"/>
      <c r="AR53" s="7"/>
    </row>
    <row r="54" spans="1:44" ht="18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9"/>
      <c r="AO54" s="8"/>
      <c r="AP54" s="9"/>
      <c r="AQ54" s="7"/>
      <c r="AR54" s="7"/>
    </row>
    <row r="55" spans="1:44" ht="18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9"/>
      <c r="AO55" s="8"/>
      <c r="AP55" s="9"/>
      <c r="AQ55" s="7"/>
      <c r="AR55" s="7"/>
    </row>
    <row r="56" spans="1:44" ht="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9"/>
      <c r="AO56" s="8"/>
      <c r="AP56" s="9"/>
      <c r="AQ56" s="7"/>
      <c r="AR56" s="7"/>
    </row>
    <row r="57" spans="1:44" ht="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9"/>
      <c r="AO57" s="8"/>
      <c r="AP57" s="9"/>
      <c r="AQ57" s="7"/>
      <c r="AR57" s="7"/>
    </row>
    <row r="58" spans="1:44" ht="1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9"/>
      <c r="AO58" s="8"/>
      <c r="AP58" s="9"/>
      <c r="AQ58" s="7"/>
      <c r="AR58" s="7"/>
    </row>
    <row r="59" spans="1:44" ht="1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9"/>
      <c r="AO59" s="8"/>
      <c r="AP59" s="9"/>
      <c r="AQ59" s="7"/>
      <c r="AR59" s="7"/>
    </row>
    <row r="60" spans="1:44" ht="1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9"/>
      <c r="AO60" s="8"/>
      <c r="AP60" s="9"/>
      <c r="AQ60" s="7"/>
      <c r="AR60" s="7"/>
    </row>
    <row r="61" spans="1:44" ht="18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9"/>
      <c r="AO61" s="8"/>
      <c r="AP61" s="9"/>
      <c r="AQ61" s="7"/>
      <c r="AR61" s="7"/>
    </row>
    <row r="62" spans="1:44" ht="1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9"/>
      <c r="AO62" s="8"/>
      <c r="AP62" s="9"/>
      <c r="AQ62" s="7"/>
      <c r="AR62" s="7"/>
    </row>
    <row r="63" spans="1:44" ht="18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9"/>
      <c r="AO63" s="8"/>
      <c r="AP63" s="9"/>
      <c r="AQ63" s="7"/>
      <c r="AR63" s="7"/>
    </row>
    <row r="64" spans="1:44" ht="18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9"/>
      <c r="AO64" s="8"/>
      <c r="AP64" s="9"/>
      <c r="AQ64" s="7"/>
      <c r="AR64" s="7"/>
    </row>
    <row r="65" spans="1:44" ht="18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9"/>
      <c r="AO65" s="8"/>
      <c r="AP65" s="9"/>
      <c r="AQ65" s="7"/>
      <c r="AR65" s="7"/>
    </row>
    <row r="66" spans="1:44" ht="18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9"/>
      <c r="AO66" s="8"/>
      <c r="AP66" s="9"/>
      <c r="AQ66" s="7"/>
      <c r="AR66" s="7"/>
    </row>
    <row r="67" spans="1:44" ht="18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9"/>
      <c r="AO67" s="8"/>
      <c r="AP67" s="9"/>
      <c r="AQ67" s="7"/>
      <c r="AR67" s="7"/>
    </row>
    <row r="68" spans="1:44" ht="1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9"/>
      <c r="AO68" s="8"/>
      <c r="AP68" s="9"/>
      <c r="AQ68" s="7"/>
      <c r="AR68" s="7"/>
    </row>
    <row r="69" spans="1:44" ht="18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9"/>
      <c r="AO69" s="8"/>
      <c r="AP69" s="9"/>
      <c r="AQ69" s="7"/>
      <c r="AR69" s="7"/>
    </row>
    <row r="70" spans="1:44" ht="18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9"/>
      <c r="AO70" s="8"/>
      <c r="AP70" s="9"/>
      <c r="AQ70" s="7"/>
      <c r="AR70" s="7"/>
    </row>
    <row r="71" spans="1:44" ht="18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9"/>
      <c r="AO71" s="8"/>
      <c r="AP71" s="9"/>
      <c r="AQ71" s="7"/>
      <c r="AR71" s="7"/>
    </row>
    <row r="72" spans="1:44" ht="18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9"/>
      <c r="AO72" s="8"/>
      <c r="AP72" s="9"/>
      <c r="AQ72" s="7"/>
      <c r="AR72" s="7"/>
    </row>
    <row r="73" spans="1:44" ht="18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9"/>
      <c r="AO73" s="8"/>
      <c r="AP73" s="9"/>
      <c r="AQ73" s="7"/>
      <c r="AR73" s="7"/>
    </row>
    <row r="74" spans="1:44" ht="18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9"/>
      <c r="AO74" s="8"/>
      <c r="AP74" s="9"/>
      <c r="AQ74" s="7"/>
      <c r="AR74" s="7"/>
    </row>
    <row r="75" spans="1:44" ht="18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9"/>
      <c r="AO75" s="8"/>
      <c r="AP75" s="9"/>
      <c r="AQ75" s="7"/>
      <c r="AR75" s="7"/>
    </row>
    <row r="76" spans="1:44" ht="18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9"/>
      <c r="AO76" s="8"/>
      <c r="AP76" s="9"/>
      <c r="AQ76" s="7"/>
      <c r="AR76" s="7"/>
    </row>
    <row r="77" spans="1:44" ht="18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9"/>
      <c r="AO77" s="8"/>
      <c r="AP77" s="9"/>
      <c r="AQ77" s="7"/>
      <c r="AR77" s="7"/>
    </row>
    <row r="78" spans="1:44" ht="18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9"/>
      <c r="AO78" s="8"/>
      <c r="AP78" s="9"/>
      <c r="AQ78" s="7"/>
      <c r="AR78" s="7"/>
    </row>
    <row r="79" spans="1:44" ht="18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9"/>
      <c r="AO79" s="8"/>
      <c r="AP79" s="9"/>
      <c r="AQ79" s="7"/>
      <c r="AR79" s="7"/>
    </row>
    <row r="80" spans="1:44" ht="18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9"/>
      <c r="AO80" s="8"/>
      <c r="AP80" s="9"/>
      <c r="AQ80" s="7"/>
      <c r="AR80" s="7"/>
    </row>
    <row r="81" spans="1:44" ht="18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9"/>
      <c r="AO81" s="8"/>
      <c r="AP81" s="9"/>
      <c r="AQ81" s="7"/>
      <c r="AR81" s="7"/>
    </row>
    <row r="82" spans="1:44" ht="18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9"/>
      <c r="AO82" s="8"/>
      <c r="AP82" s="9"/>
      <c r="AQ82" s="7"/>
      <c r="AR82" s="7"/>
    </row>
    <row r="83" spans="1:44" ht="18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9"/>
      <c r="AO83" s="8"/>
      <c r="AP83" s="9"/>
      <c r="AQ83" s="7"/>
      <c r="AR83" s="7"/>
    </row>
    <row r="84" spans="1:44" ht="18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9"/>
      <c r="AO84" s="8"/>
      <c r="AP84" s="9"/>
      <c r="AQ84" s="7"/>
      <c r="AR84" s="7"/>
    </row>
    <row r="85" spans="1:44" ht="18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9"/>
      <c r="AO85" s="8"/>
      <c r="AP85" s="9"/>
      <c r="AQ85" s="7"/>
      <c r="AR85" s="7"/>
    </row>
    <row r="86" spans="1:44" ht="18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9"/>
      <c r="AO86" s="8"/>
      <c r="AP86" s="9"/>
      <c r="AQ86" s="7"/>
      <c r="AR86" s="7"/>
    </row>
    <row r="87" spans="1:44" ht="18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9"/>
      <c r="AO87" s="8"/>
      <c r="AP87" s="9"/>
      <c r="AQ87" s="7"/>
      <c r="AR87" s="7"/>
    </row>
    <row r="88" spans="1:44" ht="18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9"/>
      <c r="AO88" s="8"/>
      <c r="AP88" s="9"/>
      <c r="AQ88" s="7"/>
      <c r="AR88" s="7"/>
    </row>
    <row r="89" spans="1:44" ht="18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9"/>
      <c r="AO89" s="8"/>
      <c r="AP89" s="9"/>
      <c r="AQ89" s="7"/>
      <c r="AR89" s="7"/>
    </row>
    <row r="90" spans="1:44" ht="18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9"/>
      <c r="AO90" s="8"/>
      <c r="AP90" s="9"/>
      <c r="AQ90" s="7"/>
      <c r="AR90" s="7"/>
    </row>
    <row r="91" spans="1:44" ht="18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9"/>
      <c r="AO91" s="8"/>
      <c r="AP91" s="9"/>
      <c r="AQ91" s="7"/>
      <c r="AR91" s="7"/>
    </row>
    <row r="92" spans="1:44" ht="18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9"/>
      <c r="AO92" s="8"/>
      <c r="AP92" s="9"/>
      <c r="AQ92" s="7"/>
      <c r="AR92" s="7"/>
    </row>
    <row r="93" spans="1:44" ht="18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9"/>
      <c r="AO93" s="8"/>
      <c r="AP93" s="9"/>
      <c r="AQ93" s="7"/>
      <c r="AR93" s="7"/>
    </row>
    <row r="94" spans="1:44" ht="18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9"/>
      <c r="AO94" s="8"/>
      <c r="AP94" s="9"/>
      <c r="AQ94" s="7"/>
      <c r="AR94" s="7"/>
    </row>
    <row r="95" spans="1:44" ht="18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9"/>
      <c r="AO95" s="8"/>
      <c r="AP95" s="9"/>
      <c r="AQ95" s="7"/>
      <c r="AR95" s="7"/>
    </row>
    <row r="96" spans="1:44" ht="18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9"/>
      <c r="AO96" s="8"/>
      <c r="AP96" s="9"/>
      <c r="AQ96" s="7"/>
      <c r="AR96" s="7"/>
    </row>
    <row r="97" spans="1:44" ht="18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9"/>
      <c r="AO97" s="8"/>
      <c r="AP97" s="9"/>
      <c r="AQ97" s="7"/>
      <c r="AR97" s="7"/>
    </row>
    <row r="98" spans="1:44" ht="18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9"/>
      <c r="AO98" s="8"/>
      <c r="AP98" s="9"/>
      <c r="AQ98" s="7"/>
      <c r="AR98" s="7"/>
    </row>
    <row r="99" spans="1:44" ht="18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9"/>
      <c r="AO99" s="8"/>
      <c r="AP99" s="9"/>
      <c r="AQ99" s="7"/>
      <c r="AR99" s="7"/>
    </row>
    <row r="100" spans="1:44" ht="18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9"/>
      <c r="AO100" s="8"/>
      <c r="AP100" s="9"/>
      <c r="AQ100" s="7"/>
      <c r="AR100" s="7"/>
    </row>
    <row r="101" spans="1:44" ht="18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9"/>
      <c r="AO101" s="8"/>
      <c r="AP101" s="9"/>
      <c r="AQ101" s="7"/>
      <c r="AR101" s="7"/>
    </row>
    <row r="102" spans="1:44" ht="18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9"/>
      <c r="AO102" s="8"/>
      <c r="AP102" s="9"/>
      <c r="AQ102" s="7"/>
      <c r="AR102" s="7"/>
    </row>
    <row r="103" spans="1:44" ht="18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9"/>
      <c r="AO103" s="8"/>
      <c r="AP103" s="9"/>
      <c r="AQ103" s="7"/>
      <c r="AR103" s="7"/>
    </row>
    <row r="104" spans="1:44" ht="18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9"/>
      <c r="AO104" s="8"/>
      <c r="AP104" s="9"/>
      <c r="AQ104" s="7"/>
      <c r="AR104" s="7"/>
    </row>
    <row r="105" spans="1:44" ht="18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9"/>
      <c r="AO105" s="8"/>
      <c r="AP105" s="9"/>
      <c r="AQ105" s="7"/>
      <c r="AR105" s="7"/>
    </row>
    <row r="106" spans="1:44" ht="18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9"/>
      <c r="AO106" s="8"/>
      <c r="AP106" s="9"/>
      <c r="AQ106" s="7"/>
      <c r="AR106" s="7"/>
    </row>
    <row r="107" spans="1:44" ht="18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9"/>
      <c r="AO107" s="8"/>
      <c r="AP107" s="9"/>
      <c r="AQ107" s="7"/>
      <c r="AR107" s="7"/>
    </row>
    <row r="108" spans="1:44" ht="18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9"/>
      <c r="AO108" s="8"/>
      <c r="AP108" s="9"/>
      <c r="AQ108" s="7"/>
      <c r="AR108" s="7"/>
    </row>
    <row r="109" spans="1:44" ht="18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9"/>
      <c r="AO109" s="8"/>
      <c r="AP109" s="9"/>
      <c r="AQ109" s="7"/>
      <c r="AR109" s="7"/>
    </row>
    <row r="110" spans="1:44" ht="18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9"/>
      <c r="AO110" s="8"/>
      <c r="AP110" s="9"/>
      <c r="AQ110" s="7"/>
      <c r="AR110" s="7"/>
    </row>
    <row r="111" spans="1:44" ht="18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9"/>
      <c r="AO111" s="8"/>
      <c r="AP111" s="9"/>
      <c r="AQ111" s="7"/>
      <c r="AR111" s="7"/>
    </row>
    <row r="112" spans="1:44" ht="18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9"/>
      <c r="AO112" s="8"/>
      <c r="AP112" s="9"/>
      <c r="AQ112" s="7"/>
      <c r="AR112" s="7"/>
    </row>
    <row r="113" spans="1:44" ht="18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9"/>
      <c r="AO113" s="8"/>
      <c r="AP113" s="9"/>
      <c r="AQ113" s="7"/>
      <c r="AR113" s="7"/>
    </row>
    <row r="114" spans="1:44" ht="18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9"/>
      <c r="AO114" s="8"/>
      <c r="AP114" s="9"/>
      <c r="AQ114" s="7"/>
      <c r="AR114" s="7"/>
    </row>
    <row r="115" spans="1:44" ht="18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9"/>
      <c r="AO115" s="8"/>
      <c r="AP115" s="9"/>
      <c r="AQ115" s="7"/>
      <c r="AR115" s="7"/>
    </row>
    <row r="116" spans="1:44" ht="18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9"/>
      <c r="AO116" s="8"/>
      <c r="AP116" s="9"/>
      <c r="AQ116" s="7"/>
      <c r="AR116" s="7"/>
    </row>
    <row r="117" spans="1:44" ht="18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9"/>
      <c r="AO117" s="8"/>
      <c r="AP117" s="9"/>
      <c r="AQ117" s="7"/>
      <c r="AR117" s="7"/>
    </row>
    <row r="118" spans="1:44" ht="18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9"/>
      <c r="AO118" s="8"/>
      <c r="AP118" s="9"/>
      <c r="AQ118" s="7"/>
      <c r="AR118" s="7"/>
    </row>
    <row r="119" spans="1:44" ht="18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9"/>
      <c r="AO119" s="8"/>
      <c r="AP119" s="9"/>
      <c r="AQ119" s="7"/>
      <c r="AR119" s="7"/>
    </row>
    <row r="120" spans="1:44" ht="18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9"/>
      <c r="AO120" s="8"/>
      <c r="AP120" s="9"/>
      <c r="AQ120" s="7"/>
      <c r="AR120" s="7"/>
    </row>
    <row r="121" spans="1:44" ht="18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9"/>
      <c r="AO121" s="8"/>
      <c r="AP121" s="9"/>
      <c r="AQ121" s="7"/>
      <c r="AR121" s="7"/>
    </row>
    <row r="122" spans="1:44" ht="18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9"/>
      <c r="AO122" s="8"/>
      <c r="AP122" s="9"/>
      <c r="AQ122" s="7"/>
      <c r="AR122" s="7"/>
    </row>
    <row r="123" spans="1:44" ht="18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9"/>
      <c r="AO123" s="8"/>
      <c r="AP123" s="9"/>
      <c r="AQ123" s="7"/>
      <c r="AR123" s="7"/>
    </row>
    <row r="124" spans="1:44" ht="18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9"/>
      <c r="AO124" s="8"/>
      <c r="AP124" s="9"/>
      <c r="AQ124" s="7"/>
      <c r="AR124" s="7"/>
    </row>
    <row r="125" spans="1:44" ht="18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9"/>
      <c r="AO125" s="8"/>
      <c r="AP125" s="9"/>
      <c r="AQ125" s="7"/>
      <c r="AR125" s="7"/>
    </row>
    <row r="126" spans="1:44" ht="18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9"/>
      <c r="AO126" s="8"/>
      <c r="AP126" s="9"/>
      <c r="AQ126" s="7"/>
      <c r="AR126" s="7"/>
    </row>
    <row r="127" spans="1:44" ht="18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9"/>
      <c r="AO127" s="8"/>
      <c r="AP127" s="9"/>
      <c r="AQ127" s="7"/>
      <c r="AR127" s="7"/>
    </row>
    <row r="128" spans="1:44" ht="18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9"/>
      <c r="AO128" s="8"/>
      <c r="AP128" s="9"/>
      <c r="AQ128" s="7"/>
      <c r="AR128" s="7"/>
    </row>
    <row r="129" spans="1:44" ht="18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9"/>
      <c r="AO129" s="8"/>
      <c r="AP129" s="9"/>
      <c r="AQ129" s="7"/>
      <c r="AR129" s="7"/>
    </row>
    <row r="130" spans="1:44" ht="18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9"/>
      <c r="AO130" s="8"/>
      <c r="AP130" s="9"/>
      <c r="AQ130" s="7"/>
      <c r="AR130" s="7"/>
    </row>
    <row r="131" spans="1:44" ht="18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9"/>
      <c r="AO131" s="8"/>
      <c r="AP131" s="9"/>
      <c r="AQ131" s="7"/>
      <c r="AR131" s="7"/>
    </row>
    <row r="132" spans="1:44" ht="18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9"/>
      <c r="AO132" s="8"/>
      <c r="AP132" s="9"/>
      <c r="AQ132" s="7"/>
      <c r="AR132" s="7"/>
    </row>
    <row r="133" spans="1:44" ht="18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9"/>
      <c r="AO133" s="8"/>
      <c r="AP133" s="9"/>
      <c r="AQ133" s="7"/>
      <c r="AR133" s="7"/>
    </row>
    <row r="134" spans="1:44" ht="18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9"/>
      <c r="AO134" s="8"/>
      <c r="AP134" s="9"/>
      <c r="AQ134" s="7"/>
      <c r="AR134" s="7"/>
    </row>
    <row r="135" spans="1:44" ht="18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9"/>
      <c r="AO135" s="8"/>
      <c r="AP135" s="9"/>
      <c r="AQ135" s="7"/>
      <c r="AR135" s="7"/>
    </row>
    <row r="136" spans="1:44" ht="18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9"/>
      <c r="AO136" s="8"/>
      <c r="AP136" s="9"/>
      <c r="AQ136" s="7"/>
      <c r="AR136" s="7"/>
    </row>
    <row r="137" spans="1:44" ht="18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9"/>
      <c r="AO137" s="8"/>
      <c r="AP137" s="9"/>
      <c r="AQ137" s="7"/>
      <c r="AR137" s="7"/>
    </row>
    <row r="138" spans="1:44" ht="18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9"/>
      <c r="AO138" s="8"/>
      <c r="AP138" s="9"/>
      <c r="AQ138" s="7"/>
      <c r="AR138" s="7"/>
    </row>
    <row r="139" spans="1:44" ht="18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9"/>
      <c r="AO139" s="8"/>
      <c r="AP139" s="9"/>
      <c r="AQ139" s="7"/>
      <c r="AR139" s="7"/>
    </row>
    <row r="140" spans="1:44" ht="18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9"/>
      <c r="AO140" s="8"/>
      <c r="AP140" s="9"/>
      <c r="AQ140" s="7"/>
      <c r="AR140" s="7"/>
    </row>
    <row r="141" spans="1:44" ht="18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9"/>
      <c r="AO141" s="8"/>
      <c r="AP141" s="9"/>
      <c r="AQ141" s="7"/>
      <c r="AR141" s="7"/>
    </row>
    <row r="142" spans="1:44" ht="18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9"/>
      <c r="AO142" s="8"/>
      <c r="AP142" s="9"/>
      <c r="AQ142" s="7"/>
      <c r="AR142" s="7"/>
    </row>
    <row r="143" spans="1:44" ht="18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9"/>
      <c r="AO143" s="8"/>
      <c r="AP143" s="9"/>
      <c r="AQ143" s="7"/>
      <c r="AR143" s="7"/>
    </row>
    <row r="144" spans="1:44" ht="18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9"/>
      <c r="AO144" s="8"/>
      <c r="AP144" s="9"/>
      <c r="AQ144" s="7"/>
      <c r="AR144" s="7"/>
    </row>
    <row r="145" spans="1:44" ht="18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9"/>
      <c r="AO145" s="8"/>
      <c r="AP145" s="9"/>
      <c r="AQ145" s="7"/>
      <c r="AR145" s="7"/>
    </row>
    <row r="146" spans="1:44" ht="18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9"/>
      <c r="AO146" s="8"/>
      <c r="AP146" s="9"/>
      <c r="AQ146" s="7"/>
      <c r="AR146" s="7"/>
    </row>
    <row r="147" spans="1:44" ht="18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9"/>
      <c r="AO147" s="8"/>
      <c r="AP147" s="9"/>
      <c r="AQ147" s="7"/>
      <c r="AR147" s="7"/>
    </row>
    <row r="148" spans="1:44" ht="18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9"/>
      <c r="AO148" s="8"/>
      <c r="AP148" s="9"/>
      <c r="AQ148" s="7"/>
      <c r="AR148" s="7"/>
    </row>
    <row r="149" spans="1:44" ht="18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9"/>
      <c r="AO149" s="8"/>
      <c r="AP149" s="9"/>
      <c r="AQ149" s="7"/>
      <c r="AR149" s="7"/>
    </row>
    <row r="150" spans="1:44" ht="18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9"/>
      <c r="AO150" s="8"/>
      <c r="AP150" s="9"/>
      <c r="AQ150" s="7"/>
      <c r="AR150" s="7"/>
    </row>
    <row r="151" spans="1:44" ht="18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9"/>
      <c r="AO151" s="8"/>
      <c r="AP151" s="9"/>
      <c r="AQ151" s="7"/>
      <c r="AR151" s="7"/>
    </row>
    <row r="152" spans="1:44" ht="18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9"/>
      <c r="AO152" s="8"/>
      <c r="AP152" s="9"/>
      <c r="AQ152" s="7"/>
      <c r="AR152" s="7"/>
    </row>
    <row r="153" spans="1:44" ht="18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9"/>
      <c r="AO153" s="8"/>
      <c r="AP153" s="9"/>
      <c r="AQ153" s="7"/>
      <c r="AR153" s="7"/>
    </row>
    <row r="154" spans="1:44" ht="18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9"/>
      <c r="AO154" s="8"/>
      <c r="AP154" s="9"/>
      <c r="AQ154" s="7"/>
      <c r="AR154" s="7"/>
    </row>
    <row r="155" spans="1:44" ht="18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9"/>
      <c r="AO155" s="8"/>
      <c r="AP155" s="9"/>
      <c r="AQ155" s="7"/>
      <c r="AR155" s="7"/>
    </row>
    <row r="156" spans="1:44" ht="18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9"/>
      <c r="AO156" s="8"/>
      <c r="AP156" s="9"/>
      <c r="AQ156" s="7"/>
      <c r="AR156" s="7"/>
    </row>
    <row r="157" spans="1:44" ht="18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9"/>
      <c r="AO157" s="8"/>
      <c r="AP157" s="9"/>
      <c r="AQ157" s="7"/>
      <c r="AR157" s="7"/>
    </row>
    <row r="158" spans="1:44" ht="18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9"/>
      <c r="AO158" s="8"/>
      <c r="AP158" s="9"/>
      <c r="AQ158" s="7"/>
      <c r="AR158" s="7"/>
    </row>
    <row r="159" spans="1:44" ht="18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9"/>
      <c r="AO159" s="8"/>
      <c r="AP159" s="9"/>
      <c r="AQ159" s="7"/>
      <c r="AR159" s="7"/>
    </row>
    <row r="160" spans="1:44" ht="18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9"/>
      <c r="AO160" s="8"/>
      <c r="AP160" s="9"/>
      <c r="AQ160" s="7"/>
      <c r="AR160" s="7"/>
    </row>
    <row r="161" spans="1:44" ht="18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9"/>
      <c r="AO161" s="8"/>
      <c r="AP161" s="9"/>
      <c r="AQ161" s="7"/>
      <c r="AR161" s="7"/>
    </row>
    <row r="162" spans="1:44" ht="18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9"/>
      <c r="AO162" s="8"/>
      <c r="AP162" s="9"/>
      <c r="AQ162" s="7"/>
      <c r="AR162" s="7"/>
    </row>
    <row r="163" spans="1:44" ht="18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9"/>
      <c r="AO163" s="8"/>
      <c r="AP163" s="9"/>
      <c r="AQ163" s="7"/>
      <c r="AR163" s="7"/>
    </row>
    <row r="164" spans="1:44" ht="18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9"/>
      <c r="AO164" s="8"/>
      <c r="AP164" s="9"/>
      <c r="AQ164" s="7"/>
      <c r="AR164" s="7"/>
    </row>
    <row r="165" spans="1:44" ht="18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9"/>
      <c r="AO165" s="8"/>
      <c r="AP165" s="9"/>
      <c r="AQ165" s="7"/>
      <c r="AR165" s="7"/>
    </row>
    <row r="166" spans="1:44" ht="18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9"/>
      <c r="AO166" s="8"/>
      <c r="AP166" s="9"/>
      <c r="AQ166" s="7"/>
      <c r="AR166" s="7"/>
    </row>
    <row r="167" spans="1:44" ht="18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9"/>
      <c r="AO167" s="8"/>
      <c r="AP167" s="9"/>
      <c r="AQ167" s="7"/>
      <c r="AR167" s="7"/>
    </row>
    <row r="168" spans="1:44" ht="18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9"/>
      <c r="AO168" s="8"/>
      <c r="AP168" s="9"/>
      <c r="AQ168" s="7"/>
      <c r="AR168" s="7"/>
    </row>
    <row r="169" spans="1:44" ht="18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9"/>
      <c r="AO169" s="8"/>
      <c r="AP169" s="9"/>
      <c r="AQ169" s="7"/>
      <c r="AR169" s="7"/>
    </row>
    <row r="170" spans="1:44" ht="18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9"/>
      <c r="AO170" s="8"/>
      <c r="AP170" s="9"/>
      <c r="AQ170" s="7"/>
      <c r="AR170" s="7"/>
    </row>
    <row r="171" spans="1:44" ht="18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9"/>
      <c r="AO171" s="8"/>
      <c r="AP171" s="9"/>
      <c r="AQ171" s="7"/>
      <c r="AR171" s="7"/>
    </row>
    <row r="172" spans="1:44" ht="18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9"/>
      <c r="AO172" s="8"/>
      <c r="AP172" s="9"/>
      <c r="AQ172" s="7"/>
      <c r="AR172" s="7"/>
    </row>
    <row r="173" spans="1:44" ht="18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9"/>
      <c r="AO173" s="8"/>
      <c r="AP173" s="9"/>
      <c r="AQ173" s="7"/>
      <c r="AR173" s="7"/>
    </row>
    <row r="174" spans="1:44" ht="18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9"/>
      <c r="AO174" s="8"/>
      <c r="AP174" s="9"/>
      <c r="AQ174" s="7"/>
      <c r="AR174" s="7"/>
    </row>
    <row r="175" spans="1:44" ht="18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9"/>
      <c r="AO175" s="8"/>
      <c r="AP175" s="9"/>
      <c r="AQ175" s="7"/>
      <c r="AR175" s="7"/>
    </row>
    <row r="176" spans="1:44" ht="18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9"/>
      <c r="AO176" s="8"/>
      <c r="AP176" s="9"/>
      <c r="AQ176" s="7"/>
      <c r="AR176" s="7"/>
    </row>
    <row r="177" spans="1:44" ht="18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9"/>
      <c r="AO177" s="8"/>
      <c r="AP177" s="9"/>
      <c r="AQ177" s="7"/>
      <c r="AR177" s="7"/>
    </row>
    <row r="178" spans="1:44" ht="18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9"/>
      <c r="AO178" s="8"/>
      <c r="AP178" s="9"/>
      <c r="AQ178" s="7"/>
      <c r="AR178" s="7"/>
    </row>
    <row r="179" spans="1:44" ht="18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9"/>
      <c r="AO179" s="8"/>
      <c r="AP179" s="9"/>
      <c r="AQ179" s="7"/>
      <c r="AR179" s="7"/>
    </row>
    <row r="180" spans="1:44" ht="18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9"/>
      <c r="AO180" s="8"/>
      <c r="AP180" s="9"/>
      <c r="AQ180" s="7"/>
      <c r="AR180" s="7"/>
    </row>
    <row r="181" spans="1:44" ht="18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9"/>
      <c r="AO181" s="8"/>
      <c r="AP181" s="9"/>
      <c r="AQ181" s="7"/>
      <c r="AR181" s="7"/>
    </row>
    <row r="182" spans="1:44" ht="18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9"/>
      <c r="AO182" s="8"/>
      <c r="AP182" s="9"/>
      <c r="AQ182" s="7"/>
      <c r="AR182" s="7"/>
    </row>
    <row r="183" spans="1:44" ht="18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9"/>
      <c r="AO183" s="8"/>
      <c r="AP183" s="9"/>
      <c r="AQ183" s="7"/>
      <c r="AR183" s="7"/>
    </row>
    <row r="184" spans="1:44" ht="18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9"/>
      <c r="AO184" s="8"/>
      <c r="AP184" s="9"/>
      <c r="AQ184" s="7"/>
      <c r="AR184" s="7"/>
    </row>
    <row r="185" spans="1:44" ht="18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9"/>
      <c r="AO185" s="8"/>
      <c r="AP185" s="9"/>
      <c r="AQ185" s="7"/>
      <c r="AR185" s="7"/>
    </row>
    <row r="186" spans="1:44" ht="18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9"/>
      <c r="AO186" s="8"/>
      <c r="AP186" s="9"/>
      <c r="AQ186" s="7"/>
      <c r="AR186" s="7"/>
    </row>
    <row r="187" spans="1:44" ht="18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9"/>
      <c r="AO187" s="8"/>
      <c r="AP187" s="9"/>
      <c r="AQ187" s="7"/>
      <c r="AR187" s="7"/>
    </row>
    <row r="188" spans="1:44" ht="18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9"/>
      <c r="AO188" s="8"/>
      <c r="AP188" s="9"/>
      <c r="AQ188" s="7"/>
      <c r="AR188" s="7"/>
    </row>
    <row r="189" spans="1:44" ht="18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9"/>
      <c r="AO189" s="8"/>
      <c r="AP189" s="9"/>
      <c r="AQ189" s="7"/>
      <c r="AR189" s="7"/>
    </row>
    <row r="190" spans="1:44" ht="18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9"/>
      <c r="AO190" s="8"/>
      <c r="AP190" s="9"/>
      <c r="AQ190" s="7"/>
      <c r="AR190" s="7"/>
    </row>
    <row r="191" spans="1:44" ht="18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9"/>
      <c r="AO191" s="8"/>
      <c r="AP191" s="9"/>
      <c r="AQ191" s="7"/>
      <c r="AR191" s="7"/>
    </row>
    <row r="192" spans="1:44" ht="18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9"/>
      <c r="AO192" s="8"/>
      <c r="AP192" s="9"/>
      <c r="AQ192" s="7"/>
      <c r="AR192" s="7"/>
    </row>
    <row r="193" spans="1:44" ht="18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9"/>
      <c r="AO193" s="8"/>
      <c r="AP193" s="9"/>
      <c r="AQ193" s="7"/>
      <c r="AR193" s="7"/>
    </row>
    <row r="194" spans="1:44" ht="18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9"/>
      <c r="AO194" s="8"/>
      <c r="AP194" s="9"/>
      <c r="AQ194" s="7"/>
      <c r="AR194" s="7"/>
    </row>
    <row r="195" spans="1:44" ht="18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9"/>
      <c r="AO195" s="8"/>
      <c r="AP195" s="9"/>
      <c r="AQ195" s="7"/>
      <c r="AR195" s="7"/>
    </row>
    <row r="196" spans="1:44" ht="18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9"/>
      <c r="AO196" s="8"/>
      <c r="AP196" s="9"/>
      <c r="AQ196" s="7"/>
      <c r="AR196" s="7"/>
    </row>
    <row r="197" spans="1:44" ht="18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9"/>
      <c r="AO197" s="8"/>
      <c r="AP197" s="9"/>
      <c r="AQ197" s="7"/>
      <c r="AR197" s="7"/>
    </row>
    <row r="198" spans="1:44" ht="18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9"/>
      <c r="AO198" s="8"/>
      <c r="AP198" s="9"/>
      <c r="AQ198" s="7"/>
      <c r="AR198" s="7"/>
    </row>
    <row r="199" spans="1:44" ht="18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9"/>
      <c r="AO199" s="8"/>
      <c r="AP199" s="9"/>
      <c r="AQ199" s="7"/>
      <c r="AR199" s="7"/>
    </row>
    <row r="200" spans="1:44" ht="18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9"/>
      <c r="AO200" s="8"/>
      <c r="AP200" s="9"/>
      <c r="AQ200" s="7"/>
      <c r="AR200" s="7"/>
    </row>
    <row r="201" spans="1:44" ht="18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9"/>
      <c r="AO201" s="8"/>
      <c r="AP201" s="9"/>
      <c r="AQ201" s="7"/>
      <c r="AR201" s="7"/>
    </row>
    <row r="202" spans="1:44" ht="18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9"/>
      <c r="AO202" s="8"/>
      <c r="AP202" s="9"/>
      <c r="AQ202" s="7"/>
      <c r="AR202" s="7"/>
    </row>
    <row r="203" spans="1:44" ht="18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9"/>
      <c r="AO203" s="8"/>
      <c r="AP203" s="9"/>
      <c r="AQ203" s="7"/>
      <c r="AR203" s="7"/>
    </row>
    <row r="204" spans="1:44" ht="18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9"/>
      <c r="AO204" s="8"/>
      <c r="AP204" s="9"/>
      <c r="AQ204" s="7"/>
      <c r="AR204" s="7"/>
    </row>
    <row r="205" spans="1:44" ht="18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9"/>
      <c r="AO205" s="8"/>
      <c r="AP205" s="9"/>
      <c r="AQ205" s="7"/>
      <c r="AR205" s="7"/>
    </row>
    <row r="206" spans="1:44" ht="18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9"/>
      <c r="AO206" s="8"/>
      <c r="AP206" s="9"/>
      <c r="AQ206" s="7"/>
      <c r="AR206" s="7"/>
    </row>
    <row r="207" spans="1:44" ht="18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9"/>
      <c r="AO207" s="8"/>
      <c r="AP207" s="9"/>
      <c r="AQ207" s="7"/>
      <c r="AR207" s="7"/>
    </row>
    <row r="208" spans="1:44" ht="18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9"/>
      <c r="AO208" s="8"/>
      <c r="AP208" s="9"/>
      <c r="AQ208" s="7"/>
      <c r="AR208" s="7"/>
    </row>
    <row r="209" spans="1:44" ht="18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9"/>
      <c r="AO209" s="8"/>
      <c r="AP209" s="9"/>
      <c r="AQ209" s="7"/>
      <c r="AR209" s="7"/>
    </row>
    <row r="210" spans="1:44" ht="18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9"/>
      <c r="AO210" s="8"/>
      <c r="AP210" s="9"/>
      <c r="AQ210" s="7"/>
      <c r="AR210" s="7"/>
    </row>
    <row r="211" spans="1:44" ht="18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9"/>
      <c r="AO211" s="8"/>
      <c r="AP211" s="9"/>
      <c r="AQ211" s="7"/>
      <c r="AR211" s="7"/>
    </row>
    <row r="212" spans="1:44" ht="18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9"/>
      <c r="AO212" s="8"/>
      <c r="AP212" s="9"/>
      <c r="AQ212" s="7"/>
      <c r="AR212" s="7"/>
    </row>
    <row r="213" spans="1:44" ht="18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9"/>
      <c r="AO213" s="8"/>
      <c r="AP213" s="9"/>
      <c r="AQ213" s="7"/>
      <c r="AR213" s="7"/>
    </row>
    <row r="214" spans="1:44" ht="18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9"/>
      <c r="AO214" s="8"/>
      <c r="AP214" s="9"/>
      <c r="AQ214" s="7"/>
      <c r="AR214" s="7"/>
    </row>
    <row r="215" spans="1:44" ht="18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9"/>
      <c r="AO215" s="8"/>
      <c r="AP215" s="9"/>
      <c r="AQ215" s="7"/>
      <c r="AR215" s="7"/>
    </row>
    <row r="216" spans="1:44" ht="18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9"/>
      <c r="AO216" s="8"/>
      <c r="AP216" s="9"/>
      <c r="AQ216" s="7"/>
      <c r="AR216" s="7"/>
    </row>
    <row r="217" spans="1:44" ht="18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9"/>
      <c r="AO217" s="8"/>
      <c r="AP217" s="9"/>
      <c r="AQ217" s="7"/>
      <c r="AR217" s="7"/>
    </row>
    <row r="218" spans="1:44" ht="18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9"/>
      <c r="AO218" s="8"/>
      <c r="AP218" s="9"/>
      <c r="AQ218" s="7"/>
      <c r="AR218" s="7"/>
    </row>
    <row r="219" spans="1:44" ht="18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9"/>
      <c r="AO219" s="8"/>
      <c r="AP219" s="9"/>
      <c r="AQ219" s="7"/>
      <c r="AR219" s="7"/>
    </row>
    <row r="220" spans="1:44" ht="18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9"/>
      <c r="AO220" s="8"/>
      <c r="AP220" s="9"/>
      <c r="AQ220" s="7"/>
      <c r="AR220" s="7"/>
    </row>
    <row r="221" spans="1:44" ht="18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9"/>
      <c r="AO221" s="8"/>
      <c r="AP221" s="9"/>
      <c r="AQ221" s="7"/>
      <c r="AR221" s="7"/>
    </row>
    <row r="222" spans="1:44" ht="18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9"/>
      <c r="AO222" s="8"/>
      <c r="AP222" s="9"/>
      <c r="AQ222" s="7"/>
      <c r="AR222" s="7"/>
    </row>
    <row r="223" spans="1:44" ht="18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9"/>
      <c r="AO223" s="8"/>
      <c r="AP223" s="9"/>
      <c r="AQ223" s="7"/>
      <c r="AR223" s="7"/>
    </row>
    <row r="224" spans="1:44" ht="18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9"/>
      <c r="AO224" s="8"/>
      <c r="AP224" s="9"/>
      <c r="AQ224" s="7"/>
      <c r="AR224" s="7"/>
    </row>
    <row r="225" spans="1:44" ht="18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9"/>
      <c r="AO225" s="8"/>
      <c r="AP225" s="9"/>
      <c r="AQ225" s="7"/>
      <c r="AR225" s="7"/>
    </row>
    <row r="226" spans="1:44" ht="18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9"/>
      <c r="AO226" s="8"/>
      <c r="AP226" s="9"/>
      <c r="AQ226" s="7"/>
      <c r="AR226" s="7"/>
    </row>
    <row r="227" spans="1:44" ht="18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9"/>
      <c r="AO227" s="8"/>
      <c r="AP227" s="9"/>
      <c r="AQ227" s="7"/>
      <c r="AR227" s="7"/>
    </row>
    <row r="228" spans="1:44" ht="18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9"/>
      <c r="AO228" s="8"/>
      <c r="AP228" s="9"/>
      <c r="AQ228" s="7"/>
      <c r="AR228" s="7"/>
    </row>
    <row r="229" spans="1:44" ht="18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9"/>
      <c r="AO229" s="8"/>
      <c r="AP229" s="9"/>
      <c r="AQ229" s="7"/>
      <c r="AR229" s="7"/>
    </row>
    <row r="230" spans="1:44" ht="18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9"/>
      <c r="AO230" s="8"/>
      <c r="AP230" s="9"/>
      <c r="AQ230" s="7"/>
      <c r="AR230" s="7"/>
    </row>
    <row r="231" spans="1:44" ht="18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9"/>
      <c r="AO231" s="8"/>
      <c r="AP231" s="9"/>
      <c r="AQ231" s="7"/>
      <c r="AR231" s="7"/>
    </row>
    <row r="232" spans="1:44" ht="18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9"/>
      <c r="AO232" s="8"/>
      <c r="AP232" s="9"/>
      <c r="AQ232" s="7"/>
      <c r="AR232" s="7"/>
    </row>
    <row r="233" spans="1:44" ht="18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9"/>
      <c r="AO233" s="8"/>
      <c r="AP233" s="9"/>
      <c r="AQ233" s="7"/>
      <c r="AR233" s="7"/>
    </row>
    <row r="234" spans="1:44" ht="18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9"/>
      <c r="AO234" s="8"/>
      <c r="AP234" s="9"/>
      <c r="AQ234" s="7"/>
      <c r="AR234" s="7"/>
    </row>
    <row r="235" spans="1:44" ht="18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9"/>
      <c r="AO235" s="8"/>
      <c r="AP235" s="9"/>
      <c r="AQ235" s="7"/>
      <c r="AR235" s="7"/>
    </row>
    <row r="236" spans="1:44" ht="18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9"/>
      <c r="AO236" s="8"/>
      <c r="AP236" s="9"/>
      <c r="AQ236" s="7"/>
      <c r="AR236" s="7"/>
    </row>
    <row r="237" spans="1:44" ht="18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9"/>
      <c r="AO237" s="8"/>
      <c r="AP237" s="9"/>
      <c r="AQ237" s="7"/>
      <c r="AR237" s="7"/>
    </row>
    <row r="238" spans="1:44" ht="18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9"/>
      <c r="AO238" s="8"/>
      <c r="AP238" s="9"/>
      <c r="AQ238" s="7"/>
      <c r="AR238" s="7"/>
    </row>
    <row r="239" spans="1:44" ht="18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9"/>
      <c r="AO239" s="8"/>
      <c r="AP239" s="9"/>
      <c r="AQ239" s="7"/>
      <c r="AR239" s="7"/>
    </row>
    <row r="240" spans="1:44" ht="18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9"/>
      <c r="AO240" s="8"/>
      <c r="AP240" s="9"/>
      <c r="AQ240" s="7"/>
      <c r="AR240" s="7"/>
    </row>
    <row r="241" spans="1:44" ht="18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9"/>
      <c r="AO241" s="8"/>
      <c r="AP241" s="9"/>
      <c r="AQ241" s="7"/>
      <c r="AR241" s="7"/>
    </row>
    <row r="242" spans="1:44" ht="18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9"/>
      <c r="AO242" s="8"/>
      <c r="AP242" s="9"/>
      <c r="AQ242" s="7"/>
      <c r="AR242" s="7"/>
    </row>
    <row r="243" spans="1:44" ht="18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9"/>
      <c r="AO243" s="8"/>
      <c r="AP243" s="9"/>
      <c r="AQ243" s="7"/>
      <c r="AR243" s="7"/>
    </row>
    <row r="244" spans="1:44" ht="18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9"/>
      <c r="AO244" s="8"/>
      <c r="AP244" s="9"/>
      <c r="AQ244" s="7"/>
      <c r="AR244" s="7"/>
    </row>
    <row r="245" spans="1:44" ht="18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9"/>
      <c r="AO245" s="8"/>
      <c r="AP245" s="9"/>
      <c r="AQ245" s="7"/>
      <c r="AR245" s="7"/>
    </row>
    <row r="246" spans="1:44" ht="18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9"/>
      <c r="AO246" s="8"/>
      <c r="AP246" s="9"/>
      <c r="AQ246" s="7"/>
      <c r="AR246" s="7"/>
    </row>
    <row r="247" spans="1:44" ht="18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9"/>
      <c r="AO247" s="8"/>
      <c r="AP247" s="9"/>
      <c r="AQ247" s="7"/>
      <c r="AR247" s="7"/>
    </row>
    <row r="248" spans="1:44" ht="18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9"/>
      <c r="AO248" s="8"/>
      <c r="AP248" s="9"/>
      <c r="AQ248" s="7"/>
      <c r="AR248" s="7"/>
    </row>
    <row r="249" spans="1:44" ht="18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9"/>
      <c r="AO249" s="8"/>
      <c r="AP249" s="9"/>
      <c r="AQ249" s="7"/>
      <c r="AR249" s="7"/>
    </row>
    <row r="250" spans="1:44" ht="18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9"/>
      <c r="AO250" s="8"/>
      <c r="AP250" s="9"/>
      <c r="AQ250" s="7"/>
      <c r="AR250" s="7"/>
    </row>
    <row r="251" spans="1:44" ht="18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9"/>
      <c r="AO251" s="8"/>
      <c r="AP251" s="9"/>
      <c r="AQ251" s="7"/>
      <c r="AR251" s="7"/>
    </row>
    <row r="252" spans="1:44" ht="18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9"/>
      <c r="AO252" s="8"/>
      <c r="AP252" s="9"/>
      <c r="AQ252" s="7"/>
      <c r="AR252" s="7"/>
    </row>
    <row r="253" spans="1:44" ht="18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9"/>
      <c r="AO253" s="8"/>
      <c r="AP253" s="9"/>
      <c r="AQ253" s="7"/>
      <c r="AR253" s="7"/>
    </row>
    <row r="254" spans="1:44" ht="18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9"/>
      <c r="AO254" s="8"/>
      <c r="AP254" s="9"/>
      <c r="AQ254" s="7"/>
      <c r="AR254" s="7"/>
    </row>
    <row r="255" spans="1:44" ht="18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9"/>
      <c r="AO255" s="8"/>
      <c r="AP255" s="9"/>
      <c r="AQ255" s="7"/>
      <c r="AR255" s="7"/>
    </row>
    <row r="256" spans="1:44" ht="18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9"/>
      <c r="AO256" s="8"/>
      <c r="AP256" s="9"/>
      <c r="AQ256" s="7"/>
      <c r="AR256" s="7"/>
    </row>
    <row r="257" spans="1:44" ht="18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9"/>
      <c r="AO257" s="8"/>
      <c r="AP257" s="9"/>
      <c r="AQ257" s="7"/>
      <c r="AR257" s="7"/>
    </row>
    <row r="258" spans="1:44" ht="18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9"/>
      <c r="AO258" s="8"/>
      <c r="AP258" s="9"/>
      <c r="AQ258" s="7"/>
      <c r="AR258" s="7"/>
    </row>
    <row r="259" spans="1:44" ht="18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9"/>
      <c r="AO259" s="8"/>
      <c r="AP259" s="9"/>
      <c r="AQ259" s="7"/>
      <c r="AR259" s="7"/>
    </row>
    <row r="260" spans="1:44" ht="18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9"/>
      <c r="AO260" s="8"/>
      <c r="AP260" s="9"/>
      <c r="AQ260" s="7"/>
      <c r="AR260" s="7"/>
    </row>
    <row r="261" spans="1:44" ht="18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9"/>
      <c r="AO261" s="8"/>
      <c r="AP261" s="9"/>
      <c r="AQ261" s="7"/>
      <c r="AR261" s="7"/>
    </row>
    <row r="262" spans="1:44" ht="18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9"/>
      <c r="AO262" s="8"/>
      <c r="AP262" s="9"/>
      <c r="AQ262" s="7"/>
      <c r="AR262" s="7"/>
    </row>
    <row r="263" spans="1:44" ht="18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9"/>
      <c r="AO263" s="8"/>
      <c r="AP263" s="9"/>
      <c r="AQ263" s="7"/>
      <c r="AR263" s="7"/>
    </row>
    <row r="264" spans="1:44" ht="18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9"/>
      <c r="AO264" s="8"/>
      <c r="AP264" s="9"/>
      <c r="AQ264" s="7"/>
      <c r="AR264" s="7"/>
    </row>
    <row r="265" spans="1:44" ht="18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9"/>
      <c r="AO265" s="8"/>
      <c r="AP265" s="9"/>
      <c r="AQ265" s="7"/>
      <c r="AR265" s="7"/>
    </row>
    <row r="266" spans="1:44" ht="18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9"/>
      <c r="AO266" s="8"/>
      <c r="AP266" s="9"/>
      <c r="AQ266" s="7"/>
      <c r="AR266" s="7"/>
    </row>
    <row r="267" spans="1:44" ht="18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9"/>
      <c r="AO267" s="8"/>
      <c r="AP267" s="9"/>
      <c r="AQ267" s="7"/>
      <c r="AR267" s="7"/>
    </row>
    <row r="268" spans="1:44" ht="18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9"/>
      <c r="AO268" s="8"/>
      <c r="AP268" s="9"/>
      <c r="AQ268" s="7"/>
      <c r="AR268" s="7"/>
    </row>
    <row r="269" spans="1:44" ht="18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9"/>
      <c r="AO269" s="8"/>
      <c r="AP269" s="9"/>
      <c r="AQ269" s="7"/>
      <c r="AR269" s="7"/>
    </row>
    <row r="270" spans="1:44" ht="18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9"/>
      <c r="AO270" s="8"/>
      <c r="AP270" s="9"/>
      <c r="AQ270" s="7"/>
      <c r="AR270" s="7"/>
    </row>
    <row r="271" spans="1:44" ht="18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9"/>
      <c r="AO271" s="8"/>
      <c r="AP271" s="9"/>
      <c r="AQ271" s="7"/>
      <c r="AR271" s="7"/>
    </row>
    <row r="272" spans="1:44" ht="18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9"/>
      <c r="AO272" s="8"/>
      <c r="AP272" s="9"/>
      <c r="AQ272" s="7"/>
      <c r="AR272" s="7"/>
    </row>
    <row r="273" spans="1:44" ht="18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9"/>
      <c r="AO273" s="8"/>
      <c r="AP273" s="9"/>
      <c r="AQ273" s="7"/>
      <c r="AR273" s="7"/>
    </row>
    <row r="274" spans="1:44" ht="18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9"/>
      <c r="AO274" s="8"/>
      <c r="AP274" s="9"/>
      <c r="AQ274" s="7"/>
      <c r="AR274" s="7"/>
    </row>
    <row r="275" spans="1:44" ht="18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9"/>
      <c r="AO275" s="8"/>
      <c r="AP275" s="9"/>
      <c r="AQ275" s="7"/>
      <c r="AR275" s="7"/>
    </row>
    <row r="276" spans="1:44" ht="18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9"/>
      <c r="AO276" s="8"/>
      <c r="AP276" s="9"/>
      <c r="AQ276" s="7"/>
      <c r="AR276" s="7"/>
    </row>
    <row r="277" spans="1:44" ht="18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9"/>
      <c r="AO277" s="8"/>
      <c r="AP277" s="9"/>
      <c r="AQ277" s="7"/>
      <c r="AR277" s="7"/>
    </row>
    <row r="278" spans="1:44" ht="18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9"/>
      <c r="AO278" s="8"/>
      <c r="AP278" s="9"/>
      <c r="AQ278" s="7"/>
      <c r="AR278" s="7"/>
    </row>
    <row r="279" spans="1:44" ht="18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9"/>
      <c r="AO279" s="8"/>
      <c r="AP279" s="9"/>
      <c r="AQ279" s="7"/>
      <c r="AR279" s="7"/>
    </row>
    <row r="280" spans="1:44" ht="18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9"/>
      <c r="AO280" s="8"/>
      <c r="AP280" s="9"/>
      <c r="AQ280" s="7"/>
      <c r="AR280" s="7"/>
    </row>
    <row r="281" spans="1:44" ht="18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9"/>
      <c r="AO281" s="8"/>
      <c r="AP281" s="9"/>
      <c r="AQ281" s="7"/>
      <c r="AR281" s="7"/>
    </row>
    <row r="282" spans="1:44" ht="18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9"/>
      <c r="AO282" s="8"/>
      <c r="AP282" s="9"/>
      <c r="AQ282" s="7"/>
      <c r="AR282" s="7"/>
    </row>
    <row r="283" spans="1:44" ht="18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9"/>
      <c r="AO283" s="8"/>
      <c r="AP283" s="9"/>
      <c r="AQ283" s="7"/>
      <c r="AR283" s="7"/>
    </row>
    <row r="284" spans="1:44" ht="18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9"/>
      <c r="AO284" s="8"/>
      <c r="AP284" s="9"/>
      <c r="AQ284" s="7"/>
      <c r="AR284" s="7"/>
    </row>
    <row r="285" spans="1:44" ht="18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9"/>
      <c r="AO285" s="8"/>
      <c r="AP285" s="9"/>
      <c r="AQ285" s="7"/>
      <c r="AR285" s="7"/>
    </row>
    <row r="286" spans="1:44" ht="18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9"/>
      <c r="AO286" s="8"/>
      <c r="AP286" s="9"/>
      <c r="AQ286" s="7"/>
      <c r="AR286" s="7"/>
    </row>
    <row r="287" spans="1:44" ht="18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9"/>
      <c r="AO287" s="8"/>
      <c r="AP287" s="9"/>
      <c r="AQ287" s="7"/>
      <c r="AR287" s="7"/>
    </row>
    <row r="288" spans="1:44" ht="18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9"/>
      <c r="AO288" s="8"/>
      <c r="AP288" s="9"/>
      <c r="AQ288" s="7"/>
      <c r="AR288" s="7"/>
    </row>
    <row r="289" spans="1:44" ht="18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9"/>
      <c r="AO289" s="8"/>
      <c r="AP289" s="9"/>
      <c r="AQ289" s="7"/>
      <c r="AR289" s="7"/>
    </row>
    <row r="290" spans="1:44" ht="18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9"/>
      <c r="AO290" s="8"/>
      <c r="AP290" s="9"/>
      <c r="AQ290" s="7"/>
      <c r="AR290" s="7"/>
    </row>
    <row r="291" spans="1:44" ht="18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9"/>
      <c r="AO291" s="8"/>
      <c r="AP291" s="9"/>
      <c r="AQ291" s="7"/>
      <c r="AR291" s="7"/>
    </row>
    <row r="292" spans="1:44" ht="18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9"/>
      <c r="AO292" s="8"/>
      <c r="AP292" s="9"/>
      <c r="AQ292" s="7"/>
      <c r="AR292" s="7"/>
    </row>
    <row r="293" spans="1:44" ht="18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9"/>
      <c r="AO293" s="8"/>
      <c r="AP293" s="9"/>
      <c r="AQ293" s="7"/>
      <c r="AR293" s="7"/>
    </row>
    <row r="294" spans="1:44" ht="18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9"/>
      <c r="AO294" s="8"/>
      <c r="AP294" s="9"/>
      <c r="AQ294" s="7"/>
      <c r="AR294" s="7"/>
    </row>
    <row r="295" spans="1:44" ht="18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9"/>
      <c r="AO295" s="8"/>
      <c r="AP295" s="9"/>
      <c r="AQ295" s="7"/>
      <c r="AR295" s="7"/>
    </row>
    <row r="296" spans="1:44" ht="18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9"/>
      <c r="AO296" s="8"/>
      <c r="AP296" s="9"/>
      <c r="AQ296" s="7"/>
      <c r="AR296" s="7"/>
    </row>
    <row r="297" spans="1:44" ht="18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9"/>
      <c r="AO297" s="8"/>
      <c r="AP297" s="9"/>
      <c r="AQ297" s="7"/>
      <c r="AR297" s="7"/>
    </row>
    <row r="298" spans="1:44" ht="18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9"/>
      <c r="AO298" s="8"/>
      <c r="AP298" s="9"/>
      <c r="AQ298" s="7"/>
      <c r="AR298" s="7"/>
    </row>
    <row r="299" spans="1:44" ht="18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9"/>
      <c r="AO299" s="8"/>
      <c r="AP299" s="9"/>
      <c r="AQ299" s="7"/>
      <c r="AR299" s="7"/>
    </row>
    <row r="300" spans="1:44" ht="18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9"/>
      <c r="AO300" s="8"/>
      <c r="AP300" s="9"/>
      <c r="AQ300" s="7"/>
      <c r="AR300" s="7"/>
    </row>
    <row r="301" spans="1:44" ht="18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9"/>
      <c r="AO301" s="8"/>
      <c r="AP301" s="9"/>
      <c r="AQ301" s="7"/>
      <c r="AR301" s="7"/>
    </row>
    <row r="302" spans="1:44" ht="18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9"/>
      <c r="AO302" s="8"/>
      <c r="AP302" s="9"/>
      <c r="AQ302" s="7"/>
      <c r="AR302" s="7"/>
    </row>
    <row r="303" spans="1:44" ht="18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9"/>
      <c r="AO303" s="8"/>
      <c r="AP303" s="9"/>
      <c r="AQ303" s="7"/>
      <c r="AR303" s="7"/>
    </row>
    <row r="304" spans="1:44" ht="18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9"/>
      <c r="AO304" s="8"/>
      <c r="AP304" s="9"/>
      <c r="AQ304" s="7"/>
      <c r="AR304" s="7"/>
    </row>
    <row r="305" spans="1:44" ht="18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9"/>
      <c r="AO305" s="8"/>
      <c r="AP305" s="9"/>
      <c r="AQ305" s="7"/>
      <c r="AR305" s="7"/>
    </row>
    <row r="306" spans="1:44" ht="18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9"/>
      <c r="AO306" s="8"/>
      <c r="AP306" s="9"/>
      <c r="AQ306" s="7"/>
      <c r="AR306" s="7"/>
    </row>
    <row r="307" spans="1:44" ht="18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9"/>
      <c r="AO307" s="8"/>
      <c r="AP307" s="9"/>
      <c r="AQ307" s="7"/>
      <c r="AR307" s="7"/>
    </row>
    <row r="308" spans="1:44" ht="18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9"/>
      <c r="AO308" s="8"/>
      <c r="AP308" s="9"/>
      <c r="AQ308" s="7"/>
      <c r="AR308" s="7"/>
    </row>
    <row r="309" spans="1:44" ht="18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9"/>
      <c r="AO309" s="8"/>
      <c r="AP309" s="9"/>
      <c r="AQ309" s="7"/>
      <c r="AR309" s="7"/>
    </row>
    <row r="310" spans="1:44" ht="18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9"/>
      <c r="AO310" s="8"/>
      <c r="AP310" s="9"/>
      <c r="AQ310" s="7"/>
      <c r="AR310" s="7"/>
    </row>
    <row r="311" spans="1:44" ht="18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9"/>
      <c r="AO311" s="8"/>
      <c r="AP311" s="9"/>
      <c r="AQ311" s="7"/>
      <c r="AR311" s="7"/>
    </row>
    <row r="312" spans="1:44" ht="18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9"/>
      <c r="AO312" s="8"/>
      <c r="AP312" s="9"/>
      <c r="AQ312" s="7"/>
      <c r="AR312" s="7"/>
    </row>
    <row r="313" spans="1:44" ht="18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9"/>
      <c r="AO313" s="8"/>
      <c r="AP313" s="9"/>
      <c r="AQ313" s="7"/>
      <c r="AR313" s="7"/>
    </row>
    <row r="314" spans="1:44" ht="18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9"/>
      <c r="AO314" s="8"/>
      <c r="AP314" s="9"/>
      <c r="AQ314" s="7"/>
      <c r="AR314" s="7"/>
    </row>
    <row r="315" spans="1:44" ht="18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9"/>
      <c r="AO315" s="8"/>
      <c r="AP315" s="9"/>
      <c r="AQ315" s="7"/>
      <c r="AR315" s="7"/>
    </row>
    <row r="316" spans="1:44" ht="18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9"/>
      <c r="AO316" s="8"/>
      <c r="AP316" s="9"/>
      <c r="AQ316" s="7"/>
      <c r="AR316" s="7"/>
    </row>
    <row r="317" spans="1:44" ht="18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9"/>
      <c r="AO317" s="8"/>
      <c r="AP317" s="9"/>
      <c r="AQ317" s="7"/>
      <c r="AR317" s="7"/>
    </row>
    <row r="318" spans="1:44" ht="18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9"/>
      <c r="AO318" s="8"/>
      <c r="AP318" s="9"/>
      <c r="AQ318" s="7"/>
      <c r="AR318" s="7"/>
    </row>
    <row r="319" spans="1:44" ht="18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9"/>
      <c r="AO319" s="8"/>
      <c r="AP319" s="9"/>
      <c r="AQ319" s="7"/>
      <c r="AR319" s="7"/>
    </row>
    <row r="320" spans="1:44" ht="18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9"/>
      <c r="AO320" s="8"/>
      <c r="AP320" s="9"/>
      <c r="AQ320" s="7"/>
      <c r="AR320" s="7"/>
    </row>
    <row r="321" spans="1:44" ht="18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9"/>
      <c r="AO321" s="8"/>
      <c r="AP321" s="9"/>
      <c r="AQ321" s="7"/>
      <c r="AR321" s="7"/>
    </row>
    <row r="322" spans="1:44" ht="18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9"/>
      <c r="AO322" s="8"/>
      <c r="AP322" s="9"/>
      <c r="AQ322" s="7"/>
      <c r="AR322" s="7"/>
    </row>
    <row r="323" spans="1:44" ht="18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9"/>
      <c r="AO323" s="8"/>
      <c r="AP323" s="9"/>
      <c r="AQ323" s="7"/>
      <c r="AR323" s="7"/>
    </row>
    <row r="324" spans="1:44" ht="18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9"/>
      <c r="AO324" s="8"/>
      <c r="AP324" s="9"/>
      <c r="AQ324" s="7"/>
      <c r="AR324" s="7"/>
    </row>
    <row r="325" spans="1:44" ht="18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9"/>
      <c r="AO325" s="8"/>
      <c r="AP325" s="9"/>
      <c r="AQ325" s="7"/>
      <c r="AR325" s="7"/>
    </row>
    <row r="326" spans="1:44" ht="18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9"/>
      <c r="AO326" s="8"/>
      <c r="AP326" s="9"/>
      <c r="AQ326" s="7"/>
      <c r="AR326" s="7"/>
    </row>
    <row r="327" spans="1:44" ht="18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9"/>
      <c r="AO327" s="8"/>
      <c r="AP327" s="9"/>
      <c r="AQ327" s="7"/>
      <c r="AR327" s="7"/>
    </row>
    <row r="328" spans="1:44" ht="18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9"/>
      <c r="AO328" s="8"/>
      <c r="AP328" s="9"/>
      <c r="AQ328" s="7"/>
      <c r="AR328" s="7"/>
    </row>
    <row r="329" spans="1:44" ht="18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9"/>
      <c r="AO329" s="8"/>
      <c r="AP329" s="9"/>
      <c r="AQ329" s="7"/>
      <c r="AR329" s="7"/>
    </row>
    <row r="330" spans="1:44" ht="18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9"/>
      <c r="AO330" s="8"/>
      <c r="AP330" s="9"/>
      <c r="AQ330" s="7"/>
      <c r="AR330" s="7"/>
    </row>
    <row r="331" spans="1:44" ht="18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9"/>
      <c r="AO331" s="8"/>
      <c r="AP331" s="9"/>
      <c r="AQ331" s="7"/>
      <c r="AR331" s="7"/>
    </row>
    <row r="332" spans="1:44" ht="18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9"/>
      <c r="AO332" s="8"/>
      <c r="AP332" s="9"/>
      <c r="AQ332" s="7"/>
      <c r="AR332" s="7"/>
    </row>
    <row r="333" spans="1:44" ht="18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9"/>
      <c r="AO333" s="8"/>
      <c r="AP333" s="9"/>
      <c r="AQ333" s="7"/>
      <c r="AR333" s="7"/>
    </row>
    <row r="334" spans="1:44" ht="18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9"/>
      <c r="AO334" s="8"/>
      <c r="AP334" s="9"/>
      <c r="AQ334" s="7"/>
      <c r="AR334" s="7"/>
    </row>
    <row r="335" spans="1:44" ht="18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9"/>
      <c r="AO335" s="8"/>
      <c r="AP335" s="9"/>
      <c r="AQ335" s="7"/>
      <c r="AR335" s="7"/>
    </row>
    <row r="336" spans="1:44" ht="18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9"/>
      <c r="AO336" s="8"/>
      <c r="AP336" s="9"/>
      <c r="AQ336" s="7"/>
      <c r="AR336" s="7"/>
    </row>
    <row r="337" spans="1:44" ht="18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9"/>
      <c r="AO337" s="8"/>
      <c r="AP337" s="9"/>
      <c r="AQ337" s="7"/>
      <c r="AR337" s="7"/>
    </row>
    <row r="338" spans="1:44" ht="18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9"/>
      <c r="AO338" s="8"/>
      <c r="AP338" s="9"/>
      <c r="AQ338" s="7"/>
      <c r="AR338" s="7"/>
    </row>
    <row r="339" spans="1:44" ht="18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9"/>
      <c r="AO339" s="8"/>
      <c r="AP339" s="9"/>
      <c r="AQ339" s="7"/>
      <c r="AR339" s="7"/>
    </row>
    <row r="340" spans="1:44" ht="18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9"/>
      <c r="AO340" s="8"/>
      <c r="AP340" s="9"/>
      <c r="AQ340" s="7"/>
      <c r="AR340" s="7"/>
    </row>
    <row r="341" spans="1:44" ht="18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9"/>
      <c r="AO341" s="8"/>
      <c r="AP341" s="9"/>
      <c r="AQ341" s="7"/>
      <c r="AR341" s="7"/>
    </row>
    <row r="342" spans="1:44" ht="18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9"/>
      <c r="AO342" s="8"/>
      <c r="AP342" s="9"/>
      <c r="AQ342" s="7"/>
      <c r="AR342" s="7"/>
    </row>
    <row r="343" spans="1:44" ht="18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9"/>
      <c r="AO343" s="8"/>
      <c r="AP343" s="9"/>
      <c r="AQ343" s="7"/>
      <c r="AR343" s="7"/>
    </row>
    <row r="344" spans="1:44" ht="18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9"/>
      <c r="AO344" s="8"/>
      <c r="AP344" s="9"/>
      <c r="AQ344" s="7"/>
      <c r="AR344" s="7"/>
    </row>
    <row r="345" spans="1:44" ht="18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9"/>
      <c r="AO345" s="8"/>
      <c r="AP345" s="9"/>
      <c r="AQ345" s="7"/>
      <c r="AR345" s="7"/>
    </row>
    <row r="346" spans="1:44" ht="18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9"/>
      <c r="AO346" s="8"/>
      <c r="AP346" s="9"/>
      <c r="AQ346" s="7"/>
      <c r="AR346" s="7"/>
    </row>
    <row r="347" spans="1:44" ht="18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9"/>
      <c r="AO347" s="8"/>
      <c r="AP347" s="9"/>
      <c r="AQ347" s="7"/>
      <c r="AR347" s="7"/>
    </row>
    <row r="348" spans="1:44" ht="18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9"/>
      <c r="AO348" s="8"/>
      <c r="AP348" s="9"/>
      <c r="AQ348" s="7"/>
      <c r="AR348" s="7"/>
    </row>
    <row r="349" spans="1:44" ht="18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9"/>
      <c r="AO349" s="8"/>
      <c r="AP349" s="9"/>
      <c r="AQ349" s="7"/>
      <c r="AR349" s="7"/>
    </row>
    <row r="350" spans="1:44" ht="18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9"/>
      <c r="AO350" s="8"/>
      <c r="AP350" s="9"/>
      <c r="AQ350" s="7"/>
      <c r="AR350" s="7"/>
    </row>
    <row r="351" spans="1:44" ht="18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9"/>
      <c r="AO351" s="8"/>
      <c r="AP351" s="9"/>
      <c r="AQ351" s="7"/>
      <c r="AR351" s="7"/>
    </row>
    <row r="352" spans="1:44" ht="18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9"/>
      <c r="AO352" s="8"/>
      <c r="AP352" s="9"/>
      <c r="AQ352" s="7"/>
      <c r="AR352" s="7"/>
    </row>
    <row r="353" spans="1:44" ht="18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9"/>
      <c r="AO353" s="8"/>
      <c r="AP353" s="9"/>
      <c r="AQ353" s="7"/>
      <c r="AR353" s="7"/>
    </row>
    <row r="354" spans="1:44" ht="18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9"/>
      <c r="AO354" s="8"/>
      <c r="AP354" s="9"/>
      <c r="AQ354" s="7"/>
      <c r="AR354" s="7"/>
    </row>
    <row r="355" spans="1:44" ht="18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9"/>
      <c r="AO355" s="8"/>
      <c r="AP355" s="9"/>
      <c r="AQ355" s="7"/>
      <c r="AR355" s="7"/>
    </row>
    <row r="356" spans="1:44" ht="18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9"/>
      <c r="AO356" s="8"/>
      <c r="AP356" s="9"/>
      <c r="AQ356" s="7"/>
      <c r="AR356" s="7"/>
    </row>
    <row r="357" spans="1:44" ht="18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9"/>
      <c r="AO357" s="8"/>
      <c r="AP357" s="9"/>
      <c r="AQ357" s="7"/>
      <c r="AR357" s="7"/>
    </row>
    <row r="358" spans="1:44" ht="18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9"/>
      <c r="AO358" s="8"/>
      <c r="AP358" s="9"/>
      <c r="AQ358" s="7"/>
      <c r="AR358" s="7"/>
    </row>
    <row r="359" spans="1:44" ht="18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9"/>
      <c r="AO359" s="8"/>
      <c r="AP359" s="9"/>
      <c r="AQ359" s="7"/>
      <c r="AR359" s="7"/>
    </row>
    <row r="360" spans="1:44" ht="18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9"/>
      <c r="AO360" s="8"/>
      <c r="AP360" s="9"/>
      <c r="AQ360" s="7"/>
      <c r="AR360" s="7"/>
    </row>
    <row r="361" spans="1:44" ht="18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9"/>
      <c r="AO361" s="8"/>
      <c r="AP361" s="9"/>
      <c r="AQ361" s="7"/>
      <c r="AR361" s="7"/>
    </row>
    <row r="362" spans="1:44" ht="18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9"/>
      <c r="AO362" s="8"/>
      <c r="AP362" s="9"/>
      <c r="AQ362" s="7"/>
      <c r="AR362" s="7"/>
    </row>
    <row r="363" spans="1:44" ht="18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9"/>
      <c r="AO363" s="8"/>
      <c r="AP363" s="9"/>
      <c r="AQ363" s="7"/>
      <c r="AR363" s="7"/>
    </row>
    <row r="364" spans="1:44" ht="18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9"/>
      <c r="AO364" s="8"/>
      <c r="AP364" s="9"/>
      <c r="AQ364" s="7"/>
      <c r="AR364" s="7"/>
    </row>
    <row r="365" spans="1:44" ht="18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9"/>
      <c r="AO365" s="8"/>
      <c r="AP365" s="9"/>
      <c r="AQ365" s="7"/>
      <c r="AR365" s="7"/>
    </row>
    <row r="366" spans="1:44" ht="18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9"/>
      <c r="AO366" s="8"/>
      <c r="AP366" s="9"/>
      <c r="AQ366" s="7"/>
      <c r="AR366" s="7"/>
    </row>
    <row r="367" spans="1:44" ht="18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9"/>
      <c r="AO367" s="8"/>
      <c r="AP367" s="9"/>
      <c r="AQ367" s="7"/>
      <c r="AR367" s="7"/>
    </row>
    <row r="368" spans="1:44" ht="18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9"/>
      <c r="AO368" s="8"/>
      <c r="AP368" s="9"/>
      <c r="AQ368" s="7"/>
      <c r="AR368" s="7"/>
    </row>
    <row r="369" spans="1:44" ht="18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9"/>
      <c r="AO369" s="8"/>
      <c r="AP369" s="9"/>
      <c r="AQ369" s="7"/>
      <c r="AR369" s="7"/>
    </row>
    <row r="370" spans="1:44" ht="18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9"/>
      <c r="AO370" s="8"/>
      <c r="AP370" s="9"/>
      <c r="AQ370" s="7"/>
      <c r="AR370" s="7"/>
    </row>
    <row r="371" spans="1:44" ht="18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9"/>
      <c r="AO371" s="8"/>
      <c r="AP371" s="9"/>
      <c r="AQ371" s="7"/>
      <c r="AR371" s="7"/>
    </row>
    <row r="372" spans="1:44" ht="18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9"/>
      <c r="AO372" s="8"/>
      <c r="AP372" s="9"/>
      <c r="AQ372" s="7"/>
      <c r="AR372" s="7"/>
    </row>
    <row r="373" spans="1:44" ht="18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9"/>
      <c r="AO373" s="8"/>
      <c r="AP373" s="9"/>
      <c r="AQ373" s="7"/>
      <c r="AR373" s="7"/>
    </row>
    <row r="374" spans="1:44" ht="18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9"/>
      <c r="AO374" s="8"/>
      <c r="AP374" s="9"/>
      <c r="AQ374" s="7"/>
      <c r="AR374" s="7"/>
    </row>
    <row r="375" spans="1:44" ht="18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9"/>
      <c r="AO375" s="8"/>
      <c r="AP375" s="9"/>
      <c r="AQ375" s="7"/>
      <c r="AR375" s="7"/>
    </row>
    <row r="376" spans="1:44" ht="18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9"/>
      <c r="AO376" s="8"/>
      <c r="AP376" s="9"/>
      <c r="AQ376" s="7"/>
      <c r="AR376" s="7"/>
    </row>
    <row r="377" spans="1:44" ht="18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9"/>
      <c r="AO377" s="8"/>
      <c r="AP377" s="9"/>
      <c r="AQ377" s="7"/>
      <c r="AR377" s="7"/>
    </row>
    <row r="378" spans="1:44" ht="18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9"/>
      <c r="AO378" s="8"/>
      <c r="AP378" s="9"/>
      <c r="AQ378" s="7"/>
      <c r="AR378" s="7"/>
    </row>
    <row r="379" spans="1:44" ht="18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9"/>
      <c r="AO379" s="8"/>
      <c r="AP379" s="9"/>
      <c r="AQ379" s="7"/>
      <c r="AR379" s="7"/>
    </row>
    <row r="380" spans="1:44" ht="18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9"/>
      <c r="AO380" s="8"/>
      <c r="AP380" s="9"/>
      <c r="AQ380" s="7"/>
      <c r="AR380" s="7"/>
    </row>
    <row r="381" spans="1:44" ht="18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9"/>
      <c r="AO381" s="8"/>
      <c r="AP381" s="9"/>
      <c r="AQ381" s="7"/>
      <c r="AR381" s="7"/>
    </row>
    <row r="382" spans="1:44" ht="18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9"/>
      <c r="AO382" s="8"/>
      <c r="AP382" s="9"/>
      <c r="AQ382" s="7"/>
      <c r="AR382" s="7"/>
    </row>
    <row r="383" spans="1:44" ht="18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9"/>
      <c r="AO383" s="8"/>
      <c r="AP383" s="9"/>
      <c r="AQ383" s="7"/>
      <c r="AR383" s="7"/>
    </row>
    <row r="384" spans="1:44" ht="18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9"/>
      <c r="AO384" s="8"/>
      <c r="AP384" s="9"/>
      <c r="AQ384" s="7"/>
      <c r="AR384" s="7"/>
    </row>
    <row r="385" spans="1:44" ht="18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9"/>
      <c r="AO385" s="8"/>
      <c r="AP385" s="9"/>
      <c r="AQ385" s="7"/>
      <c r="AR385" s="7"/>
    </row>
    <row r="386" spans="1:44" ht="18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9"/>
      <c r="AO386" s="8"/>
      <c r="AP386" s="9"/>
      <c r="AQ386" s="7"/>
      <c r="AR386" s="7"/>
    </row>
    <row r="387" spans="1:44" ht="18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9"/>
      <c r="AO387" s="8"/>
      <c r="AP387" s="9"/>
      <c r="AQ387" s="7"/>
      <c r="AR387" s="7"/>
    </row>
    <row r="388" spans="1:44" ht="18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9"/>
      <c r="AO388" s="8"/>
      <c r="AP388" s="9"/>
      <c r="AQ388" s="7"/>
      <c r="AR388" s="7"/>
    </row>
    <row r="389" spans="1:44" ht="18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9"/>
      <c r="AO389" s="8"/>
      <c r="AP389" s="9"/>
      <c r="AQ389" s="7"/>
      <c r="AR389" s="7"/>
    </row>
    <row r="390" spans="1:44" ht="18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9"/>
      <c r="AO390" s="8"/>
      <c r="AP390" s="9"/>
      <c r="AQ390" s="7"/>
      <c r="AR390" s="7"/>
    </row>
    <row r="391" spans="1:44" ht="18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9"/>
      <c r="AO391" s="8"/>
      <c r="AP391" s="9"/>
      <c r="AQ391" s="7"/>
      <c r="AR391" s="7"/>
    </row>
    <row r="392" spans="1:44" ht="18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9"/>
      <c r="AO392" s="8"/>
      <c r="AP392" s="9"/>
      <c r="AQ392" s="7"/>
      <c r="AR392" s="7"/>
    </row>
    <row r="393" spans="1:44" ht="18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9"/>
      <c r="AO393" s="8"/>
      <c r="AP393" s="9"/>
      <c r="AQ393" s="7"/>
      <c r="AR393" s="7"/>
    </row>
    <row r="394" spans="1:44" ht="18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9"/>
      <c r="AO394" s="8"/>
      <c r="AP394" s="9"/>
      <c r="AQ394" s="7"/>
      <c r="AR394" s="7"/>
    </row>
    <row r="395" spans="1:44" ht="18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9"/>
      <c r="AO395" s="8"/>
      <c r="AP395" s="9"/>
      <c r="AQ395" s="7"/>
      <c r="AR395" s="7"/>
    </row>
    <row r="396" spans="1:44" ht="18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9"/>
      <c r="AO396" s="8"/>
      <c r="AP396" s="9"/>
      <c r="AQ396" s="7"/>
      <c r="AR396" s="7"/>
    </row>
    <row r="397" spans="1:44" ht="18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9"/>
      <c r="AO397" s="8"/>
      <c r="AP397" s="9"/>
      <c r="AQ397" s="7"/>
      <c r="AR397" s="7"/>
    </row>
    <row r="398" spans="1:44" ht="18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9"/>
      <c r="AO398" s="8"/>
      <c r="AP398" s="9"/>
      <c r="AQ398" s="7"/>
      <c r="AR398" s="7"/>
    </row>
    <row r="399" spans="1:44" ht="18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9"/>
      <c r="AO399" s="8"/>
      <c r="AP399" s="9"/>
      <c r="AQ399" s="7"/>
      <c r="AR399" s="7"/>
    </row>
    <row r="400" spans="1:44" ht="18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9"/>
      <c r="AO400" s="8"/>
      <c r="AP400" s="9"/>
      <c r="AQ400" s="7"/>
      <c r="AR400" s="7"/>
    </row>
    <row r="401" spans="1:44" ht="18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9"/>
      <c r="AO401" s="8"/>
      <c r="AP401" s="9"/>
      <c r="AQ401" s="7"/>
      <c r="AR401" s="7"/>
    </row>
    <row r="402" spans="1:44" ht="18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9"/>
      <c r="AO402" s="8"/>
      <c r="AP402" s="9"/>
      <c r="AQ402" s="7"/>
      <c r="AR402" s="7"/>
    </row>
    <row r="403" spans="1:44" ht="18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9"/>
      <c r="AO403" s="8"/>
      <c r="AP403" s="9"/>
      <c r="AQ403" s="7"/>
      <c r="AR403" s="7"/>
    </row>
    <row r="404" spans="1:44" ht="18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9"/>
      <c r="AO404" s="8"/>
      <c r="AP404" s="9"/>
      <c r="AQ404" s="7"/>
      <c r="AR404" s="7"/>
    </row>
    <row r="405" spans="1:44" ht="18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9"/>
      <c r="AO405" s="8"/>
      <c r="AP405" s="9"/>
      <c r="AQ405" s="7"/>
      <c r="AR405" s="7"/>
    </row>
    <row r="406" spans="1:44" ht="18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9"/>
      <c r="AO406" s="8"/>
      <c r="AP406" s="9"/>
      <c r="AQ406" s="7"/>
      <c r="AR406" s="7"/>
    </row>
    <row r="407" spans="1:44" ht="18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9"/>
      <c r="AO407" s="8"/>
      <c r="AP407" s="9"/>
      <c r="AQ407" s="7"/>
      <c r="AR407" s="7"/>
    </row>
    <row r="408" spans="1:44" ht="18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9"/>
      <c r="AO408" s="8"/>
      <c r="AP408" s="9"/>
      <c r="AQ408" s="7"/>
      <c r="AR408" s="7"/>
    </row>
    <row r="409" spans="1:44" ht="18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9"/>
      <c r="AO409" s="8"/>
      <c r="AP409" s="9"/>
      <c r="AQ409" s="7"/>
      <c r="AR409" s="7"/>
    </row>
    <row r="410" spans="1:44" ht="18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9"/>
      <c r="AO410" s="8"/>
      <c r="AP410" s="9"/>
      <c r="AQ410" s="7"/>
      <c r="AR410" s="7"/>
    </row>
    <row r="411" spans="1:44" ht="18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9"/>
      <c r="AO411" s="8"/>
      <c r="AP411" s="9"/>
      <c r="AQ411" s="7"/>
      <c r="AR411" s="7"/>
    </row>
    <row r="412" spans="1:44" ht="18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9"/>
      <c r="AO412" s="8"/>
      <c r="AP412" s="9"/>
      <c r="AQ412" s="7"/>
      <c r="AR412" s="7"/>
    </row>
    <row r="413" spans="1:44" ht="18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9"/>
      <c r="AO413" s="8"/>
      <c r="AP413" s="9"/>
      <c r="AQ413" s="7"/>
      <c r="AR413" s="7"/>
    </row>
    <row r="414" spans="1:44" ht="18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9"/>
      <c r="AO414" s="8"/>
      <c r="AP414" s="9"/>
      <c r="AQ414" s="7"/>
      <c r="AR414" s="7"/>
    </row>
    <row r="415" spans="1:44" ht="18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9"/>
      <c r="AO415" s="8"/>
      <c r="AP415" s="9"/>
      <c r="AQ415" s="7"/>
      <c r="AR415" s="7"/>
    </row>
    <row r="416" spans="1:44" ht="18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9"/>
      <c r="AO416" s="8"/>
      <c r="AP416" s="9"/>
      <c r="AQ416" s="7"/>
      <c r="AR416" s="7"/>
    </row>
    <row r="417" spans="1:44" ht="18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9"/>
      <c r="AO417" s="8"/>
      <c r="AP417" s="9"/>
      <c r="AQ417" s="7"/>
      <c r="AR417" s="7"/>
    </row>
    <row r="418" spans="1:44" ht="18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9"/>
      <c r="AO418" s="8"/>
      <c r="AP418" s="9"/>
      <c r="AQ418" s="7"/>
      <c r="AR418" s="7"/>
    </row>
    <row r="419" spans="1:44" ht="18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9"/>
      <c r="AO419" s="8"/>
      <c r="AP419" s="9"/>
      <c r="AQ419" s="7"/>
      <c r="AR419" s="7"/>
    </row>
    <row r="420" spans="1:44" ht="18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9"/>
      <c r="AO420" s="8"/>
      <c r="AP420" s="9"/>
      <c r="AQ420" s="7"/>
      <c r="AR420" s="7"/>
    </row>
    <row r="421" spans="1:44" ht="18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9"/>
      <c r="AO421" s="8"/>
      <c r="AP421" s="9"/>
      <c r="AQ421" s="7"/>
      <c r="AR421" s="7"/>
    </row>
    <row r="422" spans="1:44" ht="18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9"/>
      <c r="AO422" s="8"/>
      <c r="AP422" s="9"/>
      <c r="AQ422" s="7"/>
      <c r="AR422" s="7"/>
    </row>
    <row r="423" spans="1:44" ht="18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9"/>
      <c r="AO423" s="8"/>
      <c r="AP423" s="9"/>
      <c r="AQ423" s="7"/>
      <c r="AR423" s="7"/>
    </row>
    <row r="424" spans="1:44" ht="18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9"/>
      <c r="AO424" s="8"/>
      <c r="AP424" s="9"/>
      <c r="AQ424" s="7"/>
      <c r="AR424" s="7"/>
    </row>
    <row r="425" spans="1:44" ht="18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9"/>
      <c r="AO425" s="8"/>
      <c r="AP425" s="9"/>
      <c r="AQ425" s="7"/>
      <c r="AR425" s="7"/>
    </row>
    <row r="426" spans="1:44" ht="18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9"/>
      <c r="AO426" s="8"/>
      <c r="AP426" s="9"/>
      <c r="AQ426" s="7"/>
      <c r="AR426" s="7"/>
    </row>
    <row r="427" spans="1:44" ht="18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9"/>
      <c r="AO427" s="8"/>
      <c r="AP427" s="9"/>
      <c r="AQ427" s="7"/>
      <c r="AR427" s="7"/>
    </row>
    <row r="428" spans="1:44" ht="18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9"/>
      <c r="AO428" s="8"/>
      <c r="AP428" s="9"/>
      <c r="AQ428" s="7"/>
      <c r="AR428" s="7"/>
    </row>
    <row r="429" spans="1:44" ht="18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9"/>
      <c r="AO429" s="8"/>
      <c r="AP429" s="9"/>
      <c r="AQ429" s="7"/>
      <c r="AR429" s="7"/>
    </row>
    <row r="430" spans="1:44" ht="18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9"/>
      <c r="AO430" s="8"/>
      <c r="AP430" s="9"/>
      <c r="AQ430" s="7"/>
      <c r="AR430" s="7"/>
    </row>
    <row r="431" spans="1:44" ht="18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9"/>
      <c r="AO431" s="8"/>
      <c r="AP431" s="9"/>
      <c r="AQ431" s="7"/>
      <c r="AR431" s="7"/>
    </row>
    <row r="432" spans="1:44" ht="18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9"/>
      <c r="AO432" s="8"/>
      <c r="AP432" s="9"/>
      <c r="AQ432" s="7"/>
      <c r="AR432" s="7"/>
    </row>
    <row r="433" spans="1:44" ht="18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9"/>
      <c r="AO433" s="8"/>
      <c r="AP433" s="9"/>
      <c r="AQ433" s="7"/>
      <c r="AR433" s="7"/>
    </row>
    <row r="434" spans="1:44" ht="18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9"/>
      <c r="AO434" s="8"/>
      <c r="AP434" s="9"/>
      <c r="AQ434" s="7"/>
      <c r="AR434" s="7"/>
    </row>
    <row r="435" spans="1:44" ht="18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9"/>
      <c r="AO435" s="8"/>
      <c r="AP435" s="9"/>
      <c r="AQ435" s="7"/>
      <c r="AR435" s="7"/>
    </row>
    <row r="436" spans="1:44" ht="18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9"/>
      <c r="AO436" s="8"/>
      <c r="AP436" s="9"/>
      <c r="AQ436" s="7"/>
      <c r="AR436" s="7"/>
    </row>
    <row r="437" spans="1:44" ht="18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9"/>
      <c r="AO437" s="8"/>
      <c r="AP437" s="9"/>
      <c r="AQ437" s="7"/>
      <c r="AR437" s="7"/>
    </row>
    <row r="438" spans="1:44" ht="18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9"/>
      <c r="AO438" s="8"/>
      <c r="AP438" s="9"/>
      <c r="AQ438" s="7"/>
      <c r="AR438" s="7"/>
    </row>
    <row r="439" spans="1:44" ht="18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9"/>
      <c r="AO439" s="8"/>
      <c r="AP439" s="9"/>
      <c r="AQ439" s="7"/>
      <c r="AR439" s="7"/>
    </row>
    <row r="440" spans="1:44" ht="18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9"/>
      <c r="AO440" s="8"/>
      <c r="AP440" s="9"/>
      <c r="AQ440" s="7"/>
      <c r="AR440" s="7"/>
    </row>
    <row r="441" spans="1:44" ht="18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9"/>
      <c r="AO441" s="8"/>
      <c r="AP441" s="9"/>
      <c r="AQ441" s="7"/>
      <c r="AR441" s="7"/>
    </row>
    <row r="442" spans="1:44" ht="18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9"/>
      <c r="AO442" s="8"/>
      <c r="AP442" s="9"/>
      <c r="AQ442" s="7"/>
      <c r="AR442" s="7"/>
    </row>
    <row r="443" spans="1:44" ht="18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9"/>
      <c r="AO443" s="8"/>
      <c r="AP443" s="9"/>
      <c r="AQ443" s="7"/>
      <c r="AR443" s="7"/>
    </row>
    <row r="444" spans="1:44" ht="18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9"/>
      <c r="AO444" s="8"/>
      <c r="AP444" s="9"/>
      <c r="AQ444" s="7"/>
      <c r="AR444" s="7"/>
    </row>
    <row r="445" spans="1:44" ht="18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9"/>
      <c r="AO445" s="8"/>
      <c r="AP445" s="9"/>
      <c r="AQ445" s="7"/>
      <c r="AR445" s="7"/>
    </row>
    <row r="446" spans="1:44" ht="18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9"/>
      <c r="AO446" s="8"/>
      <c r="AP446" s="9"/>
      <c r="AQ446" s="7"/>
      <c r="AR446" s="7"/>
    </row>
    <row r="447" spans="1:44" ht="18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9"/>
      <c r="AO447" s="8"/>
      <c r="AP447" s="9"/>
      <c r="AQ447" s="7"/>
      <c r="AR447" s="7"/>
    </row>
    <row r="448" spans="1:44" ht="18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9"/>
      <c r="AO448" s="8"/>
      <c r="AP448" s="9"/>
      <c r="AQ448" s="7"/>
      <c r="AR448" s="7"/>
    </row>
    <row r="449" spans="1:44" ht="18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9"/>
      <c r="AO449" s="8"/>
      <c r="AP449" s="9"/>
      <c r="AQ449" s="7"/>
      <c r="AR449" s="7"/>
    </row>
    <row r="450" spans="1:44" ht="18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9"/>
      <c r="AO450" s="8"/>
      <c r="AP450" s="9"/>
      <c r="AQ450" s="7"/>
      <c r="AR450" s="7"/>
    </row>
    <row r="451" spans="1:44" ht="18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9"/>
      <c r="AO451" s="8"/>
      <c r="AP451" s="9"/>
      <c r="AQ451" s="7"/>
      <c r="AR451" s="7"/>
    </row>
    <row r="452" spans="1:44" ht="18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9"/>
      <c r="AO452" s="8"/>
      <c r="AP452" s="9"/>
      <c r="AQ452" s="7"/>
      <c r="AR452" s="7"/>
    </row>
    <row r="453" spans="1:44" ht="18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9"/>
      <c r="AO453" s="8"/>
      <c r="AP453" s="9"/>
      <c r="AQ453" s="7"/>
      <c r="AR453" s="7"/>
    </row>
    <row r="454" spans="1:44" ht="18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9"/>
      <c r="AO454" s="8"/>
      <c r="AP454" s="9"/>
      <c r="AQ454" s="7"/>
      <c r="AR454" s="7"/>
    </row>
    <row r="455" spans="1:44" ht="18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9"/>
      <c r="AO455" s="8"/>
      <c r="AP455" s="9"/>
      <c r="AQ455" s="7"/>
      <c r="AR455" s="7"/>
    </row>
    <row r="456" spans="1:44" ht="18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9"/>
      <c r="AO456" s="8"/>
      <c r="AP456" s="9"/>
      <c r="AQ456" s="7"/>
      <c r="AR456" s="7"/>
    </row>
    <row r="457" spans="1:44" ht="18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9"/>
      <c r="AO457" s="8"/>
      <c r="AP457" s="9"/>
      <c r="AQ457" s="7"/>
      <c r="AR457" s="7"/>
    </row>
    <row r="458" spans="1:44" ht="18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9"/>
      <c r="AO458" s="8"/>
      <c r="AP458" s="9"/>
      <c r="AQ458" s="7"/>
      <c r="AR458" s="7"/>
    </row>
    <row r="459" spans="1:44" ht="18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9"/>
      <c r="AO459" s="8"/>
      <c r="AP459" s="9"/>
      <c r="AQ459" s="7"/>
      <c r="AR459" s="7"/>
    </row>
    <row r="460" spans="1:44" ht="18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9"/>
      <c r="AO460" s="8"/>
      <c r="AP460" s="9"/>
      <c r="AQ460" s="7"/>
      <c r="AR460" s="7"/>
    </row>
    <row r="461" spans="1:44" ht="18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9"/>
      <c r="AO461" s="8"/>
      <c r="AP461" s="9"/>
      <c r="AQ461" s="7"/>
      <c r="AR461" s="7"/>
    </row>
    <row r="462" spans="1:44" ht="18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9"/>
      <c r="AO462" s="8"/>
      <c r="AP462" s="9"/>
      <c r="AQ462" s="7"/>
      <c r="AR462" s="7"/>
    </row>
    <row r="463" spans="1:44" ht="18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9"/>
      <c r="AO463" s="8"/>
      <c r="AP463" s="9"/>
      <c r="AQ463" s="7"/>
      <c r="AR463" s="7"/>
    </row>
    <row r="464" spans="1:44" ht="18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9"/>
      <c r="AO464" s="8"/>
      <c r="AP464" s="9"/>
      <c r="AQ464" s="7"/>
      <c r="AR464" s="7"/>
    </row>
    <row r="465" spans="1:44" ht="18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9"/>
      <c r="AO465" s="8"/>
      <c r="AP465" s="9"/>
      <c r="AQ465" s="7"/>
      <c r="AR465" s="7"/>
    </row>
    <row r="466" spans="1:44" ht="18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9"/>
      <c r="AO466" s="8"/>
      <c r="AP466" s="9"/>
      <c r="AQ466" s="7"/>
      <c r="AR466" s="7"/>
    </row>
    <row r="467" spans="1:44" ht="18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9"/>
      <c r="AO467" s="8"/>
      <c r="AP467" s="9"/>
      <c r="AQ467" s="7"/>
      <c r="AR467" s="7"/>
    </row>
    <row r="468" spans="1:44" ht="18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9"/>
      <c r="AO468" s="8"/>
      <c r="AP468" s="9"/>
      <c r="AQ468" s="7"/>
      <c r="AR468" s="7"/>
    </row>
    <row r="469" spans="1:44" ht="18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9"/>
      <c r="AO469" s="8"/>
      <c r="AP469" s="9"/>
      <c r="AQ469" s="7"/>
      <c r="AR469" s="7"/>
    </row>
    <row r="470" spans="1:44" ht="18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9"/>
      <c r="AO470" s="8"/>
      <c r="AP470" s="9"/>
      <c r="AQ470" s="7"/>
      <c r="AR470" s="7"/>
    </row>
    <row r="471" spans="1:44" ht="18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9"/>
      <c r="AO471" s="8"/>
      <c r="AP471" s="9"/>
      <c r="AQ471" s="7"/>
      <c r="AR471" s="7"/>
    </row>
    <row r="472" spans="1:44" ht="18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9"/>
      <c r="AO472" s="8"/>
      <c r="AP472" s="9"/>
      <c r="AQ472" s="7"/>
      <c r="AR472" s="7"/>
    </row>
    <row r="473" spans="1:44" ht="18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9"/>
      <c r="AO473" s="8"/>
      <c r="AP473" s="9"/>
      <c r="AQ473" s="7"/>
      <c r="AR473" s="7"/>
    </row>
    <row r="474" spans="1:44" ht="18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9"/>
      <c r="AO474" s="8"/>
      <c r="AP474" s="9"/>
      <c r="AQ474" s="7"/>
      <c r="AR474" s="7"/>
    </row>
    <row r="475" spans="1:44" ht="18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9"/>
      <c r="AO475" s="8"/>
      <c r="AP475" s="9"/>
      <c r="AQ475" s="7"/>
      <c r="AR475" s="7"/>
    </row>
    <row r="476" spans="1:44" ht="18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9"/>
      <c r="AO476" s="8"/>
      <c r="AP476" s="9"/>
      <c r="AQ476" s="7"/>
      <c r="AR476" s="7"/>
    </row>
    <row r="477" spans="1:44" ht="18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9"/>
      <c r="AO477" s="8"/>
      <c r="AP477" s="9"/>
      <c r="AQ477" s="7"/>
      <c r="AR477" s="7"/>
    </row>
    <row r="478" spans="1:44" ht="18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9"/>
      <c r="AO478" s="8"/>
      <c r="AP478" s="9"/>
      <c r="AQ478" s="7"/>
      <c r="AR478" s="7"/>
    </row>
    <row r="479" spans="1:44" ht="18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9"/>
      <c r="AO479" s="8"/>
      <c r="AP479" s="9"/>
      <c r="AQ479" s="7"/>
      <c r="AR479" s="7"/>
    </row>
    <row r="480" spans="1:44" ht="18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9"/>
      <c r="AO480" s="8"/>
      <c r="AP480" s="9"/>
      <c r="AQ480" s="7"/>
      <c r="AR480" s="7"/>
    </row>
    <row r="481" spans="1:44" ht="18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9"/>
      <c r="AO481" s="8"/>
      <c r="AP481" s="9"/>
      <c r="AQ481" s="7"/>
      <c r="AR481" s="7"/>
    </row>
    <row r="482" spans="1:44" ht="18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9"/>
      <c r="AO482" s="8"/>
      <c r="AP482" s="9"/>
      <c r="AQ482" s="7"/>
      <c r="AR482" s="7"/>
    </row>
    <row r="483" spans="1:44" ht="18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9"/>
      <c r="AO483" s="8"/>
      <c r="AP483" s="9"/>
      <c r="AQ483" s="7"/>
      <c r="AR483" s="7"/>
    </row>
    <row r="484" spans="1:44" ht="18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9"/>
      <c r="AO484" s="8"/>
      <c r="AP484" s="9"/>
      <c r="AQ484" s="7"/>
      <c r="AR484" s="7"/>
    </row>
    <row r="485" spans="1:44" ht="18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9"/>
      <c r="AO485" s="8"/>
      <c r="AP485" s="9"/>
      <c r="AQ485" s="7"/>
      <c r="AR485" s="7"/>
    </row>
    <row r="486" spans="1:44" ht="18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9"/>
      <c r="AO486" s="8"/>
      <c r="AP486" s="9"/>
      <c r="AQ486" s="7"/>
      <c r="AR486" s="7"/>
    </row>
    <row r="487" spans="1:44" ht="18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9"/>
      <c r="AO487" s="8"/>
      <c r="AP487" s="9"/>
      <c r="AQ487" s="7"/>
      <c r="AR487" s="7"/>
    </row>
    <row r="488" spans="1:44" ht="18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9"/>
      <c r="AO488" s="8"/>
      <c r="AP488" s="9"/>
      <c r="AQ488" s="7"/>
      <c r="AR488" s="7"/>
    </row>
    <row r="489" spans="1:44" ht="18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9"/>
      <c r="AO489" s="8"/>
      <c r="AP489" s="9"/>
      <c r="AQ489" s="7"/>
      <c r="AR489" s="7"/>
    </row>
    <row r="490" spans="1:44" ht="18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9"/>
      <c r="AO490" s="8"/>
      <c r="AP490" s="9"/>
      <c r="AQ490" s="7"/>
      <c r="AR490" s="7"/>
    </row>
    <row r="491" spans="1:44" ht="18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9"/>
      <c r="AO491" s="8"/>
      <c r="AP491" s="9"/>
      <c r="AQ491" s="7"/>
      <c r="AR491" s="7"/>
    </row>
    <row r="492" spans="1:44" ht="18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9"/>
      <c r="AO492" s="8"/>
      <c r="AP492" s="9"/>
      <c r="AQ492" s="7"/>
      <c r="AR492" s="7"/>
    </row>
    <row r="493" spans="1:44" ht="18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9"/>
      <c r="AO493" s="8"/>
      <c r="AP493" s="9"/>
      <c r="AQ493" s="7"/>
      <c r="AR493" s="7"/>
    </row>
    <row r="494" spans="1:44" ht="18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9"/>
      <c r="AO494" s="8"/>
      <c r="AP494" s="9"/>
      <c r="AQ494" s="7"/>
      <c r="AR494" s="7"/>
    </row>
    <row r="495" spans="1:44" ht="18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9"/>
      <c r="AO495" s="8"/>
      <c r="AP495" s="9"/>
      <c r="AQ495" s="7"/>
      <c r="AR495" s="7"/>
    </row>
    <row r="496" spans="1:44" ht="18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9"/>
      <c r="AO496" s="8"/>
      <c r="AP496" s="9"/>
      <c r="AQ496" s="7"/>
      <c r="AR496" s="7"/>
    </row>
    <row r="497" spans="1:44" ht="18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9"/>
      <c r="AO497" s="8"/>
      <c r="AP497" s="9"/>
      <c r="AQ497" s="7"/>
      <c r="AR497" s="7"/>
    </row>
    <row r="498" spans="1:44" ht="18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9"/>
      <c r="AO498" s="8"/>
      <c r="AP498" s="9"/>
      <c r="AQ498" s="7"/>
      <c r="AR498" s="7"/>
    </row>
    <row r="499" spans="1:44" ht="18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9"/>
      <c r="AO499" s="8"/>
      <c r="AP499" s="9"/>
      <c r="AQ499" s="7"/>
      <c r="AR499" s="7"/>
    </row>
    <row r="500" spans="1:44" ht="18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9"/>
      <c r="AO500" s="8"/>
      <c r="AP500" s="9"/>
      <c r="AQ500" s="7"/>
      <c r="AR500" s="7"/>
    </row>
    <row r="501" spans="1:44" ht="18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9"/>
      <c r="AO501" s="8"/>
      <c r="AP501" s="9"/>
      <c r="AQ501" s="7"/>
      <c r="AR501" s="7"/>
    </row>
    <row r="502" spans="1:44" ht="18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9"/>
      <c r="AO502" s="8"/>
      <c r="AP502" s="9"/>
      <c r="AQ502" s="7"/>
      <c r="AR502" s="7"/>
    </row>
    <row r="503" spans="1:44" ht="18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9"/>
      <c r="AO503" s="8"/>
      <c r="AP503" s="9"/>
      <c r="AQ503" s="7"/>
      <c r="AR503" s="7"/>
    </row>
    <row r="504" spans="1:44" ht="18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9"/>
      <c r="AO504" s="8"/>
      <c r="AP504" s="9"/>
      <c r="AQ504" s="7"/>
      <c r="AR504" s="7"/>
    </row>
    <row r="505" spans="1:44" ht="18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9"/>
      <c r="AO505" s="8"/>
      <c r="AP505" s="9"/>
      <c r="AQ505" s="7"/>
      <c r="AR505" s="7"/>
    </row>
    <row r="506" spans="1:44" ht="18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9"/>
      <c r="AO506" s="8"/>
      <c r="AP506" s="9"/>
      <c r="AQ506" s="7"/>
      <c r="AR506" s="7"/>
    </row>
    <row r="507" spans="1:44" ht="18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9"/>
      <c r="AO507" s="8"/>
      <c r="AP507" s="9"/>
      <c r="AQ507" s="7"/>
      <c r="AR507" s="7"/>
    </row>
    <row r="508" spans="1:44" ht="18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9"/>
      <c r="AO508" s="8"/>
      <c r="AP508" s="9"/>
      <c r="AQ508" s="7"/>
      <c r="AR508" s="7"/>
    </row>
    <row r="509" spans="1:44" ht="18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9"/>
      <c r="AO509" s="8"/>
      <c r="AP509" s="9"/>
      <c r="AQ509" s="7"/>
      <c r="AR509" s="7"/>
    </row>
    <row r="510" spans="1:44" ht="18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9"/>
      <c r="AO510" s="8"/>
      <c r="AP510" s="9"/>
      <c r="AQ510" s="7"/>
      <c r="AR510" s="7"/>
    </row>
    <row r="511" spans="1:44" ht="18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9"/>
      <c r="AO511" s="8"/>
      <c r="AP511" s="9"/>
      <c r="AQ511" s="7"/>
      <c r="AR511" s="7"/>
    </row>
    <row r="512" spans="1:44" ht="18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9"/>
      <c r="AO512" s="8"/>
      <c r="AP512" s="9"/>
      <c r="AQ512" s="7"/>
      <c r="AR512" s="7"/>
    </row>
    <row r="513" spans="1:44" ht="18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9"/>
      <c r="AO513" s="8"/>
      <c r="AP513" s="9"/>
      <c r="AQ513" s="7"/>
      <c r="AR513" s="7"/>
    </row>
    <row r="514" spans="1:44" ht="18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9"/>
      <c r="AO514" s="8"/>
      <c r="AP514" s="9"/>
      <c r="AQ514" s="7"/>
      <c r="AR514" s="7"/>
    </row>
    <row r="515" spans="1:44" ht="18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9"/>
      <c r="AO515" s="8"/>
      <c r="AP515" s="9"/>
      <c r="AQ515" s="7"/>
      <c r="AR515" s="7"/>
    </row>
    <row r="516" spans="1:44" ht="18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9"/>
      <c r="AO516" s="8"/>
      <c r="AP516" s="9"/>
      <c r="AQ516" s="7"/>
      <c r="AR516" s="7"/>
    </row>
    <row r="517" spans="1:44" ht="18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9"/>
      <c r="AO517" s="8"/>
      <c r="AP517" s="9"/>
      <c r="AQ517" s="7"/>
      <c r="AR517" s="7"/>
    </row>
    <row r="518" spans="1:44" ht="18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9"/>
      <c r="AO518" s="8"/>
      <c r="AP518" s="9"/>
      <c r="AQ518" s="7"/>
      <c r="AR518" s="7"/>
    </row>
    <row r="519" spans="1:44" ht="18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9"/>
      <c r="AO519" s="8"/>
      <c r="AP519" s="9"/>
      <c r="AQ519" s="7"/>
      <c r="AR519" s="7"/>
    </row>
    <row r="520" spans="1:44" ht="18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9"/>
      <c r="AO520" s="8"/>
      <c r="AP520" s="9"/>
      <c r="AQ520" s="7"/>
      <c r="AR520" s="7"/>
    </row>
    <row r="521" spans="1:44" ht="18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9"/>
      <c r="AO521" s="8"/>
      <c r="AP521" s="9"/>
      <c r="AQ521" s="7"/>
      <c r="AR521" s="7"/>
    </row>
    <row r="522" spans="1:44" ht="18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9"/>
      <c r="AO522" s="8"/>
      <c r="AP522" s="9"/>
      <c r="AQ522" s="7"/>
      <c r="AR522" s="7"/>
    </row>
    <row r="523" spans="1:44" ht="18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9"/>
      <c r="AO523" s="8"/>
      <c r="AP523" s="9"/>
      <c r="AQ523" s="7"/>
      <c r="AR523" s="7"/>
    </row>
    <row r="524" spans="1:44" ht="18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9"/>
      <c r="AO524" s="8"/>
      <c r="AP524" s="9"/>
      <c r="AQ524" s="7"/>
      <c r="AR524" s="7"/>
    </row>
    <row r="525" spans="1:44" ht="18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9"/>
      <c r="AO525" s="8"/>
      <c r="AP525" s="9"/>
      <c r="AQ525" s="7"/>
      <c r="AR525" s="7"/>
    </row>
    <row r="526" spans="1:44" ht="18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9"/>
      <c r="AO526" s="8"/>
      <c r="AP526" s="9"/>
      <c r="AQ526" s="7"/>
      <c r="AR526" s="7"/>
    </row>
    <row r="527" spans="1:44" ht="18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9"/>
      <c r="AO527" s="8"/>
      <c r="AP527" s="9"/>
      <c r="AQ527" s="7"/>
      <c r="AR527" s="7"/>
    </row>
    <row r="528" spans="1:44" ht="18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9"/>
      <c r="AO528" s="8"/>
      <c r="AP528" s="9"/>
      <c r="AQ528" s="7"/>
      <c r="AR528" s="7"/>
    </row>
    <row r="529" spans="1:44" ht="18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9"/>
      <c r="AO529" s="8"/>
      <c r="AP529" s="9"/>
      <c r="AQ529" s="7"/>
      <c r="AR529" s="7"/>
    </row>
    <row r="530" spans="1:44" ht="18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9"/>
      <c r="AO530" s="8"/>
      <c r="AP530" s="9"/>
      <c r="AQ530" s="7"/>
      <c r="AR530" s="7"/>
    </row>
    <row r="531" spans="1:44" ht="18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9"/>
      <c r="AO531" s="8"/>
      <c r="AP531" s="9"/>
      <c r="AQ531" s="7"/>
      <c r="AR531" s="7"/>
    </row>
    <row r="532" spans="1:44" ht="18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9"/>
      <c r="AO532" s="8"/>
      <c r="AP532" s="9"/>
      <c r="AQ532" s="7"/>
      <c r="AR532" s="7"/>
    </row>
    <row r="533" spans="1:44" ht="18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9"/>
      <c r="AO533" s="8"/>
      <c r="AP533" s="9"/>
      <c r="AQ533" s="7"/>
      <c r="AR533" s="7"/>
    </row>
    <row r="534" spans="1:44" ht="18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9"/>
      <c r="AO534" s="8"/>
      <c r="AP534" s="9"/>
      <c r="AQ534" s="7"/>
      <c r="AR534" s="7"/>
    </row>
    <row r="535" spans="1:44" ht="18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9"/>
      <c r="AO535" s="8"/>
      <c r="AP535" s="9"/>
      <c r="AQ535" s="7"/>
      <c r="AR535" s="7"/>
    </row>
    <row r="536" spans="1:44" ht="18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9"/>
      <c r="AO536" s="8"/>
      <c r="AP536" s="9"/>
      <c r="AQ536" s="7"/>
      <c r="AR536" s="7"/>
    </row>
    <row r="537" spans="1:44" ht="18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9"/>
      <c r="AO537" s="8"/>
      <c r="AP537" s="9"/>
      <c r="AQ537" s="7"/>
      <c r="AR537" s="7"/>
    </row>
    <row r="538" spans="1:44" ht="18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9"/>
      <c r="AO538" s="8"/>
      <c r="AP538" s="9"/>
      <c r="AQ538" s="7"/>
      <c r="AR538" s="7"/>
    </row>
    <row r="539" spans="1:44" ht="18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9"/>
      <c r="AO539" s="8"/>
      <c r="AP539" s="9"/>
      <c r="AQ539" s="7"/>
      <c r="AR539" s="7"/>
    </row>
    <row r="540" spans="1:44" ht="18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9"/>
      <c r="AO540" s="8"/>
      <c r="AP540" s="9"/>
      <c r="AQ540" s="7"/>
      <c r="AR540" s="7"/>
    </row>
    <row r="541" spans="1:44" ht="18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9"/>
      <c r="AO541" s="8"/>
      <c r="AP541" s="9"/>
      <c r="AQ541" s="7"/>
      <c r="AR541" s="7"/>
    </row>
    <row r="542" spans="1:44" ht="18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9"/>
      <c r="AO542" s="8"/>
      <c r="AP542" s="9"/>
      <c r="AQ542" s="7"/>
      <c r="AR542" s="7"/>
    </row>
    <row r="543" spans="1:44" ht="18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9"/>
      <c r="AO543" s="8"/>
      <c r="AP543" s="9"/>
      <c r="AQ543" s="7"/>
      <c r="AR543" s="7"/>
    </row>
    <row r="544" spans="1:44" ht="18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9"/>
      <c r="AO544" s="8"/>
      <c r="AP544" s="9"/>
      <c r="AQ544" s="7"/>
      <c r="AR544" s="7"/>
    </row>
    <row r="545" spans="1:44" ht="18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9"/>
      <c r="AO545" s="8"/>
      <c r="AP545" s="9"/>
      <c r="AQ545" s="7"/>
      <c r="AR545" s="7"/>
    </row>
    <row r="546" spans="1:44" ht="18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9"/>
      <c r="AO546" s="8"/>
      <c r="AP546" s="9"/>
      <c r="AQ546" s="7"/>
      <c r="AR546" s="7"/>
    </row>
    <row r="547" spans="1:44" ht="18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9"/>
      <c r="AO547" s="8"/>
      <c r="AP547" s="9"/>
      <c r="AQ547" s="7"/>
      <c r="AR547" s="7"/>
    </row>
    <row r="548" spans="1:44" ht="18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9"/>
      <c r="AO548" s="8"/>
      <c r="AP548" s="9"/>
      <c r="AQ548" s="7"/>
      <c r="AR548" s="7"/>
    </row>
    <row r="549" spans="1:44" ht="18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9"/>
      <c r="AO549" s="8"/>
      <c r="AP549" s="9"/>
      <c r="AQ549" s="7"/>
      <c r="AR549" s="7"/>
    </row>
    <row r="550" spans="1:44" ht="18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9"/>
      <c r="AO550" s="8"/>
      <c r="AP550" s="9"/>
      <c r="AQ550" s="7"/>
      <c r="AR550" s="7"/>
    </row>
    <row r="551" spans="1:44" ht="18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9"/>
      <c r="AO551" s="8"/>
      <c r="AP551" s="9"/>
      <c r="AQ551" s="7"/>
      <c r="AR551" s="7"/>
    </row>
    <row r="552" spans="1:44" ht="18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9"/>
      <c r="AO552" s="8"/>
      <c r="AP552" s="9"/>
      <c r="AQ552" s="7"/>
      <c r="AR552" s="7"/>
    </row>
    <row r="553" spans="1:44" ht="18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9"/>
      <c r="AO553" s="8"/>
      <c r="AP553" s="9"/>
      <c r="AQ553" s="7"/>
      <c r="AR553" s="7"/>
    </row>
    <row r="554" spans="1:44" ht="18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9"/>
      <c r="AO554" s="8"/>
      <c r="AP554" s="9"/>
      <c r="AQ554" s="7"/>
      <c r="AR554" s="7"/>
    </row>
    <row r="555" spans="1:44" ht="18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9"/>
      <c r="AO555" s="8"/>
      <c r="AP555" s="9"/>
      <c r="AQ555" s="7"/>
      <c r="AR555" s="7"/>
    </row>
    <row r="556" spans="1:44" ht="18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9"/>
      <c r="AO556" s="8"/>
      <c r="AP556" s="9"/>
      <c r="AQ556" s="7"/>
      <c r="AR556" s="7"/>
    </row>
    <row r="557" spans="1:44" ht="18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9"/>
      <c r="AO557" s="8"/>
      <c r="AP557" s="9"/>
      <c r="AQ557" s="7"/>
      <c r="AR557" s="7"/>
    </row>
    <row r="558" spans="1:44" ht="18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9"/>
      <c r="AO558" s="8"/>
      <c r="AP558" s="9"/>
      <c r="AQ558" s="7"/>
      <c r="AR558" s="7"/>
    </row>
    <row r="559" spans="1:44" ht="18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9"/>
      <c r="AO559" s="8"/>
      <c r="AP559" s="9"/>
      <c r="AQ559" s="7"/>
      <c r="AR559" s="7"/>
    </row>
    <row r="560" spans="1:44" ht="18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9"/>
      <c r="AO560" s="8"/>
      <c r="AP560" s="9"/>
      <c r="AQ560" s="7"/>
      <c r="AR560" s="7"/>
    </row>
    <row r="561" spans="1:44" ht="18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9"/>
      <c r="AO561" s="8"/>
      <c r="AP561" s="9"/>
      <c r="AQ561" s="7"/>
      <c r="AR561" s="7"/>
    </row>
    <row r="562" spans="1:44" ht="18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9"/>
      <c r="AO562" s="8"/>
      <c r="AP562" s="9"/>
      <c r="AQ562" s="7"/>
      <c r="AR562" s="7"/>
    </row>
    <row r="563" spans="1:44" ht="18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9"/>
      <c r="AO563" s="8"/>
      <c r="AP563" s="9"/>
      <c r="AQ563" s="7"/>
      <c r="AR563" s="7"/>
    </row>
    <row r="564" spans="1:44" ht="18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9"/>
      <c r="AO564" s="8"/>
      <c r="AP564" s="9"/>
      <c r="AQ564" s="7"/>
      <c r="AR564" s="7"/>
    </row>
    <row r="565" spans="1:44" ht="18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9"/>
      <c r="AO565" s="8"/>
      <c r="AP565" s="9"/>
      <c r="AQ565" s="7"/>
      <c r="AR565" s="7"/>
    </row>
    <row r="566" spans="1:44" ht="18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9"/>
      <c r="AO566" s="8"/>
      <c r="AP566" s="9"/>
      <c r="AQ566" s="7"/>
      <c r="AR566" s="7"/>
    </row>
    <row r="567" spans="1:44" ht="18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9"/>
      <c r="AO567" s="8"/>
      <c r="AP567" s="9"/>
      <c r="AQ567" s="7"/>
      <c r="AR567" s="7"/>
    </row>
    <row r="568" spans="1:44" ht="18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9"/>
      <c r="AO568" s="8"/>
      <c r="AP568" s="9"/>
      <c r="AQ568" s="7"/>
      <c r="AR568" s="7"/>
    </row>
    <row r="569" spans="1:44" ht="18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9"/>
      <c r="AO569" s="8"/>
      <c r="AP569" s="9"/>
      <c r="AQ569" s="7"/>
      <c r="AR569" s="7"/>
    </row>
    <row r="570" spans="1:44" ht="18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9"/>
      <c r="AO570" s="8"/>
      <c r="AP570" s="9"/>
      <c r="AQ570" s="7"/>
      <c r="AR570" s="7"/>
    </row>
    <row r="571" spans="1:44" ht="18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9"/>
      <c r="AO571" s="8"/>
      <c r="AP571" s="9"/>
      <c r="AQ571" s="7"/>
      <c r="AR571" s="7"/>
    </row>
    <row r="572" spans="1:44" ht="18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9"/>
      <c r="AO572" s="8"/>
      <c r="AP572" s="9"/>
      <c r="AQ572" s="7"/>
      <c r="AR572" s="7"/>
    </row>
    <row r="573" spans="1:44" ht="18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9"/>
      <c r="AO573" s="8"/>
      <c r="AP573" s="9"/>
      <c r="AQ573" s="7"/>
      <c r="AR573" s="7"/>
    </row>
    <row r="574" spans="1:44" ht="18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9"/>
      <c r="AO574" s="8"/>
      <c r="AP574" s="9"/>
      <c r="AQ574" s="7"/>
      <c r="AR574" s="7"/>
    </row>
    <row r="575" spans="1:44" ht="18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9"/>
      <c r="AO575" s="8"/>
      <c r="AP575" s="9"/>
      <c r="AQ575" s="7"/>
      <c r="AR575" s="7"/>
    </row>
    <row r="576" spans="1:44" ht="18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9"/>
      <c r="AO576" s="8"/>
      <c r="AP576" s="9"/>
      <c r="AQ576" s="7"/>
      <c r="AR576" s="7"/>
    </row>
    <row r="577" spans="1:44" ht="18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9"/>
      <c r="AO577" s="8"/>
      <c r="AP577" s="9"/>
      <c r="AQ577" s="7"/>
      <c r="AR577" s="7"/>
    </row>
    <row r="578" spans="1:44" ht="18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9"/>
      <c r="AO578" s="8"/>
      <c r="AP578" s="9"/>
      <c r="AQ578" s="7"/>
      <c r="AR578" s="7"/>
    </row>
    <row r="579" spans="1:44" ht="18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9"/>
      <c r="AO579" s="8"/>
      <c r="AP579" s="9"/>
      <c r="AQ579" s="7"/>
      <c r="AR579" s="7"/>
    </row>
    <row r="580" spans="1:44" ht="18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9"/>
      <c r="AO580" s="8"/>
      <c r="AP580" s="9"/>
      <c r="AQ580" s="7"/>
      <c r="AR580" s="7"/>
    </row>
    <row r="581" spans="1:44" ht="18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9"/>
      <c r="AO581" s="8"/>
      <c r="AP581" s="9"/>
      <c r="AQ581" s="7"/>
      <c r="AR581" s="7"/>
    </row>
    <row r="582" spans="1:44" ht="18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9"/>
      <c r="AO582" s="8"/>
      <c r="AP582" s="9"/>
      <c r="AQ582" s="7"/>
      <c r="AR582" s="7"/>
    </row>
    <row r="583" spans="1:44" ht="18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9"/>
      <c r="AO583" s="8"/>
      <c r="AP583" s="9"/>
      <c r="AQ583" s="7"/>
      <c r="AR583" s="7"/>
    </row>
    <row r="584" spans="1:44" ht="18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9"/>
      <c r="AO584" s="8"/>
      <c r="AP584" s="9"/>
      <c r="AQ584" s="7"/>
      <c r="AR584" s="7"/>
    </row>
    <row r="585" spans="1:44" ht="18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9"/>
      <c r="AO585" s="8"/>
      <c r="AP585" s="9"/>
      <c r="AQ585" s="7"/>
      <c r="AR585" s="7"/>
    </row>
    <row r="586" spans="1:44" ht="18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9"/>
      <c r="AO586" s="8"/>
      <c r="AP586" s="9"/>
      <c r="AQ586" s="7"/>
      <c r="AR586" s="7"/>
    </row>
    <row r="587" spans="1:44" ht="18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9"/>
      <c r="AO587" s="8"/>
      <c r="AP587" s="9"/>
      <c r="AQ587" s="7"/>
      <c r="AR587" s="7"/>
    </row>
    <row r="588" spans="1:44" ht="18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9"/>
      <c r="AO588" s="8"/>
      <c r="AP588" s="9"/>
      <c r="AQ588" s="7"/>
      <c r="AR588" s="7"/>
    </row>
    <row r="589" spans="1:44" ht="18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9"/>
      <c r="AO589" s="8"/>
      <c r="AP589" s="9"/>
      <c r="AQ589" s="7"/>
      <c r="AR589" s="7"/>
    </row>
    <row r="590" spans="1:44" ht="18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9"/>
      <c r="AO590" s="8"/>
      <c r="AP590" s="9"/>
      <c r="AQ590" s="7"/>
      <c r="AR590" s="7"/>
    </row>
    <row r="591" spans="1:44" ht="18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9"/>
      <c r="AO591" s="8"/>
      <c r="AP591" s="9"/>
      <c r="AQ591" s="7"/>
      <c r="AR591" s="7"/>
    </row>
    <row r="592" spans="1:44" ht="18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9"/>
      <c r="AO592" s="8"/>
      <c r="AP592" s="9"/>
      <c r="AQ592" s="7"/>
      <c r="AR592" s="7"/>
    </row>
    <row r="593" spans="1:44" ht="18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9"/>
      <c r="AO593" s="8"/>
      <c r="AP593" s="9"/>
      <c r="AQ593" s="7"/>
      <c r="AR593" s="7"/>
    </row>
    <row r="594" spans="1:44" ht="18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9"/>
      <c r="AO594" s="8"/>
      <c r="AP594" s="9"/>
      <c r="AQ594" s="7"/>
      <c r="AR594" s="7"/>
    </row>
    <row r="595" spans="1:44" ht="18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9"/>
      <c r="AO595" s="8"/>
      <c r="AP595" s="9"/>
      <c r="AQ595" s="7"/>
      <c r="AR595" s="7"/>
    </row>
    <row r="596" spans="1:44" ht="18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9"/>
      <c r="AO596" s="8"/>
      <c r="AP596" s="9"/>
      <c r="AQ596" s="7"/>
      <c r="AR596" s="7"/>
    </row>
    <row r="597" spans="1:44" ht="18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9"/>
      <c r="AO597" s="8"/>
      <c r="AP597" s="9"/>
      <c r="AQ597" s="7"/>
      <c r="AR597" s="7"/>
    </row>
    <row r="598" spans="1:44" ht="18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9"/>
      <c r="AO598" s="8"/>
      <c r="AP598" s="9"/>
      <c r="AQ598" s="7"/>
      <c r="AR598" s="7"/>
    </row>
    <row r="599" spans="1:44" ht="18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9"/>
      <c r="AO599" s="8"/>
      <c r="AP599" s="9"/>
      <c r="AQ599" s="7"/>
      <c r="AR599" s="7"/>
    </row>
    <row r="600" spans="1:44" ht="18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9"/>
      <c r="AO600" s="8"/>
      <c r="AP600" s="9"/>
      <c r="AQ600" s="7"/>
      <c r="AR600" s="7"/>
    </row>
    <row r="601" spans="1:44" ht="18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9"/>
      <c r="AO601" s="8"/>
      <c r="AP601" s="9"/>
      <c r="AQ601" s="7"/>
      <c r="AR601" s="7"/>
    </row>
    <row r="602" spans="1:44" ht="18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9"/>
      <c r="AO602" s="8"/>
      <c r="AP602" s="9"/>
      <c r="AQ602" s="7"/>
      <c r="AR602" s="7"/>
    </row>
    <row r="603" spans="1:44" ht="18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9"/>
      <c r="AO603" s="8"/>
      <c r="AP603" s="9"/>
      <c r="AQ603" s="7"/>
      <c r="AR603" s="7"/>
    </row>
    <row r="604" spans="1:44" ht="18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9"/>
      <c r="AO604" s="8"/>
      <c r="AP604" s="9"/>
      <c r="AQ604" s="7"/>
      <c r="AR604" s="7"/>
    </row>
    <row r="605" spans="1:44" ht="18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9"/>
      <c r="AO605" s="8"/>
      <c r="AP605" s="9"/>
      <c r="AQ605" s="7"/>
      <c r="AR605" s="7"/>
    </row>
    <row r="606" spans="1:44" ht="18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9"/>
      <c r="AO606" s="8"/>
      <c r="AP606" s="9"/>
      <c r="AQ606" s="7"/>
      <c r="AR606" s="7"/>
    </row>
    <row r="607" spans="1:44" ht="18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9"/>
      <c r="AO607" s="8"/>
      <c r="AP607" s="9"/>
      <c r="AQ607" s="7"/>
      <c r="AR607" s="7"/>
    </row>
    <row r="608" spans="1:44" ht="18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9"/>
      <c r="AO608" s="8"/>
      <c r="AP608" s="9"/>
      <c r="AQ608" s="7"/>
      <c r="AR608" s="7"/>
    </row>
    <row r="609" spans="1:44" ht="18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9"/>
      <c r="AO609" s="8"/>
      <c r="AP609" s="9"/>
      <c r="AQ609" s="7"/>
      <c r="AR609" s="7"/>
    </row>
    <row r="610" spans="1:44" ht="18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9"/>
      <c r="AO610" s="8"/>
      <c r="AP610" s="9"/>
      <c r="AQ610" s="7"/>
      <c r="AR610" s="7"/>
    </row>
    <row r="611" spans="1:44" ht="18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9"/>
      <c r="AO611" s="8"/>
      <c r="AP611" s="9"/>
      <c r="AQ611" s="7"/>
      <c r="AR611" s="7"/>
    </row>
    <row r="612" spans="1:44" ht="18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9"/>
      <c r="AO612" s="8"/>
      <c r="AP612" s="9"/>
      <c r="AQ612" s="7"/>
      <c r="AR612" s="7"/>
    </row>
    <row r="613" spans="1:44" ht="18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9"/>
      <c r="AO613" s="8"/>
      <c r="AP613" s="9"/>
      <c r="AQ613" s="7"/>
      <c r="AR613" s="7"/>
    </row>
    <row r="614" spans="1:44" ht="18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9"/>
      <c r="AO614" s="8"/>
      <c r="AP614" s="9"/>
      <c r="AQ614" s="7"/>
      <c r="AR614" s="7"/>
    </row>
    <row r="615" spans="1:44" ht="18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9"/>
      <c r="AO615" s="8"/>
      <c r="AP615" s="9"/>
      <c r="AQ615" s="7"/>
      <c r="AR615" s="7"/>
    </row>
    <row r="616" spans="1:44" ht="18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9"/>
      <c r="AO616" s="8"/>
      <c r="AP616" s="9"/>
      <c r="AQ616" s="7"/>
      <c r="AR616" s="7"/>
    </row>
    <row r="617" spans="1:44" ht="18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9"/>
      <c r="AO617" s="8"/>
      <c r="AP617" s="9"/>
      <c r="AQ617" s="7"/>
      <c r="AR617" s="7"/>
    </row>
    <row r="618" spans="1:44" ht="18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9"/>
      <c r="AO618" s="8"/>
      <c r="AP618" s="9"/>
      <c r="AQ618" s="7"/>
      <c r="AR618" s="7"/>
    </row>
    <row r="619" spans="1:44" ht="18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9"/>
      <c r="AO619" s="8"/>
      <c r="AP619" s="9"/>
      <c r="AQ619" s="7"/>
      <c r="AR619" s="7"/>
    </row>
    <row r="620" spans="1:44" ht="18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9"/>
      <c r="AO620" s="8"/>
      <c r="AP620" s="9"/>
      <c r="AQ620" s="7"/>
      <c r="AR620" s="7"/>
    </row>
    <row r="621" spans="1:44" ht="18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9"/>
      <c r="AO621" s="8"/>
      <c r="AP621" s="9"/>
      <c r="AQ621" s="7"/>
      <c r="AR621" s="7"/>
    </row>
    <row r="622" spans="1:44" ht="18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9"/>
      <c r="AO622" s="8"/>
      <c r="AP622" s="9"/>
      <c r="AQ622" s="7"/>
      <c r="AR622" s="7"/>
    </row>
    <row r="623" spans="1:44" ht="18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9"/>
      <c r="AO623" s="8"/>
      <c r="AP623" s="9"/>
      <c r="AQ623" s="7"/>
      <c r="AR623" s="7"/>
    </row>
    <row r="624" spans="1:44" ht="18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9"/>
      <c r="AO624" s="8"/>
      <c r="AP624" s="9"/>
      <c r="AQ624" s="7"/>
      <c r="AR624" s="7"/>
    </row>
    <row r="625" spans="1:44" ht="18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9"/>
      <c r="AO625" s="8"/>
      <c r="AP625" s="9"/>
      <c r="AQ625" s="7"/>
      <c r="AR625" s="7"/>
    </row>
    <row r="626" spans="1:44" ht="18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9"/>
      <c r="AO626" s="8"/>
      <c r="AP626" s="9"/>
      <c r="AQ626" s="7"/>
      <c r="AR626" s="7"/>
    </row>
    <row r="627" spans="1:44" ht="18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9"/>
      <c r="AO627" s="8"/>
      <c r="AP627" s="9"/>
      <c r="AQ627" s="7"/>
      <c r="AR627" s="7"/>
    </row>
    <row r="628" spans="1:44" ht="18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9"/>
      <c r="AO628" s="8"/>
      <c r="AP628" s="9"/>
      <c r="AQ628" s="7"/>
      <c r="AR628" s="7"/>
    </row>
    <row r="629" spans="1:44" ht="18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9"/>
      <c r="AO629" s="8"/>
      <c r="AP629" s="9"/>
      <c r="AQ629" s="7"/>
      <c r="AR629" s="7"/>
    </row>
    <row r="630" spans="1:44" ht="18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9"/>
      <c r="AO630" s="8"/>
      <c r="AP630" s="9"/>
      <c r="AQ630" s="7"/>
      <c r="AR630" s="7"/>
    </row>
    <row r="631" spans="1:44" ht="18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9"/>
      <c r="AO631" s="8"/>
      <c r="AP631" s="9"/>
      <c r="AQ631" s="7"/>
      <c r="AR631" s="7"/>
    </row>
    <row r="632" spans="1:44" ht="18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9"/>
      <c r="AO632" s="8"/>
      <c r="AP632" s="9"/>
      <c r="AQ632" s="7"/>
      <c r="AR632" s="7"/>
    </row>
    <row r="633" spans="1:44" ht="18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9"/>
      <c r="AO633" s="8"/>
      <c r="AP633" s="9"/>
      <c r="AQ633" s="7"/>
      <c r="AR633" s="7"/>
    </row>
    <row r="634" spans="1:44" ht="18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9"/>
      <c r="AO634" s="8"/>
      <c r="AP634" s="9"/>
      <c r="AQ634" s="7"/>
      <c r="AR634" s="7"/>
    </row>
    <row r="635" spans="1:44" ht="18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9"/>
      <c r="AO635" s="8"/>
      <c r="AP635" s="9"/>
      <c r="AQ635" s="7"/>
      <c r="AR635" s="7"/>
    </row>
    <row r="636" spans="1:44" ht="18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9"/>
      <c r="AO636" s="8"/>
      <c r="AP636" s="9"/>
      <c r="AQ636" s="7"/>
      <c r="AR636" s="7"/>
    </row>
    <row r="637" spans="1:44" ht="18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9"/>
      <c r="AO637" s="8"/>
      <c r="AP637" s="9"/>
      <c r="AQ637" s="7"/>
      <c r="AR637" s="7"/>
    </row>
    <row r="638" spans="1:44" ht="18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9"/>
      <c r="AO638" s="8"/>
      <c r="AP638" s="9"/>
      <c r="AQ638" s="7"/>
      <c r="AR638" s="7"/>
    </row>
    <row r="639" spans="1:44" ht="18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9"/>
      <c r="AO639" s="8"/>
      <c r="AP639" s="9"/>
      <c r="AQ639" s="7"/>
      <c r="AR639" s="7"/>
    </row>
    <row r="640" spans="1:44" ht="18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9"/>
      <c r="AO640" s="8"/>
      <c r="AP640" s="9"/>
      <c r="AQ640" s="7"/>
      <c r="AR640" s="7"/>
    </row>
    <row r="641" spans="1:44" ht="18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9"/>
      <c r="AO641" s="8"/>
      <c r="AP641" s="9"/>
      <c r="AQ641" s="7"/>
      <c r="AR641" s="7"/>
    </row>
    <row r="642" spans="1:44" ht="18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9"/>
      <c r="AO642" s="8"/>
      <c r="AP642" s="9"/>
      <c r="AQ642" s="7"/>
      <c r="AR642" s="7"/>
    </row>
    <row r="643" spans="1:44" ht="18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9"/>
      <c r="AO643" s="8"/>
      <c r="AP643" s="9"/>
      <c r="AQ643" s="7"/>
      <c r="AR643" s="7"/>
    </row>
    <row r="644" spans="1:44" ht="18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9"/>
      <c r="AO644" s="8"/>
      <c r="AP644" s="9"/>
      <c r="AQ644" s="7"/>
      <c r="AR644" s="7"/>
    </row>
    <row r="645" spans="1:44" ht="18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9"/>
      <c r="AO645" s="8"/>
      <c r="AP645" s="9"/>
      <c r="AQ645" s="7"/>
      <c r="AR645" s="7"/>
    </row>
    <row r="646" spans="1:44" ht="18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9"/>
      <c r="AO646" s="8"/>
      <c r="AP646" s="9"/>
      <c r="AQ646" s="7"/>
      <c r="AR646" s="7"/>
    </row>
    <row r="647" spans="1:44" ht="18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9"/>
      <c r="AO647" s="8"/>
      <c r="AP647" s="9"/>
      <c r="AQ647" s="7"/>
      <c r="AR647" s="7"/>
    </row>
    <row r="648" spans="1:44" ht="18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9"/>
      <c r="AO648" s="8"/>
      <c r="AP648" s="9"/>
      <c r="AQ648" s="7"/>
      <c r="AR648" s="7"/>
    </row>
    <row r="649" spans="1:44" ht="18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9"/>
      <c r="AO649" s="8"/>
      <c r="AP649" s="9"/>
      <c r="AQ649" s="7"/>
      <c r="AR649" s="7"/>
    </row>
    <row r="650" spans="1:44" ht="18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9"/>
      <c r="AO650" s="8"/>
      <c r="AP650" s="9"/>
      <c r="AQ650" s="7"/>
      <c r="AR650" s="7"/>
    </row>
    <row r="651" spans="1:44" ht="18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9"/>
      <c r="AO651" s="8"/>
      <c r="AP651" s="9"/>
      <c r="AQ651" s="7"/>
      <c r="AR651" s="7"/>
    </row>
    <row r="652" spans="1:44" ht="18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9"/>
      <c r="AO652" s="8"/>
      <c r="AP652" s="9"/>
      <c r="AQ652" s="7"/>
      <c r="AR652" s="7"/>
    </row>
    <row r="653" spans="1:44" ht="18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9"/>
      <c r="AO653" s="8"/>
      <c r="AP653" s="9"/>
      <c r="AQ653" s="7"/>
      <c r="AR653" s="7"/>
    </row>
    <row r="654" spans="1:44" ht="18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9"/>
      <c r="AO654" s="8"/>
      <c r="AP654" s="9"/>
      <c r="AQ654" s="7"/>
      <c r="AR654" s="7"/>
    </row>
    <row r="655" spans="1:44" ht="18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9"/>
      <c r="AO655" s="8"/>
      <c r="AP655" s="9"/>
      <c r="AQ655" s="7"/>
      <c r="AR655" s="7"/>
    </row>
    <row r="656" spans="1:44" ht="18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9"/>
      <c r="AO656" s="8"/>
      <c r="AP656" s="9"/>
      <c r="AQ656" s="7"/>
      <c r="AR656" s="7"/>
    </row>
    <row r="657" spans="1:44" ht="18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9"/>
      <c r="AO657" s="8"/>
      <c r="AP657" s="9"/>
      <c r="AQ657" s="7"/>
      <c r="AR657" s="7"/>
    </row>
    <row r="658" spans="1:44" ht="18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9"/>
      <c r="AO658" s="8"/>
      <c r="AP658" s="9"/>
      <c r="AQ658" s="7"/>
      <c r="AR658" s="7"/>
    </row>
    <row r="659" spans="1:44" ht="18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9"/>
      <c r="AO659" s="8"/>
      <c r="AP659" s="9"/>
      <c r="AQ659" s="7"/>
      <c r="AR659" s="7"/>
    </row>
    <row r="660" spans="1:44" ht="18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9"/>
      <c r="AO660" s="8"/>
      <c r="AP660" s="9"/>
      <c r="AQ660" s="7"/>
      <c r="AR660" s="7"/>
    </row>
    <row r="661" spans="1:44" ht="18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9"/>
      <c r="AO661" s="8"/>
      <c r="AP661" s="9"/>
      <c r="AQ661" s="7"/>
      <c r="AR661" s="7"/>
    </row>
    <row r="662" spans="1:44" ht="18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9"/>
      <c r="AO662" s="8"/>
      <c r="AP662" s="9"/>
      <c r="AQ662" s="7"/>
      <c r="AR662" s="7"/>
    </row>
    <row r="663" spans="1:44" ht="18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9"/>
      <c r="AO663" s="8"/>
      <c r="AP663" s="9"/>
      <c r="AQ663" s="7"/>
      <c r="AR663" s="7"/>
    </row>
    <row r="664" spans="1:44" ht="18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9"/>
      <c r="AO664" s="8"/>
      <c r="AP664" s="9"/>
      <c r="AQ664" s="7"/>
      <c r="AR664" s="7"/>
    </row>
    <row r="665" spans="1:44" ht="18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9"/>
      <c r="AO665" s="8"/>
      <c r="AP665" s="9"/>
      <c r="AQ665" s="7"/>
      <c r="AR665" s="7"/>
    </row>
    <row r="666" spans="1:44" ht="18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9"/>
      <c r="AO666" s="8"/>
      <c r="AP666" s="9"/>
      <c r="AQ666" s="7"/>
      <c r="AR666" s="7"/>
    </row>
    <row r="667" spans="1:44" ht="18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9"/>
      <c r="AO667" s="8"/>
      <c r="AP667" s="9"/>
      <c r="AQ667" s="7"/>
      <c r="AR667" s="7"/>
    </row>
    <row r="668" spans="1:44" ht="18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9"/>
      <c r="AO668" s="8"/>
      <c r="AP668" s="9"/>
      <c r="AQ668" s="7"/>
      <c r="AR668" s="7"/>
    </row>
    <row r="669" spans="1:44" ht="18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9"/>
      <c r="AO669" s="8"/>
      <c r="AP669" s="9"/>
      <c r="AQ669" s="7"/>
      <c r="AR669" s="7"/>
    </row>
    <row r="670" spans="1:44" ht="18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9"/>
      <c r="AO670" s="8"/>
      <c r="AP670" s="9"/>
      <c r="AQ670" s="7"/>
      <c r="AR670" s="7"/>
    </row>
    <row r="671" spans="1:44" ht="18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9"/>
      <c r="AO671" s="8"/>
      <c r="AP671" s="9"/>
      <c r="AQ671" s="7"/>
      <c r="AR671" s="7"/>
    </row>
    <row r="672" spans="1:44" ht="18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9"/>
      <c r="AO672" s="8"/>
      <c r="AP672" s="9"/>
      <c r="AQ672" s="7"/>
      <c r="AR672" s="7"/>
    </row>
    <row r="673" spans="1:44" ht="18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9"/>
      <c r="AO673" s="8"/>
      <c r="AP673" s="9"/>
      <c r="AQ673" s="7"/>
      <c r="AR673" s="7"/>
    </row>
    <row r="674" spans="1:44" ht="18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9"/>
      <c r="AO674" s="8"/>
      <c r="AP674" s="9"/>
      <c r="AQ674" s="7"/>
      <c r="AR674" s="7"/>
    </row>
    <row r="675" spans="1:44" ht="18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9"/>
      <c r="AO675" s="8"/>
      <c r="AP675" s="9"/>
      <c r="AQ675" s="7"/>
      <c r="AR675" s="7"/>
    </row>
    <row r="676" spans="1:44" ht="18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9"/>
      <c r="AO676" s="8"/>
      <c r="AP676" s="9"/>
      <c r="AQ676" s="7"/>
      <c r="AR676" s="7"/>
    </row>
    <row r="677" spans="1:44" ht="18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9"/>
      <c r="AO677" s="8"/>
      <c r="AP677" s="9"/>
      <c r="AQ677" s="7"/>
      <c r="AR677" s="7"/>
    </row>
    <row r="678" spans="1:44" ht="18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9"/>
      <c r="AO678" s="8"/>
      <c r="AP678" s="9"/>
      <c r="AQ678" s="7"/>
      <c r="AR678" s="7"/>
    </row>
    <row r="679" spans="1:44" ht="18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9"/>
      <c r="AO679" s="8"/>
      <c r="AP679" s="9"/>
      <c r="AQ679" s="7"/>
      <c r="AR679" s="7"/>
    </row>
    <row r="680" spans="1:44" ht="18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9"/>
      <c r="AO680" s="8"/>
      <c r="AP680" s="9"/>
      <c r="AQ680" s="7"/>
      <c r="AR680" s="7"/>
    </row>
    <row r="681" spans="1:44" ht="18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9"/>
      <c r="AO681" s="8"/>
      <c r="AP681" s="9"/>
      <c r="AQ681" s="7"/>
      <c r="AR681" s="7"/>
    </row>
    <row r="682" spans="1:44" ht="18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9"/>
      <c r="AO682" s="8"/>
      <c r="AP682" s="9"/>
      <c r="AQ682" s="7"/>
      <c r="AR682" s="7"/>
    </row>
    <row r="683" spans="1:44" ht="18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9"/>
      <c r="AO683" s="8"/>
      <c r="AP683" s="9"/>
      <c r="AQ683" s="7"/>
      <c r="AR683" s="7"/>
    </row>
    <row r="684" spans="1:44" ht="18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9"/>
      <c r="AO684" s="8"/>
      <c r="AP684" s="9"/>
      <c r="AQ684" s="7"/>
      <c r="AR684" s="7"/>
    </row>
    <row r="685" spans="1:44" ht="18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9"/>
      <c r="AO685" s="8"/>
      <c r="AP685" s="9"/>
      <c r="AQ685" s="7"/>
      <c r="AR685" s="7"/>
    </row>
    <row r="686" spans="1:44" ht="18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9"/>
      <c r="AO686" s="8"/>
      <c r="AP686" s="9"/>
      <c r="AQ686" s="7"/>
      <c r="AR686" s="7"/>
    </row>
    <row r="687" spans="1:44" ht="18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9"/>
      <c r="AO687" s="8"/>
      <c r="AP687" s="9"/>
      <c r="AQ687" s="7"/>
      <c r="AR687" s="7"/>
    </row>
    <row r="688" spans="1:44" ht="18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9"/>
      <c r="AO688" s="8"/>
      <c r="AP688" s="9"/>
      <c r="AQ688" s="7"/>
      <c r="AR688" s="7"/>
    </row>
    <row r="689" spans="1:44" ht="18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9"/>
      <c r="AO689" s="8"/>
      <c r="AP689" s="9"/>
      <c r="AQ689" s="7"/>
      <c r="AR689" s="7"/>
    </row>
    <row r="690" spans="1:44" ht="18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9"/>
      <c r="AO690" s="8"/>
      <c r="AP690" s="9"/>
      <c r="AQ690" s="7"/>
      <c r="AR690" s="7"/>
    </row>
    <row r="691" spans="1:44" ht="18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9"/>
      <c r="AO691" s="8"/>
      <c r="AP691" s="9"/>
      <c r="AQ691" s="7"/>
      <c r="AR691" s="7"/>
    </row>
    <row r="692" spans="1:44" ht="18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9"/>
      <c r="AO692" s="8"/>
      <c r="AP692" s="9"/>
      <c r="AQ692" s="7"/>
      <c r="AR692" s="7"/>
    </row>
    <row r="693" spans="1:44" ht="18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9"/>
      <c r="AO693" s="8"/>
      <c r="AP693" s="9"/>
      <c r="AQ693" s="7"/>
      <c r="AR693" s="7"/>
    </row>
    <row r="694" spans="1:44" ht="18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9"/>
      <c r="AO694" s="8"/>
      <c r="AP694" s="9"/>
      <c r="AQ694" s="7"/>
      <c r="AR694" s="7"/>
    </row>
    <row r="695" spans="1:44" ht="18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9"/>
      <c r="AO695" s="8"/>
      <c r="AP695" s="9"/>
      <c r="AQ695" s="7"/>
      <c r="AR695" s="7"/>
    </row>
    <row r="696" spans="1:44" ht="18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9"/>
      <c r="AO696" s="8"/>
      <c r="AP696" s="9"/>
      <c r="AQ696" s="7"/>
      <c r="AR696" s="7"/>
    </row>
    <row r="697" spans="1:44" ht="18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9"/>
      <c r="AO697" s="8"/>
      <c r="AP697" s="9"/>
      <c r="AQ697" s="7"/>
      <c r="AR697" s="7"/>
    </row>
    <row r="698" spans="1:44" ht="18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9"/>
      <c r="AO698" s="8"/>
      <c r="AP698" s="9"/>
      <c r="AQ698" s="7"/>
      <c r="AR698" s="7"/>
    </row>
    <row r="699" spans="1:44" ht="18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9"/>
      <c r="AO699" s="8"/>
      <c r="AP699" s="9"/>
      <c r="AQ699" s="7"/>
      <c r="AR699" s="7"/>
    </row>
    <row r="700" spans="1:44" ht="18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9"/>
      <c r="AO700" s="8"/>
      <c r="AP700" s="9"/>
      <c r="AQ700" s="7"/>
      <c r="AR700" s="7"/>
    </row>
    <row r="701" spans="1:44" ht="18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9"/>
      <c r="AO701" s="8"/>
      <c r="AP701" s="9"/>
      <c r="AQ701" s="7"/>
      <c r="AR701" s="7"/>
    </row>
    <row r="702" spans="1:44" ht="18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9"/>
      <c r="AO702" s="8"/>
      <c r="AP702" s="9"/>
      <c r="AQ702" s="7"/>
      <c r="AR702" s="7"/>
    </row>
    <row r="703" spans="1:44" ht="18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9"/>
      <c r="AO703" s="8"/>
      <c r="AP703" s="9"/>
      <c r="AQ703" s="7"/>
      <c r="AR703" s="7"/>
    </row>
    <row r="704" spans="1:44" ht="18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9"/>
      <c r="AO704" s="8"/>
      <c r="AP704" s="9"/>
      <c r="AQ704" s="7"/>
      <c r="AR704" s="7"/>
    </row>
    <row r="705" spans="1:44" ht="18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9"/>
      <c r="AO705" s="8"/>
      <c r="AP705" s="9"/>
      <c r="AQ705" s="7"/>
      <c r="AR705" s="7"/>
    </row>
    <row r="706" spans="1:44" ht="18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9"/>
      <c r="AO706" s="8"/>
      <c r="AP706" s="9"/>
      <c r="AQ706" s="7"/>
      <c r="AR706" s="7"/>
    </row>
    <row r="707" spans="1:44" ht="18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9"/>
      <c r="AO707" s="8"/>
      <c r="AP707" s="9"/>
      <c r="AQ707" s="7"/>
      <c r="AR707" s="7"/>
    </row>
    <row r="708" spans="1:44" ht="18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9"/>
      <c r="AO708" s="8"/>
      <c r="AP708" s="9"/>
      <c r="AQ708" s="7"/>
      <c r="AR708" s="7"/>
    </row>
    <row r="709" spans="1:44" ht="18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9"/>
      <c r="AO709" s="8"/>
      <c r="AP709" s="9"/>
      <c r="AQ709" s="7"/>
      <c r="AR709" s="7"/>
    </row>
    <row r="710" spans="1:44" ht="18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9"/>
      <c r="AO710" s="8"/>
      <c r="AP710" s="9"/>
      <c r="AQ710" s="7"/>
      <c r="AR710" s="7"/>
    </row>
    <row r="711" spans="1:44" ht="18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9"/>
      <c r="AO711" s="8"/>
      <c r="AP711" s="9"/>
      <c r="AQ711" s="7"/>
      <c r="AR711" s="7"/>
    </row>
    <row r="712" spans="1:44" ht="18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9"/>
      <c r="AO712" s="8"/>
      <c r="AP712" s="9"/>
      <c r="AQ712" s="7"/>
      <c r="AR712" s="7"/>
    </row>
    <row r="713" spans="1:44" ht="18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9"/>
      <c r="AO713" s="8"/>
      <c r="AP713" s="9"/>
      <c r="AQ713" s="7"/>
      <c r="AR713" s="7"/>
    </row>
    <row r="714" spans="1:44" ht="18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9"/>
      <c r="AO714" s="8"/>
      <c r="AP714" s="9"/>
      <c r="AQ714" s="7"/>
      <c r="AR714" s="7"/>
    </row>
    <row r="715" spans="1:44" ht="18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9"/>
      <c r="AO715" s="8"/>
      <c r="AP715" s="9"/>
      <c r="AQ715" s="7"/>
      <c r="AR715" s="7"/>
    </row>
    <row r="716" spans="1:44" ht="18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9"/>
      <c r="AO716" s="8"/>
      <c r="AP716" s="9"/>
      <c r="AQ716" s="7"/>
      <c r="AR716" s="7"/>
    </row>
    <row r="717" spans="1:44" ht="18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9"/>
      <c r="AO717" s="8"/>
      <c r="AP717" s="9"/>
      <c r="AQ717" s="7"/>
      <c r="AR717" s="7"/>
    </row>
    <row r="718" spans="1:44" ht="18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9"/>
      <c r="AO718" s="8"/>
      <c r="AP718" s="9"/>
      <c r="AQ718" s="7"/>
      <c r="AR718" s="7"/>
    </row>
    <row r="719" spans="1:44" ht="18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9"/>
      <c r="AO719" s="8"/>
      <c r="AP719" s="9"/>
      <c r="AQ719" s="7"/>
      <c r="AR719" s="7"/>
    </row>
    <row r="720" spans="1:44" ht="18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9"/>
      <c r="AO720" s="8"/>
      <c r="AP720" s="9"/>
      <c r="AQ720" s="7"/>
      <c r="AR720" s="7"/>
    </row>
    <row r="721" spans="1:44" ht="18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9"/>
      <c r="AO721" s="8"/>
      <c r="AP721" s="9"/>
      <c r="AQ721" s="7"/>
      <c r="AR721" s="7"/>
    </row>
    <row r="722" spans="1:44" ht="18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9"/>
      <c r="AO722" s="8"/>
      <c r="AP722" s="9"/>
      <c r="AQ722" s="7"/>
      <c r="AR722" s="7"/>
    </row>
    <row r="723" spans="1:44" ht="18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9"/>
      <c r="AO723" s="8"/>
      <c r="AP723" s="9"/>
      <c r="AQ723" s="7"/>
      <c r="AR723" s="7"/>
    </row>
    <row r="724" spans="1:44" ht="18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9"/>
      <c r="AO724" s="8"/>
      <c r="AP724" s="9"/>
      <c r="AQ724" s="7"/>
      <c r="AR724" s="7"/>
    </row>
    <row r="725" spans="1:44" ht="18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9"/>
      <c r="AO725" s="8"/>
      <c r="AP725" s="9"/>
      <c r="AQ725" s="7"/>
      <c r="AR725" s="7"/>
    </row>
    <row r="726" spans="1:44" ht="18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9"/>
      <c r="AO726" s="8"/>
      <c r="AP726" s="9"/>
      <c r="AQ726" s="7"/>
      <c r="AR726" s="7"/>
    </row>
    <row r="727" spans="1:44" ht="18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9"/>
      <c r="AO727" s="8"/>
      <c r="AP727" s="9"/>
      <c r="AQ727" s="7"/>
      <c r="AR727" s="7"/>
    </row>
    <row r="728" spans="1:44" ht="18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9"/>
      <c r="AO728" s="8"/>
      <c r="AP728" s="9"/>
      <c r="AQ728" s="7"/>
      <c r="AR728" s="7"/>
    </row>
    <row r="729" spans="1:44" ht="18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9"/>
      <c r="AO729" s="8"/>
      <c r="AP729" s="9"/>
      <c r="AQ729" s="7"/>
      <c r="AR729" s="7"/>
    </row>
    <row r="730" spans="1:44" ht="18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9"/>
      <c r="AO730" s="8"/>
      <c r="AP730" s="9"/>
      <c r="AQ730" s="7"/>
      <c r="AR730" s="7"/>
    </row>
    <row r="731" spans="1:44" ht="18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9"/>
      <c r="AO731" s="8"/>
      <c r="AP731" s="9"/>
      <c r="AQ731" s="7"/>
      <c r="AR731" s="7"/>
    </row>
    <row r="732" spans="1:44" ht="18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9"/>
      <c r="AO732" s="8"/>
      <c r="AP732" s="9"/>
      <c r="AQ732" s="7"/>
      <c r="AR732" s="7"/>
    </row>
    <row r="733" spans="1:44" ht="18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9"/>
      <c r="AO733" s="8"/>
      <c r="AP733" s="9"/>
      <c r="AQ733" s="7"/>
      <c r="AR733" s="7"/>
    </row>
    <row r="734" spans="1:44" ht="18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9"/>
      <c r="AO734" s="8"/>
      <c r="AP734" s="9"/>
      <c r="AQ734" s="7"/>
      <c r="AR734" s="7"/>
    </row>
    <row r="735" spans="1:44" ht="18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9"/>
      <c r="AO735" s="8"/>
      <c r="AP735" s="9"/>
      <c r="AQ735" s="7"/>
      <c r="AR735" s="7"/>
    </row>
    <row r="736" spans="1:44" ht="18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9"/>
      <c r="AO736" s="8"/>
      <c r="AP736" s="9"/>
      <c r="AQ736" s="7"/>
      <c r="AR736" s="7"/>
    </row>
    <row r="737" spans="1:44" ht="18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9"/>
      <c r="AO737" s="8"/>
      <c r="AP737" s="9"/>
      <c r="AQ737" s="7"/>
      <c r="AR737" s="7"/>
    </row>
    <row r="738" spans="1:44" ht="18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9"/>
      <c r="AO738" s="8"/>
      <c r="AP738" s="9"/>
      <c r="AQ738" s="7"/>
      <c r="AR738" s="7"/>
    </row>
    <row r="739" spans="1:44" ht="18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9"/>
      <c r="AO739" s="8"/>
      <c r="AP739" s="9"/>
      <c r="AQ739" s="7"/>
      <c r="AR739" s="7"/>
    </row>
    <row r="740" spans="1:44" ht="18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9"/>
      <c r="AO740" s="8"/>
      <c r="AP740" s="9"/>
      <c r="AQ740" s="7"/>
      <c r="AR740" s="7"/>
    </row>
    <row r="741" spans="1:44" ht="18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9"/>
      <c r="AO741" s="8"/>
      <c r="AP741" s="9"/>
      <c r="AQ741" s="7"/>
      <c r="AR741" s="7"/>
    </row>
    <row r="742" spans="1:44" ht="18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9"/>
      <c r="AO742" s="8"/>
      <c r="AP742" s="9"/>
      <c r="AQ742" s="7"/>
      <c r="AR742" s="7"/>
    </row>
    <row r="743" spans="1:44" ht="18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9"/>
      <c r="AO743" s="8"/>
      <c r="AP743" s="9"/>
      <c r="AQ743" s="7"/>
      <c r="AR743" s="7"/>
    </row>
    <row r="744" spans="1:44" ht="18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9"/>
      <c r="AO744" s="8"/>
      <c r="AP744" s="9"/>
      <c r="AQ744" s="7"/>
      <c r="AR744" s="7"/>
    </row>
    <row r="745" spans="1:44" ht="18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9"/>
      <c r="AO745" s="8"/>
      <c r="AP745" s="9"/>
      <c r="AQ745" s="7"/>
      <c r="AR745" s="7"/>
    </row>
    <row r="746" spans="1:44" ht="18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9"/>
      <c r="AO746" s="8"/>
      <c r="AP746" s="9"/>
      <c r="AQ746" s="7"/>
      <c r="AR746" s="7"/>
    </row>
    <row r="747" spans="1:44" ht="18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9"/>
      <c r="AO747" s="8"/>
      <c r="AP747" s="9"/>
      <c r="AQ747" s="7"/>
      <c r="AR747" s="7"/>
    </row>
    <row r="748" spans="1:44" ht="18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9"/>
      <c r="AO748" s="8"/>
      <c r="AP748" s="9"/>
      <c r="AQ748" s="7"/>
      <c r="AR748" s="7"/>
    </row>
    <row r="749" spans="1:44" ht="18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9"/>
      <c r="AO749" s="8"/>
      <c r="AP749" s="9"/>
      <c r="AQ749" s="7"/>
      <c r="AR749" s="7"/>
    </row>
    <row r="750" spans="1:44" ht="18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9"/>
      <c r="AO750" s="8"/>
      <c r="AP750" s="9"/>
      <c r="AQ750" s="7"/>
      <c r="AR750" s="7"/>
    </row>
    <row r="751" spans="1:44" ht="18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9"/>
      <c r="AO751" s="8"/>
      <c r="AP751" s="9"/>
      <c r="AQ751" s="7"/>
      <c r="AR751" s="7"/>
    </row>
    <row r="752" spans="1:44" ht="18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9"/>
      <c r="AO752" s="8"/>
      <c r="AP752" s="9"/>
      <c r="AQ752" s="7"/>
      <c r="AR752" s="7"/>
    </row>
    <row r="753" spans="1:44" ht="18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9"/>
      <c r="AO753" s="8"/>
      <c r="AP753" s="9"/>
      <c r="AQ753" s="7"/>
      <c r="AR753" s="7"/>
    </row>
    <row r="754" spans="1:44" ht="18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9"/>
      <c r="AO754" s="8"/>
      <c r="AP754" s="9"/>
      <c r="AQ754" s="7"/>
      <c r="AR754" s="7"/>
    </row>
    <row r="755" spans="1:44" ht="18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9"/>
      <c r="AO755" s="8"/>
      <c r="AP755" s="9"/>
      <c r="AQ755" s="7"/>
      <c r="AR755" s="7"/>
    </row>
    <row r="756" spans="1:44" ht="18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9"/>
      <c r="AO756" s="8"/>
      <c r="AP756" s="9"/>
      <c r="AQ756" s="7"/>
      <c r="AR756" s="7"/>
    </row>
    <row r="757" spans="1:44" ht="18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9"/>
      <c r="AO757" s="8"/>
      <c r="AP757" s="9"/>
      <c r="AQ757" s="7"/>
      <c r="AR757" s="7"/>
    </row>
    <row r="758" spans="1:44" ht="18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9"/>
      <c r="AO758" s="8"/>
      <c r="AP758" s="9"/>
      <c r="AQ758" s="7"/>
      <c r="AR758" s="7"/>
    </row>
    <row r="759" spans="1:44" ht="18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9"/>
      <c r="AO759" s="8"/>
      <c r="AP759" s="9"/>
      <c r="AQ759" s="7"/>
      <c r="AR759" s="7"/>
    </row>
    <row r="760" spans="1:44" ht="18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9"/>
      <c r="AO760" s="8"/>
      <c r="AP760" s="9"/>
      <c r="AQ760" s="7"/>
      <c r="AR760" s="7"/>
    </row>
    <row r="761" spans="1:44" ht="18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9"/>
      <c r="AO761" s="8"/>
      <c r="AP761" s="9"/>
      <c r="AQ761" s="7"/>
      <c r="AR761" s="7"/>
    </row>
    <row r="762" spans="1:44" ht="18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9"/>
      <c r="AO762" s="8"/>
      <c r="AP762" s="9"/>
      <c r="AQ762" s="7"/>
      <c r="AR762" s="7"/>
    </row>
    <row r="763" spans="1:44" ht="18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9"/>
      <c r="AO763" s="8"/>
      <c r="AP763" s="9"/>
      <c r="AQ763" s="7"/>
      <c r="AR763" s="7"/>
    </row>
    <row r="764" spans="1:44" ht="18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9"/>
      <c r="AO764" s="8"/>
      <c r="AP764" s="9"/>
      <c r="AQ764" s="7"/>
      <c r="AR764" s="7"/>
    </row>
    <row r="765" spans="1:44" ht="18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9"/>
      <c r="AO765" s="8"/>
      <c r="AP765" s="9"/>
      <c r="AQ765" s="7"/>
      <c r="AR765" s="7"/>
    </row>
    <row r="766" spans="1:44" ht="18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9"/>
      <c r="AO766" s="8"/>
      <c r="AP766" s="9"/>
      <c r="AQ766" s="7"/>
      <c r="AR766" s="7"/>
    </row>
    <row r="767" spans="1:44" ht="18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9"/>
      <c r="AO767" s="8"/>
      <c r="AP767" s="9"/>
      <c r="AQ767" s="7"/>
      <c r="AR767" s="7"/>
    </row>
    <row r="768" spans="1:44" ht="18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9"/>
      <c r="AO768" s="8"/>
      <c r="AP768" s="9"/>
      <c r="AQ768" s="7"/>
      <c r="AR768" s="7"/>
    </row>
    <row r="769" spans="1:44" ht="18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9"/>
      <c r="AO769" s="8"/>
      <c r="AP769" s="9"/>
      <c r="AQ769" s="7"/>
      <c r="AR769" s="7"/>
    </row>
    <row r="770" spans="1:44" ht="18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9"/>
      <c r="AO770" s="8"/>
      <c r="AP770" s="9"/>
      <c r="AQ770" s="7"/>
      <c r="AR770" s="7"/>
    </row>
    <row r="771" spans="1:44" ht="18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9"/>
      <c r="AO771" s="8"/>
      <c r="AP771" s="9"/>
      <c r="AQ771" s="7"/>
      <c r="AR771" s="7"/>
    </row>
    <row r="772" spans="1:44" ht="18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9"/>
      <c r="AO772" s="8"/>
      <c r="AP772" s="9"/>
      <c r="AQ772" s="7"/>
      <c r="AR772" s="7"/>
    </row>
    <row r="773" spans="1:44" ht="18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9"/>
      <c r="AO773" s="8"/>
      <c r="AP773" s="9"/>
      <c r="AQ773" s="7"/>
      <c r="AR773" s="7"/>
    </row>
    <row r="774" spans="1:44" ht="18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9"/>
      <c r="AO774" s="8"/>
      <c r="AP774" s="9"/>
      <c r="AQ774" s="7"/>
      <c r="AR774" s="7"/>
    </row>
    <row r="775" spans="1:44" ht="18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9"/>
      <c r="AO775" s="8"/>
      <c r="AP775" s="9"/>
      <c r="AQ775" s="7"/>
      <c r="AR775" s="7"/>
    </row>
    <row r="776" spans="1:44" ht="18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9"/>
      <c r="AO776" s="8"/>
      <c r="AP776" s="9"/>
      <c r="AQ776" s="7"/>
      <c r="AR776" s="7"/>
    </row>
    <row r="777" spans="1:44" ht="18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9"/>
      <c r="AO777" s="8"/>
      <c r="AP777" s="9"/>
      <c r="AQ777" s="7"/>
      <c r="AR777" s="7"/>
    </row>
    <row r="778" spans="1:44" ht="18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9"/>
      <c r="AO778" s="8"/>
      <c r="AP778" s="9"/>
      <c r="AQ778" s="7"/>
      <c r="AR778" s="7"/>
    </row>
    <row r="779" spans="1:44" ht="18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9"/>
      <c r="AO779" s="8"/>
      <c r="AP779" s="9"/>
      <c r="AQ779" s="7"/>
      <c r="AR779" s="7"/>
    </row>
    <row r="780" spans="1:44" ht="18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9"/>
      <c r="AO780" s="8"/>
      <c r="AP780" s="9"/>
      <c r="AQ780" s="7"/>
      <c r="AR780" s="7"/>
    </row>
    <row r="781" spans="1:44" ht="18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9"/>
      <c r="AO781" s="8"/>
      <c r="AP781" s="9"/>
      <c r="AQ781" s="7"/>
      <c r="AR781" s="7"/>
    </row>
    <row r="782" spans="1:44" ht="18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9"/>
      <c r="AO782" s="8"/>
      <c r="AP782" s="9"/>
      <c r="AQ782" s="7"/>
      <c r="AR782" s="7"/>
    </row>
    <row r="783" spans="1:44" ht="18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9"/>
      <c r="AO783" s="8"/>
      <c r="AP783" s="9"/>
      <c r="AQ783" s="7"/>
      <c r="AR783" s="7"/>
    </row>
    <row r="784" spans="1:44" ht="18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9"/>
      <c r="AO784" s="8"/>
      <c r="AP784" s="9"/>
      <c r="AQ784" s="7"/>
      <c r="AR784" s="7"/>
    </row>
    <row r="785" spans="1:44" ht="18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9"/>
      <c r="AO785" s="8"/>
      <c r="AP785" s="9"/>
      <c r="AQ785" s="7"/>
      <c r="AR785" s="7"/>
    </row>
    <row r="786" spans="1:44" ht="18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9"/>
      <c r="AO786" s="8"/>
      <c r="AP786" s="9"/>
      <c r="AQ786" s="7"/>
      <c r="AR786" s="7"/>
    </row>
    <row r="787" spans="1:44" ht="18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9"/>
      <c r="AO787" s="8"/>
      <c r="AP787" s="9"/>
      <c r="AQ787" s="7"/>
      <c r="AR787" s="7"/>
    </row>
    <row r="788" spans="1:44" ht="18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9"/>
      <c r="AO788" s="8"/>
      <c r="AP788" s="9"/>
      <c r="AQ788" s="7"/>
      <c r="AR788" s="7"/>
    </row>
    <row r="789" spans="1:44" ht="18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9"/>
      <c r="AO789" s="8"/>
      <c r="AP789" s="9"/>
      <c r="AQ789" s="7"/>
      <c r="AR789" s="7"/>
    </row>
    <row r="790" spans="1:44" ht="18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9"/>
      <c r="AO790" s="8"/>
      <c r="AP790" s="9"/>
      <c r="AQ790" s="7"/>
      <c r="AR790" s="7"/>
    </row>
    <row r="791" spans="1:44" ht="18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9"/>
      <c r="AO791" s="8"/>
      <c r="AP791" s="9"/>
      <c r="AQ791" s="7"/>
      <c r="AR791" s="7"/>
    </row>
    <row r="792" spans="1:44" ht="18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9"/>
      <c r="AO792" s="8"/>
      <c r="AP792" s="9"/>
      <c r="AQ792" s="7"/>
      <c r="AR792" s="7"/>
    </row>
    <row r="793" spans="1:44" ht="18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9"/>
      <c r="AO793" s="8"/>
      <c r="AP793" s="9"/>
      <c r="AQ793" s="7"/>
      <c r="AR793" s="7"/>
    </row>
    <row r="794" spans="1:44" ht="18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9"/>
      <c r="AO794" s="8"/>
      <c r="AP794" s="9"/>
      <c r="AQ794" s="7"/>
      <c r="AR794" s="7"/>
    </row>
    <row r="795" spans="1:44" ht="18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9"/>
      <c r="AO795" s="8"/>
      <c r="AP795" s="9"/>
      <c r="AQ795" s="7"/>
      <c r="AR795" s="7"/>
    </row>
    <row r="796" spans="1:44" ht="18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9"/>
      <c r="AO796" s="8"/>
      <c r="AP796" s="9"/>
      <c r="AQ796" s="7"/>
      <c r="AR796" s="7"/>
    </row>
    <row r="797" spans="1:44" ht="18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9"/>
      <c r="AO797" s="8"/>
      <c r="AP797" s="9"/>
      <c r="AQ797" s="7"/>
      <c r="AR797" s="7"/>
    </row>
    <row r="798" spans="1:44" ht="18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9"/>
      <c r="AO798" s="8"/>
      <c r="AP798" s="9"/>
      <c r="AQ798" s="7"/>
      <c r="AR798" s="7"/>
    </row>
    <row r="799" spans="1:44" ht="18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9"/>
      <c r="AO799" s="8"/>
      <c r="AP799" s="9"/>
      <c r="AQ799" s="7"/>
      <c r="AR799" s="7"/>
    </row>
    <row r="800" spans="1:44" ht="18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9"/>
      <c r="AO800" s="8"/>
      <c r="AP800" s="9"/>
      <c r="AQ800" s="7"/>
      <c r="AR800" s="7"/>
    </row>
    <row r="801" spans="1:44" ht="18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9"/>
      <c r="AO801" s="8"/>
      <c r="AP801" s="9"/>
      <c r="AQ801" s="7"/>
      <c r="AR801" s="7"/>
    </row>
    <row r="802" spans="1:44" ht="18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9"/>
      <c r="AO802" s="8"/>
      <c r="AP802" s="9"/>
      <c r="AQ802" s="7"/>
      <c r="AR802" s="7"/>
    </row>
    <row r="803" spans="1:44" ht="18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9"/>
      <c r="AO803" s="8"/>
      <c r="AP803" s="9"/>
      <c r="AQ803" s="7"/>
      <c r="AR803" s="7"/>
    </row>
    <row r="804" spans="1:44" ht="18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9"/>
      <c r="AO804" s="8"/>
      <c r="AP804" s="9"/>
      <c r="AQ804" s="7"/>
      <c r="AR804" s="7"/>
    </row>
    <row r="805" spans="1:44" ht="18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9"/>
      <c r="AO805" s="8"/>
      <c r="AP805" s="9"/>
      <c r="AQ805" s="7"/>
      <c r="AR805" s="7"/>
    </row>
    <row r="806" spans="1:44" ht="18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9"/>
      <c r="AO806" s="8"/>
      <c r="AP806" s="9"/>
      <c r="AQ806" s="7"/>
      <c r="AR806" s="7"/>
    </row>
    <row r="807" spans="1:44" ht="18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9"/>
      <c r="AO807" s="8"/>
      <c r="AP807" s="9"/>
      <c r="AQ807" s="7"/>
      <c r="AR807" s="7"/>
    </row>
    <row r="808" spans="1:44" ht="18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9"/>
      <c r="AO808" s="8"/>
      <c r="AP808" s="9"/>
      <c r="AQ808" s="7"/>
      <c r="AR808" s="7"/>
    </row>
    <row r="809" spans="1:44" ht="18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9"/>
      <c r="AO809" s="8"/>
      <c r="AP809" s="9"/>
      <c r="AQ809" s="7"/>
      <c r="AR809" s="7"/>
    </row>
    <row r="810" spans="1:44" ht="18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9"/>
      <c r="AO810" s="8"/>
      <c r="AP810" s="9"/>
      <c r="AQ810" s="7"/>
      <c r="AR810" s="7"/>
    </row>
    <row r="811" spans="1:44" ht="18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9"/>
      <c r="AO811" s="8"/>
      <c r="AP811" s="9"/>
      <c r="AQ811" s="7"/>
      <c r="AR811" s="7"/>
    </row>
    <row r="812" spans="1:44" ht="18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9"/>
      <c r="AO812" s="8"/>
      <c r="AP812" s="9"/>
      <c r="AQ812" s="7"/>
      <c r="AR812" s="7"/>
    </row>
    <row r="813" spans="1:44" ht="18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9"/>
      <c r="AO813" s="8"/>
      <c r="AP813" s="9"/>
      <c r="AQ813" s="7"/>
      <c r="AR813" s="7"/>
    </row>
    <row r="814" spans="1:44" ht="18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9"/>
      <c r="AO814" s="8"/>
      <c r="AP814" s="9"/>
      <c r="AQ814" s="7"/>
      <c r="AR814" s="7"/>
    </row>
    <row r="815" spans="1:44" ht="18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9"/>
      <c r="AO815" s="8"/>
      <c r="AP815" s="9"/>
      <c r="AQ815" s="7"/>
      <c r="AR815" s="7"/>
    </row>
    <row r="816" spans="1:44" ht="18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9"/>
      <c r="AO816" s="8"/>
      <c r="AP816" s="9"/>
      <c r="AQ816" s="7"/>
      <c r="AR816" s="7"/>
    </row>
    <row r="817" spans="1:44" ht="18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9"/>
      <c r="AO817" s="8"/>
      <c r="AP817" s="9"/>
      <c r="AQ817" s="7"/>
      <c r="AR817" s="7"/>
    </row>
    <row r="818" spans="1:44" ht="18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9"/>
      <c r="AO818" s="8"/>
      <c r="AP818" s="9"/>
      <c r="AQ818" s="7"/>
      <c r="AR818" s="7"/>
    </row>
    <row r="819" spans="1:44" ht="18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9"/>
      <c r="AO819" s="8"/>
      <c r="AP819" s="9"/>
      <c r="AQ819" s="7"/>
      <c r="AR819" s="7"/>
    </row>
    <row r="820" spans="1:44" ht="18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9"/>
      <c r="AO820" s="8"/>
      <c r="AP820" s="9"/>
      <c r="AQ820" s="7"/>
      <c r="AR820" s="7"/>
    </row>
    <row r="821" spans="1:44" ht="18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9"/>
      <c r="AO821" s="8"/>
      <c r="AP821" s="9"/>
      <c r="AQ821" s="7"/>
      <c r="AR821" s="7"/>
    </row>
    <row r="822" spans="1:44" ht="18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9"/>
      <c r="AO822" s="8"/>
      <c r="AP822" s="9"/>
      <c r="AQ822" s="7"/>
      <c r="AR822" s="7"/>
    </row>
    <row r="823" spans="1:44" ht="18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9"/>
      <c r="AO823" s="8"/>
      <c r="AP823" s="9"/>
      <c r="AQ823" s="7"/>
      <c r="AR823" s="7"/>
    </row>
    <row r="824" spans="1:44" ht="18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9"/>
      <c r="AO824" s="8"/>
      <c r="AP824" s="9"/>
      <c r="AQ824" s="7"/>
      <c r="AR824" s="7"/>
    </row>
    <row r="825" spans="1:44" ht="18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9"/>
      <c r="AO825" s="8"/>
      <c r="AP825" s="9"/>
      <c r="AQ825" s="7"/>
      <c r="AR825" s="7"/>
    </row>
    <row r="826" spans="1:44" ht="18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9"/>
      <c r="AO826" s="8"/>
      <c r="AP826" s="9"/>
      <c r="AQ826" s="7"/>
      <c r="AR826" s="7"/>
    </row>
    <row r="827" spans="1:44" ht="18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9"/>
      <c r="AO827" s="8"/>
      <c r="AP827" s="9"/>
      <c r="AQ827" s="7"/>
      <c r="AR827" s="7"/>
    </row>
    <row r="828" spans="1:44" ht="18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9"/>
      <c r="AO828" s="8"/>
      <c r="AP828" s="9"/>
      <c r="AQ828" s="7"/>
      <c r="AR828" s="7"/>
    </row>
    <row r="829" spans="1:44" ht="18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9"/>
      <c r="AO829" s="8"/>
      <c r="AP829" s="9"/>
      <c r="AQ829" s="7"/>
      <c r="AR829" s="7"/>
    </row>
    <row r="830" spans="1:44" ht="18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9"/>
      <c r="AO830" s="8"/>
      <c r="AP830" s="9"/>
      <c r="AQ830" s="7"/>
      <c r="AR830" s="7"/>
    </row>
    <row r="831" spans="1:44" ht="18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9"/>
      <c r="AO831" s="8"/>
      <c r="AP831" s="9"/>
      <c r="AQ831" s="7"/>
      <c r="AR831" s="7"/>
    </row>
    <row r="832" spans="1:44" ht="18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9"/>
      <c r="AO832" s="8"/>
      <c r="AP832" s="9"/>
      <c r="AQ832" s="7"/>
      <c r="AR832" s="7"/>
    </row>
    <row r="833" spans="1:44" ht="18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9"/>
      <c r="AO833" s="8"/>
      <c r="AP833" s="9"/>
      <c r="AQ833" s="7"/>
      <c r="AR833" s="7"/>
    </row>
    <row r="834" spans="1:44" ht="18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9"/>
      <c r="AO834" s="8"/>
      <c r="AP834" s="9"/>
      <c r="AQ834" s="7"/>
      <c r="AR834" s="7"/>
    </row>
    <row r="835" spans="1:44" ht="18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9"/>
      <c r="AO835" s="8"/>
      <c r="AP835" s="9"/>
      <c r="AQ835" s="7"/>
      <c r="AR835" s="7"/>
    </row>
    <row r="836" spans="1:44" ht="18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9"/>
      <c r="AO836" s="8"/>
      <c r="AP836" s="9"/>
      <c r="AQ836" s="7"/>
      <c r="AR836" s="7"/>
    </row>
    <row r="837" spans="1:44" ht="18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9"/>
      <c r="AO837" s="8"/>
      <c r="AP837" s="9"/>
      <c r="AQ837" s="7"/>
      <c r="AR837" s="7"/>
    </row>
    <row r="838" spans="1:44" ht="18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9"/>
      <c r="AO838" s="8"/>
      <c r="AP838" s="9"/>
      <c r="AQ838" s="7"/>
      <c r="AR838" s="7"/>
    </row>
    <row r="839" spans="1:44" ht="18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9"/>
      <c r="AO839" s="8"/>
      <c r="AP839" s="9"/>
      <c r="AQ839" s="7"/>
      <c r="AR839" s="7"/>
    </row>
    <row r="840" spans="1:44" ht="18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9"/>
      <c r="AO840" s="8"/>
      <c r="AP840" s="9"/>
      <c r="AQ840" s="7"/>
      <c r="AR840" s="7"/>
    </row>
    <row r="841" spans="1:44" ht="18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9"/>
      <c r="AO841" s="8"/>
      <c r="AP841" s="9"/>
      <c r="AQ841" s="7"/>
      <c r="AR841" s="7"/>
    </row>
    <row r="842" spans="1:44" ht="18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9"/>
      <c r="AO842" s="8"/>
      <c r="AP842" s="9"/>
      <c r="AQ842" s="7"/>
      <c r="AR842" s="7"/>
    </row>
    <row r="843" spans="1:44" ht="18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9"/>
      <c r="AO843" s="8"/>
      <c r="AP843" s="9"/>
      <c r="AQ843" s="7"/>
      <c r="AR843" s="7"/>
    </row>
    <row r="844" spans="1:44" ht="18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9"/>
      <c r="AO844" s="8"/>
      <c r="AP844" s="9"/>
      <c r="AQ844" s="7"/>
      <c r="AR844" s="7"/>
    </row>
    <row r="845" spans="1:44" ht="18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9"/>
      <c r="AO845" s="8"/>
      <c r="AP845" s="9"/>
      <c r="AQ845" s="7"/>
      <c r="AR845" s="7"/>
    </row>
    <row r="846" spans="1:44" ht="18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9"/>
      <c r="AO846" s="8"/>
      <c r="AP846" s="9"/>
      <c r="AQ846" s="7"/>
      <c r="AR846" s="7"/>
    </row>
    <row r="847" spans="1:44" ht="18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9"/>
      <c r="AO847" s="8"/>
      <c r="AP847" s="9"/>
      <c r="AQ847" s="7"/>
      <c r="AR847" s="7"/>
    </row>
    <row r="848" spans="1:44" ht="18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9"/>
      <c r="AO848" s="8"/>
      <c r="AP848" s="9"/>
      <c r="AQ848" s="7"/>
      <c r="AR848" s="7"/>
    </row>
    <row r="849" spans="1:44" ht="18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9"/>
      <c r="AO849" s="8"/>
      <c r="AP849" s="9"/>
      <c r="AQ849" s="7"/>
      <c r="AR849" s="7"/>
    </row>
    <row r="850" spans="1:44" ht="18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9"/>
      <c r="AO850" s="8"/>
      <c r="AP850" s="9"/>
      <c r="AQ850" s="7"/>
      <c r="AR850" s="7"/>
    </row>
    <row r="851" spans="1:44" ht="18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9"/>
      <c r="AO851" s="8"/>
      <c r="AP851" s="9"/>
      <c r="AQ851" s="7"/>
      <c r="AR851" s="7"/>
    </row>
    <row r="852" spans="1:44" ht="18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9"/>
      <c r="AO852" s="8"/>
      <c r="AP852" s="9"/>
      <c r="AQ852" s="7"/>
      <c r="AR852" s="7"/>
    </row>
    <row r="853" spans="1:44" ht="18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9"/>
      <c r="AO853" s="8"/>
      <c r="AP853" s="9"/>
      <c r="AQ853" s="7"/>
      <c r="AR853" s="7"/>
    </row>
    <row r="854" spans="1:44" ht="18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9"/>
      <c r="AO854" s="8"/>
      <c r="AP854" s="9"/>
      <c r="AQ854" s="7"/>
      <c r="AR854" s="7"/>
    </row>
    <row r="855" spans="1:44" ht="18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9"/>
      <c r="AO855" s="8"/>
      <c r="AP855" s="9"/>
      <c r="AQ855" s="7"/>
      <c r="AR855" s="7"/>
    </row>
    <row r="856" spans="1:44" ht="18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9"/>
      <c r="AO856" s="8"/>
      <c r="AP856" s="9"/>
      <c r="AQ856" s="7"/>
      <c r="AR856" s="7"/>
    </row>
    <row r="857" spans="1:44" ht="18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9"/>
      <c r="AO857" s="8"/>
      <c r="AP857" s="9"/>
      <c r="AQ857" s="7"/>
      <c r="AR857" s="7"/>
    </row>
    <row r="858" spans="1:44" ht="18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9"/>
      <c r="AO858" s="8"/>
      <c r="AP858" s="9"/>
      <c r="AQ858" s="7"/>
      <c r="AR858" s="7"/>
    </row>
    <row r="859" spans="1:44" ht="18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9"/>
      <c r="AO859" s="8"/>
      <c r="AP859" s="9"/>
      <c r="AQ859" s="7"/>
      <c r="AR859" s="7"/>
    </row>
    <row r="860" spans="1:44" ht="18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9"/>
      <c r="AO860" s="8"/>
      <c r="AP860" s="9"/>
      <c r="AQ860" s="7"/>
      <c r="AR860" s="7"/>
    </row>
    <row r="861" spans="1:44" ht="18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9"/>
      <c r="AO861" s="8"/>
      <c r="AP861" s="9"/>
      <c r="AQ861" s="7"/>
      <c r="AR861" s="7"/>
    </row>
    <row r="862" spans="1:44" ht="18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9"/>
      <c r="AO862" s="8"/>
      <c r="AP862" s="9"/>
      <c r="AQ862" s="7"/>
      <c r="AR862" s="7"/>
    </row>
    <row r="863" spans="1:44" ht="18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9"/>
      <c r="AO863" s="8"/>
      <c r="AP863" s="9"/>
      <c r="AQ863" s="7"/>
      <c r="AR863" s="7"/>
    </row>
    <row r="864" spans="1:44" ht="18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9"/>
      <c r="AO864" s="8"/>
      <c r="AP864" s="9"/>
      <c r="AQ864" s="7"/>
      <c r="AR864" s="7"/>
    </row>
    <row r="865" spans="1:44" ht="18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9"/>
      <c r="AO865" s="8"/>
      <c r="AP865" s="9"/>
      <c r="AQ865" s="7"/>
      <c r="AR865" s="7"/>
    </row>
    <row r="866" spans="1:44" ht="18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9"/>
      <c r="AO866" s="8"/>
      <c r="AP866" s="9"/>
      <c r="AQ866" s="7"/>
      <c r="AR866" s="7"/>
    </row>
    <row r="867" spans="1:44" ht="18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9"/>
      <c r="AO867" s="8"/>
      <c r="AP867" s="9"/>
      <c r="AQ867" s="7"/>
      <c r="AR867" s="7"/>
    </row>
    <row r="868" spans="1:44" ht="18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9"/>
      <c r="AO868" s="8"/>
      <c r="AP868" s="9"/>
      <c r="AQ868" s="7"/>
      <c r="AR868" s="7"/>
    </row>
    <row r="869" spans="1:44" ht="18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9"/>
      <c r="AO869" s="8"/>
      <c r="AP869" s="9"/>
      <c r="AQ869" s="7"/>
      <c r="AR869" s="7"/>
    </row>
    <row r="870" spans="1:44" ht="18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9"/>
      <c r="AO870" s="8"/>
      <c r="AP870" s="9"/>
      <c r="AQ870" s="7"/>
      <c r="AR870" s="7"/>
    </row>
    <row r="871" spans="1:44" ht="18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9"/>
      <c r="AO871" s="8"/>
      <c r="AP871" s="9"/>
      <c r="AQ871" s="7"/>
      <c r="AR871" s="7"/>
    </row>
    <row r="872" spans="1:44" ht="18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9"/>
      <c r="AO872" s="8"/>
      <c r="AP872" s="9"/>
      <c r="AQ872" s="7"/>
      <c r="AR872" s="7"/>
    </row>
    <row r="873" spans="1:44" ht="18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9"/>
      <c r="AO873" s="8"/>
      <c r="AP873" s="9"/>
      <c r="AQ873" s="7"/>
      <c r="AR873" s="7"/>
    </row>
    <row r="874" spans="1:44" ht="18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9"/>
      <c r="AO874" s="8"/>
      <c r="AP874" s="9"/>
      <c r="AQ874" s="7"/>
      <c r="AR874" s="7"/>
    </row>
    <row r="875" spans="1:44" ht="18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9"/>
      <c r="AO875" s="8"/>
      <c r="AP875" s="9"/>
      <c r="AQ875" s="7"/>
      <c r="AR875" s="7"/>
    </row>
    <row r="876" spans="1:44" ht="18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9"/>
      <c r="AO876" s="8"/>
      <c r="AP876" s="9"/>
      <c r="AQ876" s="7"/>
      <c r="AR876" s="7"/>
    </row>
    <row r="877" spans="1:44" ht="18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9"/>
      <c r="AO877" s="8"/>
      <c r="AP877" s="9"/>
      <c r="AQ877" s="7"/>
      <c r="AR877" s="7"/>
    </row>
    <row r="878" spans="1:44" ht="18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9"/>
      <c r="AO878" s="8"/>
      <c r="AP878" s="9"/>
      <c r="AQ878" s="7"/>
      <c r="AR878" s="7"/>
    </row>
    <row r="879" spans="1:44" ht="18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9"/>
      <c r="AO879" s="8"/>
      <c r="AP879" s="9"/>
      <c r="AQ879" s="7"/>
      <c r="AR879" s="7"/>
    </row>
    <row r="880" spans="1:44" ht="18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9"/>
      <c r="AO880" s="8"/>
      <c r="AP880" s="9"/>
      <c r="AQ880" s="7"/>
      <c r="AR880" s="7"/>
    </row>
    <row r="881" spans="1:44" ht="18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9"/>
      <c r="AO881" s="8"/>
      <c r="AP881" s="9"/>
      <c r="AQ881" s="7"/>
      <c r="AR881" s="7"/>
    </row>
    <row r="882" spans="1:44" ht="18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9"/>
      <c r="AO882" s="8"/>
      <c r="AP882" s="9"/>
      <c r="AQ882" s="7"/>
      <c r="AR882" s="7"/>
    </row>
    <row r="883" spans="1:44" ht="18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9"/>
      <c r="AO883" s="8"/>
      <c r="AP883" s="9"/>
      <c r="AQ883" s="7"/>
      <c r="AR883" s="7"/>
    </row>
    <row r="884" spans="1:44" ht="18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9"/>
      <c r="AO884" s="8"/>
      <c r="AP884" s="9"/>
      <c r="AQ884" s="7"/>
      <c r="AR884" s="7"/>
    </row>
    <row r="885" spans="1:44" ht="18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9"/>
      <c r="AO885" s="8"/>
      <c r="AP885" s="9"/>
      <c r="AQ885" s="7"/>
      <c r="AR885" s="7"/>
    </row>
    <row r="886" spans="1:44" ht="18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9"/>
      <c r="AO886" s="8"/>
      <c r="AP886" s="9"/>
      <c r="AQ886" s="7"/>
      <c r="AR886" s="7"/>
    </row>
    <row r="887" spans="1:44" ht="18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9"/>
      <c r="AO887" s="8"/>
      <c r="AP887" s="9"/>
      <c r="AQ887" s="7"/>
      <c r="AR887" s="7"/>
    </row>
    <row r="888" spans="1:44" ht="18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9"/>
      <c r="AO888" s="8"/>
      <c r="AP888" s="9"/>
      <c r="AQ888" s="7"/>
      <c r="AR888" s="7"/>
    </row>
    <row r="889" spans="1:44" ht="18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9"/>
      <c r="AO889" s="8"/>
      <c r="AP889" s="9"/>
      <c r="AQ889" s="7"/>
      <c r="AR889" s="7"/>
    </row>
    <row r="890" spans="1:44" ht="18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9"/>
      <c r="AO890" s="8"/>
      <c r="AP890" s="9"/>
      <c r="AQ890" s="7"/>
      <c r="AR890" s="7"/>
    </row>
    <row r="891" spans="1:44" ht="18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9"/>
      <c r="AO891" s="8"/>
      <c r="AP891" s="9"/>
      <c r="AQ891" s="7"/>
      <c r="AR891" s="7"/>
    </row>
    <row r="892" spans="1:44" ht="18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9"/>
      <c r="AO892" s="8"/>
      <c r="AP892" s="9"/>
      <c r="AQ892" s="7"/>
      <c r="AR892" s="7"/>
    </row>
    <row r="893" spans="1:44" ht="18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9"/>
      <c r="AO893" s="8"/>
      <c r="AP893" s="9"/>
      <c r="AQ893" s="7"/>
      <c r="AR893" s="7"/>
    </row>
    <row r="894" spans="1:44" ht="18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9"/>
      <c r="AO894" s="8"/>
      <c r="AP894" s="9"/>
      <c r="AQ894" s="7"/>
      <c r="AR894" s="7"/>
    </row>
    <row r="895" spans="1:44" ht="18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9"/>
      <c r="AO895" s="8"/>
      <c r="AP895" s="9"/>
      <c r="AQ895" s="7"/>
      <c r="AR895" s="7"/>
    </row>
    <row r="896" spans="1:44" ht="18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9"/>
      <c r="AO896" s="8"/>
      <c r="AP896" s="9"/>
      <c r="AQ896" s="7"/>
      <c r="AR896" s="7"/>
    </row>
    <row r="897" spans="1:44" ht="18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9"/>
      <c r="AO897" s="8"/>
      <c r="AP897" s="9"/>
      <c r="AQ897" s="7"/>
      <c r="AR897" s="7"/>
    </row>
    <row r="898" spans="1:44" ht="18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9"/>
      <c r="AO898" s="8"/>
      <c r="AP898" s="9"/>
      <c r="AQ898" s="7"/>
      <c r="AR898" s="7"/>
    </row>
    <row r="899" spans="1:44" ht="18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9"/>
      <c r="AO899" s="8"/>
      <c r="AP899" s="9"/>
      <c r="AQ899" s="7"/>
      <c r="AR899" s="7"/>
    </row>
    <row r="900" spans="1:44" ht="18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9"/>
      <c r="AO900" s="8"/>
      <c r="AP900" s="9"/>
      <c r="AQ900" s="7"/>
      <c r="AR900" s="7"/>
    </row>
    <row r="901" spans="1:44" ht="18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9"/>
      <c r="AO901" s="8"/>
      <c r="AP901" s="9"/>
      <c r="AQ901" s="7"/>
      <c r="AR901" s="7"/>
    </row>
    <row r="902" spans="1:44" ht="18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9"/>
      <c r="AO902" s="8"/>
      <c r="AP902" s="9"/>
      <c r="AQ902" s="7"/>
      <c r="AR902" s="7"/>
    </row>
    <row r="903" spans="1:44" ht="18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9"/>
      <c r="AO903" s="8"/>
      <c r="AP903" s="9"/>
      <c r="AQ903" s="7"/>
      <c r="AR903" s="7"/>
    </row>
    <row r="904" spans="1:44" ht="18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9"/>
      <c r="AO904" s="8"/>
      <c r="AP904" s="9"/>
      <c r="AQ904" s="7"/>
      <c r="AR904" s="7"/>
    </row>
    <row r="905" spans="1:44" ht="18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9"/>
      <c r="AO905" s="8"/>
      <c r="AP905" s="9"/>
      <c r="AQ905" s="7"/>
      <c r="AR905" s="7"/>
    </row>
    <row r="906" spans="1:44" ht="18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9"/>
      <c r="AO906" s="8"/>
      <c r="AP906" s="9"/>
      <c r="AQ906" s="7"/>
      <c r="AR906" s="7"/>
    </row>
    <row r="907" spans="1:44" ht="18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9"/>
      <c r="AO907" s="8"/>
      <c r="AP907" s="9"/>
      <c r="AQ907" s="7"/>
      <c r="AR907" s="7"/>
    </row>
    <row r="908" spans="1:44" ht="18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9"/>
      <c r="AO908" s="8"/>
      <c r="AP908" s="9"/>
      <c r="AQ908" s="7"/>
      <c r="AR908" s="7"/>
    </row>
    <row r="909" spans="1:44" ht="18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9"/>
      <c r="AO909" s="8"/>
      <c r="AP909" s="9"/>
      <c r="AQ909" s="7"/>
      <c r="AR909" s="7"/>
    </row>
    <row r="910" spans="1:44" ht="18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9"/>
      <c r="AO910" s="8"/>
      <c r="AP910" s="9"/>
      <c r="AQ910" s="7"/>
      <c r="AR910" s="7"/>
    </row>
    <row r="911" spans="1:44" ht="18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9"/>
      <c r="AO911" s="8"/>
      <c r="AP911" s="9"/>
      <c r="AQ911" s="7"/>
      <c r="AR911" s="7"/>
    </row>
    <row r="912" spans="1:44" ht="18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9"/>
      <c r="AO912" s="8"/>
      <c r="AP912" s="9"/>
      <c r="AQ912" s="7"/>
      <c r="AR912" s="7"/>
    </row>
    <row r="913" spans="1:44" ht="18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9"/>
      <c r="AO913" s="8"/>
      <c r="AP913" s="9"/>
      <c r="AQ913" s="7"/>
      <c r="AR913" s="7"/>
    </row>
    <row r="914" spans="1:44" ht="18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9"/>
      <c r="AO914" s="8"/>
      <c r="AP914" s="9"/>
      <c r="AQ914" s="7"/>
      <c r="AR914" s="7"/>
    </row>
    <row r="915" spans="1:44" ht="18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9"/>
      <c r="AO915" s="8"/>
      <c r="AP915" s="9"/>
      <c r="AQ915" s="7"/>
      <c r="AR915" s="7"/>
    </row>
    <row r="916" spans="1:44" ht="18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9"/>
      <c r="AO916" s="8"/>
      <c r="AP916" s="9"/>
      <c r="AQ916" s="7"/>
      <c r="AR916" s="7"/>
    </row>
    <row r="917" spans="1:44" ht="18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9"/>
      <c r="AO917" s="8"/>
      <c r="AP917" s="9"/>
      <c r="AQ917" s="7"/>
      <c r="AR917" s="7"/>
    </row>
    <row r="918" spans="1:44" ht="18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9"/>
      <c r="AO918" s="8"/>
      <c r="AP918" s="9"/>
      <c r="AQ918" s="7"/>
      <c r="AR918" s="7"/>
    </row>
    <row r="919" spans="1:44" ht="18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9"/>
      <c r="AO919" s="8"/>
      <c r="AP919" s="9"/>
      <c r="AQ919" s="7"/>
      <c r="AR919" s="7"/>
    </row>
    <row r="920" spans="1:44" ht="18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9"/>
      <c r="AO920" s="8"/>
      <c r="AP920" s="9"/>
      <c r="AQ920" s="7"/>
      <c r="AR920" s="7"/>
    </row>
    <row r="921" spans="1:44" ht="18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9"/>
      <c r="AO921" s="8"/>
      <c r="AP921" s="9"/>
      <c r="AQ921" s="7"/>
      <c r="AR921" s="7"/>
    </row>
    <row r="922" spans="1:44" ht="18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9"/>
      <c r="AO922" s="8"/>
      <c r="AP922" s="9"/>
      <c r="AQ922" s="7"/>
      <c r="AR922" s="7"/>
    </row>
    <row r="923" spans="1:44" ht="18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9"/>
      <c r="AO923" s="8"/>
      <c r="AP923" s="9"/>
      <c r="AQ923" s="7"/>
      <c r="AR923" s="7"/>
    </row>
    <row r="924" spans="1:44" ht="18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9"/>
      <c r="AO924" s="8"/>
      <c r="AP924" s="9"/>
      <c r="AQ924" s="7"/>
      <c r="AR924" s="7"/>
    </row>
    <row r="925" spans="1:44" ht="18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9"/>
      <c r="AO925" s="8"/>
      <c r="AP925" s="9"/>
      <c r="AQ925" s="7"/>
      <c r="AR925" s="7"/>
    </row>
    <row r="926" spans="1:44" ht="18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9"/>
      <c r="AO926" s="8"/>
      <c r="AP926" s="9"/>
      <c r="AQ926" s="7"/>
      <c r="AR926" s="7"/>
    </row>
    <row r="927" spans="1:44" ht="18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9"/>
      <c r="AO927" s="8"/>
      <c r="AP927" s="9"/>
      <c r="AQ927" s="7"/>
      <c r="AR927" s="7"/>
    </row>
    <row r="928" spans="1:44" ht="18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9"/>
      <c r="AO928" s="8"/>
      <c r="AP928" s="9"/>
      <c r="AQ928" s="7"/>
      <c r="AR928" s="7"/>
    </row>
    <row r="929" spans="1:44" ht="18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9"/>
      <c r="AO929" s="8"/>
      <c r="AP929" s="9"/>
      <c r="AQ929" s="7"/>
      <c r="AR929" s="7"/>
    </row>
    <row r="930" spans="1:44" ht="18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9"/>
      <c r="AO930" s="8"/>
      <c r="AP930" s="9"/>
      <c r="AQ930" s="7"/>
      <c r="AR930" s="7"/>
    </row>
    <row r="931" spans="1:44" ht="18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9"/>
      <c r="AO931" s="8"/>
      <c r="AP931" s="9"/>
      <c r="AQ931" s="7"/>
      <c r="AR931" s="7"/>
    </row>
    <row r="932" spans="1:44" ht="18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9"/>
      <c r="AO932" s="8"/>
      <c r="AP932" s="9"/>
      <c r="AQ932" s="7"/>
      <c r="AR932" s="7"/>
    </row>
    <row r="933" spans="1:44" ht="18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9"/>
      <c r="AO933" s="8"/>
      <c r="AP933" s="9"/>
      <c r="AQ933" s="7"/>
      <c r="AR933" s="7"/>
    </row>
    <row r="934" spans="1:44" ht="18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9"/>
      <c r="AO934" s="8"/>
      <c r="AP934" s="9"/>
      <c r="AQ934" s="7"/>
      <c r="AR934" s="7"/>
    </row>
    <row r="935" spans="1:44" ht="18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9"/>
      <c r="AO935" s="8"/>
      <c r="AP935" s="9"/>
      <c r="AQ935" s="7"/>
      <c r="AR935" s="7"/>
    </row>
    <row r="936" spans="1:44" ht="18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9"/>
      <c r="AO936" s="8"/>
      <c r="AP936" s="9"/>
      <c r="AQ936" s="7"/>
      <c r="AR936" s="7"/>
    </row>
    <row r="937" spans="1:44" ht="18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9"/>
      <c r="AO937" s="8"/>
      <c r="AP937" s="9"/>
      <c r="AQ937" s="7"/>
      <c r="AR937" s="7"/>
    </row>
    <row r="938" spans="1:44" ht="18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9"/>
      <c r="AO938" s="8"/>
      <c r="AP938" s="9"/>
      <c r="AQ938" s="7"/>
      <c r="AR938" s="7"/>
    </row>
    <row r="939" spans="1:44" ht="18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9"/>
      <c r="AO939" s="8"/>
      <c r="AP939" s="9"/>
      <c r="AQ939" s="7"/>
      <c r="AR939" s="7"/>
    </row>
    <row r="940" spans="1:44" ht="18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9"/>
      <c r="AO940" s="8"/>
      <c r="AP940" s="9"/>
      <c r="AQ940" s="7"/>
      <c r="AR940" s="7"/>
    </row>
    <row r="941" spans="1:44" ht="18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9"/>
      <c r="AO941" s="8"/>
      <c r="AP941" s="9"/>
      <c r="AQ941" s="7"/>
      <c r="AR941" s="7"/>
    </row>
    <row r="942" spans="1:44" ht="18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9"/>
      <c r="AO942" s="8"/>
      <c r="AP942" s="9"/>
      <c r="AQ942" s="7"/>
      <c r="AR942" s="7"/>
    </row>
    <row r="943" spans="1:44" ht="18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9"/>
      <c r="AO943" s="8"/>
      <c r="AP943" s="9"/>
      <c r="AQ943" s="7"/>
      <c r="AR943" s="7"/>
    </row>
    <row r="944" spans="1:44" ht="18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9"/>
      <c r="AO944" s="8"/>
      <c r="AP944" s="9"/>
      <c r="AQ944" s="7"/>
      <c r="AR944" s="7"/>
    </row>
    <row r="945" spans="1:44" ht="18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9"/>
      <c r="AO945" s="8"/>
      <c r="AP945" s="9"/>
      <c r="AQ945" s="7"/>
      <c r="AR945" s="7"/>
    </row>
    <row r="946" spans="1:44" ht="18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9"/>
      <c r="AO946" s="8"/>
      <c r="AP946" s="9"/>
      <c r="AQ946" s="7"/>
      <c r="AR946" s="7"/>
    </row>
    <row r="947" spans="1:44" ht="18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9"/>
      <c r="AO947" s="8"/>
      <c r="AP947" s="9"/>
      <c r="AQ947" s="7"/>
      <c r="AR947" s="7"/>
    </row>
    <row r="948" spans="1:44" ht="18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9"/>
      <c r="AO948" s="8"/>
      <c r="AP948" s="9"/>
      <c r="AQ948" s="7"/>
      <c r="AR948" s="7"/>
    </row>
    <row r="949" spans="1:44" ht="18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9"/>
      <c r="AO949" s="8"/>
      <c r="AP949" s="9"/>
      <c r="AQ949" s="7"/>
      <c r="AR949" s="7"/>
    </row>
    <row r="950" spans="1:44" ht="18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9"/>
      <c r="AO950" s="8"/>
      <c r="AP950" s="9"/>
      <c r="AQ950" s="7"/>
      <c r="AR950" s="7"/>
    </row>
    <row r="951" spans="1:44" ht="18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9"/>
      <c r="AO951" s="8"/>
      <c r="AP951" s="9"/>
      <c r="AQ951" s="7"/>
      <c r="AR951" s="7"/>
    </row>
    <row r="952" spans="1:44" ht="18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9"/>
      <c r="AO952" s="8"/>
      <c r="AP952" s="9"/>
      <c r="AQ952" s="7"/>
      <c r="AR952" s="7"/>
    </row>
    <row r="953" spans="1:44" ht="18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9"/>
      <c r="AO953" s="8"/>
      <c r="AP953" s="9"/>
      <c r="AQ953" s="7"/>
      <c r="AR953" s="7"/>
    </row>
    <row r="954" spans="1:44" ht="18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9"/>
      <c r="AO954" s="8"/>
      <c r="AP954" s="9"/>
      <c r="AQ954" s="7"/>
      <c r="AR954" s="7"/>
    </row>
    <row r="955" spans="1:44" ht="18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9"/>
      <c r="AO955" s="8"/>
      <c r="AP955" s="9"/>
      <c r="AQ955" s="7"/>
      <c r="AR955" s="7"/>
    </row>
    <row r="956" spans="1:44" ht="18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9"/>
      <c r="AO956" s="8"/>
      <c r="AP956" s="9"/>
      <c r="AQ956" s="7"/>
      <c r="AR956" s="7"/>
    </row>
    <row r="957" spans="1:44" ht="18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9"/>
      <c r="AO957" s="8"/>
      <c r="AP957" s="9"/>
      <c r="AQ957" s="7"/>
      <c r="AR957" s="7"/>
    </row>
    <row r="958" spans="1:44" ht="18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9"/>
      <c r="AO958" s="8"/>
      <c r="AP958" s="9"/>
      <c r="AQ958" s="7"/>
      <c r="AR958" s="7"/>
    </row>
    <row r="959" spans="1:44" ht="18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9"/>
      <c r="AO959" s="8"/>
      <c r="AP959" s="9"/>
      <c r="AQ959" s="7"/>
      <c r="AR959" s="7"/>
    </row>
    <row r="960" spans="1:44" ht="18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9"/>
      <c r="AO960" s="8"/>
      <c r="AP960" s="9"/>
      <c r="AQ960" s="7"/>
      <c r="AR960" s="7"/>
    </row>
    <row r="961" spans="1:44" ht="18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9"/>
      <c r="AO961" s="8"/>
      <c r="AP961" s="9"/>
      <c r="AQ961" s="7"/>
      <c r="AR961" s="7"/>
    </row>
    <row r="962" spans="1:44" ht="18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9"/>
      <c r="AO962" s="8"/>
      <c r="AP962" s="9"/>
      <c r="AQ962" s="7"/>
      <c r="AR962" s="7"/>
    </row>
    <row r="963" spans="1:44" ht="18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9"/>
      <c r="AO963" s="8"/>
      <c r="AP963" s="9"/>
      <c r="AQ963" s="7"/>
      <c r="AR963" s="7"/>
    </row>
    <row r="964" spans="1:44" ht="18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9"/>
      <c r="AO964" s="8"/>
      <c r="AP964" s="9"/>
      <c r="AQ964" s="7"/>
      <c r="AR964" s="7"/>
    </row>
    <row r="965" spans="1:44" ht="18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9"/>
      <c r="AO965" s="8"/>
      <c r="AP965" s="9"/>
      <c r="AQ965" s="7"/>
      <c r="AR965" s="7"/>
    </row>
    <row r="966" spans="1:44" ht="18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9"/>
      <c r="AO966" s="8"/>
      <c r="AP966" s="9"/>
      <c r="AQ966" s="7"/>
      <c r="AR966" s="7"/>
    </row>
    <row r="967" spans="1:44" ht="18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9"/>
      <c r="AO967" s="8"/>
      <c r="AP967" s="9"/>
      <c r="AQ967" s="7"/>
      <c r="AR967" s="7"/>
    </row>
    <row r="968" spans="1:44" ht="18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9"/>
      <c r="AO968" s="8"/>
      <c r="AP968" s="9"/>
      <c r="AQ968" s="7"/>
      <c r="AR968" s="7"/>
    </row>
    <row r="969" spans="1:44" ht="18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9"/>
      <c r="AO969" s="8"/>
      <c r="AP969" s="9"/>
      <c r="AQ969" s="7"/>
      <c r="AR969" s="7"/>
    </row>
    <row r="970" spans="1:44" ht="18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9"/>
      <c r="AO970" s="8"/>
      <c r="AP970" s="9"/>
      <c r="AQ970" s="7"/>
      <c r="AR970" s="7"/>
    </row>
    <row r="971" spans="1:44" ht="18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9"/>
      <c r="AO971" s="8"/>
      <c r="AP971" s="9"/>
      <c r="AQ971" s="7"/>
      <c r="AR971" s="7"/>
    </row>
    <row r="972" spans="1:44" ht="18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9"/>
      <c r="AO972" s="8"/>
      <c r="AP972" s="9"/>
      <c r="AQ972" s="7"/>
      <c r="AR972" s="7"/>
    </row>
    <row r="973" spans="1:44" ht="18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9"/>
      <c r="AO973" s="8"/>
      <c r="AP973" s="9"/>
      <c r="AQ973" s="7"/>
      <c r="AR973" s="7"/>
    </row>
    <row r="974" spans="1:44" ht="18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9"/>
      <c r="AO974" s="8"/>
      <c r="AP974" s="9"/>
      <c r="AQ974" s="7"/>
      <c r="AR974" s="7"/>
    </row>
    <row r="975" spans="1:44" ht="18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9"/>
      <c r="AO975" s="8"/>
      <c r="AP975" s="9"/>
      <c r="AQ975" s="7"/>
      <c r="AR975" s="7"/>
    </row>
    <row r="976" spans="1:44" ht="18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9"/>
      <c r="AO976" s="8"/>
      <c r="AP976" s="9"/>
      <c r="AQ976" s="7"/>
      <c r="AR976" s="7"/>
    </row>
    <row r="977" spans="1:44" ht="18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9"/>
      <c r="AO977" s="8"/>
      <c r="AP977" s="9"/>
      <c r="AQ977" s="7"/>
      <c r="AR977" s="7"/>
    </row>
    <row r="978" spans="1:44" ht="18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9"/>
      <c r="AO978" s="8"/>
      <c r="AP978" s="9"/>
      <c r="AQ978" s="7"/>
      <c r="AR978" s="7"/>
    </row>
    <row r="979" spans="1:44" ht="18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9"/>
      <c r="AO979" s="8"/>
      <c r="AP979" s="9"/>
      <c r="AQ979" s="7"/>
      <c r="AR979" s="7"/>
    </row>
    <row r="980" spans="1:44" ht="18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9"/>
      <c r="AO980" s="8"/>
      <c r="AP980" s="9"/>
      <c r="AQ980" s="7"/>
      <c r="AR980" s="7"/>
    </row>
    <row r="981" spans="1:44" ht="18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9"/>
      <c r="AO981" s="8"/>
      <c r="AP981" s="9"/>
      <c r="AQ981" s="7"/>
      <c r="AR981" s="7"/>
    </row>
    <row r="982" spans="1:44" ht="18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9"/>
      <c r="AO982" s="8"/>
      <c r="AP982" s="9"/>
      <c r="AQ982" s="7"/>
      <c r="AR982" s="7"/>
    </row>
    <row r="983" spans="1:44" ht="18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9"/>
      <c r="AO983" s="8"/>
      <c r="AP983" s="9"/>
      <c r="AQ983" s="7"/>
      <c r="AR983" s="7"/>
    </row>
    <row r="984" spans="1:44" ht="18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9"/>
      <c r="AO984" s="8"/>
      <c r="AP984" s="9"/>
      <c r="AQ984" s="7"/>
      <c r="AR984" s="7"/>
    </row>
    <row r="985" spans="1:44" ht="18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9"/>
      <c r="AO985" s="8"/>
      <c r="AP985" s="9"/>
      <c r="AQ985" s="7"/>
      <c r="AR985" s="7"/>
    </row>
    <row r="986" spans="1:44" ht="18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9"/>
      <c r="AO986" s="8"/>
      <c r="AP986" s="9"/>
      <c r="AQ986" s="7"/>
      <c r="AR986" s="7"/>
    </row>
    <row r="987" spans="1:44" ht="18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9"/>
      <c r="AO987" s="8"/>
      <c r="AP987" s="9"/>
      <c r="AQ987" s="7"/>
      <c r="AR987" s="7"/>
    </row>
    <row r="988" spans="1:44" ht="18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9"/>
      <c r="AO988" s="8"/>
      <c r="AP988" s="9"/>
      <c r="AQ988" s="7"/>
      <c r="AR988" s="7"/>
    </row>
    <row r="989" spans="1:44" ht="18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9"/>
      <c r="AO989" s="8"/>
      <c r="AP989" s="9"/>
      <c r="AQ989" s="7"/>
      <c r="AR989" s="7"/>
    </row>
    <row r="990" spans="1:44" ht="18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9"/>
      <c r="AO990" s="8"/>
      <c r="AP990" s="9"/>
      <c r="AQ990" s="7"/>
      <c r="AR990" s="7"/>
    </row>
    <row r="991" spans="1:44" ht="18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9"/>
      <c r="AO991" s="8"/>
      <c r="AP991" s="9"/>
      <c r="AQ991" s="7"/>
      <c r="AR991" s="7"/>
    </row>
    <row r="992" spans="1:44" ht="18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9"/>
      <c r="AO992" s="8"/>
      <c r="AP992" s="9"/>
      <c r="AQ992" s="7"/>
      <c r="AR992" s="7"/>
    </row>
    <row r="993" spans="1:44" ht="18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9"/>
      <c r="AO993" s="8"/>
      <c r="AP993" s="9"/>
      <c r="AQ993" s="7"/>
      <c r="AR993" s="7"/>
    </row>
    <row r="994" spans="1:44" ht="18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9"/>
      <c r="AO994" s="8"/>
      <c r="AP994" s="9"/>
      <c r="AQ994" s="7"/>
      <c r="AR994" s="7"/>
    </row>
    <row r="995" spans="1:44" ht="18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9"/>
      <c r="AO995" s="8"/>
      <c r="AP995" s="9"/>
      <c r="AQ995" s="7"/>
      <c r="AR995" s="7"/>
    </row>
    <row r="996" spans="1:44" ht="18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9"/>
      <c r="AO996" s="8"/>
      <c r="AP996" s="9"/>
      <c r="AQ996" s="7"/>
      <c r="AR996" s="7"/>
    </row>
    <row r="997" spans="1:44" ht="18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9"/>
      <c r="AO997" s="8"/>
      <c r="AP997" s="9"/>
      <c r="AQ997" s="7"/>
      <c r="AR997" s="7"/>
    </row>
    <row r="998" spans="1:44" ht="18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9"/>
      <c r="AO998" s="8"/>
      <c r="AP998" s="9"/>
      <c r="AQ998" s="7"/>
      <c r="AR998" s="7"/>
    </row>
    <row r="999" spans="1:44" ht="18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9"/>
      <c r="AO999" s="8"/>
      <c r="AP999" s="9"/>
      <c r="AQ999" s="7"/>
      <c r="AR999" s="7"/>
    </row>
    <row r="1000" spans="1:44" ht="18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9"/>
      <c r="AO1000" s="8"/>
      <c r="AP1000" s="9"/>
      <c r="AQ1000" s="7"/>
      <c r="AR100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E7BD-E318-43D5-967F-394FA3E8BE28}">
  <dimension ref="A1:AC13"/>
  <sheetViews>
    <sheetView workbookViewId="0">
      <selection activeCell="A13" sqref="A13"/>
    </sheetView>
  </sheetViews>
  <sheetFormatPr defaultRowHeight="12.75" x14ac:dyDescent="0.2"/>
  <sheetData>
    <row r="1" spans="1:29" x14ac:dyDescent="0.2">
      <c r="A1" t="s">
        <v>172</v>
      </c>
    </row>
    <row r="3" spans="1:29" x14ac:dyDescent="0.2">
      <c r="B3">
        <v>2019</v>
      </c>
      <c r="C3">
        <v>2020</v>
      </c>
      <c r="D3">
        <v>2021</v>
      </c>
      <c r="E3">
        <v>2022</v>
      </c>
      <c r="F3">
        <v>2023</v>
      </c>
      <c r="G3">
        <v>2024</v>
      </c>
      <c r="H3">
        <v>2025</v>
      </c>
      <c r="I3">
        <v>2026</v>
      </c>
      <c r="J3">
        <v>2027</v>
      </c>
      <c r="K3">
        <v>2028</v>
      </c>
      <c r="L3">
        <v>2029</v>
      </c>
      <c r="M3">
        <v>2030</v>
      </c>
      <c r="N3">
        <v>2031</v>
      </c>
      <c r="O3">
        <v>2032</v>
      </c>
      <c r="P3">
        <v>2033</v>
      </c>
      <c r="Q3">
        <v>2034</v>
      </c>
      <c r="R3">
        <v>2035</v>
      </c>
      <c r="S3">
        <v>2036</v>
      </c>
      <c r="T3">
        <v>2037</v>
      </c>
      <c r="U3">
        <v>2038</v>
      </c>
      <c r="V3">
        <v>2039</v>
      </c>
      <c r="W3">
        <v>2040</v>
      </c>
      <c r="X3">
        <v>2041</v>
      </c>
      <c r="Y3">
        <v>2042</v>
      </c>
      <c r="Z3">
        <v>2043</v>
      </c>
      <c r="AA3">
        <v>2044</v>
      </c>
      <c r="AB3">
        <v>2045</v>
      </c>
      <c r="AC3">
        <v>2046</v>
      </c>
    </row>
    <row r="4" spans="1:29" x14ac:dyDescent="0.2">
      <c r="A4" t="s">
        <v>173</v>
      </c>
      <c r="B4" s="10">
        <v>0.05</v>
      </c>
      <c r="C4" s="10">
        <v>0.05</v>
      </c>
      <c r="D4" s="10">
        <v>0.05</v>
      </c>
      <c r="E4" s="10">
        <v>0.05</v>
      </c>
      <c r="F4" s="10">
        <v>0.05</v>
      </c>
      <c r="G4" s="10">
        <v>0.05</v>
      </c>
      <c r="H4" s="10">
        <v>0.05</v>
      </c>
      <c r="I4" s="10">
        <v>0.05</v>
      </c>
      <c r="J4" s="10">
        <v>0.05</v>
      </c>
      <c r="K4" s="10">
        <v>0.05</v>
      </c>
      <c r="L4" s="10">
        <v>0.05</v>
      </c>
      <c r="M4" s="10">
        <v>0.05</v>
      </c>
      <c r="N4" s="10">
        <v>0.05</v>
      </c>
      <c r="O4" s="10">
        <v>0.05</v>
      </c>
      <c r="P4" s="10">
        <v>0.05</v>
      </c>
      <c r="Q4" s="10">
        <v>0.05</v>
      </c>
      <c r="R4" s="10">
        <v>0.05</v>
      </c>
      <c r="S4" s="10">
        <v>0.05</v>
      </c>
      <c r="T4" s="10">
        <v>0.05</v>
      </c>
      <c r="U4" s="10">
        <v>0.05</v>
      </c>
      <c r="V4" s="10">
        <v>0.05</v>
      </c>
      <c r="W4" s="10">
        <v>0.05</v>
      </c>
      <c r="X4" s="10">
        <v>0.05</v>
      </c>
      <c r="Y4" s="10">
        <v>0.05</v>
      </c>
      <c r="Z4" s="10">
        <v>0.05</v>
      </c>
      <c r="AA4" s="10">
        <v>0.05</v>
      </c>
      <c r="AB4" s="10">
        <v>0.05</v>
      </c>
    </row>
    <row r="5" spans="1:29" x14ac:dyDescent="0.2">
      <c r="A5" t="s">
        <v>174</v>
      </c>
      <c r="B5">
        <v>1</v>
      </c>
      <c r="C5">
        <f>B5*1.05</f>
        <v>1.05</v>
      </c>
      <c r="D5">
        <f t="shared" ref="D5:AB5" si="0">C5*1.05</f>
        <v>1.1025</v>
      </c>
      <c r="E5">
        <f t="shared" si="0"/>
        <v>1.1576250000000001</v>
      </c>
      <c r="F5">
        <f t="shared" si="0"/>
        <v>1.2155062500000002</v>
      </c>
      <c r="G5">
        <f t="shared" si="0"/>
        <v>1.2762815625000004</v>
      </c>
      <c r="H5">
        <f t="shared" si="0"/>
        <v>1.3400956406250004</v>
      </c>
      <c r="I5">
        <f t="shared" si="0"/>
        <v>1.4071004226562505</v>
      </c>
      <c r="J5">
        <f t="shared" si="0"/>
        <v>1.477455443789063</v>
      </c>
      <c r="K5">
        <f t="shared" si="0"/>
        <v>1.5513282159785162</v>
      </c>
      <c r="L5">
        <f t="shared" si="0"/>
        <v>1.628894626777442</v>
      </c>
      <c r="M5">
        <f t="shared" si="0"/>
        <v>1.7103393581163142</v>
      </c>
      <c r="N5">
        <f t="shared" si="0"/>
        <v>1.7958563260221301</v>
      </c>
      <c r="O5">
        <f t="shared" si="0"/>
        <v>1.8856491423232367</v>
      </c>
      <c r="P5">
        <f t="shared" si="0"/>
        <v>1.9799315994393987</v>
      </c>
      <c r="Q5">
        <f t="shared" si="0"/>
        <v>2.0789281794113688</v>
      </c>
      <c r="R5">
        <f t="shared" si="0"/>
        <v>2.1828745883819374</v>
      </c>
      <c r="S5">
        <f t="shared" si="0"/>
        <v>2.2920183178010345</v>
      </c>
      <c r="T5">
        <f t="shared" si="0"/>
        <v>2.4066192336910861</v>
      </c>
      <c r="U5">
        <f t="shared" si="0"/>
        <v>2.5269501953756404</v>
      </c>
      <c r="V5">
        <f t="shared" si="0"/>
        <v>2.6532977051444226</v>
      </c>
      <c r="W5">
        <f t="shared" si="0"/>
        <v>2.7859625904016441</v>
      </c>
      <c r="X5">
        <f t="shared" si="0"/>
        <v>2.9252607199217264</v>
      </c>
      <c r="Y5">
        <f t="shared" si="0"/>
        <v>3.0715237559178128</v>
      </c>
      <c r="Z5">
        <f t="shared" si="0"/>
        <v>3.2250999437137038</v>
      </c>
      <c r="AA5">
        <f t="shared" si="0"/>
        <v>3.3863549408993889</v>
      </c>
      <c r="AB5">
        <f t="shared" si="0"/>
        <v>3.5556726879443583</v>
      </c>
    </row>
    <row r="6" spans="1:29" x14ac:dyDescent="0.2">
      <c r="A6" t="s">
        <v>175</v>
      </c>
      <c r="B6">
        <v>25</v>
      </c>
      <c r="C6">
        <v>25</v>
      </c>
      <c r="D6">
        <v>25</v>
      </c>
      <c r="E6">
        <v>25</v>
      </c>
      <c r="F6">
        <v>25</v>
      </c>
      <c r="G6">
        <v>25</v>
      </c>
      <c r="H6">
        <v>25</v>
      </c>
      <c r="I6">
        <v>25</v>
      </c>
      <c r="J6">
        <v>25</v>
      </c>
      <c r="K6">
        <v>25</v>
      </c>
      <c r="L6">
        <v>25</v>
      </c>
      <c r="M6">
        <v>25</v>
      </c>
      <c r="N6">
        <v>25</v>
      </c>
      <c r="O6">
        <v>25</v>
      </c>
      <c r="P6">
        <v>25</v>
      </c>
      <c r="Q6">
        <v>25</v>
      </c>
      <c r="R6">
        <v>25</v>
      </c>
      <c r="S6">
        <v>25</v>
      </c>
      <c r="T6">
        <v>25</v>
      </c>
      <c r="U6">
        <v>25</v>
      </c>
      <c r="V6">
        <v>25</v>
      </c>
      <c r="W6">
        <v>25</v>
      </c>
      <c r="X6">
        <v>25</v>
      </c>
      <c r="Y6">
        <v>25</v>
      </c>
      <c r="Z6">
        <v>25</v>
      </c>
      <c r="AA6">
        <v>25</v>
      </c>
      <c r="AB6">
        <v>25</v>
      </c>
    </row>
    <row r="7" spans="1:29" x14ac:dyDescent="0.2">
      <c r="A7" t="s">
        <v>176</v>
      </c>
      <c r="B7">
        <v>27</v>
      </c>
      <c r="C7">
        <f>C6*C5</f>
        <v>26.25</v>
      </c>
      <c r="D7">
        <f t="shared" ref="D7:AB7" si="1">D6*D5</f>
        <v>27.5625</v>
      </c>
      <c r="E7">
        <f t="shared" si="1"/>
        <v>28.940625000000004</v>
      </c>
      <c r="F7">
        <f t="shared" si="1"/>
        <v>30.387656250000006</v>
      </c>
      <c r="G7">
        <f t="shared" si="1"/>
        <v>31.907039062500008</v>
      </c>
      <c r="H7">
        <f t="shared" si="1"/>
        <v>33.502391015625008</v>
      </c>
      <c r="I7">
        <f t="shared" si="1"/>
        <v>35.177510566406262</v>
      </c>
      <c r="J7">
        <f t="shared" si="1"/>
        <v>36.936386094726572</v>
      </c>
      <c r="K7">
        <f t="shared" si="1"/>
        <v>38.783205399462908</v>
      </c>
      <c r="L7">
        <f t="shared" si="1"/>
        <v>40.722365669436051</v>
      </c>
      <c r="M7">
        <f t="shared" si="1"/>
        <v>42.758483952907852</v>
      </c>
      <c r="N7">
        <f t="shared" si="1"/>
        <v>44.896408150553249</v>
      </c>
      <c r="O7">
        <f t="shared" si="1"/>
        <v>47.141228558080918</v>
      </c>
      <c r="P7">
        <f t="shared" si="1"/>
        <v>49.498289985984968</v>
      </c>
      <c r="Q7">
        <f t="shared" si="1"/>
        <v>51.973204485284221</v>
      </c>
      <c r="R7">
        <f t="shared" si="1"/>
        <v>54.571864709548436</v>
      </c>
      <c r="S7">
        <f t="shared" si="1"/>
        <v>57.300457945025862</v>
      </c>
      <c r="T7">
        <f t="shared" si="1"/>
        <v>60.165480842277155</v>
      </c>
      <c r="U7">
        <f t="shared" si="1"/>
        <v>63.173754884391009</v>
      </c>
      <c r="V7">
        <f t="shared" si="1"/>
        <v>66.332442628610565</v>
      </c>
      <c r="W7">
        <f t="shared" si="1"/>
        <v>69.649064760041099</v>
      </c>
      <c r="X7">
        <f t="shared" si="1"/>
        <v>73.131517998043165</v>
      </c>
      <c r="Y7">
        <f t="shared" si="1"/>
        <v>76.788093897945316</v>
      </c>
      <c r="Z7">
        <f t="shared" si="1"/>
        <v>80.627498592842599</v>
      </c>
      <c r="AA7">
        <f t="shared" si="1"/>
        <v>84.658873522484726</v>
      </c>
      <c r="AB7">
        <f t="shared" si="1"/>
        <v>88.891817198608962</v>
      </c>
    </row>
    <row r="8" spans="1:29" x14ac:dyDescent="0.2">
      <c r="A8" t="s">
        <v>177</v>
      </c>
      <c r="B8">
        <f>B7*0.02</f>
        <v>0.54</v>
      </c>
      <c r="C8">
        <f>B8*1.05</f>
        <v>0.56700000000000006</v>
      </c>
      <c r="D8">
        <f t="shared" ref="D8:AB8" si="2">C8*1.05</f>
        <v>0.59535000000000005</v>
      </c>
      <c r="E8">
        <f t="shared" si="2"/>
        <v>0.6251175000000001</v>
      </c>
      <c r="F8">
        <f t="shared" si="2"/>
        <v>0.65637337500000015</v>
      </c>
      <c r="G8">
        <f t="shared" si="2"/>
        <v>0.68919204375000021</v>
      </c>
      <c r="H8">
        <f t="shared" si="2"/>
        <v>0.7236516459375002</v>
      </c>
      <c r="I8">
        <f t="shared" si="2"/>
        <v>0.75983422823437519</v>
      </c>
      <c r="J8">
        <f t="shared" si="2"/>
        <v>0.79782593964609394</v>
      </c>
      <c r="K8">
        <f t="shared" si="2"/>
        <v>0.8377172366283987</v>
      </c>
      <c r="L8">
        <f t="shared" si="2"/>
        <v>0.87960309845981866</v>
      </c>
      <c r="M8">
        <f t="shared" si="2"/>
        <v>0.92358325338280967</v>
      </c>
      <c r="N8">
        <f t="shared" si="2"/>
        <v>0.96976241605195024</v>
      </c>
      <c r="O8">
        <f t="shared" si="2"/>
        <v>1.0182505368545478</v>
      </c>
      <c r="P8">
        <f t="shared" si="2"/>
        <v>1.0691630636972753</v>
      </c>
      <c r="Q8">
        <f t="shared" si="2"/>
        <v>1.1226212168821392</v>
      </c>
      <c r="R8">
        <f t="shared" si="2"/>
        <v>1.1787522777262462</v>
      </c>
      <c r="S8">
        <f t="shared" si="2"/>
        <v>1.2376898916125587</v>
      </c>
      <c r="T8">
        <f t="shared" si="2"/>
        <v>1.2995743861931868</v>
      </c>
      <c r="U8">
        <f t="shared" si="2"/>
        <v>1.3645531055028461</v>
      </c>
      <c r="V8">
        <f t="shared" si="2"/>
        <v>1.4327807607779885</v>
      </c>
      <c r="W8">
        <f t="shared" si="2"/>
        <v>1.5044197988168881</v>
      </c>
      <c r="X8">
        <f t="shared" si="2"/>
        <v>1.5796407887577326</v>
      </c>
      <c r="Y8">
        <f t="shared" si="2"/>
        <v>1.6586228281956192</v>
      </c>
      <c r="Z8">
        <f t="shared" si="2"/>
        <v>1.7415539696054003</v>
      </c>
      <c r="AA8">
        <f t="shared" si="2"/>
        <v>1.8286316680856705</v>
      </c>
      <c r="AB8">
        <f t="shared" si="2"/>
        <v>1.920063251489954</v>
      </c>
    </row>
    <row r="9" spans="1:29" x14ac:dyDescent="0.2">
      <c r="A9" t="s">
        <v>178</v>
      </c>
      <c r="B9" s="11">
        <f>B8/B7</f>
        <v>0.02</v>
      </c>
      <c r="C9" s="11">
        <f t="shared" ref="C9:AB9" si="3">C8/C7</f>
        <v>2.1600000000000001E-2</v>
      </c>
      <c r="D9" s="11">
        <f t="shared" si="3"/>
        <v>2.1600000000000001E-2</v>
      </c>
      <c r="E9" s="11">
        <f t="shared" si="3"/>
        <v>2.1600000000000001E-2</v>
      </c>
      <c r="F9" s="11">
        <f t="shared" si="3"/>
        <v>2.1600000000000001E-2</v>
      </c>
      <c r="G9" s="11">
        <f t="shared" si="3"/>
        <v>2.1600000000000001E-2</v>
      </c>
      <c r="H9" s="11">
        <f t="shared" si="3"/>
        <v>2.1600000000000001E-2</v>
      </c>
      <c r="I9" s="11">
        <f t="shared" si="3"/>
        <v>2.1599999999999998E-2</v>
      </c>
      <c r="J9" s="11">
        <f t="shared" si="3"/>
        <v>2.1600000000000001E-2</v>
      </c>
      <c r="K9" s="11">
        <f t="shared" si="3"/>
        <v>2.1599999999999998E-2</v>
      </c>
      <c r="L9" s="11">
        <f t="shared" si="3"/>
        <v>2.1599999999999998E-2</v>
      </c>
      <c r="M9" s="11">
        <f t="shared" si="3"/>
        <v>2.1600000000000001E-2</v>
      </c>
      <c r="N9" s="11">
        <f t="shared" si="3"/>
        <v>2.1600000000000001E-2</v>
      </c>
      <c r="O9" s="11">
        <f t="shared" si="3"/>
        <v>2.1599999999999998E-2</v>
      </c>
      <c r="P9" s="11">
        <f t="shared" si="3"/>
        <v>2.1600000000000001E-2</v>
      </c>
      <c r="Q9" s="11">
        <f t="shared" si="3"/>
        <v>2.1600000000000001E-2</v>
      </c>
      <c r="R9" s="11">
        <f t="shared" si="3"/>
        <v>2.1600000000000001E-2</v>
      </c>
      <c r="S9" s="11">
        <f t="shared" si="3"/>
        <v>2.1600000000000001E-2</v>
      </c>
      <c r="T9" s="11">
        <f t="shared" si="3"/>
        <v>2.1600000000000005E-2</v>
      </c>
      <c r="U9" s="11">
        <f t="shared" si="3"/>
        <v>2.1600000000000005E-2</v>
      </c>
      <c r="V9" s="11">
        <f t="shared" si="3"/>
        <v>2.1600000000000005E-2</v>
      </c>
      <c r="W9" s="11">
        <f t="shared" si="3"/>
        <v>2.1600000000000005E-2</v>
      </c>
      <c r="X9" s="11">
        <f t="shared" si="3"/>
        <v>2.1600000000000005E-2</v>
      </c>
      <c r="Y9" s="11">
        <f t="shared" si="3"/>
        <v>2.1600000000000005E-2</v>
      </c>
      <c r="Z9" s="11">
        <f t="shared" si="3"/>
        <v>2.1600000000000001E-2</v>
      </c>
      <c r="AA9" s="11">
        <f t="shared" si="3"/>
        <v>2.1600000000000005E-2</v>
      </c>
      <c r="AB9" s="11">
        <f t="shared" si="3"/>
        <v>2.1600000000000005E-2</v>
      </c>
    </row>
    <row r="10" spans="1:29" x14ac:dyDescent="0.2">
      <c r="A10" s="12" t="s">
        <v>179</v>
      </c>
      <c r="D10" s="11">
        <f>D8/$B$7</f>
        <v>2.205E-2</v>
      </c>
      <c r="E10" s="11">
        <f t="shared" ref="E10:AB10" si="4">E8/$B$7</f>
        <v>2.3152500000000003E-2</v>
      </c>
      <c r="F10" s="11">
        <f t="shared" si="4"/>
        <v>2.4310125000000005E-2</v>
      </c>
      <c r="G10" s="11">
        <f t="shared" si="4"/>
        <v>2.5525631250000007E-2</v>
      </c>
      <c r="H10" s="11">
        <f t="shared" si="4"/>
        <v>2.6801912812500009E-2</v>
      </c>
      <c r="I10" s="11">
        <f t="shared" si="4"/>
        <v>2.8142008453125006E-2</v>
      </c>
      <c r="J10" s="11">
        <f t="shared" si="4"/>
        <v>2.9549108875781258E-2</v>
      </c>
      <c r="K10" s="11">
        <f t="shared" si="4"/>
        <v>3.1026564319570321E-2</v>
      </c>
      <c r="L10" s="11">
        <f t="shared" si="4"/>
        <v>3.2577892535548839E-2</v>
      </c>
      <c r="M10" s="11">
        <f t="shared" si="4"/>
        <v>3.4206787162326287E-2</v>
      </c>
      <c r="N10" s="11">
        <f t="shared" si="4"/>
        <v>3.5917126520442599E-2</v>
      </c>
      <c r="O10" s="11">
        <f t="shared" si="4"/>
        <v>3.7712982846464731E-2</v>
      </c>
      <c r="P10" s="11">
        <f t="shared" si="4"/>
        <v>3.9598631988787977E-2</v>
      </c>
      <c r="Q10" s="11">
        <f t="shared" si="4"/>
        <v>4.1578563588227375E-2</v>
      </c>
      <c r="R10" s="11">
        <f t="shared" si="4"/>
        <v>4.3657491767638751E-2</v>
      </c>
      <c r="S10" s="11">
        <f t="shared" si="4"/>
        <v>4.5840366356020693E-2</v>
      </c>
      <c r="T10" s="11">
        <f t="shared" si="4"/>
        <v>4.8132384673821735E-2</v>
      </c>
      <c r="U10" s="11">
        <f t="shared" si="4"/>
        <v>5.0539003907512821E-2</v>
      </c>
      <c r="V10" s="11">
        <f t="shared" si="4"/>
        <v>5.3065954102888467E-2</v>
      </c>
      <c r="W10" s="11">
        <f t="shared" si="4"/>
        <v>5.5719251808032895E-2</v>
      </c>
      <c r="X10" s="11">
        <f t="shared" si="4"/>
        <v>5.8505214398434542E-2</v>
      </c>
      <c r="Y10" s="11">
        <f t="shared" si="4"/>
        <v>6.1430475118356268E-2</v>
      </c>
      <c r="Z10" s="11">
        <f t="shared" si="4"/>
        <v>6.4501998874274089E-2</v>
      </c>
      <c r="AA10" s="11">
        <f t="shared" si="4"/>
        <v>6.7727098817987788E-2</v>
      </c>
      <c r="AB10" s="11">
        <f t="shared" si="4"/>
        <v>7.1113453758887182E-2</v>
      </c>
    </row>
    <row r="11" spans="1:29" x14ac:dyDescent="0.2">
      <c r="A11" s="12" t="s">
        <v>180</v>
      </c>
      <c r="B11" s="12" t="s">
        <v>181</v>
      </c>
    </row>
    <row r="12" spans="1:29" x14ac:dyDescent="0.2">
      <c r="B12" s="11">
        <f>B4+B9</f>
        <v>7.0000000000000007E-2</v>
      </c>
      <c r="C12" s="11">
        <f t="shared" ref="C12:AB12" si="5">C4+C9</f>
        <v>7.1599999999999997E-2</v>
      </c>
      <c r="D12" s="11">
        <f t="shared" si="5"/>
        <v>7.1599999999999997E-2</v>
      </c>
      <c r="E12" s="11">
        <f t="shared" si="5"/>
        <v>7.1599999999999997E-2</v>
      </c>
      <c r="F12" s="11">
        <f t="shared" si="5"/>
        <v>7.1599999999999997E-2</v>
      </c>
      <c r="G12" s="11">
        <f t="shared" si="5"/>
        <v>7.1599999999999997E-2</v>
      </c>
      <c r="H12" s="11">
        <f t="shared" si="5"/>
        <v>7.1599999999999997E-2</v>
      </c>
      <c r="I12" s="11">
        <f t="shared" si="5"/>
        <v>7.1599999999999997E-2</v>
      </c>
      <c r="J12" s="11">
        <f t="shared" si="5"/>
        <v>7.1599999999999997E-2</v>
      </c>
      <c r="K12" s="11">
        <f t="shared" si="5"/>
        <v>7.1599999999999997E-2</v>
      </c>
      <c r="L12" s="11">
        <f t="shared" si="5"/>
        <v>7.1599999999999997E-2</v>
      </c>
      <c r="M12" s="11">
        <f t="shared" si="5"/>
        <v>7.1599999999999997E-2</v>
      </c>
      <c r="N12" s="11">
        <f t="shared" si="5"/>
        <v>7.1599999999999997E-2</v>
      </c>
      <c r="O12" s="11">
        <f t="shared" si="5"/>
        <v>7.1599999999999997E-2</v>
      </c>
      <c r="P12" s="11">
        <f t="shared" si="5"/>
        <v>7.1599999999999997E-2</v>
      </c>
      <c r="Q12" s="11">
        <f t="shared" si="5"/>
        <v>7.1599999999999997E-2</v>
      </c>
      <c r="R12" s="11">
        <f t="shared" si="5"/>
        <v>7.1599999999999997E-2</v>
      </c>
      <c r="S12" s="11">
        <f t="shared" si="5"/>
        <v>7.1599999999999997E-2</v>
      </c>
      <c r="T12" s="11">
        <f t="shared" si="5"/>
        <v>7.1600000000000011E-2</v>
      </c>
      <c r="U12" s="11">
        <f t="shared" si="5"/>
        <v>7.1600000000000011E-2</v>
      </c>
      <c r="V12" s="11">
        <f t="shared" si="5"/>
        <v>7.1600000000000011E-2</v>
      </c>
      <c r="W12" s="11">
        <f t="shared" si="5"/>
        <v>7.1600000000000011E-2</v>
      </c>
      <c r="X12" s="11">
        <f t="shared" si="5"/>
        <v>7.1600000000000011E-2</v>
      </c>
      <c r="Y12" s="11">
        <f t="shared" si="5"/>
        <v>7.1600000000000011E-2</v>
      </c>
      <c r="Z12" s="11">
        <f t="shared" si="5"/>
        <v>7.1599999999999997E-2</v>
      </c>
      <c r="AA12" s="11">
        <f t="shared" si="5"/>
        <v>7.1600000000000011E-2</v>
      </c>
      <c r="AB12" s="11">
        <f t="shared" si="5"/>
        <v>7.1600000000000011E-2</v>
      </c>
    </row>
    <row r="13" spans="1:29" x14ac:dyDescent="0.2">
      <c r="A13" s="12" t="s">
        <v>182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FTSE 30 LIST</vt:lpstr>
      <vt:lpstr>Compass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Carlin</dc:creator>
  <cp:lastModifiedBy>Sven Carlin</cp:lastModifiedBy>
  <dcterms:created xsi:type="dcterms:W3CDTF">2019-10-21T15:46:24Z</dcterms:created>
  <dcterms:modified xsi:type="dcterms:W3CDTF">2019-10-24T09:22:06Z</dcterms:modified>
</cp:coreProperties>
</file>