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พื้นวางบนดิน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O98" i="4"/>
  <c r="N98"/>
  <c r="M98"/>
  <c r="L98"/>
  <c r="K98"/>
  <c r="J98"/>
  <c r="I98"/>
  <c r="H98"/>
  <c r="O93"/>
  <c r="N93"/>
  <c r="M93"/>
  <c r="L93"/>
  <c r="K93"/>
  <c r="J93"/>
  <c r="I93"/>
  <c r="H93"/>
  <c r="O88"/>
  <c r="K86"/>
  <c r="O84"/>
  <c r="N84"/>
  <c r="M84"/>
  <c r="L84"/>
  <c r="K84"/>
  <c r="J84"/>
  <c r="I84"/>
  <c r="H84"/>
  <c r="O79"/>
  <c r="N79"/>
  <c r="M79"/>
  <c r="L79"/>
  <c r="K79"/>
  <c r="J79"/>
  <c r="I79"/>
  <c r="H79"/>
  <c r="O74"/>
  <c r="K72"/>
  <c r="O60"/>
  <c r="N60"/>
  <c r="M60"/>
  <c r="L60"/>
  <c r="K60"/>
  <c r="J60"/>
  <c r="I60"/>
  <c r="H60"/>
  <c r="O55"/>
  <c r="N55"/>
  <c r="M55"/>
  <c r="L55"/>
  <c r="K55"/>
  <c r="J55"/>
  <c r="I55"/>
  <c r="H55"/>
  <c r="O50"/>
  <c r="K48"/>
  <c r="O46"/>
  <c r="N46"/>
  <c r="M46"/>
  <c r="L46"/>
  <c r="K46"/>
  <c r="J46"/>
  <c r="I46"/>
  <c r="H46"/>
  <c r="O41"/>
  <c r="N41"/>
  <c r="M41"/>
  <c r="L41"/>
  <c r="K41"/>
  <c r="J41"/>
  <c r="I41"/>
  <c r="H41"/>
  <c r="O36"/>
  <c r="K34"/>
  <c r="L26"/>
  <c r="H28" s="1"/>
  <c r="L15"/>
  <c r="L18" s="1"/>
  <c r="L17" l="1"/>
  <c r="O29"/>
  <c r="L16"/>
</calcChain>
</file>

<file path=xl/sharedStrings.xml><?xml version="1.0" encoding="utf-8"?>
<sst xmlns="http://schemas.openxmlformats.org/spreadsheetml/2006/main" count="233" uniqueCount="74">
  <si>
    <t>ตัวอย่างการประมาณราคาพื้นวางบนดิน</t>
  </si>
  <si>
    <t>net in place</t>
  </si>
  <si>
    <t>หมายเลขพื้น</t>
  </si>
  <si>
    <t>=</t>
  </si>
  <si>
    <t>SLG01</t>
  </si>
  <si>
    <t>ตำแหน่งพื้นตามแบบ</t>
  </si>
  <si>
    <t>1A</t>
  </si>
  <si>
    <t>แบบแผ่นที่</t>
  </si>
  <si>
    <t>1/03</t>
  </si>
  <si>
    <t>ขนาดพื้น</t>
  </si>
  <si>
    <t>กว้าง =</t>
  </si>
  <si>
    <t>m</t>
  </si>
  <si>
    <t>ยาว =</t>
  </si>
  <si>
    <t>หนา =</t>
  </si>
  <si>
    <t>ปริมาตรคอนกรีต 1:2:4</t>
  </si>
  <si>
    <t>ปริมาตร</t>
  </si>
  <si>
    <t>พื้นที่ x ความหนา</t>
  </si>
  <si>
    <t>ลบ.ม.</t>
  </si>
  <si>
    <t>cement</t>
  </si>
  <si>
    <t>320 กก. ต่อ 1 ลบ.ม.</t>
  </si>
  <si>
    <t>กก.</t>
  </si>
  <si>
    <t>เผื่อเสียหายแล้ว</t>
  </si>
  <si>
    <t>ทราย</t>
  </si>
  <si>
    <t>0.45 ลบ.ม. ต่อคอนกรีต 1 ลบ.ม.</t>
  </si>
  <si>
    <t>หิน</t>
  </si>
  <si>
    <t>0.90 ลบ.ม.ต่อคอนกรีต 1 ลบ.ม.</t>
  </si>
  <si>
    <t>cement 1 ถุง</t>
  </si>
  <si>
    <t xml:space="preserve">หนัก </t>
  </si>
  <si>
    <t>ปูนขาว 1 ถุง</t>
  </si>
  <si>
    <t>ทราย 1 ลบ.ม.</t>
  </si>
  <si>
    <t>ทรายชื้นทั่วๆไป</t>
  </si>
  <si>
    <t>ปริมาตรไม้แบบกรณีไม่ใช้คานโดยรอบเป็นแบบหล่อ</t>
  </si>
  <si>
    <t>พื้นที่ไม้แบบ</t>
  </si>
  <si>
    <t>พื้นที่ที่สัมผัสกับคอนกรีต</t>
  </si>
  <si>
    <t>ตารางเมตร</t>
  </si>
  <si>
    <t>ปริมาตรไม้แบบ</t>
  </si>
  <si>
    <t>0.25 ลบ.ฟ. ต่อ พื้นที่ไม้แบบ 1 ตารางเมตร เมื่อใช้ไม้แบบ 3 ครั้งก่อนทิ้ง</t>
  </si>
  <si>
    <t>ลบ.ฟ</t>
  </si>
  <si>
    <t>ตะปูตอกแบบ</t>
  </si>
  <si>
    <t>กก. ต่อ ไม้แบบ 1 ตารางเมตร</t>
  </si>
  <si>
    <t>ปริมาณเหล็กเสริมพื้น  ที่วางซ้อนกันเป็นตะแกรง เหล็กบน</t>
  </si>
  <si>
    <t>ตะแกรงด้านบน</t>
  </si>
  <si>
    <r>
      <t xml:space="preserve">ความยาวเหล็กบนที่  </t>
    </r>
    <r>
      <rPr>
        <b/>
        <sz val="10"/>
        <color indexed="12"/>
        <rFont val="Tahoma"/>
        <family val="2"/>
      </rPr>
      <t>ขนานกับด้านกว้าง</t>
    </r>
  </si>
  <si>
    <t>ระยะห่างระหว่างเหล็กบนแต่ละเส้น</t>
  </si>
  <si>
    <t>จำนวนเหล็กเสริมที่ขนานกับด้านกว้าง</t>
  </si>
  <si>
    <t xml:space="preserve"> 1+(ความยาวของพื้น/spacing)</t>
  </si>
  <si>
    <t>ท่อน</t>
  </si>
  <si>
    <t>ชนิดเหล็ก  RB</t>
  </si>
  <si>
    <t>Ø06</t>
  </si>
  <si>
    <t>Ø09</t>
  </si>
  <si>
    <t>Ø12</t>
  </si>
  <si>
    <t>Ø15</t>
  </si>
  <si>
    <t>Ø19</t>
  </si>
  <si>
    <t>Ø22</t>
  </si>
  <si>
    <t>Ø25</t>
  </si>
  <si>
    <t>Ø28</t>
  </si>
  <si>
    <t>น้ำหนัก กก. ต่อเมตร</t>
  </si>
  <si>
    <t xml:space="preserve"> </t>
  </si>
  <si>
    <t>ความยาว  ม.</t>
  </si>
  <si>
    <t>จำนวน  ท่อน</t>
  </si>
  <si>
    <t>รวมน้ำหนักทั้งหมด กก.</t>
  </si>
  <si>
    <t>ชนิดเหล็ก  DB</t>
  </si>
  <si>
    <t>Ø10</t>
  </si>
  <si>
    <t>Ø16</t>
  </si>
  <si>
    <t>Ø20</t>
  </si>
  <si>
    <t>Ø32</t>
  </si>
  <si>
    <r>
      <t xml:space="preserve">ความยาวเหล็กบนที่  </t>
    </r>
    <r>
      <rPr>
        <b/>
        <sz val="10"/>
        <color indexed="12"/>
        <rFont val="Tahoma"/>
        <family val="2"/>
      </rPr>
      <t>ขนานกับด้านยาว</t>
    </r>
  </si>
  <si>
    <t>จำนวนเหล็กเสริมที่  ขนานกับด้านยาว</t>
  </si>
  <si>
    <t xml:space="preserve"> 1+(ความกว้างของพื้น/spacing)</t>
  </si>
  <si>
    <t>ปริมาณเหล็กเสริมพื้น  ที่วางซ้อนกันเป็นตะแกรง เหล็กล่าง</t>
  </si>
  <si>
    <t>ตะแกรงด้านล่าง</t>
  </si>
  <si>
    <r>
      <t xml:space="preserve">ความยาวเหล็กล่างที่ </t>
    </r>
    <r>
      <rPr>
        <b/>
        <sz val="10"/>
        <color indexed="48"/>
        <rFont val="Tahoma"/>
        <family val="2"/>
      </rPr>
      <t>ขนานกับด้านกว้าง</t>
    </r>
  </si>
  <si>
    <t>ระยะห่างระหว่างเหล็กล่างแต่ละเส้น</t>
  </si>
  <si>
    <r>
      <t xml:space="preserve">ความยาวเหล็กล่างที่  </t>
    </r>
    <r>
      <rPr>
        <b/>
        <sz val="10"/>
        <color indexed="48"/>
        <rFont val="Tahoma"/>
        <family val="2"/>
      </rPr>
      <t>ขนานกับด้านยาว</t>
    </r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</si>
</sst>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17" fontId="2" fillId="2" borderId="1" xfId="1" quotePrefix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87" fontId="2" fillId="3" borderId="1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87" fontId="2" fillId="4" borderId="1" xfId="1" applyNumberFormat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87" fontId="2" fillId="0" borderId="0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187" fontId="2" fillId="4" borderId="0" xfId="1" applyNumberFormat="1" applyFont="1" applyFill="1" applyBorder="1" applyAlignment="1">
      <alignment horizontal="center"/>
    </xf>
    <xf numFmtId="0" fontId="2" fillId="0" borderId="5" xfId="1" applyFont="1" applyFill="1" applyBorder="1" applyAlignment="1">
      <alignment horizontal="left"/>
    </xf>
    <xf numFmtId="187" fontId="2" fillId="2" borderId="1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right"/>
    </xf>
    <xf numFmtId="0" fontId="6" fillId="0" borderId="7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2" fillId="0" borderId="8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2" borderId="4" xfId="1" applyFont="1" applyFill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4" borderId="9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4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13" xfId="1" applyFont="1" applyBorder="1" applyAlignment="1">
      <alignment horizontal="center"/>
    </xf>
    <xf numFmtId="0" fontId="2" fillId="0" borderId="0" xfId="1" applyFont="1" applyFill="1" applyBorder="1"/>
    <xf numFmtId="187" fontId="2" fillId="2" borderId="0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2" fillId="4" borderId="4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187" fontId="2" fillId="4" borderId="2" xfId="1" applyNumberFormat="1" applyFont="1" applyFill="1" applyBorder="1" applyAlignment="1">
      <alignment horizontal="center"/>
    </xf>
    <xf numFmtId="187" fontId="2" fillId="4" borderId="4" xfId="1" applyNumberFormat="1" applyFont="1" applyFill="1" applyBorder="1" applyAlignment="1">
      <alignment horizontal="center"/>
    </xf>
    <xf numFmtId="187" fontId="2" fillId="4" borderId="1" xfId="1" applyNumberFormat="1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U102"/>
  <sheetViews>
    <sheetView tabSelected="1" workbookViewId="0">
      <selection activeCell="V52" sqref="V52"/>
    </sheetView>
  </sheetViews>
  <sheetFormatPr defaultColWidth="5" defaultRowHeight="12.75"/>
  <cols>
    <col min="1" max="2" width="5" style="1"/>
    <col min="3" max="3" width="3.25" style="1" customWidth="1"/>
    <col min="4" max="11" width="5.5" style="1" customWidth="1"/>
    <col min="12" max="12" width="5.25" style="1" bestFit="1" customWidth="1"/>
    <col min="13" max="14" width="5.5" style="1" customWidth="1"/>
    <col min="15" max="15" width="5.25" style="1" bestFit="1" customWidth="1"/>
    <col min="16" max="19" width="5.5" style="1" customWidth="1"/>
    <col min="20" max="258" width="5" style="1"/>
    <col min="259" max="259" width="3.25" style="1" customWidth="1"/>
    <col min="260" max="267" width="5.5" style="1" customWidth="1"/>
    <col min="268" max="268" width="5.25" style="1" bestFit="1" customWidth="1"/>
    <col min="269" max="270" width="5.5" style="1" customWidth="1"/>
    <col min="271" max="271" width="5.25" style="1" bestFit="1" customWidth="1"/>
    <col min="272" max="275" width="5.5" style="1" customWidth="1"/>
    <col min="276" max="514" width="5" style="1"/>
    <col min="515" max="515" width="3.25" style="1" customWidth="1"/>
    <col min="516" max="523" width="5.5" style="1" customWidth="1"/>
    <col min="524" max="524" width="5.25" style="1" bestFit="1" customWidth="1"/>
    <col min="525" max="526" width="5.5" style="1" customWidth="1"/>
    <col min="527" max="527" width="5.25" style="1" bestFit="1" customWidth="1"/>
    <col min="528" max="531" width="5.5" style="1" customWidth="1"/>
    <col min="532" max="770" width="5" style="1"/>
    <col min="771" max="771" width="3.25" style="1" customWidth="1"/>
    <col min="772" max="779" width="5.5" style="1" customWidth="1"/>
    <col min="780" max="780" width="5.25" style="1" bestFit="1" customWidth="1"/>
    <col min="781" max="782" width="5.5" style="1" customWidth="1"/>
    <col min="783" max="783" width="5.25" style="1" bestFit="1" customWidth="1"/>
    <col min="784" max="787" width="5.5" style="1" customWidth="1"/>
    <col min="788" max="1026" width="5" style="1"/>
    <col min="1027" max="1027" width="3.25" style="1" customWidth="1"/>
    <col min="1028" max="1035" width="5.5" style="1" customWidth="1"/>
    <col min="1036" max="1036" width="5.25" style="1" bestFit="1" customWidth="1"/>
    <col min="1037" max="1038" width="5.5" style="1" customWidth="1"/>
    <col min="1039" max="1039" width="5.25" style="1" bestFit="1" customWidth="1"/>
    <col min="1040" max="1043" width="5.5" style="1" customWidth="1"/>
    <col min="1044" max="1282" width="5" style="1"/>
    <col min="1283" max="1283" width="3.25" style="1" customWidth="1"/>
    <col min="1284" max="1291" width="5.5" style="1" customWidth="1"/>
    <col min="1292" max="1292" width="5.25" style="1" bestFit="1" customWidth="1"/>
    <col min="1293" max="1294" width="5.5" style="1" customWidth="1"/>
    <col min="1295" max="1295" width="5.25" style="1" bestFit="1" customWidth="1"/>
    <col min="1296" max="1299" width="5.5" style="1" customWidth="1"/>
    <col min="1300" max="1538" width="5" style="1"/>
    <col min="1539" max="1539" width="3.25" style="1" customWidth="1"/>
    <col min="1540" max="1547" width="5.5" style="1" customWidth="1"/>
    <col min="1548" max="1548" width="5.25" style="1" bestFit="1" customWidth="1"/>
    <col min="1549" max="1550" width="5.5" style="1" customWidth="1"/>
    <col min="1551" max="1551" width="5.25" style="1" bestFit="1" customWidth="1"/>
    <col min="1552" max="1555" width="5.5" style="1" customWidth="1"/>
    <col min="1556" max="1794" width="5" style="1"/>
    <col min="1795" max="1795" width="3.25" style="1" customWidth="1"/>
    <col min="1796" max="1803" width="5.5" style="1" customWidth="1"/>
    <col min="1804" max="1804" width="5.25" style="1" bestFit="1" customWidth="1"/>
    <col min="1805" max="1806" width="5.5" style="1" customWidth="1"/>
    <col min="1807" max="1807" width="5.25" style="1" bestFit="1" customWidth="1"/>
    <col min="1808" max="1811" width="5.5" style="1" customWidth="1"/>
    <col min="1812" max="2050" width="5" style="1"/>
    <col min="2051" max="2051" width="3.25" style="1" customWidth="1"/>
    <col min="2052" max="2059" width="5.5" style="1" customWidth="1"/>
    <col min="2060" max="2060" width="5.25" style="1" bestFit="1" customWidth="1"/>
    <col min="2061" max="2062" width="5.5" style="1" customWidth="1"/>
    <col min="2063" max="2063" width="5.25" style="1" bestFit="1" customWidth="1"/>
    <col min="2064" max="2067" width="5.5" style="1" customWidth="1"/>
    <col min="2068" max="2306" width="5" style="1"/>
    <col min="2307" max="2307" width="3.25" style="1" customWidth="1"/>
    <col min="2308" max="2315" width="5.5" style="1" customWidth="1"/>
    <col min="2316" max="2316" width="5.25" style="1" bestFit="1" customWidth="1"/>
    <col min="2317" max="2318" width="5.5" style="1" customWidth="1"/>
    <col min="2319" max="2319" width="5.25" style="1" bestFit="1" customWidth="1"/>
    <col min="2320" max="2323" width="5.5" style="1" customWidth="1"/>
    <col min="2324" max="2562" width="5" style="1"/>
    <col min="2563" max="2563" width="3.25" style="1" customWidth="1"/>
    <col min="2564" max="2571" width="5.5" style="1" customWidth="1"/>
    <col min="2572" max="2572" width="5.25" style="1" bestFit="1" customWidth="1"/>
    <col min="2573" max="2574" width="5.5" style="1" customWidth="1"/>
    <col min="2575" max="2575" width="5.25" style="1" bestFit="1" customWidth="1"/>
    <col min="2576" max="2579" width="5.5" style="1" customWidth="1"/>
    <col min="2580" max="2818" width="5" style="1"/>
    <col min="2819" max="2819" width="3.25" style="1" customWidth="1"/>
    <col min="2820" max="2827" width="5.5" style="1" customWidth="1"/>
    <col min="2828" max="2828" width="5.25" style="1" bestFit="1" customWidth="1"/>
    <col min="2829" max="2830" width="5.5" style="1" customWidth="1"/>
    <col min="2831" max="2831" width="5.25" style="1" bestFit="1" customWidth="1"/>
    <col min="2832" max="2835" width="5.5" style="1" customWidth="1"/>
    <col min="2836" max="3074" width="5" style="1"/>
    <col min="3075" max="3075" width="3.25" style="1" customWidth="1"/>
    <col min="3076" max="3083" width="5.5" style="1" customWidth="1"/>
    <col min="3084" max="3084" width="5.25" style="1" bestFit="1" customWidth="1"/>
    <col min="3085" max="3086" width="5.5" style="1" customWidth="1"/>
    <col min="3087" max="3087" width="5.25" style="1" bestFit="1" customWidth="1"/>
    <col min="3088" max="3091" width="5.5" style="1" customWidth="1"/>
    <col min="3092" max="3330" width="5" style="1"/>
    <col min="3331" max="3331" width="3.25" style="1" customWidth="1"/>
    <col min="3332" max="3339" width="5.5" style="1" customWidth="1"/>
    <col min="3340" max="3340" width="5.25" style="1" bestFit="1" customWidth="1"/>
    <col min="3341" max="3342" width="5.5" style="1" customWidth="1"/>
    <col min="3343" max="3343" width="5.25" style="1" bestFit="1" customWidth="1"/>
    <col min="3344" max="3347" width="5.5" style="1" customWidth="1"/>
    <col min="3348" max="3586" width="5" style="1"/>
    <col min="3587" max="3587" width="3.25" style="1" customWidth="1"/>
    <col min="3588" max="3595" width="5.5" style="1" customWidth="1"/>
    <col min="3596" max="3596" width="5.25" style="1" bestFit="1" customWidth="1"/>
    <col min="3597" max="3598" width="5.5" style="1" customWidth="1"/>
    <col min="3599" max="3599" width="5.25" style="1" bestFit="1" customWidth="1"/>
    <col min="3600" max="3603" width="5.5" style="1" customWidth="1"/>
    <col min="3604" max="3842" width="5" style="1"/>
    <col min="3843" max="3843" width="3.25" style="1" customWidth="1"/>
    <col min="3844" max="3851" width="5.5" style="1" customWidth="1"/>
    <col min="3852" max="3852" width="5.25" style="1" bestFit="1" customWidth="1"/>
    <col min="3853" max="3854" width="5.5" style="1" customWidth="1"/>
    <col min="3855" max="3855" width="5.25" style="1" bestFit="1" customWidth="1"/>
    <col min="3856" max="3859" width="5.5" style="1" customWidth="1"/>
    <col min="3860" max="4098" width="5" style="1"/>
    <col min="4099" max="4099" width="3.25" style="1" customWidth="1"/>
    <col min="4100" max="4107" width="5.5" style="1" customWidth="1"/>
    <col min="4108" max="4108" width="5.25" style="1" bestFit="1" customWidth="1"/>
    <col min="4109" max="4110" width="5.5" style="1" customWidth="1"/>
    <col min="4111" max="4111" width="5.25" style="1" bestFit="1" customWidth="1"/>
    <col min="4112" max="4115" width="5.5" style="1" customWidth="1"/>
    <col min="4116" max="4354" width="5" style="1"/>
    <col min="4355" max="4355" width="3.25" style="1" customWidth="1"/>
    <col min="4356" max="4363" width="5.5" style="1" customWidth="1"/>
    <col min="4364" max="4364" width="5.25" style="1" bestFit="1" customWidth="1"/>
    <col min="4365" max="4366" width="5.5" style="1" customWidth="1"/>
    <col min="4367" max="4367" width="5.25" style="1" bestFit="1" customWidth="1"/>
    <col min="4368" max="4371" width="5.5" style="1" customWidth="1"/>
    <col min="4372" max="4610" width="5" style="1"/>
    <col min="4611" max="4611" width="3.25" style="1" customWidth="1"/>
    <col min="4612" max="4619" width="5.5" style="1" customWidth="1"/>
    <col min="4620" max="4620" width="5.25" style="1" bestFit="1" customWidth="1"/>
    <col min="4621" max="4622" width="5.5" style="1" customWidth="1"/>
    <col min="4623" max="4623" width="5.25" style="1" bestFit="1" customWidth="1"/>
    <col min="4624" max="4627" width="5.5" style="1" customWidth="1"/>
    <col min="4628" max="4866" width="5" style="1"/>
    <col min="4867" max="4867" width="3.25" style="1" customWidth="1"/>
    <col min="4868" max="4875" width="5.5" style="1" customWidth="1"/>
    <col min="4876" max="4876" width="5.25" style="1" bestFit="1" customWidth="1"/>
    <col min="4877" max="4878" width="5.5" style="1" customWidth="1"/>
    <col min="4879" max="4879" width="5.25" style="1" bestFit="1" customWidth="1"/>
    <col min="4880" max="4883" width="5.5" style="1" customWidth="1"/>
    <col min="4884" max="5122" width="5" style="1"/>
    <col min="5123" max="5123" width="3.25" style="1" customWidth="1"/>
    <col min="5124" max="5131" width="5.5" style="1" customWidth="1"/>
    <col min="5132" max="5132" width="5.25" style="1" bestFit="1" customWidth="1"/>
    <col min="5133" max="5134" width="5.5" style="1" customWidth="1"/>
    <col min="5135" max="5135" width="5.25" style="1" bestFit="1" customWidth="1"/>
    <col min="5136" max="5139" width="5.5" style="1" customWidth="1"/>
    <col min="5140" max="5378" width="5" style="1"/>
    <col min="5379" max="5379" width="3.25" style="1" customWidth="1"/>
    <col min="5380" max="5387" width="5.5" style="1" customWidth="1"/>
    <col min="5388" max="5388" width="5.25" style="1" bestFit="1" customWidth="1"/>
    <col min="5389" max="5390" width="5.5" style="1" customWidth="1"/>
    <col min="5391" max="5391" width="5.25" style="1" bestFit="1" customWidth="1"/>
    <col min="5392" max="5395" width="5.5" style="1" customWidth="1"/>
    <col min="5396" max="5634" width="5" style="1"/>
    <col min="5635" max="5635" width="3.25" style="1" customWidth="1"/>
    <col min="5636" max="5643" width="5.5" style="1" customWidth="1"/>
    <col min="5644" max="5644" width="5.25" style="1" bestFit="1" customWidth="1"/>
    <col min="5645" max="5646" width="5.5" style="1" customWidth="1"/>
    <col min="5647" max="5647" width="5.25" style="1" bestFit="1" customWidth="1"/>
    <col min="5648" max="5651" width="5.5" style="1" customWidth="1"/>
    <col min="5652" max="5890" width="5" style="1"/>
    <col min="5891" max="5891" width="3.25" style="1" customWidth="1"/>
    <col min="5892" max="5899" width="5.5" style="1" customWidth="1"/>
    <col min="5900" max="5900" width="5.25" style="1" bestFit="1" customWidth="1"/>
    <col min="5901" max="5902" width="5.5" style="1" customWidth="1"/>
    <col min="5903" max="5903" width="5.25" style="1" bestFit="1" customWidth="1"/>
    <col min="5904" max="5907" width="5.5" style="1" customWidth="1"/>
    <col min="5908" max="6146" width="5" style="1"/>
    <col min="6147" max="6147" width="3.25" style="1" customWidth="1"/>
    <col min="6148" max="6155" width="5.5" style="1" customWidth="1"/>
    <col min="6156" max="6156" width="5.25" style="1" bestFit="1" customWidth="1"/>
    <col min="6157" max="6158" width="5.5" style="1" customWidth="1"/>
    <col min="6159" max="6159" width="5.25" style="1" bestFit="1" customWidth="1"/>
    <col min="6160" max="6163" width="5.5" style="1" customWidth="1"/>
    <col min="6164" max="6402" width="5" style="1"/>
    <col min="6403" max="6403" width="3.25" style="1" customWidth="1"/>
    <col min="6404" max="6411" width="5.5" style="1" customWidth="1"/>
    <col min="6412" max="6412" width="5.25" style="1" bestFit="1" customWidth="1"/>
    <col min="6413" max="6414" width="5.5" style="1" customWidth="1"/>
    <col min="6415" max="6415" width="5.25" style="1" bestFit="1" customWidth="1"/>
    <col min="6416" max="6419" width="5.5" style="1" customWidth="1"/>
    <col min="6420" max="6658" width="5" style="1"/>
    <col min="6659" max="6659" width="3.25" style="1" customWidth="1"/>
    <col min="6660" max="6667" width="5.5" style="1" customWidth="1"/>
    <col min="6668" max="6668" width="5.25" style="1" bestFit="1" customWidth="1"/>
    <col min="6669" max="6670" width="5.5" style="1" customWidth="1"/>
    <col min="6671" max="6671" width="5.25" style="1" bestFit="1" customWidth="1"/>
    <col min="6672" max="6675" width="5.5" style="1" customWidth="1"/>
    <col min="6676" max="6914" width="5" style="1"/>
    <col min="6915" max="6915" width="3.25" style="1" customWidth="1"/>
    <col min="6916" max="6923" width="5.5" style="1" customWidth="1"/>
    <col min="6924" max="6924" width="5.25" style="1" bestFit="1" customWidth="1"/>
    <col min="6925" max="6926" width="5.5" style="1" customWidth="1"/>
    <col min="6927" max="6927" width="5.25" style="1" bestFit="1" customWidth="1"/>
    <col min="6928" max="6931" width="5.5" style="1" customWidth="1"/>
    <col min="6932" max="7170" width="5" style="1"/>
    <col min="7171" max="7171" width="3.25" style="1" customWidth="1"/>
    <col min="7172" max="7179" width="5.5" style="1" customWidth="1"/>
    <col min="7180" max="7180" width="5.25" style="1" bestFit="1" customWidth="1"/>
    <col min="7181" max="7182" width="5.5" style="1" customWidth="1"/>
    <col min="7183" max="7183" width="5.25" style="1" bestFit="1" customWidth="1"/>
    <col min="7184" max="7187" width="5.5" style="1" customWidth="1"/>
    <col min="7188" max="7426" width="5" style="1"/>
    <col min="7427" max="7427" width="3.25" style="1" customWidth="1"/>
    <col min="7428" max="7435" width="5.5" style="1" customWidth="1"/>
    <col min="7436" max="7436" width="5.25" style="1" bestFit="1" customWidth="1"/>
    <col min="7437" max="7438" width="5.5" style="1" customWidth="1"/>
    <col min="7439" max="7439" width="5.25" style="1" bestFit="1" customWidth="1"/>
    <col min="7440" max="7443" width="5.5" style="1" customWidth="1"/>
    <col min="7444" max="7682" width="5" style="1"/>
    <col min="7683" max="7683" width="3.25" style="1" customWidth="1"/>
    <col min="7684" max="7691" width="5.5" style="1" customWidth="1"/>
    <col min="7692" max="7692" width="5.25" style="1" bestFit="1" customWidth="1"/>
    <col min="7693" max="7694" width="5.5" style="1" customWidth="1"/>
    <col min="7695" max="7695" width="5.25" style="1" bestFit="1" customWidth="1"/>
    <col min="7696" max="7699" width="5.5" style="1" customWidth="1"/>
    <col min="7700" max="7938" width="5" style="1"/>
    <col min="7939" max="7939" width="3.25" style="1" customWidth="1"/>
    <col min="7940" max="7947" width="5.5" style="1" customWidth="1"/>
    <col min="7948" max="7948" width="5.25" style="1" bestFit="1" customWidth="1"/>
    <col min="7949" max="7950" width="5.5" style="1" customWidth="1"/>
    <col min="7951" max="7951" width="5.25" style="1" bestFit="1" customWidth="1"/>
    <col min="7952" max="7955" width="5.5" style="1" customWidth="1"/>
    <col min="7956" max="8194" width="5" style="1"/>
    <col min="8195" max="8195" width="3.25" style="1" customWidth="1"/>
    <col min="8196" max="8203" width="5.5" style="1" customWidth="1"/>
    <col min="8204" max="8204" width="5.25" style="1" bestFit="1" customWidth="1"/>
    <col min="8205" max="8206" width="5.5" style="1" customWidth="1"/>
    <col min="8207" max="8207" width="5.25" style="1" bestFit="1" customWidth="1"/>
    <col min="8208" max="8211" width="5.5" style="1" customWidth="1"/>
    <col min="8212" max="8450" width="5" style="1"/>
    <col min="8451" max="8451" width="3.25" style="1" customWidth="1"/>
    <col min="8452" max="8459" width="5.5" style="1" customWidth="1"/>
    <col min="8460" max="8460" width="5.25" style="1" bestFit="1" customWidth="1"/>
    <col min="8461" max="8462" width="5.5" style="1" customWidth="1"/>
    <col min="8463" max="8463" width="5.25" style="1" bestFit="1" customWidth="1"/>
    <col min="8464" max="8467" width="5.5" style="1" customWidth="1"/>
    <col min="8468" max="8706" width="5" style="1"/>
    <col min="8707" max="8707" width="3.25" style="1" customWidth="1"/>
    <col min="8708" max="8715" width="5.5" style="1" customWidth="1"/>
    <col min="8716" max="8716" width="5.25" style="1" bestFit="1" customWidth="1"/>
    <col min="8717" max="8718" width="5.5" style="1" customWidth="1"/>
    <col min="8719" max="8719" width="5.25" style="1" bestFit="1" customWidth="1"/>
    <col min="8720" max="8723" width="5.5" style="1" customWidth="1"/>
    <col min="8724" max="8962" width="5" style="1"/>
    <col min="8963" max="8963" width="3.25" style="1" customWidth="1"/>
    <col min="8964" max="8971" width="5.5" style="1" customWidth="1"/>
    <col min="8972" max="8972" width="5.25" style="1" bestFit="1" customWidth="1"/>
    <col min="8973" max="8974" width="5.5" style="1" customWidth="1"/>
    <col min="8975" max="8975" width="5.25" style="1" bestFit="1" customWidth="1"/>
    <col min="8976" max="8979" width="5.5" style="1" customWidth="1"/>
    <col min="8980" max="9218" width="5" style="1"/>
    <col min="9219" max="9219" width="3.25" style="1" customWidth="1"/>
    <col min="9220" max="9227" width="5.5" style="1" customWidth="1"/>
    <col min="9228" max="9228" width="5.25" style="1" bestFit="1" customWidth="1"/>
    <col min="9229" max="9230" width="5.5" style="1" customWidth="1"/>
    <col min="9231" max="9231" width="5.25" style="1" bestFit="1" customWidth="1"/>
    <col min="9232" max="9235" width="5.5" style="1" customWidth="1"/>
    <col min="9236" max="9474" width="5" style="1"/>
    <col min="9475" max="9475" width="3.25" style="1" customWidth="1"/>
    <col min="9476" max="9483" width="5.5" style="1" customWidth="1"/>
    <col min="9484" max="9484" width="5.25" style="1" bestFit="1" customWidth="1"/>
    <col min="9485" max="9486" width="5.5" style="1" customWidth="1"/>
    <col min="9487" max="9487" width="5.25" style="1" bestFit="1" customWidth="1"/>
    <col min="9488" max="9491" width="5.5" style="1" customWidth="1"/>
    <col min="9492" max="9730" width="5" style="1"/>
    <col min="9731" max="9731" width="3.25" style="1" customWidth="1"/>
    <col min="9732" max="9739" width="5.5" style="1" customWidth="1"/>
    <col min="9740" max="9740" width="5.25" style="1" bestFit="1" customWidth="1"/>
    <col min="9741" max="9742" width="5.5" style="1" customWidth="1"/>
    <col min="9743" max="9743" width="5.25" style="1" bestFit="1" customWidth="1"/>
    <col min="9744" max="9747" width="5.5" style="1" customWidth="1"/>
    <col min="9748" max="9986" width="5" style="1"/>
    <col min="9987" max="9987" width="3.25" style="1" customWidth="1"/>
    <col min="9988" max="9995" width="5.5" style="1" customWidth="1"/>
    <col min="9996" max="9996" width="5.25" style="1" bestFit="1" customWidth="1"/>
    <col min="9997" max="9998" width="5.5" style="1" customWidth="1"/>
    <col min="9999" max="9999" width="5.25" style="1" bestFit="1" customWidth="1"/>
    <col min="10000" max="10003" width="5.5" style="1" customWidth="1"/>
    <col min="10004" max="10242" width="5" style="1"/>
    <col min="10243" max="10243" width="3.25" style="1" customWidth="1"/>
    <col min="10244" max="10251" width="5.5" style="1" customWidth="1"/>
    <col min="10252" max="10252" width="5.25" style="1" bestFit="1" customWidth="1"/>
    <col min="10253" max="10254" width="5.5" style="1" customWidth="1"/>
    <col min="10255" max="10255" width="5.25" style="1" bestFit="1" customWidth="1"/>
    <col min="10256" max="10259" width="5.5" style="1" customWidth="1"/>
    <col min="10260" max="10498" width="5" style="1"/>
    <col min="10499" max="10499" width="3.25" style="1" customWidth="1"/>
    <col min="10500" max="10507" width="5.5" style="1" customWidth="1"/>
    <col min="10508" max="10508" width="5.25" style="1" bestFit="1" customWidth="1"/>
    <col min="10509" max="10510" width="5.5" style="1" customWidth="1"/>
    <col min="10511" max="10511" width="5.25" style="1" bestFit="1" customWidth="1"/>
    <col min="10512" max="10515" width="5.5" style="1" customWidth="1"/>
    <col min="10516" max="10754" width="5" style="1"/>
    <col min="10755" max="10755" width="3.25" style="1" customWidth="1"/>
    <col min="10756" max="10763" width="5.5" style="1" customWidth="1"/>
    <col min="10764" max="10764" width="5.25" style="1" bestFit="1" customWidth="1"/>
    <col min="10765" max="10766" width="5.5" style="1" customWidth="1"/>
    <col min="10767" max="10767" width="5.25" style="1" bestFit="1" customWidth="1"/>
    <col min="10768" max="10771" width="5.5" style="1" customWidth="1"/>
    <col min="10772" max="11010" width="5" style="1"/>
    <col min="11011" max="11011" width="3.25" style="1" customWidth="1"/>
    <col min="11012" max="11019" width="5.5" style="1" customWidth="1"/>
    <col min="11020" max="11020" width="5.25" style="1" bestFit="1" customWidth="1"/>
    <col min="11021" max="11022" width="5.5" style="1" customWidth="1"/>
    <col min="11023" max="11023" width="5.25" style="1" bestFit="1" customWidth="1"/>
    <col min="11024" max="11027" width="5.5" style="1" customWidth="1"/>
    <col min="11028" max="11266" width="5" style="1"/>
    <col min="11267" max="11267" width="3.25" style="1" customWidth="1"/>
    <col min="11268" max="11275" width="5.5" style="1" customWidth="1"/>
    <col min="11276" max="11276" width="5.25" style="1" bestFit="1" customWidth="1"/>
    <col min="11277" max="11278" width="5.5" style="1" customWidth="1"/>
    <col min="11279" max="11279" width="5.25" style="1" bestFit="1" customWidth="1"/>
    <col min="11280" max="11283" width="5.5" style="1" customWidth="1"/>
    <col min="11284" max="11522" width="5" style="1"/>
    <col min="11523" max="11523" width="3.25" style="1" customWidth="1"/>
    <col min="11524" max="11531" width="5.5" style="1" customWidth="1"/>
    <col min="11532" max="11532" width="5.25" style="1" bestFit="1" customWidth="1"/>
    <col min="11533" max="11534" width="5.5" style="1" customWidth="1"/>
    <col min="11535" max="11535" width="5.25" style="1" bestFit="1" customWidth="1"/>
    <col min="11536" max="11539" width="5.5" style="1" customWidth="1"/>
    <col min="11540" max="11778" width="5" style="1"/>
    <col min="11779" max="11779" width="3.25" style="1" customWidth="1"/>
    <col min="11780" max="11787" width="5.5" style="1" customWidth="1"/>
    <col min="11788" max="11788" width="5.25" style="1" bestFit="1" customWidth="1"/>
    <col min="11789" max="11790" width="5.5" style="1" customWidth="1"/>
    <col min="11791" max="11791" width="5.25" style="1" bestFit="1" customWidth="1"/>
    <col min="11792" max="11795" width="5.5" style="1" customWidth="1"/>
    <col min="11796" max="12034" width="5" style="1"/>
    <col min="12035" max="12035" width="3.25" style="1" customWidth="1"/>
    <col min="12036" max="12043" width="5.5" style="1" customWidth="1"/>
    <col min="12044" max="12044" width="5.25" style="1" bestFit="1" customWidth="1"/>
    <col min="12045" max="12046" width="5.5" style="1" customWidth="1"/>
    <col min="12047" max="12047" width="5.25" style="1" bestFit="1" customWidth="1"/>
    <col min="12048" max="12051" width="5.5" style="1" customWidth="1"/>
    <col min="12052" max="12290" width="5" style="1"/>
    <col min="12291" max="12291" width="3.25" style="1" customWidth="1"/>
    <col min="12292" max="12299" width="5.5" style="1" customWidth="1"/>
    <col min="12300" max="12300" width="5.25" style="1" bestFit="1" customWidth="1"/>
    <col min="12301" max="12302" width="5.5" style="1" customWidth="1"/>
    <col min="12303" max="12303" width="5.25" style="1" bestFit="1" customWidth="1"/>
    <col min="12304" max="12307" width="5.5" style="1" customWidth="1"/>
    <col min="12308" max="12546" width="5" style="1"/>
    <col min="12547" max="12547" width="3.25" style="1" customWidth="1"/>
    <col min="12548" max="12555" width="5.5" style="1" customWidth="1"/>
    <col min="12556" max="12556" width="5.25" style="1" bestFit="1" customWidth="1"/>
    <col min="12557" max="12558" width="5.5" style="1" customWidth="1"/>
    <col min="12559" max="12559" width="5.25" style="1" bestFit="1" customWidth="1"/>
    <col min="12560" max="12563" width="5.5" style="1" customWidth="1"/>
    <col min="12564" max="12802" width="5" style="1"/>
    <col min="12803" max="12803" width="3.25" style="1" customWidth="1"/>
    <col min="12804" max="12811" width="5.5" style="1" customWidth="1"/>
    <col min="12812" max="12812" width="5.25" style="1" bestFit="1" customWidth="1"/>
    <col min="12813" max="12814" width="5.5" style="1" customWidth="1"/>
    <col min="12815" max="12815" width="5.25" style="1" bestFit="1" customWidth="1"/>
    <col min="12816" max="12819" width="5.5" style="1" customWidth="1"/>
    <col min="12820" max="13058" width="5" style="1"/>
    <col min="13059" max="13059" width="3.25" style="1" customWidth="1"/>
    <col min="13060" max="13067" width="5.5" style="1" customWidth="1"/>
    <col min="13068" max="13068" width="5.25" style="1" bestFit="1" customWidth="1"/>
    <col min="13069" max="13070" width="5.5" style="1" customWidth="1"/>
    <col min="13071" max="13071" width="5.25" style="1" bestFit="1" customWidth="1"/>
    <col min="13072" max="13075" width="5.5" style="1" customWidth="1"/>
    <col min="13076" max="13314" width="5" style="1"/>
    <col min="13315" max="13315" width="3.25" style="1" customWidth="1"/>
    <col min="13316" max="13323" width="5.5" style="1" customWidth="1"/>
    <col min="13324" max="13324" width="5.25" style="1" bestFit="1" customWidth="1"/>
    <col min="13325" max="13326" width="5.5" style="1" customWidth="1"/>
    <col min="13327" max="13327" width="5.25" style="1" bestFit="1" customWidth="1"/>
    <col min="13328" max="13331" width="5.5" style="1" customWidth="1"/>
    <col min="13332" max="13570" width="5" style="1"/>
    <col min="13571" max="13571" width="3.25" style="1" customWidth="1"/>
    <col min="13572" max="13579" width="5.5" style="1" customWidth="1"/>
    <col min="13580" max="13580" width="5.25" style="1" bestFit="1" customWidth="1"/>
    <col min="13581" max="13582" width="5.5" style="1" customWidth="1"/>
    <col min="13583" max="13583" width="5.25" style="1" bestFit="1" customWidth="1"/>
    <col min="13584" max="13587" width="5.5" style="1" customWidth="1"/>
    <col min="13588" max="13826" width="5" style="1"/>
    <col min="13827" max="13827" width="3.25" style="1" customWidth="1"/>
    <col min="13828" max="13835" width="5.5" style="1" customWidth="1"/>
    <col min="13836" max="13836" width="5.25" style="1" bestFit="1" customWidth="1"/>
    <col min="13837" max="13838" width="5.5" style="1" customWidth="1"/>
    <col min="13839" max="13839" width="5.25" style="1" bestFit="1" customWidth="1"/>
    <col min="13840" max="13843" width="5.5" style="1" customWidth="1"/>
    <col min="13844" max="14082" width="5" style="1"/>
    <col min="14083" max="14083" width="3.25" style="1" customWidth="1"/>
    <col min="14084" max="14091" width="5.5" style="1" customWidth="1"/>
    <col min="14092" max="14092" width="5.25" style="1" bestFit="1" customWidth="1"/>
    <col min="14093" max="14094" width="5.5" style="1" customWidth="1"/>
    <col min="14095" max="14095" width="5.25" style="1" bestFit="1" customWidth="1"/>
    <col min="14096" max="14099" width="5.5" style="1" customWidth="1"/>
    <col min="14100" max="14338" width="5" style="1"/>
    <col min="14339" max="14339" width="3.25" style="1" customWidth="1"/>
    <col min="14340" max="14347" width="5.5" style="1" customWidth="1"/>
    <col min="14348" max="14348" width="5.25" style="1" bestFit="1" customWidth="1"/>
    <col min="14349" max="14350" width="5.5" style="1" customWidth="1"/>
    <col min="14351" max="14351" width="5.25" style="1" bestFit="1" customWidth="1"/>
    <col min="14352" max="14355" width="5.5" style="1" customWidth="1"/>
    <col min="14356" max="14594" width="5" style="1"/>
    <col min="14595" max="14595" width="3.25" style="1" customWidth="1"/>
    <col min="14596" max="14603" width="5.5" style="1" customWidth="1"/>
    <col min="14604" max="14604" width="5.25" style="1" bestFit="1" customWidth="1"/>
    <col min="14605" max="14606" width="5.5" style="1" customWidth="1"/>
    <col min="14607" max="14607" width="5.25" style="1" bestFit="1" customWidth="1"/>
    <col min="14608" max="14611" width="5.5" style="1" customWidth="1"/>
    <col min="14612" max="14850" width="5" style="1"/>
    <col min="14851" max="14851" width="3.25" style="1" customWidth="1"/>
    <col min="14852" max="14859" width="5.5" style="1" customWidth="1"/>
    <col min="14860" max="14860" width="5.25" style="1" bestFit="1" customWidth="1"/>
    <col min="14861" max="14862" width="5.5" style="1" customWidth="1"/>
    <col min="14863" max="14863" width="5.25" style="1" bestFit="1" customWidth="1"/>
    <col min="14864" max="14867" width="5.5" style="1" customWidth="1"/>
    <col min="14868" max="15106" width="5" style="1"/>
    <col min="15107" max="15107" width="3.25" style="1" customWidth="1"/>
    <col min="15108" max="15115" width="5.5" style="1" customWidth="1"/>
    <col min="15116" max="15116" width="5.25" style="1" bestFit="1" customWidth="1"/>
    <col min="15117" max="15118" width="5.5" style="1" customWidth="1"/>
    <col min="15119" max="15119" width="5.25" style="1" bestFit="1" customWidth="1"/>
    <col min="15120" max="15123" width="5.5" style="1" customWidth="1"/>
    <col min="15124" max="15362" width="5" style="1"/>
    <col min="15363" max="15363" width="3.25" style="1" customWidth="1"/>
    <col min="15364" max="15371" width="5.5" style="1" customWidth="1"/>
    <col min="15372" max="15372" width="5.25" style="1" bestFit="1" customWidth="1"/>
    <col min="15373" max="15374" width="5.5" style="1" customWidth="1"/>
    <col min="15375" max="15375" width="5.25" style="1" bestFit="1" customWidth="1"/>
    <col min="15376" max="15379" width="5.5" style="1" customWidth="1"/>
    <col min="15380" max="15618" width="5" style="1"/>
    <col min="15619" max="15619" width="3.25" style="1" customWidth="1"/>
    <col min="15620" max="15627" width="5.5" style="1" customWidth="1"/>
    <col min="15628" max="15628" width="5.25" style="1" bestFit="1" customWidth="1"/>
    <col min="15629" max="15630" width="5.5" style="1" customWidth="1"/>
    <col min="15631" max="15631" width="5.25" style="1" bestFit="1" customWidth="1"/>
    <col min="15632" max="15635" width="5.5" style="1" customWidth="1"/>
    <col min="15636" max="15874" width="5" style="1"/>
    <col min="15875" max="15875" width="3.25" style="1" customWidth="1"/>
    <col min="15876" max="15883" width="5.5" style="1" customWidth="1"/>
    <col min="15884" max="15884" width="5.25" style="1" bestFit="1" customWidth="1"/>
    <col min="15885" max="15886" width="5.5" style="1" customWidth="1"/>
    <col min="15887" max="15887" width="5.25" style="1" bestFit="1" customWidth="1"/>
    <col min="15888" max="15891" width="5.5" style="1" customWidth="1"/>
    <col min="15892" max="16130" width="5" style="1"/>
    <col min="16131" max="16131" width="3.25" style="1" customWidth="1"/>
    <col min="16132" max="16139" width="5.5" style="1" customWidth="1"/>
    <col min="16140" max="16140" width="5.25" style="1" bestFit="1" customWidth="1"/>
    <col min="16141" max="16142" width="5.5" style="1" customWidth="1"/>
    <col min="16143" max="16143" width="5.25" style="1" bestFit="1" customWidth="1"/>
    <col min="16144" max="16147" width="5.5" style="1" customWidth="1"/>
    <col min="16148" max="16384" width="5" style="1"/>
  </cols>
  <sheetData>
    <row r="3" spans="3:18" ht="15"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3:18">
      <c r="C6" s="4">
        <v>1</v>
      </c>
      <c r="D6" s="5" t="s">
        <v>2</v>
      </c>
      <c r="E6" s="5"/>
      <c r="F6" s="6" t="s">
        <v>3</v>
      </c>
      <c r="G6" s="7" t="s">
        <v>4</v>
      </c>
      <c r="H6" s="6"/>
      <c r="I6" s="6"/>
      <c r="J6" s="8" t="s">
        <v>5</v>
      </c>
      <c r="K6" s="8"/>
      <c r="L6" s="8"/>
      <c r="M6" s="8"/>
      <c r="N6" s="6" t="s">
        <v>3</v>
      </c>
      <c r="O6" s="7" t="s">
        <v>6</v>
      </c>
    </row>
    <row r="7" spans="3:18">
      <c r="D7" s="5" t="s">
        <v>7</v>
      </c>
      <c r="E7" s="5"/>
      <c r="F7" s="9" t="s">
        <v>8</v>
      </c>
      <c r="G7" s="6"/>
      <c r="H7" s="6"/>
      <c r="I7" s="6"/>
      <c r="J7" s="6"/>
      <c r="K7" s="6"/>
      <c r="L7" s="6"/>
      <c r="M7" s="6"/>
      <c r="N7" s="6"/>
      <c r="O7" s="6"/>
    </row>
    <row r="9" spans="3:18">
      <c r="C9" s="1">
        <v>2</v>
      </c>
      <c r="D9" s="10" t="s">
        <v>9</v>
      </c>
      <c r="E9" s="10"/>
    </row>
    <row r="10" spans="3:18">
      <c r="D10" s="11"/>
      <c r="E10" s="11"/>
    </row>
    <row r="11" spans="3:18">
      <c r="D11" s="11" t="s">
        <v>10</v>
      </c>
      <c r="E11" s="12">
        <v>3</v>
      </c>
      <c r="F11" s="1" t="s">
        <v>11</v>
      </c>
      <c r="H11" s="1" t="s">
        <v>12</v>
      </c>
      <c r="I11" s="12">
        <v>4.5</v>
      </c>
      <c r="J11" s="1" t="s">
        <v>11</v>
      </c>
      <c r="L11" s="1" t="s">
        <v>13</v>
      </c>
      <c r="M11" s="12">
        <v>0.2</v>
      </c>
      <c r="N11" s="1" t="s">
        <v>11</v>
      </c>
    </row>
    <row r="12" spans="3:18">
      <c r="D12" s="11"/>
      <c r="E12" s="11"/>
    </row>
    <row r="13" spans="3:18">
      <c r="C13" s="1">
        <v>3</v>
      </c>
      <c r="D13" s="10" t="s">
        <v>14</v>
      </c>
      <c r="E13" s="10"/>
      <c r="F13" s="10"/>
      <c r="G13" s="10"/>
    </row>
    <row r="14" spans="3:18">
      <c r="D14" s="11"/>
      <c r="E14" s="11"/>
      <c r="F14" s="11"/>
      <c r="G14" s="11"/>
    </row>
    <row r="15" spans="3:18">
      <c r="D15" s="13" t="s">
        <v>15</v>
      </c>
      <c r="E15" s="14"/>
      <c r="F15" s="15" t="s">
        <v>3</v>
      </c>
      <c r="G15" s="16" t="s">
        <v>16</v>
      </c>
      <c r="H15" s="16"/>
      <c r="I15" s="16"/>
      <c r="J15" s="16"/>
      <c r="K15" s="15" t="s">
        <v>3</v>
      </c>
      <c r="L15" s="17">
        <f>E11*I11*M11</f>
        <v>2.7</v>
      </c>
      <c r="M15" s="17"/>
      <c r="N15" s="18" t="s">
        <v>17</v>
      </c>
      <c r="O15" s="19"/>
    </row>
    <row r="16" spans="3:18">
      <c r="D16" s="13" t="s">
        <v>18</v>
      </c>
      <c r="E16" s="14"/>
      <c r="F16" s="15" t="s">
        <v>3</v>
      </c>
      <c r="G16" s="16" t="s">
        <v>19</v>
      </c>
      <c r="H16" s="16"/>
      <c r="I16" s="16"/>
      <c r="J16" s="16"/>
      <c r="K16" s="15" t="s">
        <v>3</v>
      </c>
      <c r="L16" s="17">
        <f>320*L15</f>
        <v>864</v>
      </c>
      <c r="M16" s="17"/>
      <c r="N16" s="18" t="s">
        <v>20</v>
      </c>
      <c r="O16" s="19"/>
      <c r="P16" s="20" t="s">
        <v>21</v>
      </c>
      <c r="Q16" s="20"/>
      <c r="R16" s="20"/>
    </row>
    <row r="17" spans="3:18">
      <c r="D17" s="13" t="s">
        <v>22</v>
      </c>
      <c r="E17" s="14"/>
      <c r="F17" s="15" t="s">
        <v>3</v>
      </c>
      <c r="G17" s="16" t="s">
        <v>23</v>
      </c>
      <c r="H17" s="16"/>
      <c r="I17" s="16"/>
      <c r="J17" s="16"/>
      <c r="K17" s="15" t="s">
        <v>3</v>
      </c>
      <c r="L17" s="17">
        <f>0.45*L15</f>
        <v>1.2150000000000001</v>
      </c>
      <c r="M17" s="17"/>
      <c r="N17" s="18" t="s">
        <v>17</v>
      </c>
      <c r="O17" s="19"/>
      <c r="P17" s="20" t="s">
        <v>21</v>
      </c>
      <c r="Q17" s="20"/>
      <c r="R17" s="20"/>
    </row>
    <row r="18" spans="3:18">
      <c r="D18" s="13" t="s">
        <v>24</v>
      </c>
      <c r="E18" s="14"/>
      <c r="F18" s="15" t="s">
        <v>3</v>
      </c>
      <c r="G18" s="16" t="s">
        <v>25</v>
      </c>
      <c r="H18" s="16"/>
      <c r="I18" s="16"/>
      <c r="J18" s="16"/>
      <c r="K18" s="15" t="s">
        <v>3</v>
      </c>
      <c r="L18" s="17">
        <f>0.9*L15</f>
        <v>2.4300000000000002</v>
      </c>
      <c r="M18" s="17"/>
      <c r="N18" s="18" t="s">
        <v>17</v>
      </c>
      <c r="O18" s="19"/>
      <c r="P18" s="20" t="s">
        <v>21</v>
      </c>
      <c r="Q18" s="20"/>
      <c r="R18" s="20"/>
    </row>
    <row r="19" spans="3:18" s="21" customFormat="1">
      <c r="D19" s="22"/>
      <c r="E19" s="22"/>
      <c r="F19" s="23"/>
      <c r="G19" s="23"/>
      <c r="H19" s="23"/>
      <c r="I19" s="23"/>
      <c r="J19" s="23"/>
      <c r="K19" s="23"/>
      <c r="L19" s="24"/>
      <c r="M19" s="24"/>
      <c r="N19" s="25"/>
      <c r="O19" s="25"/>
    </row>
    <row r="20" spans="3:18" s="21" customFormat="1">
      <c r="D20" s="26" t="s">
        <v>26</v>
      </c>
      <c r="E20" s="26"/>
      <c r="F20" s="23" t="s">
        <v>27</v>
      </c>
      <c r="G20" s="23">
        <v>50</v>
      </c>
      <c r="H20" s="23" t="s">
        <v>20</v>
      </c>
      <c r="I20" s="23" t="s">
        <v>15</v>
      </c>
      <c r="J20" s="23">
        <v>3.7999999999999999E-2</v>
      </c>
      <c r="K20" s="23" t="s">
        <v>17</v>
      </c>
      <c r="L20" s="24"/>
      <c r="M20" s="24"/>
      <c r="N20" s="25"/>
      <c r="O20" s="25"/>
    </row>
    <row r="21" spans="3:18" s="21" customFormat="1">
      <c r="D21" s="26" t="s">
        <v>28</v>
      </c>
      <c r="E21" s="26"/>
      <c r="F21" s="23" t="s">
        <v>27</v>
      </c>
      <c r="G21" s="23">
        <v>8.25</v>
      </c>
      <c r="H21" s="23" t="s">
        <v>20</v>
      </c>
      <c r="I21" s="23" t="s">
        <v>15</v>
      </c>
      <c r="J21" s="23">
        <v>1.4999999999999999E-2</v>
      </c>
      <c r="K21" s="23" t="s">
        <v>17</v>
      </c>
      <c r="L21" s="24"/>
      <c r="M21" s="24"/>
      <c r="N21" s="25"/>
      <c r="O21" s="25"/>
    </row>
    <row r="22" spans="3:18" s="21" customFormat="1">
      <c r="D22" s="26" t="s">
        <v>29</v>
      </c>
      <c r="E22" s="26"/>
      <c r="F22" s="23" t="s">
        <v>27</v>
      </c>
      <c r="G22" s="23">
        <v>1600</v>
      </c>
      <c r="H22" s="23" t="s">
        <v>20</v>
      </c>
      <c r="I22" s="26" t="s">
        <v>30</v>
      </c>
      <c r="J22" s="26"/>
      <c r="K22" s="26"/>
      <c r="L22" s="24"/>
      <c r="M22" s="24"/>
      <c r="N22" s="25"/>
      <c r="O22" s="25"/>
    </row>
    <row r="23" spans="3:18" s="21" customFormat="1">
      <c r="D23" s="25"/>
      <c r="E23" s="25"/>
      <c r="F23" s="23"/>
      <c r="G23" s="23"/>
      <c r="H23" s="23"/>
      <c r="I23" s="23"/>
      <c r="J23" s="23"/>
      <c r="K23" s="23"/>
      <c r="L23" s="24"/>
      <c r="M23" s="24"/>
      <c r="N23" s="25"/>
      <c r="O23" s="25"/>
    </row>
    <row r="24" spans="3:18">
      <c r="C24" s="1">
        <v>4</v>
      </c>
      <c r="D24" s="10" t="s">
        <v>31</v>
      </c>
      <c r="E24" s="10"/>
      <c r="F24" s="10"/>
      <c r="G24" s="10"/>
      <c r="H24" s="10"/>
      <c r="I24" s="10"/>
      <c r="J24" s="10"/>
    </row>
    <row r="25" spans="3:18">
      <c r="D25" s="11"/>
      <c r="E25" s="11"/>
      <c r="F25" s="11"/>
      <c r="G25" s="11"/>
    </row>
    <row r="26" spans="3:18">
      <c r="D26" s="13" t="s">
        <v>32</v>
      </c>
      <c r="E26" s="14"/>
      <c r="F26" s="15" t="s">
        <v>3</v>
      </c>
      <c r="G26" s="18" t="s">
        <v>33</v>
      </c>
      <c r="H26" s="18"/>
      <c r="I26" s="18"/>
      <c r="J26" s="18"/>
      <c r="K26" s="15" t="s">
        <v>3</v>
      </c>
      <c r="L26" s="68">
        <f>2*(E11+I11)*M11</f>
        <v>3</v>
      </c>
      <c r="M26" s="69"/>
      <c r="N26" s="16" t="s">
        <v>34</v>
      </c>
      <c r="O26" s="16"/>
      <c r="P26" s="15"/>
      <c r="Q26" s="27"/>
    </row>
    <row r="27" spans="3:18">
      <c r="D27" s="28" t="s">
        <v>35</v>
      </c>
      <c r="E27" s="29"/>
      <c r="F27" s="29"/>
      <c r="G27" s="6" t="s">
        <v>3</v>
      </c>
      <c r="H27" s="8" t="s">
        <v>36</v>
      </c>
      <c r="I27" s="8"/>
      <c r="J27" s="8"/>
      <c r="K27" s="8"/>
      <c r="L27" s="8"/>
      <c r="M27" s="8"/>
      <c r="N27" s="8"/>
      <c r="O27" s="8"/>
      <c r="P27" s="8"/>
      <c r="Q27" s="30"/>
    </row>
    <row r="28" spans="3:18">
      <c r="D28" s="31"/>
      <c r="E28" s="6"/>
      <c r="F28" s="6"/>
      <c r="G28" s="6" t="s">
        <v>3</v>
      </c>
      <c r="H28" s="68">
        <f>0.25*L26</f>
        <v>0.75</v>
      </c>
      <c r="I28" s="69"/>
      <c r="J28" s="32" t="s">
        <v>37</v>
      </c>
      <c r="K28" s="32"/>
      <c r="L28" s="6"/>
      <c r="M28" s="6"/>
      <c r="N28" s="6"/>
      <c r="O28" s="6"/>
      <c r="P28" s="6"/>
      <c r="Q28" s="33"/>
    </row>
    <row r="29" spans="3:18">
      <c r="D29" s="13" t="s">
        <v>38</v>
      </c>
      <c r="E29" s="14"/>
      <c r="F29" s="14"/>
      <c r="G29" s="15" t="s">
        <v>3</v>
      </c>
      <c r="H29" s="15">
        <v>0.2</v>
      </c>
      <c r="I29" s="18" t="s">
        <v>39</v>
      </c>
      <c r="J29" s="18"/>
      <c r="K29" s="18"/>
      <c r="L29" s="18"/>
      <c r="M29" s="18"/>
      <c r="N29" s="15" t="s">
        <v>3</v>
      </c>
      <c r="O29" s="68">
        <f>0.2*L26</f>
        <v>0.60000000000000009</v>
      </c>
      <c r="P29" s="69"/>
      <c r="Q29" s="27" t="s">
        <v>20</v>
      </c>
    </row>
    <row r="31" spans="3:18">
      <c r="C31" s="1">
        <v>5</v>
      </c>
      <c r="D31" s="10" t="s">
        <v>40</v>
      </c>
      <c r="E31" s="10"/>
      <c r="F31" s="10"/>
      <c r="G31" s="10"/>
      <c r="H31" s="10"/>
      <c r="I31" s="10"/>
      <c r="J31" s="10"/>
    </row>
    <row r="32" spans="3:18">
      <c r="D32" s="11"/>
      <c r="E32" s="11"/>
      <c r="F32" s="11"/>
      <c r="G32" s="11"/>
    </row>
    <row r="33" spans="4:21">
      <c r="D33" s="34" t="s">
        <v>41</v>
      </c>
      <c r="E33" s="35"/>
      <c r="F33" s="35"/>
      <c r="G33" s="35"/>
      <c r="H33" s="36"/>
      <c r="I33" s="36"/>
      <c r="J33" s="36"/>
      <c r="K33" s="36"/>
      <c r="L33" s="36"/>
      <c r="M33" s="36"/>
      <c r="N33" s="36"/>
      <c r="O33" s="36"/>
      <c r="P33" s="37"/>
    </row>
    <row r="34" spans="4:21">
      <c r="D34" s="38" t="s">
        <v>42</v>
      </c>
      <c r="E34" s="5"/>
      <c r="F34" s="5"/>
      <c r="G34" s="5"/>
      <c r="H34" s="5"/>
      <c r="I34" s="6"/>
      <c r="J34" s="6" t="s">
        <v>3</v>
      </c>
      <c r="K34" s="70">
        <f>E11</f>
        <v>3</v>
      </c>
      <c r="L34" s="6" t="s">
        <v>11</v>
      </c>
      <c r="M34" s="6"/>
      <c r="N34" s="6"/>
      <c r="O34" s="6"/>
      <c r="P34" s="33"/>
    </row>
    <row r="35" spans="4:21" s="21" customFormat="1">
      <c r="D35" s="40" t="s">
        <v>43</v>
      </c>
      <c r="E35" s="26"/>
      <c r="F35" s="26"/>
      <c r="G35" s="26"/>
      <c r="H35" s="26"/>
      <c r="I35" s="23"/>
      <c r="J35" s="23" t="s">
        <v>3</v>
      </c>
      <c r="K35" s="41">
        <v>0.2</v>
      </c>
      <c r="L35" s="6" t="s">
        <v>11</v>
      </c>
      <c r="M35" s="23"/>
      <c r="N35" s="23"/>
      <c r="O35" s="23"/>
      <c r="P35" s="42"/>
    </row>
    <row r="36" spans="4:21" s="21" customFormat="1">
      <c r="D36" s="40" t="s">
        <v>44</v>
      </c>
      <c r="E36" s="26"/>
      <c r="F36" s="26"/>
      <c r="G36" s="26"/>
      <c r="H36" s="26"/>
      <c r="I36" s="23" t="s">
        <v>3</v>
      </c>
      <c r="J36" s="5" t="s">
        <v>45</v>
      </c>
      <c r="K36" s="5"/>
      <c r="L36" s="5"/>
      <c r="M36" s="5"/>
      <c r="N36" s="23" t="s">
        <v>3</v>
      </c>
      <c r="O36" s="59">
        <f>1+INT(I11/K35)</f>
        <v>23</v>
      </c>
      <c r="P36" s="42" t="s">
        <v>46</v>
      </c>
    </row>
    <row r="37" spans="4:21">
      <c r="D37" s="44" t="s">
        <v>47</v>
      </c>
      <c r="E37" s="44"/>
      <c r="F37" s="44"/>
      <c r="G37" s="44"/>
      <c r="H37" s="45" t="s">
        <v>48</v>
      </c>
      <c r="I37" s="45" t="s">
        <v>49</v>
      </c>
      <c r="J37" s="45" t="s">
        <v>50</v>
      </c>
      <c r="K37" s="45" t="s">
        <v>51</v>
      </c>
      <c r="L37" s="45" t="s">
        <v>52</v>
      </c>
      <c r="M37" s="45" t="s">
        <v>53</v>
      </c>
      <c r="N37" s="45" t="s">
        <v>54</v>
      </c>
      <c r="O37" s="45" t="s">
        <v>55</v>
      </c>
      <c r="P37" s="33"/>
      <c r="T37" s="46"/>
      <c r="U37" s="46"/>
    </row>
    <row r="38" spans="4:21">
      <c r="D38" s="47" t="s">
        <v>56</v>
      </c>
      <c r="E38" s="47"/>
      <c r="F38" s="47"/>
      <c r="G38" s="47"/>
      <c r="H38" s="45">
        <v>2.1999999999999999E-2</v>
      </c>
      <c r="I38" s="45">
        <v>0.499</v>
      </c>
      <c r="J38" s="45">
        <v>0.88800000000000001</v>
      </c>
      <c r="K38" s="45">
        <v>1.387</v>
      </c>
      <c r="L38" s="45">
        <v>2.226</v>
      </c>
      <c r="M38" s="45">
        <v>2.984</v>
      </c>
      <c r="N38" s="45">
        <v>3.8530000000000002</v>
      </c>
      <c r="O38" s="45">
        <v>4.8339999999999996</v>
      </c>
      <c r="P38" s="33"/>
      <c r="T38" s="46"/>
      <c r="U38" s="46"/>
    </row>
    <row r="39" spans="4:21">
      <c r="D39" s="48" t="s">
        <v>57</v>
      </c>
      <c r="E39" s="49"/>
      <c r="F39" s="50" t="s">
        <v>58</v>
      </c>
      <c r="G39" s="51"/>
      <c r="H39" s="52"/>
      <c r="I39" s="7">
        <v>3</v>
      </c>
      <c r="J39" s="7"/>
      <c r="K39" s="7"/>
      <c r="L39" s="7"/>
      <c r="M39" s="7"/>
      <c r="N39" s="7"/>
      <c r="O39" s="7"/>
      <c r="P39" s="33"/>
      <c r="T39" s="46"/>
      <c r="U39" s="46"/>
    </row>
    <row r="40" spans="4:21">
      <c r="D40" s="28" t="s">
        <v>59</v>
      </c>
      <c r="E40" s="29"/>
      <c r="F40" s="29"/>
      <c r="G40" s="53"/>
      <c r="H40" s="52"/>
      <c r="I40" s="7">
        <v>23</v>
      </c>
      <c r="J40" s="7"/>
      <c r="K40" s="7"/>
      <c r="L40" s="7"/>
      <c r="M40" s="7"/>
      <c r="N40" s="7"/>
      <c r="O40" s="7"/>
      <c r="P40" s="33"/>
      <c r="T40" s="46"/>
      <c r="U40" s="46"/>
    </row>
    <row r="41" spans="4:21">
      <c r="D41" s="28" t="s">
        <v>60</v>
      </c>
      <c r="E41" s="29"/>
      <c r="F41" s="29"/>
      <c r="G41" s="53"/>
      <c r="H41" s="54">
        <f t="shared" ref="H41:O41" si="0">H38*H39*H40</f>
        <v>0</v>
      </c>
      <c r="I41" s="55">
        <f t="shared" si="0"/>
        <v>34.430999999999997</v>
      </c>
      <c r="J41" s="55">
        <f t="shared" si="0"/>
        <v>0</v>
      </c>
      <c r="K41" s="55">
        <f t="shared" si="0"/>
        <v>0</v>
      </c>
      <c r="L41" s="55">
        <f t="shared" si="0"/>
        <v>0</v>
      </c>
      <c r="M41" s="55">
        <f t="shared" si="0"/>
        <v>0</v>
      </c>
      <c r="N41" s="55">
        <f t="shared" si="0"/>
        <v>0</v>
      </c>
      <c r="O41" s="55">
        <f t="shared" si="0"/>
        <v>0</v>
      </c>
      <c r="P41" s="33"/>
      <c r="T41" s="46"/>
      <c r="U41" s="46"/>
    </row>
    <row r="42" spans="4:21">
      <c r="D42" s="44" t="s">
        <v>61</v>
      </c>
      <c r="E42" s="44"/>
      <c r="F42" s="44"/>
      <c r="G42" s="44"/>
      <c r="H42" s="45" t="s">
        <v>62</v>
      </c>
      <c r="I42" s="45" t="s">
        <v>50</v>
      </c>
      <c r="J42" s="45" t="s">
        <v>63</v>
      </c>
      <c r="K42" s="45" t="s">
        <v>64</v>
      </c>
      <c r="L42" s="45" t="s">
        <v>53</v>
      </c>
      <c r="M42" s="45" t="s">
        <v>54</v>
      </c>
      <c r="N42" s="45" t="s">
        <v>55</v>
      </c>
      <c r="O42" s="45" t="s">
        <v>65</v>
      </c>
      <c r="P42" s="33"/>
      <c r="T42" s="46"/>
      <c r="U42" s="46"/>
    </row>
    <row r="43" spans="4:21">
      <c r="D43" s="47" t="s">
        <v>56</v>
      </c>
      <c r="E43" s="47"/>
      <c r="F43" s="47"/>
      <c r="G43" s="47"/>
      <c r="H43" s="45">
        <v>0.61699999999999999</v>
      </c>
      <c r="I43" s="45">
        <v>0.88800000000000001</v>
      </c>
      <c r="J43" s="45">
        <v>1.587</v>
      </c>
      <c r="K43" s="45">
        <v>2.4660000000000002</v>
      </c>
      <c r="L43" s="45">
        <v>2.984</v>
      </c>
      <c r="M43" s="45">
        <v>3.8530000000000002</v>
      </c>
      <c r="N43" s="45">
        <v>4.3840000000000003</v>
      </c>
      <c r="O43" s="45">
        <v>6.3129999999999997</v>
      </c>
      <c r="P43" s="33"/>
      <c r="T43" s="46"/>
      <c r="U43" s="46"/>
    </row>
    <row r="44" spans="4:21">
      <c r="D44" s="48" t="s">
        <v>57</v>
      </c>
      <c r="E44" s="49"/>
      <c r="F44" s="50" t="s">
        <v>58</v>
      </c>
      <c r="G44" s="51"/>
      <c r="H44" s="7"/>
      <c r="I44" s="7"/>
      <c r="J44" s="7">
        <v>3</v>
      </c>
      <c r="K44" s="7"/>
      <c r="L44" s="7"/>
      <c r="M44" s="7"/>
      <c r="N44" s="7"/>
      <c r="O44" s="7"/>
      <c r="P44" s="33"/>
      <c r="T44" s="46"/>
      <c r="U44" s="46"/>
    </row>
    <row r="45" spans="4:21">
      <c r="D45" s="28" t="s">
        <v>59</v>
      </c>
      <c r="E45" s="29"/>
      <c r="F45" s="29"/>
      <c r="G45" s="53"/>
      <c r="H45" s="7"/>
      <c r="I45" s="7"/>
      <c r="J45" s="7">
        <v>23</v>
      </c>
      <c r="K45" s="7"/>
      <c r="L45" s="7"/>
      <c r="M45" s="7"/>
      <c r="N45" s="7"/>
      <c r="O45" s="7"/>
      <c r="P45" s="33"/>
      <c r="T45" s="46"/>
      <c r="U45" s="46"/>
    </row>
    <row r="46" spans="4:21">
      <c r="D46" s="56" t="s">
        <v>60</v>
      </c>
      <c r="E46" s="57"/>
      <c r="F46" s="57"/>
      <c r="G46" s="58"/>
      <c r="H46" s="59">
        <f t="shared" ref="H46:O46" si="1">H43*H44*H45</f>
        <v>0</v>
      </c>
      <c r="I46" s="59">
        <f t="shared" si="1"/>
        <v>0</v>
      </c>
      <c r="J46" s="59">
        <f t="shared" si="1"/>
        <v>109.503</v>
      </c>
      <c r="K46" s="59">
        <f t="shared" si="1"/>
        <v>0</v>
      </c>
      <c r="L46" s="59">
        <f t="shared" si="1"/>
        <v>0</v>
      </c>
      <c r="M46" s="59">
        <f t="shared" si="1"/>
        <v>0</v>
      </c>
      <c r="N46" s="59">
        <f t="shared" si="1"/>
        <v>0</v>
      </c>
      <c r="O46" s="59">
        <f t="shared" si="1"/>
        <v>0</v>
      </c>
      <c r="P46" s="33"/>
      <c r="T46" s="46"/>
      <c r="U46" s="46"/>
    </row>
    <row r="47" spans="4:21" s="21" customFormat="1">
      <c r="D47" s="60" t="s">
        <v>41</v>
      </c>
      <c r="E47" s="61"/>
      <c r="F47" s="61"/>
      <c r="G47" s="61"/>
      <c r="H47" s="25"/>
      <c r="I47" s="23"/>
      <c r="J47" s="25"/>
      <c r="K47" s="25"/>
      <c r="L47" s="25"/>
      <c r="M47" s="25"/>
      <c r="N47" s="23"/>
      <c r="O47" s="23"/>
      <c r="P47" s="42"/>
    </row>
    <row r="48" spans="4:21">
      <c r="D48" s="38" t="s">
        <v>66</v>
      </c>
      <c r="E48" s="5"/>
      <c r="F48" s="5"/>
      <c r="G48" s="5"/>
      <c r="H48" s="5"/>
      <c r="I48" s="6"/>
      <c r="J48" s="6" t="s">
        <v>3</v>
      </c>
      <c r="K48" s="70">
        <f>I11</f>
        <v>4.5</v>
      </c>
      <c r="L48" s="6" t="s">
        <v>11</v>
      </c>
      <c r="M48" s="6"/>
      <c r="N48" s="6"/>
      <c r="O48" s="6"/>
      <c r="P48" s="33"/>
    </row>
    <row r="49" spans="4:21" s="21" customFormat="1">
      <c r="D49" s="40" t="s">
        <v>43</v>
      </c>
      <c r="E49" s="26"/>
      <c r="F49" s="26"/>
      <c r="G49" s="26"/>
      <c r="H49" s="26"/>
      <c r="I49" s="23"/>
      <c r="J49" s="23" t="s">
        <v>3</v>
      </c>
      <c r="K49" s="41">
        <v>0.15</v>
      </c>
      <c r="L49" s="6" t="s">
        <v>11</v>
      </c>
      <c r="M49" s="23"/>
      <c r="N49" s="23"/>
      <c r="O49" s="23"/>
      <c r="P49" s="42"/>
    </row>
    <row r="50" spans="4:21" s="21" customFormat="1">
      <c r="D50" s="40" t="s">
        <v>67</v>
      </c>
      <c r="E50" s="26"/>
      <c r="F50" s="26"/>
      <c r="G50" s="26"/>
      <c r="H50" s="26"/>
      <c r="I50" s="23" t="s">
        <v>3</v>
      </c>
      <c r="J50" s="5" t="s">
        <v>68</v>
      </c>
      <c r="K50" s="5"/>
      <c r="L50" s="5"/>
      <c r="M50" s="5"/>
      <c r="N50" s="23" t="s">
        <v>3</v>
      </c>
      <c r="O50" s="59">
        <f>1+INT(E11/K49)</f>
        <v>21</v>
      </c>
      <c r="P50" s="42" t="s">
        <v>46</v>
      </c>
    </row>
    <row r="51" spans="4:21">
      <c r="D51" s="44" t="s">
        <v>47</v>
      </c>
      <c r="E51" s="44"/>
      <c r="F51" s="44"/>
      <c r="G51" s="44"/>
      <c r="H51" s="45" t="s">
        <v>48</v>
      </c>
      <c r="I51" s="45" t="s">
        <v>49</v>
      </c>
      <c r="J51" s="45" t="s">
        <v>50</v>
      </c>
      <c r="K51" s="45" t="s">
        <v>51</v>
      </c>
      <c r="L51" s="45" t="s">
        <v>52</v>
      </c>
      <c r="M51" s="45" t="s">
        <v>53</v>
      </c>
      <c r="N51" s="45" t="s">
        <v>54</v>
      </c>
      <c r="O51" s="45" t="s">
        <v>55</v>
      </c>
      <c r="P51" s="33"/>
      <c r="T51" s="46"/>
      <c r="U51" s="46"/>
    </row>
    <row r="52" spans="4:21">
      <c r="D52" s="47" t="s">
        <v>56</v>
      </c>
      <c r="E52" s="47"/>
      <c r="F52" s="47"/>
      <c r="G52" s="47"/>
      <c r="H52" s="45">
        <v>2.1999999999999999E-2</v>
      </c>
      <c r="I52" s="45">
        <v>0.499</v>
      </c>
      <c r="J52" s="45">
        <v>0.88800000000000001</v>
      </c>
      <c r="K52" s="45">
        <v>1.387</v>
      </c>
      <c r="L52" s="45">
        <v>2.226</v>
      </c>
      <c r="M52" s="45">
        <v>2.984</v>
      </c>
      <c r="N52" s="45">
        <v>3.8530000000000002</v>
      </c>
      <c r="O52" s="45">
        <v>4.8339999999999996</v>
      </c>
      <c r="P52" s="33"/>
      <c r="T52" s="46"/>
      <c r="U52" s="46"/>
    </row>
    <row r="53" spans="4:21">
      <c r="D53" s="48" t="s">
        <v>57</v>
      </c>
      <c r="E53" s="49"/>
      <c r="F53" s="50" t="s">
        <v>58</v>
      </c>
      <c r="G53" s="51"/>
      <c r="H53" s="52"/>
      <c r="I53" s="7">
        <v>4.5</v>
      </c>
      <c r="J53" s="7"/>
      <c r="K53" s="7"/>
      <c r="L53" s="7"/>
      <c r="M53" s="7"/>
      <c r="N53" s="7"/>
      <c r="O53" s="7"/>
      <c r="P53" s="33"/>
      <c r="T53" s="46"/>
      <c r="U53" s="46"/>
    </row>
    <row r="54" spans="4:21">
      <c r="D54" s="28" t="s">
        <v>59</v>
      </c>
      <c r="E54" s="29"/>
      <c r="F54" s="29"/>
      <c r="G54" s="53"/>
      <c r="H54" s="52"/>
      <c r="I54" s="7">
        <v>21</v>
      </c>
      <c r="J54" s="7"/>
      <c r="K54" s="7"/>
      <c r="L54" s="7"/>
      <c r="M54" s="7"/>
      <c r="N54" s="7"/>
      <c r="O54" s="7"/>
      <c r="P54" s="33"/>
      <c r="T54" s="46"/>
      <c r="U54" s="46"/>
    </row>
    <row r="55" spans="4:21">
      <c r="D55" s="28" t="s">
        <v>60</v>
      </c>
      <c r="E55" s="29"/>
      <c r="F55" s="29"/>
      <c r="G55" s="53"/>
      <c r="H55" s="54">
        <f t="shared" ref="H55:O55" si="2">H52*H53*H54</f>
        <v>0</v>
      </c>
      <c r="I55" s="55">
        <f t="shared" si="2"/>
        <v>47.155499999999996</v>
      </c>
      <c r="J55" s="55">
        <f t="shared" si="2"/>
        <v>0</v>
      </c>
      <c r="K55" s="55">
        <f t="shared" si="2"/>
        <v>0</v>
      </c>
      <c r="L55" s="55">
        <f t="shared" si="2"/>
        <v>0</v>
      </c>
      <c r="M55" s="55">
        <f t="shared" si="2"/>
        <v>0</v>
      </c>
      <c r="N55" s="55">
        <f t="shared" si="2"/>
        <v>0</v>
      </c>
      <c r="O55" s="55">
        <f t="shared" si="2"/>
        <v>0</v>
      </c>
      <c r="P55" s="33"/>
      <c r="T55" s="46"/>
      <c r="U55" s="46"/>
    </row>
    <row r="56" spans="4:21">
      <c r="D56" s="44" t="s">
        <v>61</v>
      </c>
      <c r="E56" s="44"/>
      <c r="F56" s="44"/>
      <c r="G56" s="44"/>
      <c r="H56" s="45" t="s">
        <v>62</v>
      </c>
      <c r="I56" s="45" t="s">
        <v>50</v>
      </c>
      <c r="J56" s="45" t="s">
        <v>63</v>
      </c>
      <c r="K56" s="45" t="s">
        <v>64</v>
      </c>
      <c r="L56" s="45" t="s">
        <v>53</v>
      </c>
      <c r="M56" s="45" t="s">
        <v>54</v>
      </c>
      <c r="N56" s="45" t="s">
        <v>55</v>
      </c>
      <c r="O56" s="45" t="s">
        <v>65</v>
      </c>
      <c r="P56" s="33"/>
      <c r="T56" s="46"/>
      <c r="U56" s="46"/>
    </row>
    <row r="57" spans="4:21">
      <c r="D57" s="47" t="s">
        <v>56</v>
      </c>
      <c r="E57" s="47"/>
      <c r="F57" s="47"/>
      <c r="G57" s="47"/>
      <c r="H57" s="45">
        <v>0.61699999999999999</v>
      </c>
      <c r="I57" s="45">
        <v>0.88800000000000001</v>
      </c>
      <c r="J57" s="45">
        <v>1.587</v>
      </c>
      <c r="K57" s="45">
        <v>2.4660000000000002</v>
      </c>
      <c r="L57" s="45">
        <v>2.984</v>
      </c>
      <c r="M57" s="45">
        <v>3.8530000000000002</v>
      </c>
      <c r="N57" s="45">
        <v>4.3840000000000003</v>
      </c>
      <c r="O57" s="45">
        <v>6.3129999999999997</v>
      </c>
      <c r="P57" s="33"/>
      <c r="T57" s="46"/>
      <c r="U57" s="46"/>
    </row>
    <row r="58" spans="4:21">
      <c r="D58" s="48" t="s">
        <v>57</v>
      </c>
      <c r="E58" s="49"/>
      <c r="F58" s="50" t="s">
        <v>58</v>
      </c>
      <c r="G58" s="51"/>
      <c r="H58" s="7">
        <v>4.5</v>
      </c>
      <c r="I58" s="7"/>
      <c r="J58" s="7"/>
      <c r="K58" s="7"/>
      <c r="L58" s="7"/>
      <c r="M58" s="7"/>
      <c r="N58" s="7"/>
      <c r="O58" s="7"/>
      <c r="P58" s="33"/>
      <c r="T58" s="46"/>
      <c r="U58" s="46"/>
    </row>
    <row r="59" spans="4:21">
      <c r="D59" s="28" t="s">
        <v>59</v>
      </c>
      <c r="E59" s="29"/>
      <c r="F59" s="29"/>
      <c r="G59" s="53"/>
      <c r="H59" s="7">
        <v>21</v>
      </c>
      <c r="I59" s="7"/>
      <c r="J59" s="7"/>
      <c r="K59" s="7"/>
      <c r="L59" s="7"/>
      <c r="M59" s="7"/>
      <c r="N59" s="7"/>
      <c r="O59" s="7"/>
      <c r="P59" s="33"/>
      <c r="T59" s="46"/>
      <c r="U59" s="46"/>
    </row>
    <row r="60" spans="4:21">
      <c r="D60" s="56" t="s">
        <v>60</v>
      </c>
      <c r="E60" s="57"/>
      <c r="F60" s="57"/>
      <c r="G60" s="58"/>
      <c r="H60" s="59">
        <f t="shared" ref="H60:O60" si="3">H57*H58*H59</f>
        <v>58.3065</v>
      </c>
      <c r="I60" s="59">
        <f t="shared" si="3"/>
        <v>0</v>
      </c>
      <c r="J60" s="59">
        <f t="shared" si="3"/>
        <v>0</v>
      </c>
      <c r="K60" s="59">
        <f t="shared" si="3"/>
        <v>0</v>
      </c>
      <c r="L60" s="59">
        <f t="shared" si="3"/>
        <v>0</v>
      </c>
      <c r="M60" s="59">
        <f t="shared" si="3"/>
        <v>0</v>
      </c>
      <c r="N60" s="59">
        <f t="shared" si="3"/>
        <v>0</v>
      </c>
      <c r="O60" s="59">
        <f t="shared" si="3"/>
        <v>0</v>
      </c>
      <c r="P60" s="62"/>
      <c r="T60" s="46"/>
      <c r="U60" s="46"/>
    </row>
    <row r="61" spans="4:21" s="23" customFormat="1">
      <c r="D61" s="22"/>
      <c r="E61" s="22"/>
      <c r="F61" s="22"/>
      <c r="G61" s="22"/>
      <c r="T61" s="63"/>
      <c r="U61" s="63"/>
    </row>
    <row r="62" spans="4:21" s="23" customFormat="1">
      <c r="D62" s="22"/>
      <c r="E62" s="22"/>
      <c r="F62" s="22"/>
      <c r="G62" s="22"/>
      <c r="T62" s="63"/>
      <c r="U62" s="63"/>
    </row>
    <row r="63" spans="4:21" s="23" customFormat="1">
      <c r="D63" s="22"/>
      <c r="E63" s="22"/>
      <c r="F63" s="22"/>
      <c r="G63" s="22"/>
      <c r="T63" s="63"/>
      <c r="U63" s="63"/>
    </row>
    <row r="64" spans="4:21" s="23" customFormat="1">
      <c r="D64" s="22"/>
      <c r="E64" s="22"/>
      <c r="F64" s="22"/>
      <c r="G64" s="22"/>
      <c r="T64" s="63"/>
      <c r="U64" s="63"/>
    </row>
    <row r="65" spans="3:21" s="23" customFormat="1">
      <c r="D65" s="22"/>
      <c r="E65" s="22"/>
      <c r="F65" s="22"/>
      <c r="G65" s="22"/>
      <c r="T65" s="63"/>
      <c r="U65" s="63"/>
    </row>
    <row r="66" spans="3:21" s="23" customFormat="1">
      <c r="D66" s="22"/>
      <c r="E66" s="22"/>
      <c r="F66" s="22"/>
      <c r="G66" s="22"/>
      <c r="T66" s="63"/>
      <c r="U66" s="63"/>
    </row>
    <row r="67" spans="3:21" s="23" customFormat="1">
      <c r="D67" s="22"/>
      <c r="E67" s="22"/>
      <c r="F67" s="22"/>
      <c r="G67" s="22"/>
      <c r="T67" s="63"/>
      <c r="U67" s="63"/>
    </row>
    <row r="68" spans="3:21" s="23" customFormat="1">
      <c r="D68" s="22"/>
      <c r="E68" s="22"/>
      <c r="F68" s="22"/>
      <c r="G68" s="22"/>
      <c r="T68" s="63"/>
      <c r="U68" s="63"/>
    </row>
    <row r="69" spans="3:21">
      <c r="C69" s="1">
        <v>6</v>
      </c>
      <c r="D69" s="10" t="s">
        <v>69</v>
      </c>
      <c r="E69" s="10"/>
      <c r="F69" s="10"/>
      <c r="G69" s="10"/>
      <c r="H69" s="10"/>
      <c r="I69" s="10"/>
      <c r="J69" s="10"/>
    </row>
    <row r="70" spans="3:21" s="23" customFormat="1">
      <c r="D70" s="22"/>
      <c r="E70" s="22"/>
      <c r="F70" s="22"/>
      <c r="G70" s="22"/>
      <c r="T70" s="63"/>
      <c r="U70" s="63"/>
    </row>
    <row r="71" spans="3:21">
      <c r="D71" s="34" t="s">
        <v>70</v>
      </c>
      <c r="E71" s="35"/>
      <c r="F71" s="35"/>
      <c r="G71" s="35"/>
      <c r="H71" s="36"/>
      <c r="I71" s="36"/>
      <c r="J71" s="36"/>
      <c r="K71" s="36"/>
      <c r="L71" s="36"/>
      <c r="M71" s="36"/>
      <c r="N71" s="36"/>
      <c r="O71" s="36"/>
      <c r="P71" s="37"/>
    </row>
    <row r="72" spans="3:21">
      <c r="D72" s="38" t="s">
        <v>71</v>
      </c>
      <c r="E72" s="5"/>
      <c r="F72" s="5"/>
      <c r="G72" s="5"/>
      <c r="H72" s="5"/>
      <c r="I72" s="6"/>
      <c r="J72" s="6" t="s">
        <v>3</v>
      </c>
      <c r="K72" s="39">
        <f>E11</f>
        <v>3</v>
      </c>
      <c r="L72" s="6" t="s">
        <v>11</v>
      </c>
      <c r="M72" s="6"/>
      <c r="N72" s="6"/>
      <c r="O72" s="6"/>
      <c r="P72" s="33"/>
    </row>
    <row r="73" spans="3:21" s="21" customFormat="1">
      <c r="D73" s="40" t="s">
        <v>72</v>
      </c>
      <c r="E73" s="26"/>
      <c r="F73" s="26"/>
      <c r="G73" s="26"/>
      <c r="H73" s="26"/>
      <c r="I73" s="23"/>
      <c r="J73" s="23" t="s">
        <v>3</v>
      </c>
      <c r="K73" s="64">
        <v>0.1</v>
      </c>
      <c r="L73" s="6" t="s">
        <v>11</v>
      </c>
      <c r="M73" s="23"/>
      <c r="N73" s="23"/>
      <c r="O73" s="23"/>
      <c r="P73" s="42"/>
    </row>
    <row r="74" spans="3:21" s="21" customFormat="1">
      <c r="D74" s="40" t="s">
        <v>44</v>
      </c>
      <c r="E74" s="26"/>
      <c r="F74" s="26"/>
      <c r="G74" s="26"/>
      <c r="H74" s="26"/>
      <c r="I74" s="23" t="s">
        <v>3</v>
      </c>
      <c r="J74" s="5" t="s">
        <v>45</v>
      </c>
      <c r="K74" s="5"/>
      <c r="L74" s="5"/>
      <c r="M74" s="5"/>
      <c r="N74" s="23" t="s">
        <v>3</v>
      </c>
      <c r="O74" s="43">
        <f>1+INT(I11/K73)</f>
        <v>46</v>
      </c>
      <c r="P74" s="42" t="s">
        <v>46</v>
      </c>
    </row>
    <row r="75" spans="3:21">
      <c r="D75" s="44" t="s">
        <v>47</v>
      </c>
      <c r="E75" s="44"/>
      <c r="F75" s="44"/>
      <c r="G75" s="44"/>
      <c r="H75" s="45" t="s">
        <v>48</v>
      </c>
      <c r="I75" s="45" t="s">
        <v>49</v>
      </c>
      <c r="J75" s="45" t="s">
        <v>50</v>
      </c>
      <c r="K75" s="45" t="s">
        <v>51</v>
      </c>
      <c r="L75" s="45" t="s">
        <v>52</v>
      </c>
      <c r="M75" s="45" t="s">
        <v>53</v>
      </c>
      <c r="N75" s="45" t="s">
        <v>54</v>
      </c>
      <c r="O75" s="45" t="s">
        <v>55</v>
      </c>
      <c r="P75" s="33"/>
      <c r="T75" s="46"/>
      <c r="U75" s="46"/>
    </row>
    <row r="76" spans="3:21">
      <c r="D76" s="47" t="s">
        <v>56</v>
      </c>
      <c r="E76" s="47"/>
      <c r="F76" s="47"/>
      <c r="G76" s="47"/>
      <c r="H76" s="45">
        <v>2.1999999999999999E-2</v>
      </c>
      <c r="I76" s="45">
        <v>0.499</v>
      </c>
      <c r="J76" s="45">
        <v>0.88800000000000001</v>
      </c>
      <c r="K76" s="45">
        <v>1.387</v>
      </c>
      <c r="L76" s="45">
        <v>2.226</v>
      </c>
      <c r="M76" s="45">
        <v>2.984</v>
      </c>
      <c r="N76" s="45">
        <v>3.8530000000000002</v>
      </c>
      <c r="O76" s="45">
        <v>4.8339999999999996</v>
      </c>
      <c r="P76" s="33"/>
      <c r="T76" s="46"/>
      <c r="U76" s="46"/>
    </row>
    <row r="77" spans="3:21">
      <c r="D77" s="48" t="s">
        <v>57</v>
      </c>
      <c r="E77" s="49"/>
      <c r="F77" s="50" t="s">
        <v>58</v>
      </c>
      <c r="G77" s="51"/>
      <c r="H77" s="52"/>
      <c r="I77" s="41">
        <v>3</v>
      </c>
      <c r="J77" s="7"/>
      <c r="K77" s="7"/>
      <c r="L77" s="7"/>
      <c r="M77" s="7"/>
      <c r="N77" s="7"/>
      <c r="O77" s="7"/>
      <c r="P77" s="33"/>
      <c r="T77" s="46"/>
      <c r="U77" s="46"/>
    </row>
    <row r="78" spans="3:21">
      <c r="D78" s="28" t="s">
        <v>59</v>
      </c>
      <c r="E78" s="29"/>
      <c r="F78" s="29"/>
      <c r="G78" s="53"/>
      <c r="H78" s="52"/>
      <c r="I78" s="7">
        <v>46</v>
      </c>
      <c r="J78" s="7"/>
      <c r="K78" s="7"/>
      <c r="L78" s="7"/>
      <c r="M78" s="7"/>
      <c r="N78" s="7"/>
      <c r="O78" s="7"/>
      <c r="P78" s="33"/>
      <c r="T78" s="46"/>
      <c r="U78" s="46"/>
    </row>
    <row r="79" spans="3:21">
      <c r="D79" s="28" t="s">
        <v>60</v>
      </c>
      <c r="E79" s="29"/>
      <c r="F79" s="29"/>
      <c r="G79" s="53"/>
      <c r="H79" s="54">
        <f t="shared" ref="H79:O79" si="4">H76*H77*H78</f>
        <v>0</v>
      </c>
      <c r="I79" s="55">
        <f t="shared" si="4"/>
        <v>68.861999999999995</v>
      </c>
      <c r="J79" s="55">
        <f t="shared" si="4"/>
        <v>0</v>
      </c>
      <c r="K79" s="55">
        <f t="shared" si="4"/>
        <v>0</v>
      </c>
      <c r="L79" s="55">
        <f t="shared" si="4"/>
        <v>0</v>
      </c>
      <c r="M79" s="55">
        <f t="shared" si="4"/>
        <v>0</v>
      </c>
      <c r="N79" s="55">
        <f t="shared" si="4"/>
        <v>0</v>
      </c>
      <c r="O79" s="55">
        <f t="shared" si="4"/>
        <v>0</v>
      </c>
      <c r="P79" s="33"/>
      <c r="T79" s="46"/>
      <c r="U79" s="46"/>
    </row>
    <row r="80" spans="3:21">
      <c r="D80" s="44" t="s">
        <v>61</v>
      </c>
      <c r="E80" s="44"/>
      <c r="F80" s="44"/>
      <c r="G80" s="44"/>
      <c r="H80" s="45" t="s">
        <v>62</v>
      </c>
      <c r="I80" s="45" t="s">
        <v>50</v>
      </c>
      <c r="J80" s="45" t="s">
        <v>63</v>
      </c>
      <c r="K80" s="45" t="s">
        <v>64</v>
      </c>
      <c r="L80" s="45" t="s">
        <v>53</v>
      </c>
      <c r="M80" s="45" t="s">
        <v>54</v>
      </c>
      <c r="N80" s="45" t="s">
        <v>55</v>
      </c>
      <c r="O80" s="45" t="s">
        <v>65</v>
      </c>
      <c r="P80" s="33"/>
      <c r="T80" s="46"/>
      <c r="U80" s="46"/>
    </row>
    <row r="81" spans="4:21">
      <c r="D81" s="47" t="s">
        <v>56</v>
      </c>
      <c r="E81" s="47"/>
      <c r="F81" s="47"/>
      <c r="G81" s="47"/>
      <c r="H81" s="45">
        <v>0.61699999999999999</v>
      </c>
      <c r="I81" s="45">
        <v>0.88800000000000001</v>
      </c>
      <c r="J81" s="45">
        <v>1.587</v>
      </c>
      <c r="K81" s="45">
        <v>2.4660000000000002</v>
      </c>
      <c r="L81" s="45">
        <v>2.984</v>
      </c>
      <c r="M81" s="45">
        <v>3.8530000000000002</v>
      </c>
      <c r="N81" s="45">
        <v>4.3840000000000003</v>
      </c>
      <c r="O81" s="45">
        <v>6.3129999999999997</v>
      </c>
      <c r="P81" s="33"/>
      <c r="T81" s="46"/>
      <c r="U81" s="46"/>
    </row>
    <row r="82" spans="4:21">
      <c r="D82" s="48" t="s">
        <v>57</v>
      </c>
      <c r="E82" s="49"/>
      <c r="F82" s="50" t="s">
        <v>58</v>
      </c>
      <c r="G82" s="51"/>
      <c r="H82" s="7">
        <v>3</v>
      </c>
      <c r="I82" s="7"/>
      <c r="J82" s="7"/>
      <c r="K82" s="7"/>
      <c r="L82" s="7"/>
      <c r="M82" s="7"/>
      <c r="N82" s="7"/>
      <c r="O82" s="7"/>
      <c r="P82" s="33"/>
      <c r="T82" s="46"/>
      <c r="U82" s="46"/>
    </row>
    <row r="83" spans="4:21">
      <c r="D83" s="28" t="s">
        <v>59</v>
      </c>
      <c r="E83" s="29"/>
      <c r="F83" s="29"/>
      <c r="G83" s="53"/>
      <c r="H83" s="7">
        <v>46</v>
      </c>
      <c r="I83" s="7"/>
      <c r="J83" s="7"/>
      <c r="K83" s="7"/>
      <c r="L83" s="7"/>
      <c r="M83" s="7"/>
      <c r="N83" s="7"/>
      <c r="O83" s="7"/>
      <c r="P83" s="33"/>
      <c r="T83" s="46"/>
      <c r="U83" s="46"/>
    </row>
    <row r="84" spans="4:21">
      <c r="D84" s="56" t="s">
        <v>60</v>
      </c>
      <c r="E84" s="57"/>
      <c r="F84" s="57"/>
      <c r="G84" s="58"/>
      <c r="H84" s="59">
        <f t="shared" ref="H84:O84" si="5">H81*H82*H83</f>
        <v>85.146000000000001</v>
      </c>
      <c r="I84" s="59">
        <f t="shared" si="5"/>
        <v>0</v>
      </c>
      <c r="J84" s="59">
        <f t="shared" si="5"/>
        <v>0</v>
      </c>
      <c r="K84" s="59">
        <f t="shared" si="5"/>
        <v>0</v>
      </c>
      <c r="L84" s="59">
        <f t="shared" si="5"/>
        <v>0</v>
      </c>
      <c r="M84" s="59">
        <f t="shared" si="5"/>
        <v>0</v>
      </c>
      <c r="N84" s="59">
        <f t="shared" si="5"/>
        <v>0</v>
      </c>
      <c r="O84" s="59">
        <f t="shared" si="5"/>
        <v>0</v>
      </c>
      <c r="P84" s="62"/>
      <c r="T84" s="46"/>
      <c r="U84" s="46"/>
    </row>
    <row r="85" spans="4:21" s="21" customFormat="1">
      <c r="D85" s="60" t="s">
        <v>70</v>
      </c>
      <c r="E85" s="61"/>
      <c r="F85" s="61"/>
      <c r="G85" s="61"/>
      <c r="H85" s="25"/>
      <c r="I85" s="23"/>
      <c r="J85" s="23"/>
      <c r="K85" s="23"/>
      <c r="L85" s="23"/>
      <c r="M85" s="23"/>
      <c r="N85" s="23"/>
      <c r="O85" s="23"/>
      <c r="P85" s="42"/>
    </row>
    <row r="86" spans="4:21">
      <c r="D86" s="38" t="s">
        <v>73</v>
      </c>
      <c r="E86" s="5"/>
      <c r="F86" s="5"/>
      <c r="G86" s="5"/>
      <c r="H86" s="5"/>
      <c r="I86" s="6"/>
      <c r="J86" s="6" t="s">
        <v>3</v>
      </c>
      <c r="K86" s="39">
        <f>I11</f>
        <v>4.5</v>
      </c>
      <c r="L86" s="6" t="s">
        <v>11</v>
      </c>
      <c r="M86" s="6"/>
      <c r="N86" s="6"/>
      <c r="O86" s="6"/>
      <c r="P86" s="33"/>
    </row>
    <row r="87" spans="4:21" s="21" customFormat="1">
      <c r="D87" s="40" t="s">
        <v>72</v>
      </c>
      <c r="E87" s="26"/>
      <c r="F87" s="26"/>
      <c r="G87" s="26"/>
      <c r="H87" s="26"/>
      <c r="I87" s="23"/>
      <c r="J87" s="23" t="s">
        <v>3</v>
      </c>
      <c r="K87" s="64">
        <v>0.06</v>
      </c>
      <c r="L87" s="6" t="s">
        <v>11</v>
      </c>
      <c r="M87" s="23"/>
      <c r="N87" s="23"/>
      <c r="O87" s="23"/>
      <c r="P87" s="42"/>
    </row>
    <row r="88" spans="4:21" s="21" customFormat="1">
      <c r="D88" s="40" t="s">
        <v>67</v>
      </c>
      <c r="E88" s="26"/>
      <c r="F88" s="26"/>
      <c r="G88" s="26"/>
      <c r="H88" s="26"/>
      <c r="I88" s="23" t="s">
        <v>3</v>
      </c>
      <c r="J88" s="5" t="s">
        <v>68</v>
      </c>
      <c r="K88" s="5"/>
      <c r="L88" s="5"/>
      <c r="M88" s="5"/>
      <c r="N88" s="23" t="s">
        <v>3</v>
      </c>
      <c r="O88" s="43">
        <f>1+INT(E11/K87)</f>
        <v>51</v>
      </c>
      <c r="P88" s="42" t="s">
        <v>46</v>
      </c>
    </row>
    <row r="89" spans="4:21">
      <c r="D89" s="65" t="s">
        <v>47</v>
      </c>
      <c r="E89" s="65"/>
      <c r="F89" s="65"/>
      <c r="G89" s="65"/>
      <c r="H89" s="45" t="s">
        <v>48</v>
      </c>
      <c r="I89" s="45" t="s">
        <v>49</v>
      </c>
      <c r="J89" s="45" t="s">
        <v>50</v>
      </c>
      <c r="K89" s="45" t="s">
        <v>51</v>
      </c>
      <c r="L89" s="45" t="s">
        <v>52</v>
      </c>
      <c r="M89" s="45" t="s">
        <v>53</v>
      </c>
      <c r="N89" s="45" t="s">
        <v>54</v>
      </c>
      <c r="O89" s="45" t="s">
        <v>55</v>
      </c>
      <c r="P89" s="33"/>
      <c r="T89" s="46"/>
      <c r="U89" s="46"/>
    </row>
    <row r="90" spans="4:21">
      <c r="D90" s="47" t="s">
        <v>56</v>
      </c>
      <c r="E90" s="47"/>
      <c r="F90" s="47"/>
      <c r="G90" s="47"/>
      <c r="H90" s="45">
        <v>2.1999999999999999E-2</v>
      </c>
      <c r="I90" s="45">
        <v>0.499</v>
      </c>
      <c r="J90" s="45">
        <v>0.88800000000000001</v>
      </c>
      <c r="K90" s="45">
        <v>1.387</v>
      </c>
      <c r="L90" s="45">
        <v>2.226</v>
      </c>
      <c r="M90" s="45">
        <v>2.984</v>
      </c>
      <c r="N90" s="45">
        <v>3.8530000000000002</v>
      </c>
      <c r="O90" s="45">
        <v>4.8339999999999996</v>
      </c>
      <c r="P90" s="33"/>
      <c r="T90" s="46"/>
      <c r="U90" s="46"/>
    </row>
    <row r="91" spans="4:21">
      <c r="D91" s="48" t="s">
        <v>57</v>
      </c>
      <c r="E91" s="49"/>
      <c r="F91" s="50" t="s">
        <v>58</v>
      </c>
      <c r="G91" s="51"/>
      <c r="H91" s="52"/>
      <c r="I91" s="41">
        <v>3</v>
      </c>
      <c r="J91" s="7"/>
      <c r="K91" s="7"/>
      <c r="L91" s="7"/>
      <c r="M91" s="7"/>
      <c r="N91" s="7"/>
      <c r="O91" s="7"/>
      <c r="P91" s="33"/>
      <c r="T91" s="46"/>
      <c r="U91" s="46"/>
    </row>
    <row r="92" spans="4:21">
      <c r="D92" s="28" t="s">
        <v>59</v>
      </c>
      <c r="E92" s="29"/>
      <c r="F92" s="29"/>
      <c r="G92" s="53"/>
      <c r="H92" s="52"/>
      <c r="I92" s="7">
        <v>46</v>
      </c>
      <c r="J92" s="7"/>
      <c r="K92" s="7"/>
      <c r="L92" s="7"/>
      <c r="M92" s="7"/>
      <c r="N92" s="7"/>
      <c r="O92" s="7"/>
      <c r="P92" s="33"/>
      <c r="T92" s="46"/>
      <c r="U92" s="46"/>
    </row>
    <row r="93" spans="4:21">
      <c r="D93" s="56" t="s">
        <v>60</v>
      </c>
      <c r="E93" s="57"/>
      <c r="F93" s="57"/>
      <c r="G93" s="58"/>
      <c r="H93" s="66">
        <f t="shared" ref="H93:O93" si="6">H90*H91*H92</f>
        <v>0</v>
      </c>
      <c r="I93" s="59">
        <f t="shared" si="6"/>
        <v>68.861999999999995</v>
      </c>
      <c r="J93" s="59">
        <f t="shared" si="6"/>
        <v>0</v>
      </c>
      <c r="K93" s="59">
        <f t="shared" si="6"/>
        <v>0</v>
      </c>
      <c r="L93" s="59">
        <f t="shared" si="6"/>
        <v>0</v>
      </c>
      <c r="M93" s="59">
        <f t="shared" si="6"/>
        <v>0</v>
      </c>
      <c r="N93" s="59">
        <f t="shared" si="6"/>
        <v>0</v>
      </c>
      <c r="O93" s="59">
        <f t="shared" si="6"/>
        <v>0</v>
      </c>
      <c r="P93" s="62"/>
      <c r="T93" s="46"/>
      <c r="U93" s="46"/>
    </row>
    <row r="94" spans="4:21">
      <c r="D94" s="44" t="s">
        <v>61</v>
      </c>
      <c r="E94" s="44"/>
      <c r="F94" s="44"/>
      <c r="G94" s="44"/>
      <c r="H94" s="45" t="s">
        <v>62</v>
      </c>
      <c r="I94" s="45" t="s">
        <v>50</v>
      </c>
      <c r="J94" s="45" t="s">
        <v>63</v>
      </c>
      <c r="K94" s="45" t="s">
        <v>64</v>
      </c>
      <c r="L94" s="45" t="s">
        <v>53</v>
      </c>
      <c r="M94" s="45" t="s">
        <v>54</v>
      </c>
      <c r="N94" s="45" t="s">
        <v>55</v>
      </c>
      <c r="O94" s="45" t="s">
        <v>65</v>
      </c>
      <c r="P94" s="33"/>
      <c r="T94" s="46"/>
      <c r="U94" s="46"/>
    </row>
    <row r="95" spans="4:21">
      <c r="D95" s="47" t="s">
        <v>56</v>
      </c>
      <c r="E95" s="47"/>
      <c r="F95" s="47"/>
      <c r="G95" s="47"/>
      <c r="H95" s="45">
        <v>0.61699999999999999</v>
      </c>
      <c r="I95" s="45">
        <v>0.88800000000000001</v>
      </c>
      <c r="J95" s="45">
        <v>1.587</v>
      </c>
      <c r="K95" s="45">
        <v>2.4660000000000002</v>
      </c>
      <c r="L95" s="45">
        <v>2.984</v>
      </c>
      <c r="M95" s="45">
        <v>3.8530000000000002</v>
      </c>
      <c r="N95" s="45">
        <v>4.3840000000000003</v>
      </c>
      <c r="O95" s="45">
        <v>6.3129999999999997</v>
      </c>
      <c r="P95" s="33"/>
      <c r="T95" s="46"/>
      <c r="U95" s="46"/>
    </row>
    <row r="96" spans="4:21">
      <c r="D96" s="48" t="s">
        <v>57</v>
      </c>
      <c r="E96" s="49"/>
      <c r="F96" s="50" t="s">
        <v>58</v>
      </c>
      <c r="G96" s="51"/>
      <c r="H96" s="7">
        <v>3</v>
      </c>
      <c r="I96" s="7"/>
      <c r="J96" s="7"/>
      <c r="K96" s="7"/>
      <c r="L96" s="7"/>
      <c r="M96" s="7"/>
      <c r="N96" s="7"/>
      <c r="O96" s="7"/>
      <c r="P96" s="33"/>
      <c r="T96" s="46"/>
      <c r="U96" s="46"/>
    </row>
    <row r="97" spans="4:21">
      <c r="D97" s="28" t="s">
        <v>59</v>
      </c>
      <c r="E97" s="29"/>
      <c r="F97" s="29"/>
      <c r="G97" s="53"/>
      <c r="H97" s="7">
        <v>46</v>
      </c>
      <c r="I97" s="7"/>
      <c r="J97" s="7"/>
      <c r="K97" s="7"/>
      <c r="L97" s="7"/>
      <c r="M97" s="7"/>
      <c r="N97" s="7"/>
      <c r="O97" s="7"/>
      <c r="P97" s="33"/>
      <c r="T97" s="46"/>
      <c r="U97" s="46"/>
    </row>
    <row r="98" spans="4:21">
      <c r="D98" s="56" t="s">
        <v>60</v>
      </c>
      <c r="E98" s="57"/>
      <c r="F98" s="57"/>
      <c r="G98" s="58"/>
      <c r="H98" s="59">
        <f t="shared" ref="H98:O98" si="7">H95*H96*H97</f>
        <v>85.146000000000001</v>
      </c>
      <c r="I98" s="59">
        <f t="shared" si="7"/>
        <v>0</v>
      </c>
      <c r="J98" s="59">
        <f t="shared" si="7"/>
        <v>0</v>
      </c>
      <c r="K98" s="59">
        <f t="shared" si="7"/>
        <v>0</v>
      </c>
      <c r="L98" s="59">
        <f t="shared" si="7"/>
        <v>0</v>
      </c>
      <c r="M98" s="59">
        <f t="shared" si="7"/>
        <v>0</v>
      </c>
      <c r="N98" s="59">
        <f t="shared" si="7"/>
        <v>0</v>
      </c>
      <c r="O98" s="59">
        <f t="shared" si="7"/>
        <v>0</v>
      </c>
      <c r="P98" s="62"/>
      <c r="T98" s="46"/>
      <c r="U98" s="46"/>
    </row>
    <row r="99" spans="4:21" s="21" customFormat="1">
      <c r="D99" s="67"/>
      <c r="E99" s="67"/>
      <c r="F99" s="67"/>
      <c r="G99" s="67"/>
      <c r="H99" s="67"/>
    </row>
    <row r="100" spans="4:21" s="21" customFormat="1">
      <c r="D100" s="67"/>
      <c r="E100" s="67"/>
      <c r="F100" s="67"/>
      <c r="G100" s="67"/>
      <c r="H100" s="67"/>
    </row>
    <row r="101" spans="4:21" s="21" customFormat="1">
      <c r="D101" s="67"/>
      <c r="E101" s="67"/>
      <c r="F101" s="67"/>
      <c r="G101" s="67"/>
      <c r="H101" s="67"/>
    </row>
    <row r="102" spans="4:21" s="21" customFormat="1">
      <c r="D102" s="67"/>
      <c r="E102" s="67"/>
      <c r="F102" s="67"/>
      <c r="G102" s="67"/>
      <c r="H102" s="67"/>
    </row>
  </sheetData>
  <mergeCells count="112">
    <mergeCell ref="D95:G95"/>
    <mergeCell ref="D96:E96"/>
    <mergeCell ref="F96:G96"/>
    <mergeCell ref="D97:G97"/>
    <mergeCell ref="D98:G98"/>
    <mergeCell ref="D90:G90"/>
    <mergeCell ref="D91:E91"/>
    <mergeCell ref="F91:G91"/>
    <mergeCell ref="D92:G92"/>
    <mergeCell ref="D93:G93"/>
    <mergeCell ref="D94:G94"/>
    <mergeCell ref="D85:G85"/>
    <mergeCell ref="D86:H86"/>
    <mergeCell ref="D87:H87"/>
    <mergeCell ref="D88:H88"/>
    <mergeCell ref="J88:M88"/>
    <mergeCell ref="D89:G89"/>
    <mergeCell ref="D80:G80"/>
    <mergeCell ref="D81:G81"/>
    <mergeCell ref="D82:E82"/>
    <mergeCell ref="F82:G82"/>
    <mergeCell ref="D83:G83"/>
    <mergeCell ref="D84:G84"/>
    <mergeCell ref="D75:G75"/>
    <mergeCell ref="D76:G76"/>
    <mergeCell ref="D77:E77"/>
    <mergeCell ref="F77:G77"/>
    <mergeCell ref="D78:G78"/>
    <mergeCell ref="D79:G79"/>
    <mergeCell ref="D60:G60"/>
    <mergeCell ref="D69:J69"/>
    <mergeCell ref="D71:G71"/>
    <mergeCell ref="D72:H72"/>
    <mergeCell ref="D73:H73"/>
    <mergeCell ref="D74:H74"/>
    <mergeCell ref="J74:M74"/>
    <mergeCell ref="D55:G55"/>
    <mergeCell ref="D56:G56"/>
    <mergeCell ref="D57:G57"/>
    <mergeCell ref="D58:E58"/>
    <mergeCell ref="F58:G58"/>
    <mergeCell ref="D59:G59"/>
    <mergeCell ref="J50:M50"/>
    <mergeCell ref="D51:G51"/>
    <mergeCell ref="D52:G52"/>
    <mergeCell ref="D53:E53"/>
    <mergeCell ref="F53:G53"/>
    <mergeCell ref="D54:G54"/>
    <mergeCell ref="D45:G45"/>
    <mergeCell ref="D46:G46"/>
    <mergeCell ref="D47:G47"/>
    <mergeCell ref="D48:H48"/>
    <mergeCell ref="D49:H49"/>
    <mergeCell ref="D50:H50"/>
    <mergeCell ref="D40:G40"/>
    <mergeCell ref="D41:G41"/>
    <mergeCell ref="D42:G42"/>
    <mergeCell ref="D43:G43"/>
    <mergeCell ref="D44:E44"/>
    <mergeCell ref="F44:G44"/>
    <mergeCell ref="D35:H35"/>
    <mergeCell ref="D36:H36"/>
    <mergeCell ref="J36:M36"/>
    <mergeCell ref="D37:G37"/>
    <mergeCell ref="D38:G38"/>
    <mergeCell ref="D39:E39"/>
    <mergeCell ref="F39:G39"/>
    <mergeCell ref="D29:F29"/>
    <mergeCell ref="I29:M29"/>
    <mergeCell ref="O29:P29"/>
    <mergeCell ref="D31:J31"/>
    <mergeCell ref="D33:G33"/>
    <mergeCell ref="D34:H34"/>
    <mergeCell ref="L26:M26"/>
    <mergeCell ref="N26:O26"/>
    <mergeCell ref="D27:F27"/>
    <mergeCell ref="H27:Q27"/>
    <mergeCell ref="H28:I28"/>
    <mergeCell ref="J28:K28"/>
    <mergeCell ref="D21:E21"/>
    <mergeCell ref="D22:E22"/>
    <mergeCell ref="I22:K22"/>
    <mergeCell ref="D24:J24"/>
    <mergeCell ref="D26:E26"/>
    <mergeCell ref="G26:J26"/>
    <mergeCell ref="D18:E18"/>
    <mergeCell ref="G18:J18"/>
    <mergeCell ref="L18:M18"/>
    <mergeCell ref="N18:O18"/>
    <mergeCell ref="P18:R18"/>
    <mergeCell ref="D20:E20"/>
    <mergeCell ref="P16:R16"/>
    <mergeCell ref="D17:E17"/>
    <mergeCell ref="G17:J17"/>
    <mergeCell ref="L17:M17"/>
    <mergeCell ref="N17:O17"/>
    <mergeCell ref="P17:R17"/>
    <mergeCell ref="D13:G13"/>
    <mergeCell ref="D15:E15"/>
    <mergeCell ref="G15:J15"/>
    <mergeCell ref="L15:M15"/>
    <mergeCell ref="N15:O15"/>
    <mergeCell ref="D16:E16"/>
    <mergeCell ref="G16:J16"/>
    <mergeCell ref="L16:M16"/>
    <mergeCell ref="N16:O16"/>
    <mergeCell ref="D3:R3"/>
    <mergeCell ref="D4:R4"/>
    <mergeCell ref="D6:E6"/>
    <mergeCell ref="J6:M6"/>
    <mergeCell ref="D7:E7"/>
    <mergeCell ref="D9:E9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พื้นวางบนดิน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2016-02-10T05:58:16Z</dcterms:created>
  <dcterms:modified xsi:type="dcterms:W3CDTF">2016-02-10T06:01:52Z</dcterms:modified>
</cp:coreProperties>
</file>