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A21F1C56-24E9-1940-B382-3183A066B814}" xr6:coauthVersionLast="47" xr6:coauthVersionMax="47" xr10:uidLastSave="{00000000-0000-0000-0000-000000000000}"/>
  <bookViews>
    <workbookView xWindow="0" yWindow="0" windowWidth="28800" windowHeight="18000" xr2:uid="{798E2237-4311-434C-BE05-31333C77C172}"/>
  </bookViews>
  <sheets>
    <sheet name="Formato" sheetId="35" r:id="rId1"/>
    <sheet name="Ejercicio 1" sheetId="29" r:id="rId2"/>
    <sheet name="Ejercicio 2" sheetId="30" r:id="rId3"/>
    <sheet name="Ejercicio 3" sheetId="38" r:id="rId4"/>
    <sheet name="Ejercicio 4" sheetId="39" r:id="rId5"/>
    <sheet name="Solución 1" sheetId="36" r:id="rId6"/>
    <sheet name="Solución 2" sheetId="37" r:id="rId7"/>
    <sheet name="Solución 3" sheetId="40" r:id="rId8"/>
    <sheet name="Solución 4" sheetId="41" r:id="rId9"/>
    <sheet name="Hoja3" sheetId="24" state="veryHidden" r:id="rId10"/>
    <sheet name="Hoja2" sheetId="23" state="very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41" l="1"/>
  <c r="C52" i="41"/>
  <c r="D51" i="41"/>
  <c r="C51" i="41"/>
  <c r="D50" i="41"/>
  <c r="C50" i="41"/>
  <c r="D49" i="41"/>
  <c r="C49" i="41"/>
  <c r="D48" i="41"/>
  <c r="C48" i="41"/>
  <c r="D47" i="41"/>
  <c r="C47" i="41"/>
  <c r="D46" i="41"/>
  <c r="C46" i="41"/>
  <c r="D45" i="41"/>
  <c r="C45" i="41"/>
  <c r="D44" i="41"/>
  <c r="C44" i="41"/>
  <c r="D43" i="41"/>
  <c r="C43" i="41"/>
  <c r="D42" i="41"/>
  <c r="C42" i="41"/>
  <c r="D41" i="41"/>
  <c r="C41" i="41"/>
  <c r="D40" i="41"/>
  <c r="C40" i="41"/>
  <c r="D39" i="41"/>
  <c r="C39" i="41"/>
  <c r="D38" i="41"/>
  <c r="C38" i="41"/>
  <c r="D37" i="41"/>
  <c r="C37" i="41"/>
  <c r="D36" i="41"/>
  <c r="C36" i="41"/>
  <c r="D35" i="41"/>
  <c r="C35" i="41"/>
  <c r="D34" i="41"/>
  <c r="C34" i="41"/>
  <c r="D33" i="41"/>
  <c r="C33" i="41"/>
  <c r="D32" i="41"/>
  <c r="C32" i="41"/>
  <c r="D31" i="41"/>
  <c r="C31" i="41"/>
  <c r="D30" i="41"/>
  <c r="C30" i="41"/>
  <c r="D29" i="41"/>
  <c r="C29" i="41"/>
  <c r="D28" i="41"/>
  <c r="C28" i="41"/>
  <c r="D27" i="41"/>
  <c r="C27" i="41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20" i="40"/>
  <c r="AF38" i="40"/>
  <c r="AF37" i="40"/>
  <c r="AF36" i="40"/>
  <c r="AF35" i="40"/>
  <c r="AF34" i="40"/>
  <c r="AF33" i="40"/>
  <c r="AF32" i="40"/>
  <c r="AF31" i="40"/>
  <c r="AF30" i="40"/>
  <c r="AF29" i="40"/>
  <c r="AF28" i="40"/>
  <c r="AF27" i="40"/>
  <c r="AF26" i="40"/>
  <c r="AF25" i="40"/>
  <c r="AF24" i="40"/>
  <c r="AF23" i="40"/>
  <c r="AF22" i="40"/>
  <c r="AF21" i="40"/>
  <c r="AF20" i="40"/>
  <c r="AF19" i="40"/>
  <c r="I64" i="36"/>
  <c r="J61" i="36"/>
  <c r="K61" i="36" s="1"/>
  <c r="J60" i="36"/>
  <c r="K60" i="36" s="1"/>
  <c r="J59" i="36"/>
  <c r="K59" i="36" s="1"/>
  <c r="J58" i="36"/>
  <c r="K58" i="36" s="1"/>
  <c r="J57" i="36"/>
  <c r="K57" i="36" s="1"/>
  <c r="K56" i="36"/>
  <c r="J56" i="36"/>
  <c r="J55" i="36"/>
  <c r="K55" i="36" s="1"/>
  <c r="J54" i="36"/>
  <c r="K54" i="36" s="1"/>
  <c r="J53" i="36"/>
  <c r="K53" i="36" s="1"/>
  <c r="K52" i="36"/>
  <c r="J52" i="36"/>
  <c r="I64" i="29"/>
  <c r="K61" i="29"/>
  <c r="J61" i="29"/>
  <c r="J60" i="29"/>
  <c r="K60" i="29" s="1"/>
  <c r="J59" i="29"/>
  <c r="K59" i="29" s="1"/>
  <c r="K58" i="29"/>
  <c r="J58" i="29"/>
  <c r="K57" i="29"/>
  <c r="J57" i="29"/>
  <c r="J56" i="29"/>
  <c r="K56" i="29" s="1"/>
  <c r="J55" i="29"/>
  <c r="K55" i="29" s="1"/>
  <c r="K54" i="29"/>
  <c r="J54" i="29"/>
  <c r="J53" i="29"/>
  <c r="K53" i="29" s="1"/>
  <c r="J52" i="29"/>
  <c r="K52" i="29" s="1"/>
  <c r="K64" i="29" s="1"/>
  <c r="E48" i="41" l="1"/>
  <c r="E52" i="41"/>
  <c r="E27" i="41"/>
  <c r="E31" i="41"/>
  <c r="E35" i="41"/>
  <c r="E39" i="41"/>
  <c r="E43" i="41"/>
  <c r="E41" i="41"/>
  <c r="E47" i="41"/>
  <c r="E30" i="41"/>
  <c r="E45" i="41"/>
  <c r="E51" i="41"/>
  <c r="E42" i="41"/>
  <c r="E46" i="41"/>
  <c r="E50" i="41"/>
  <c r="E29" i="41"/>
  <c r="E33" i="41"/>
  <c r="E44" i="41"/>
  <c r="E49" i="41"/>
  <c r="E32" i="41"/>
  <c r="E38" i="41"/>
  <c r="E28" i="41"/>
  <c r="E40" i="41"/>
  <c r="E36" i="41"/>
  <c r="E37" i="41"/>
  <c r="E34" i="41"/>
  <c r="K64" i="36"/>
  <c r="D52" i="39"/>
  <c r="C52" i="39"/>
  <c r="D51" i="39"/>
  <c r="C51" i="39"/>
  <c r="D50" i="39"/>
  <c r="C50" i="39"/>
  <c r="D49" i="39"/>
  <c r="C49" i="39"/>
  <c r="D48" i="39"/>
  <c r="C48" i="39"/>
  <c r="D47" i="39"/>
  <c r="C47" i="39"/>
  <c r="D46" i="39"/>
  <c r="C46" i="39"/>
  <c r="D45" i="39"/>
  <c r="C45" i="39"/>
  <c r="D44" i="39"/>
  <c r="C44" i="39"/>
  <c r="D43" i="39"/>
  <c r="C43" i="39"/>
  <c r="D42" i="39"/>
  <c r="C42" i="39"/>
  <c r="D41" i="39"/>
  <c r="C41" i="39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E33" i="39" l="1"/>
  <c r="E39" i="39"/>
  <c r="E28" i="39"/>
  <c r="E43" i="39"/>
  <c r="E47" i="39"/>
  <c r="E36" i="39"/>
  <c r="E40" i="39"/>
  <c r="E44" i="39"/>
  <c r="E48" i="39"/>
  <c r="E52" i="39"/>
  <c r="E31" i="39"/>
  <c r="E41" i="39"/>
  <c r="E34" i="39"/>
  <c r="E38" i="39"/>
  <c r="E35" i="39"/>
  <c r="E42" i="39"/>
  <c r="E46" i="39"/>
  <c r="E50" i="39"/>
  <c r="E30" i="39"/>
  <c r="E29" i="39"/>
  <c r="E51" i="39"/>
  <c r="E37" i="39"/>
  <c r="E27" i="39"/>
  <c r="E32" i="39"/>
  <c r="E45" i="39"/>
  <c r="E49" i="39"/>
  <c r="T27" i="37" l="1"/>
  <c r="T26" i="37"/>
  <c r="T25" i="37"/>
  <c r="T24" i="37"/>
  <c r="T23" i="37"/>
  <c r="T22" i="37"/>
  <c r="T21" i="37"/>
  <c r="S52" i="36"/>
  <c r="R52" i="36"/>
  <c r="S51" i="36"/>
  <c r="R51" i="36"/>
  <c r="S50" i="36"/>
  <c r="R50" i="36"/>
  <c r="S49" i="36"/>
  <c r="R49" i="36"/>
  <c r="S48" i="36"/>
  <c r="R48" i="36"/>
  <c r="S47" i="36"/>
  <c r="R47" i="36"/>
  <c r="S46" i="36"/>
  <c r="R46" i="36"/>
  <c r="S45" i="36"/>
  <c r="R45" i="36"/>
  <c r="R25" i="36"/>
  <c r="Q25" i="36"/>
  <c r="T27" i="30"/>
  <c r="T26" i="30"/>
  <c r="T25" i="30"/>
  <c r="T24" i="30"/>
  <c r="T23" i="30"/>
  <c r="T22" i="30"/>
  <c r="T21" i="30"/>
  <c r="R46" i="29"/>
  <c r="R47" i="29"/>
  <c r="R48" i="29"/>
  <c r="R49" i="29"/>
  <c r="R50" i="29"/>
  <c r="R51" i="29"/>
  <c r="R52" i="29"/>
  <c r="R45" i="29"/>
  <c r="R25" i="29"/>
  <c r="Q25" i="29"/>
  <c r="S46" i="29"/>
  <c r="S47" i="29"/>
  <c r="S48" i="29"/>
  <c r="S49" i="29"/>
  <c r="S50" i="29"/>
  <c r="S51" i="29"/>
  <c r="S52" i="29"/>
  <c r="S45" i="29"/>
</calcChain>
</file>

<file path=xl/sharedStrings.xml><?xml version="1.0" encoding="utf-8"?>
<sst xmlns="http://schemas.openxmlformats.org/spreadsheetml/2006/main" count="757" uniqueCount="223">
  <si>
    <t>Alumno</t>
  </si>
  <si>
    <t>Gertrudis Gonzalez</t>
  </si>
  <si>
    <t>Curso actual</t>
  </si>
  <si>
    <t>Excel Avanzado</t>
  </si>
  <si>
    <t>Evaluación final prueba A</t>
  </si>
  <si>
    <t>Evaluación final prueba B</t>
  </si>
  <si>
    <t>Oculta I21:I24</t>
  </si>
  <si>
    <t>10 tuteuros</t>
  </si>
  <si>
    <t>prueba Excel oposiciones</t>
  </si>
  <si>
    <t>examen universidad</t>
  </si>
  <si>
    <t>balance empresa</t>
  </si>
  <si>
    <t>15 tuteuros</t>
  </si>
  <si>
    <t>5 tuteuros</t>
  </si>
  <si>
    <t>Cantidad</t>
  </si>
  <si>
    <t>Precio unitario</t>
  </si>
  <si>
    <t>Peso unitario</t>
  </si>
  <si>
    <t>Peso total</t>
  </si>
  <si>
    <t>Importe total</t>
  </si>
  <si>
    <t>Precio medio</t>
  </si>
  <si>
    <t>2 ud.</t>
  </si>
  <si>
    <t>5,20 €/ud.</t>
  </si>
  <si>
    <t>750 g/ud.</t>
  </si>
  <si>
    <t>1500 Kg</t>
  </si>
  <si>
    <t>10,40 Euros</t>
  </si>
  <si>
    <t>6,93 €/Kg</t>
  </si>
  <si>
    <t># "ud."</t>
  </si>
  <si>
    <t># "€/ud."</t>
  </si>
  <si>
    <t># "g/ud."</t>
  </si>
  <si>
    <t># "Kg"</t>
  </si>
  <si>
    <t>#.##0,00 "Euros"</t>
  </si>
  <si>
    <t>#.##0,00 "€/Kg"</t>
  </si>
  <si>
    <t>FORMATO</t>
  </si>
  <si>
    <t>#,#</t>
  </si>
  <si>
    <t>#,##</t>
  </si>
  <si>
    <t>#,00000</t>
  </si>
  <si>
    <t>#,#0</t>
  </si>
  <si>
    <t>#,0#</t>
  </si>
  <si>
    <t>Porcentaje</t>
  </si>
  <si>
    <t>Corrección</t>
  </si>
  <si>
    <t>cifra</t>
  </si>
  <si>
    <t>˘</t>
  </si>
  <si>
    <t>TOTAL</t>
  </si>
  <si>
    <t>Dato 1</t>
  </si>
  <si>
    <t>Dato 2</t>
  </si>
  <si>
    <t>División</t>
  </si>
  <si>
    <t>Material</t>
  </si>
  <si>
    <t>Pago Tutoris</t>
  </si>
  <si>
    <t>Formato Personalizado</t>
  </si>
  <si>
    <t>#.0</t>
  </si>
  <si>
    <t>#.#</t>
  </si>
  <si>
    <t>Millones</t>
  </si>
  <si>
    <t>#.##0.. "Millones"</t>
  </si>
  <si>
    <t>#.##0. "Millones"</t>
  </si>
  <si>
    <t>PRODUCTO</t>
  </si>
  <si>
    <t>ID PRODUCTO</t>
  </si>
  <si>
    <t>CÓDIGO DE BARRAS</t>
  </si>
  <si>
    <t>Código con 3 ceros delante</t>
  </si>
  <si>
    <t>Teleoperador</t>
  </si>
  <si>
    <t>Puntuación</t>
  </si>
  <si>
    <t>Descripción</t>
  </si>
  <si>
    <t>Teléfono inteligente iPhone 13</t>
  </si>
  <si>
    <t>Javier Morales</t>
  </si>
  <si>
    <t>Teléfono inteligente Samsung Galaxy S21</t>
  </si>
  <si>
    <t>Valentina García</t>
  </si>
  <si>
    <t>Laptop MacBook Air</t>
  </si>
  <si>
    <t>Nicolás Vásquez</t>
  </si>
  <si>
    <t>Laptop Dell XPS 13</t>
  </si>
  <si>
    <t>Sofía Ríos</t>
  </si>
  <si>
    <t>Tableta iPad Pro</t>
  </si>
  <si>
    <t>Eduardo Castro</t>
  </si>
  <si>
    <t>Tableta Samsung Galaxy Tab S7</t>
  </si>
  <si>
    <t>Isabella Herrera</t>
  </si>
  <si>
    <t>Auriculares inalámbricos AirPods Pro</t>
  </si>
  <si>
    <t>Andrés Ortega</t>
  </si>
  <si>
    <t>Auriculares inalámbricos Sony WH-1000XM4</t>
  </si>
  <si>
    <t>Gabriela Paredes</t>
  </si>
  <si>
    <t>Altavoz Bluetooth JBL Flip 5</t>
  </si>
  <si>
    <t>Martín Silva</t>
  </si>
  <si>
    <t>Altavoz inteligente Amazon Echo Dot</t>
  </si>
  <si>
    <t>Camila Rojas</t>
  </si>
  <si>
    <t>Cámara digital Canon EOS R6</t>
  </si>
  <si>
    <t>Juan Pablo Núñez</t>
  </si>
  <si>
    <t>Cámara sin espejo Sony A7 III</t>
  </si>
  <si>
    <t>Valeria Martínez</t>
  </si>
  <si>
    <t>Dron DJI Mavic Air 2</t>
  </si>
  <si>
    <t>Óscar Mendoza</t>
  </si>
  <si>
    <t>Monitor Dell UltraSharp U2719D</t>
  </si>
  <si>
    <t>Renata Soto</t>
  </si>
  <si>
    <t>Monitor gaming ASUS ROG Swift PG279Q</t>
  </si>
  <si>
    <t>Guillermo Ramírez</t>
  </si>
  <si>
    <t>Teclado mecánico Logitech G Pro X</t>
  </si>
  <si>
    <t>Fernanda Pérez</t>
  </si>
  <si>
    <t>Ratón inalámbrico Logitech MX Master 3</t>
  </si>
  <si>
    <t>Ricardo González</t>
  </si>
  <si>
    <t>Impresora láser HP LaserJet Pro M404dn</t>
  </si>
  <si>
    <t>Adriana Montoya</t>
  </si>
  <si>
    <t>Disco duro externo Samsung T5 SSD</t>
  </si>
  <si>
    <t>Víctor Navarro</t>
  </si>
  <si>
    <t>Disco duro interno Seagate Barracuda 2TB</t>
  </si>
  <si>
    <t>Regina Flores</t>
  </si>
  <si>
    <t>Tarjeta gráfica NVIDIA GeForce RTX 3080</t>
  </si>
  <si>
    <t>Tarjeta madre ASUS ROG Strix B550-F</t>
  </si>
  <si>
    <t>Procesador Intel Core i9-11900K</t>
  </si>
  <si>
    <t>Memoria RAM Corsair Vengeance LPX 32GB</t>
  </si>
  <si>
    <t>Refrigeración líquida NZXT Kraken X63</t>
  </si>
  <si>
    <t>Unidad de estado sólido (SSD) Samsung 970 EVO 1TB</t>
  </si>
  <si>
    <t>Router Wi-Fi 6 ASUS RT-AX88U</t>
  </si>
  <si>
    <t>Repetidor de señal TP-Link RE450</t>
  </si>
  <si>
    <t>Estación de carga inalámbrica Anker PowerWave</t>
  </si>
  <si>
    <t>Representante</t>
  </si>
  <si>
    <t>Extraer valores</t>
  </si>
  <si>
    <t>Corrección con formato especial</t>
  </si>
  <si>
    <t>Sueldo España</t>
  </si>
  <si>
    <t>Sueldo Alemaña</t>
  </si>
  <si>
    <t>Diferencia</t>
  </si>
  <si>
    <t>Estudiante</t>
  </si>
  <si>
    <t>Nota</t>
  </si>
  <si>
    <t>Aprueba/suspende</t>
  </si>
  <si>
    <t>Dole Food Company</t>
  </si>
  <si>
    <t>246kG</t>
  </si>
  <si>
    <t>Aprobado</t>
  </si>
  <si>
    <t>Chiquita Brands International</t>
  </si>
  <si>
    <t>417kG</t>
  </si>
  <si>
    <t>Del Monte Fresh Produce</t>
  </si>
  <si>
    <t>222kG</t>
  </si>
  <si>
    <t>Fresh Del Monte Produce</t>
  </si>
  <si>
    <t>710kG</t>
  </si>
  <si>
    <t>suspendido</t>
  </si>
  <si>
    <t>Sunkist Growers</t>
  </si>
  <si>
    <t>212kG</t>
  </si>
  <si>
    <t>Wonderful Citrus</t>
  </si>
  <si>
    <t>162kG</t>
  </si>
  <si>
    <t>Driscoll's</t>
  </si>
  <si>
    <t>409kG</t>
  </si>
  <si>
    <t>Sun World International</t>
  </si>
  <si>
    <t>202kG</t>
  </si>
  <si>
    <t>Fyffes</t>
  </si>
  <si>
    <t>275kG</t>
  </si>
  <si>
    <t>Oppenheimer Group</t>
  </si>
  <si>
    <t>266kG</t>
  </si>
  <si>
    <t>Kg totales</t>
  </si>
  <si>
    <t>Arturo Salazar</t>
  </si>
  <si>
    <t>Antonella Ruiz</t>
  </si>
  <si>
    <t>Sebastián Díaz</t>
  </si>
  <si>
    <t>Mariana López</t>
  </si>
  <si>
    <t>Felipe Sánchez</t>
  </si>
  <si>
    <t>Renée Carrillo</t>
  </si>
  <si>
    <t>IDENTIFICACIÓN</t>
  </si>
  <si>
    <t>VENDEDOR</t>
  </si>
  <si>
    <t>Teléfono</t>
  </si>
  <si>
    <t>ID001</t>
  </si>
  <si>
    <t>Sofía García</t>
  </si>
  <si>
    <t>ID002</t>
  </si>
  <si>
    <t>Juan Martínez</t>
  </si>
  <si>
    <t>ID003</t>
  </si>
  <si>
    <t>Ana López</t>
  </si>
  <si>
    <t>ID004</t>
  </si>
  <si>
    <t>Carlos Rodríguez</t>
  </si>
  <si>
    <t>ID005</t>
  </si>
  <si>
    <t>María Hernández</t>
  </si>
  <si>
    <t>ID006</t>
  </si>
  <si>
    <t>Alejandro Pérez</t>
  </si>
  <si>
    <t>ID007</t>
  </si>
  <si>
    <t>Laura González</t>
  </si>
  <si>
    <t>ID008</t>
  </si>
  <si>
    <t>Diego Sánchez</t>
  </si>
  <si>
    <t>ID009</t>
  </si>
  <si>
    <t>Andrea Ramírez</t>
  </si>
  <si>
    <t>ID010</t>
  </si>
  <si>
    <t>Daniel Fernández</t>
  </si>
  <si>
    <t>ID011</t>
  </si>
  <si>
    <t>ID012</t>
  </si>
  <si>
    <t>ID013</t>
  </si>
  <si>
    <t>ID014</t>
  </si>
  <si>
    <t>ID015</t>
  </si>
  <si>
    <t>ID016</t>
  </si>
  <si>
    <t>ID017</t>
  </si>
  <si>
    <t>ID018</t>
  </si>
  <si>
    <t>ID019</t>
  </si>
  <si>
    <t>ID020</t>
  </si>
  <si>
    <t>ID021</t>
  </si>
  <si>
    <t>ID022</t>
  </si>
  <si>
    <t>ID023</t>
  </si>
  <si>
    <t>ID024</t>
  </si>
  <si>
    <t>ID025</t>
  </si>
  <si>
    <t>ID026</t>
  </si>
  <si>
    <t>ID027</t>
  </si>
  <si>
    <t>ID028</t>
  </si>
  <si>
    <t>ID029</t>
  </si>
  <si>
    <t>ID030</t>
  </si>
  <si>
    <t>ID031</t>
  </si>
  <si>
    <t>ID032</t>
  </si>
  <si>
    <t>ID033</t>
  </si>
  <si>
    <t>ID034</t>
  </si>
  <si>
    <t>ID035</t>
  </si>
  <si>
    <t>ID036</t>
  </si>
  <si>
    <t>ID037</t>
  </si>
  <si>
    <t>ID038</t>
  </si>
  <si>
    <t>ID039</t>
  </si>
  <si>
    <t>ID040</t>
  </si>
  <si>
    <t>ID041</t>
  </si>
  <si>
    <t>ID042</t>
  </si>
  <si>
    <t>ID043</t>
  </si>
  <si>
    <t>Formato personalizado</t>
  </si>
  <si>
    <t>Película</t>
  </si>
  <si>
    <t>Fecha de estreno</t>
  </si>
  <si>
    <t>El Padrino</t>
  </si>
  <si>
    <t>Pulp Fiction</t>
  </si>
  <si>
    <t>El Señor de los Anillos: La Comunidad del Anillo</t>
  </si>
  <si>
    <t>Forrest Gump</t>
  </si>
  <si>
    <t>Matrix</t>
  </si>
  <si>
    <t>El Caballero Oscuro</t>
  </si>
  <si>
    <t>Inception (Origen)</t>
  </si>
  <si>
    <t>La La Land</t>
  </si>
  <si>
    <t>Parasite</t>
  </si>
  <si>
    <t>Titanic</t>
  </si>
  <si>
    <t>Sueldo Alemania</t>
  </si>
  <si>
    <t>aaaa</t>
  </si>
  <si>
    <t>AÑO</t>
  </si>
  <si>
    <t>MES</t>
  </si>
  <si>
    <t>DIA</t>
  </si>
  <si>
    <t>mm</t>
  </si>
  <si>
    <t>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</si>
</sst>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-* #,##0.00\ &quot;€&quot;_-;\-* #,##0.00\ &quot;€&quot;_-;_-* &quot;-&quot;??\ &quot;€&quot;_-;_-@_-"/>
    <numFmt numFmtId="164" formatCode="#,##0.0"/>
    <numFmt numFmtId="165" formatCode="##,#00.00"/>
    <numFmt numFmtId="166" formatCode="#,###"/>
    <numFmt numFmtId="167" formatCode="#,##0.00\ &quot;tutEuros&quot;"/>
    <numFmt numFmtId="168" formatCode="#\ &quot;puntos de 45&quot;"/>
    <numFmt numFmtId="170" formatCode="0.00\%"/>
    <numFmt numFmtId="174" formatCode="#\ &quot;Kg&quot;"/>
    <numFmt numFmtId="177" formatCode="0.0"/>
    <numFmt numFmtId="178" formatCode="00.00"/>
    <numFmt numFmtId="179" formatCode="#.#"/>
    <numFmt numFmtId="180" formatCode="#.##"/>
    <numFmt numFmtId="181" formatCode="#.00000"/>
    <numFmt numFmtId="182" formatCode="#.#0"/>
    <numFmt numFmtId="183" formatCode="#.0#"/>
    <numFmt numFmtId="184" formatCode="#,##0,,\ &quot;Millones&quot;"/>
    <numFmt numFmtId="186" formatCode=";;"/>
    <numFmt numFmtId="187" formatCode="@\ \:\ \ "/>
    <numFmt numFmtId="189" formatCode="#,##0,\ &quot;Millones&quot;"/>
    <numFmt numFmtId="194" formatCode="\+\3\4\ \-\ ###,###,###"/>
    <numFmt numFmtId="196" formatCode="&quot;000&quot;#\ \ "/>
    <numFmt numFmtId="197" formatCode="[Green]#,##0\ &quot;€&quot;\ \▲;[Red]\-#,##0\ &quot;€&quot;\ \▼\ \ "/>
    <numFmt numFmtId="198" formatCode="[Color3][&lt;5]&quot;suspendido&quot;;[Color10][&gt;=5]&quot;Aprobado&quot;\ \ "/>
    <numFmt numFmtId="199" formatCode="yyyy"/>
    <numFmt numFmtId="200" formatCode="mm"/>
    <numFmt numFmtId="201" formatCode="dd"/>
  </numFmts>
  <fonts count="27" x14ac:knownFonts="1"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1"/>
      <color theme="1"/>
      <name val="Calibri"/>
      <family val="2"/>
      <scheme val="minor"/>
    </font>
    <font>
      <sz val="18"/>
      <color rgb="FFFF9101"/>
      <name val="Segoe UI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Fira Sans Regular"/>
    </font>
    <font>
      <b/>
      <sz val="12"/>
      <color theme="1"/>
      <name val="Fira Sans Regular"/>
    </font>
    <font>
      <sz val="12"/>
      <color theme="1"/>
      <name val="Fira Sans Regular"/>
    </font>
    <font>
      <sz val="12"/>
      <color rgb="FFFF0000"/>
      <name val="Fira Sans Regular"/>
    </font>
    <font>
      <b/>
      <sz val="16"/>
      <color theme="0"/>
      <name val="Fira Sans Regular"/>
    </font>
    <font>
      <b/>
      <sz val="16"/>
      <color theme="1"/>
      <name val="Fira Sans Regular"/>
    </font>
    <font>
      <b/>
      <sz val="12"/>
      <color theme="0"/>
      <name val="Calibri"/>
      <family val="2"/>
      <scheme val="minor"/>
    </font>
    <font>
      <b/>
      <sz val="14"/>
      <color theme="0"/>
      <name val="Fira Sans Regular"/>
    </font>
    <font>
      <b/>
      <sz val="14"/>
      <color theme="0"/>
      <name val="Calibri"/>
      <family val="2"/>
      <scheme val="minor"/>
    </font>
    <font>
      <b/>
      <sz val="14"/>
      <color theme="1"/>
      <name val="Fira Sans Regular"/>
    </font>
    <font>
      <b/>
      <sz val="16"/>
      <color theme="0"/>
      <name val="Calibri"/>
      <family val="2"/>
    </font>
    <font>
      <sz val="14"/>
      <color theme="0"/>
      <name val="Calibri"/>
      <family val="2"/>
      <scheme val="minor"/>
    </font>
    <font>
      <sz val="36"/>
      <color theme="1"/>
      <name val="Code 128"/>
    </font>
    <font>
      <b/>
      <sz val="16"/>
      <color theme="0"/>
      <name val="Calibri"/>
      <family val="2"/>
      <scheme val="minor"/>
    </font>
    <font>
      <sz val="12"/>
      <color theme="1"/>
      <name val="Segoe UI"/>
    </font>
    <font>
      <sz val="12"/>
      <color rgb="FFFF9101"/>
      <name val="Stencil"/>
    </font>
    <font>
      <b/>
      <sz val="14"/>
      <color theme="0"/>
      <name val="Franklin Gothic Medium"/>
      <family val="2"/>
    </font>
    <font>
      <sz val="12"/>
      <color rgb="FFFFFFFF"/>
      <name val="Calibri"/>
      <family val="2"/>
      <scheme val="minor"/>
    </font>
    <font>
      <sz val="14"/>
      <color theme="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1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93">
    <xf numFmtId="0" fontId="0" fillId="0" borderId="0" xfId="0"/>
    <xf numFmtId="0" fontId="2" fillId="0" borderId="0" xfId="1" applyFont="1" applyFill="1" applyAlignment="1">
      <alignment horizontal="left" vertical="center" indent="1"/>
    </xf>
    <xf numFmtId="0" fontId="3" fillId="0" borderId="0" xfId="2"/>
    <xf numFmtId="0" fontId="4" fillId="0" borderId="0" xfId="2" applyFont="1" applyAlignment="1">
      <alignment horizontal="left" vertical="center" wrapText="1"/>
    </xf>
    <xf numFmtId="0" fontId="7" fillId="0" borderId="0" xfId="0" applyFont="1"/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10" fontId="0" fillId="0" borderId="0" xfId="3" applyNumberFormat="1" applyFont="1"/>
    <xf numFmtId="0" fontId="10" fillId="0" borderId="0" xfId="0" applyFont="1"/>
    <xf numFmtId="0" fontId="13" fillId="2" borderId="0" xfId="0" applyFont="1" applyFill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178" fontId="13" fillId="0" borderId="0" xfId="0" applyNumberFormat="1" applyFont="1" applyAlignment="1">
      <alignment horizontal="center" vertical="center"/>
    </xf>
    <xf numFmtId="179" fontId="13" fillId="2" borderId="0" xfId="0" applyNumberFormat="1" applyFont="1" applyFill="1" applyAlignment="1">
      <alignment horizontal="center" vertical="center"/>
    </xf>
    <xf numFmtId="180" fontId="13" fillId="0" borderId="0" xfId="0" applyNumberFormat="1" applyFont="1" applyAlignment="1">
      <alignment horizontal="center" vertical="center"/>
    </xf>
    <xf numFmtId="181" fontId="13" fillId="2" borderId="0" xfId="0" applyNumberFormat="1" applyFont="1" applyFill="1" applyAlignment="1">
      <alignment horizontal="center" vertical="center"/>
    </xf>
    <xf numFmtId="182" fontId="13" fillId="0" borderId="0" xfId="0" applyNumberFormat="1" applyFont="1" applyAlignment="1">
      <alignment horizontal="center" vertical="center"/>
    </xf>
    <xf numFmtId="183" fontId="13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8" fillId="7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14" fillId="6" borderId="0" xfId="0" applyFont="1" applyFill="1"/>
    <xf numFmtId="0" fontId="8" fillId="7" borderId="0" xfId="0" applyFont="1" applyFill="1" applyAlignment="1">
      <alignment horizontal="left" vertical="center"/>
    </xf>
    <xf numFmtId="0" fontId="14" fillId="7" borderId="0" xfId="0" applyFont="1" applyFill="1" applyAlignment="1">
      <alignment horizontal="left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/>
    </xf>
    <xf numFmtId="0" fontId="10" fillId="2" borderId="0" xfId="0" applyFont="1" applyFill="1" applyAlignment="1">
      <alignment horizontal="right" vertical="center"/>
    </xf>
    <xf numFmtId="0" fontId="6" fillId="0" borderId="0" xfId="0" applyFont="1" applyAlignment="1">
      <alignment horizontal="right"/>
    </xf>
    <xf numFmtId="0" fontId="0" fillId="2" borderId="0" xfId="3" applyNumberFormat="1" applyFont="1" applyFill="1"/>
    <xf numFmtId="0" fontId="16" fillId="7" borderId="0" xfId="0" applyFont="1" applyFill="1" applyAlignment="1">
      <alignment horizontal="center"/>
    </xf>
    <xf numFmtId="0" fontId="9" fillId="0" borderId="0" xfId="0" applyFont="1" applyFill="1" applyAlignment="1">
      <alignment horizontal="right" vertical="center"/>
    </xf>
    <xf numFmtId="0" fontId="0" fillId="0" borderId="0" xfId="0" applyAlignment="1">
      <alignment horizontal="right"/>
    </xf>
    <xf numFmtId="0" fontId="15" fillId="5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2" fillId="6" borderId="0" xfId="0" applyFont="1" applyFill="1" applyAlignment="1">
      <alignment horizontal="right" vertical="center"/>
    </xf>
    <xf numFmtId="164" fontId="12" fillId="6" borderId="0" xfId="0" applyNumberFormat="1" applyFont="1" applyFill="1" applyAlignment="1">
      <alignment horizontal="right" vertical="center"/>
    </xf>
    <xf numFmtId="4" fontId="12" fillId="6" borderId="0" xfId="0" applyNumberFormat="1" applyFont="1" applyFill="1" applyAlignment="1">
      <alignment horizontal="right" vertical="center"/>
    </xf>
    <xf numFmtId="165" fontId="12" fillId="6" borderId="0" xfId="0" applyNumberFormat="1" applyFont="1" applyFill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10" fillId="2" borderId="0" xfId="0" applyFont="1" applyFill="1"/>
    <xf numFmtId="0" fontId="18" fillId="7" borderId="0" xfId="0" applyFont="1" applyFill="1" applyAlignment="1">
      <alignment horizontal="center" vertical="center"/>
    </xf>
    <xf numFmtId="168" fontId="0" fillId="2" borderId="0" xfId="0" applyNumberFormat="1" applyFill="1"/>
    <xf numFmtId="186" fontId="0" fillId="2" borderId="0" xfId="0" applyNumberFormat="1" applyFill="1"/>
    <xf numFmtId="167" fontId="0" fillId="2" borderId="0" xfId="0" applyNumberFormat="1" applyFill="1"/>
    <xf numFmtId="187" fontId="17" fillId="2" borderId="0" xfId="0" applyNumberFormat="1" applyFont="1" applyFill="1" applyAlignment="1">
      <alignment horizontal="right" vertical="center"/>
    </xf>
    <xf numFmtId="170" fontId="0" fillId="2" borderId="0" xfId="3" applyNumberFormat="1" applyFont="1" applyFill="1"/>
    <xf numFmtId="166" fontId="10" fillId="3" borderId="0" xfId="0" applyNumberFormat="1" applyFont="1" applyFill="1"/>
    <xf numFmtId="3" fontId="10" fillId="2" borderId="0" xfId="0" applyNumberFormat="1" applyFont="1" applyFill="1"/>
    <xf numFmtId="166" fontId="10" fillId="2" borderId="0" xfId="0" applyNumberFormat="1" applyFont="1" applyFill="1"/>
    <xf numFmtId="184" fontId="10" fillId="2" borderId="0" xfId="0" applyNumberFormat="1" applyFont="1" applyFill="1"/>
    <xf numFmtId="189" fontId="10" fillId="2" borderId="0" xfId="0" applyNumberFormat="1" applyFont="1" applyFill="1"/>
    <xf numFmtId="0" fontId="19" fillId="6" borderId="0" xfId="0" applyFont="1" applyFill="1"/>
    <xf numFmtId="0" fontId="19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4" applyNumberFormat="1" applyFont="1" applyAlignment="1">
      <alignment horizontal="right" vertical="center"/>
    </xf>
    <xf numFmtId="0" fontId="0" fillId="4" borderId="0" xfId="0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44" fontId="0" fillId="0" borderId="0" xfId="4" applyFont="1"/>
    <xf numFmtId="0" fontId="0" fillId="9" borderId="0" xfId="0" applyFill="1"/>
    <xf numFmtId="0" fontId="0" fillId="10" borderId="0" xfId="0" applyFill="1"/>
    <xf numFmtId="0" fontId="23" fillId="0" borderId="0" xfId="0" applyFont="1"/>
    <xf numFmtId="44" fontId="20" fillId="2" borderId="0" xfId="4" applyFont="1" applyFill="1" applyAlignment="1">
      <alignment horizontal="center" vertical="center"/>
    </xf>
    <xf numFmtId="0" fontId="0" fillId="2" borderId="0" xfId="4" applyNumberFormat="1" applyFont="1" applyFill="1" applyAlignment="1">
      <alignment horizontal="right" vertical="center"/>
    </xf>
    <xf numFmtId="0" fontId="21" fillId="7" borderId="0" xfId="0" applyFont="1" applyFill="1" applyAlignment="1">
      <alignment horizontal="center" vertical="center"/>
    </xf>
    <xf numFmtId="0" fontId="0" fillId="2" borderId="0" xfId="0" applyFill="1" applyAlignment="1">
      <alignment horizontal="right"/>
    </xf>
    <xf numFmtId="0" fontId="21" fillId="6" borderId="0" xfId="0" applyFont="1" applyFill="1" applyAlignment="1">
      <alignment horizontal="center" vertical="center"/>
    </xf>
    <xf numFmtId="0" fontId="0" fillId="11" borderId="0" xfId="0" applyFill="1" applyAlignment="1">
      <alignment horizontal="right"/>
    </xf>
    <xf numFmtId="174" fontId="0" fillId="2" borderId="0" xfId="0" applyNumberFormat="1" applyFill="1" applyAlignment="1">
      <alignment horizontal="right"/>
    </xf>
    <xf numFmtId="174" fontId="0" fillId="0" borderId="0" xfId="0" applyNumberFormat="1"/>
    <xf numFmtId="0" fontId="24" fillId="7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194" fontId="0" fillId="2" borderId="0" xfId="0" applyNumberFormat="1" applyFill="1"/>
    <xf numFmtId="196" fontId="0" fillId="2" borderId="0" xfId="4" applyNumberFormat="1" applyFont="1" applyFill="1" applyAlignment="1">
      <alignment horizontal="right" vertical="center"/>
    </xf>
    <xf numFmtId="0" fontId="25" fillId="0" borderId="0" xfId="0" applyFont="1"/>
    <xf numFmtId="197" fontId="0" fillId="0" borderId="0" xfId="0" applyNumberFormat="1"/>
    <xf numFmtId="198" fontId="0" fillId="0" borderId="0" xfId="0" applyNumberFormat="1"/>
    <xf numFmtId="14" fontId="0" fillId="0" borderId="0" xfId="0" applyNumberFormat="1"/>
    <xf numFmtId="0" fontId="21" fillId="0" borderId="0" xfId="0" applyFont="1" applyFill="1" applyAlignment="1">
      <alignment horizontal="center" vertical="center"/>
    </xf>
    <xf numFmtId="0" fontId="0" fillId="0" borderId="0" xfId="0" applyFill="1"/>
    <xf numFmtId="0" fontId="16" fillId="6" borderId="0" xfId="0" applyFont="1" applyFill="1" applyAlignment="1">
      <alignment horizontal="center" vertical="center"/>
    </xf>
    <xf numFmtId="199" fontId="0" fillId="2" borderId="0" xfId="0" applyNumberFormat="1" applyFill="1"/>
    <xf numFmtId="0" fontId="26" fillId="1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14" fontId="0" fillId="2" borderId="0" xfId="0" applyNumberFormat="1" applyFill="1"/>
    <xf numFmtId="200" fontId="0" fillId="2" borderId="0" xfId="0" applyNumberFormat="1" applyFill="1"/>
    <xf numFmtId="201" fontId="26" fillId="0" borderId="0" xfId="0" applyNumberFormat="1" applyFont="1" applyAlignment="1">
      <alignment horizontal="center" vertical="center"/>
    </xf>
    <xf numFmtId="201" fontId="0" fillId="2" borderId="0" xfId="0" applyNumberFormat="1" applyFill="1"/>
    <xf numFmtId="0" fontId="0" fillId="0" borderId="0" xfId="0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</cellXfs>
  <cellStyles count="5">
    <cellStyle name="Moneda 2" xfId="4" xr:uid="{F528CCD4-71DA-B844-A432-68A46BE3C8A0}"/>
    <cellStyle name="Normal" xfId="0" builtinId="0"/>
    <cellStyle name="Normal 2" xfId="2" xr:uid="{92036ED8-C9C6-0648-83FF-9594B2C7EDED}"/>
    <cellStyle name="Porcentaje" xfId="3" builtinId="5"/>
    <cellStyle name="Título" xfId="1" builtinId="15"/>
  </cellStyles>
  <dxfs count="0"/>
  <tableStyles count="0" defaultTableStyle="TableStyleMedium2" defaultPivotStyle="PivotStyleLight16"/>
  <colors>
    <mruColors>
      <color rgb="FF6E9BC9"/>
      <color rgb="FFFF91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7D1527A-2F56-C441-9935-160E987B3A83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Domina el formato peronalizado de celda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393C6BC-CE48-D94C-B714-8E08080AB133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5E431C-27B7-1F43-8CB0-E6ED4FE6B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098DA63-17DB-494B-85BE-99B38E2E9C7B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Formato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personalizado</a:t>
          </a:r>
          <a:endParaRPr lang="es-ES_tradnl" sz="4400">
            <a:solidFill>
              <a:srgbClr val="FF313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FC21C6CF-9D2C-CF4D-A98E-405C076BCFA9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FEFFB7D-27EA-223C-28BB-93ECD6C5D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63F6FC6-F0E3-F146-6A44-7BDBE4EF99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9</xdr:row>
      <xdr:rowOff>76200</xdr:rowOff>
    </xdr:from>
    <xdr:to>
      <xdr:col>6</xdr:col>
      <xdr:colOff>469900</xdr:colOff>
      <xdr:row>18</xdr:row>
      <xdr:rowOff>12700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0A62679-946A-BB41-AFD2-8F4D08F703CC}"/>
            </a:ext>
          </a:extLst>
        </xdr:cNvPr>
        <xdr:cNvSpPr txBox="1"/>
      </xdr:nvSpPr>
      <xdr:spPr>
        <a:xfrm>
          <a:off x="838200" y="1905000"/>
          <a:ext cx="65024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la nota final?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Número con texto extra automático-&gt;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# "puntos de 45"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35-&gt; 35 puntos de 45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43 -&gt; 43 puntos de 45</a:t>
          </a:r>
        </a:p>
      </xdr:txBody>
    </xdr:sp>
    <xdr:clientData/>
  </xdr:twoCellAnchor>
  <xdr:twoCellAnchor>
    <xdr:from>
      <xdr:col>7</xdr:col>
      <xdr:colOff>12700</xdr:colOff>
      <xdr:row>9</xdr:row>
      <xdr:rowOff>88900</xdr:rowOff>
    </xdr:from>
    <xdr:to>
      <xdr:col>14</xdr:col>
      <xdr:colOff>139700</xdr:colOff>
      <xdr:row>18</xdr:row>
      <xdr:rowOff>25400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414F157-E2F9-A340-B61A-3DCEB1B80E97}"/>
            </a:ext>
          </a:extLst>
        </xdr:cNvPr>
        <xdr:cNvSpPr txBox="1"/>
      </xdr:nvSpPr>
      <xdr:spPr>
        <a:xfrm>
          <a:off x="7112000" y="1917700"/>
          <a:ext cx="59055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Datos ocultos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Evita colorear el texto de blanco para ocultarlo.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ocultar texto 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(escribir punto y coma en el formato personalizado)</a:t>
          </a:r>
        </a:p>
      </xdr:txBody>
    </xdr:sp>
    <xdr:clientData/>
  </xdr:twoCellAnchor>
  <xdr:twoCellAnchor>
    <xdr:from>
      <xdr:col>14</xdr:col>
      <xdr:colOff>508000</xdr:colOff>
      <xdr:row>9</xdr:row>
      <xdr:rowOff>76200</xdr:rowOff>
    </xdr:from>
    <xdr:to>
      <xdr:col>20</xdr:col>
      <xdr:colOff>660400</xdr:colOff>
      <xdr:row>18</xdr:row>
      <xdr:rowOff>12700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847525B-E7CA-CC43-A15A-B4BACDE3CCB7}"/>
            </a:ext>
          </a:extLst>
        </xdr:cNvPr>
        <xdr:cNvSpPr txBox="1"/>
      </xdr:nvSpPr>
      <xdr:spPr>
        <a:xfrm>
          <a:off x="14935200" y="1905000"/>
          <a:ext cx="70866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Moneda particular - tutEuros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Modifica el formato para aparezca la moneda al escribir el número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#.##0,00 "tutEuros"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6</xdr:col>
      <xdr:colOff>457200</xdr:colOff>
      <xdr:row>40</xdr:row>
      <xdr:rowOff>139700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1202549-DAE0-FA44-9992-3F24B56B8F3A}"/>
            </a:ext>
          </a:extLst>
        </xdr:cNvPr>
        <xdr:cNvSpPr txBox="1"/>
      </xdr:nvSpPr>
      <xdr:spPr>
        <a:xfrm>
          <a:off x="825500" y="6502400"/>
          <a:ext cx="63500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Añadir dos puntos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Añadir dos puntos al final de un texto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@ \: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el símbolo de arroba</a:t>
          </a:r>
        </a:p>
      </xdr:txBody>
    </xdr:sp>
    <xdr:clientData/>
  </xdr:twoCellAnchor>
  <xdr:twoCellAnchor>
    <xdr:from>
      <xdr:col>7</xdr:col>
      <xdr:colOff>76200</xdr:colOff>
      <xdr:row>32</xdr:row>
      <xdr:rowOff>0</xdr:rowOff>
    </xdr:from>
    <xdr:to>
      <xdr:col>13</xdr:col>
      <xdr:colOff>368300</xdr:colOff>
      <xdr:row>40</xdr:row>
      <xdr:rowOff>139700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7BE6C42A-E769-C74B-8342-4E8E00E1C839}"/>
            </a:ext>
          </a:extLst>
        </xdr:cNvPr>
        <xdr:cNvSpPr txBox="1"/>
      </xdr:nvSpPr>
      <xdr:spPr>
        <a:xfrm>
          <a:off x="7620000" y="6502400"/>
          <a:ext cx="63500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Diferentes formatos de un pedido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los diferentes formatos a los siguientes números</a:t>
          </a:r>
        </a:p>
      </xdr:txBody>
    </xdr:sp>
    <xdr:clientData/>
  </xdr:twoCellAnchor>
  <xdr:twoCellAnchor>
    <xdr:from>
      <xdr:col>15</xdr:col>
      <xdr:colOff>63500</xdr:colOff>
      <xdr:row>32</xdr:row>
      <xdr:rowOff>38100</xdr:rowOff>
    </xdr:from>
    <xdr:to>
      <xdr:col>21</xdr:col>
      <xdr:colOff>215900</xdr:colOff>
      <xdr:row>40</xdr:row>
      <xdr:rowOff>177800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11AF458F-11F6-9C4B-A751-566ABE4BCF35}"/>
            </a:ext>
          </a:extLst>
        </xdr:cNvPr>
        <xdr:cNvSpPr txBox="1"/>
      </xdr:nvSpPr>
      <xdr:spPr>
        <a:xfrm>
          <a:off x="16637000" y="6540500"/>
          <a:ext cx="62611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6. Porcentaje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Modifica el formato para aparezca en forma de porcentaje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0,00\%</a:t>
          </a:r>
        </a:p>
      </xdr:txBody>
    </xdr:sp>
    <xdr:clientData/>
  </xdr:twoCellAnchor>
  <xdr:twoCellAnchor editAs="oneCell">
    <xdr:from>
      <xdr:col>1</xdr:col>
      <xdr:colOff>0</xdr:colOff>
      <xdr:row>2</xdr:row>
      <xdr:rowOff>88900</xdr:rowOff>
    </xdr:from>
    <xdr:to>
      <xdr:col>5</xdr:col>
      <xdr:colOff>530698</xdr:colOff>
      <xdr:row>6</xdr:row>
      <xdr:rowOff>190500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A935D47-DEBA-B5BD-02DD-16187752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495300"/>
          <a:ext cx="5661498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</xdr:colOff>
      <xdr:row>30</xdr:row>
      <xdr:rowOff>17463</xdr:rowOff>
    </xdr:from>
    <xdr:to>
      <xdr:col>5</xdr:col>
      <xdr:colOff>722313</xdr:colOff>
      <xdr:row>40</xdr:row>
      <xdr:rowOff>134938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FB4BC90-0F86-CB4B-BEF5-99069C2308AB}"/>
            </a:ext>
          </a:extLst>
        </xdr:cNvPr>
        <xdr:cNvSpPr txBox="1"/>
      </xdr:nvSpPr>
      <xdr:spPr>
        <a:xfrm>
          <a:off x="1525588" y="6843713"/>
          <a:ext cx="3403600" cy="21812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ira Sans" panose="020B0503050000020004" pitchFamily="34" charset="0"/>
              <a:ea typeface="+mn-ea"/>
              <a:cs typeface="Segoe UI" panose="020B0502040204020203" pitchFamily="34" charset="0"/>
            </a:rPr>
            <a:t>Caracter #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1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# :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 representa un número sin considerar ceros a la izquierda. Es decir, si la celda tiene el valor 0, aparecerá vacía.</a:t>
          </a:r>
        </a:p>
        <a:p>
          <a:r>
            <a:rPr lang="es-ES" sz="1400" b="0" i="0" u="none" strike="noStrike">
              <a:solidFill>
                <a:srgbClr val="C00000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Solo aparecen</a:t>
          </a:r>
          <a:r>
            <a:rPr lang="es-ES" sz="1400" b="0" i="0" u="none" strike="noStrike" baseline="0">
              <a:solidFill>
                <a:srgbClr val="C00000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 valores significativos diferentes a cero.</a:t>
          </a:r>
          <a:endParaRPr lang="es-ES" sz="1400" b="0" i="0" u="none" strike="noStrike">
            <a:solidFill>
              <a:srgbClr val="C00000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138112</xdr:colOff>
      <xdr:row>30</xdr:row>
      <xdr:rowOff>49213</xdr:rowOff>
    </xdr:from>
    <xdr:to>
      <xdr:col>9</xdr:col>
      <xdr:colOff>642937</xdr:colOff>
      <xdr:row>40</xdr:row>
      <xdr:rowOff>103189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5969316-7F2E-7542-A8AD-47C55B11B302}"/>
            </a:ext>
          </a:extLst>
        </xdr:cNvPr>
        <xdr:cNvSpPr txBox="1"/>
      </xdr:nvSpPr>
      <xdr:spPr>
        <a:xfrm>
          <a:off x="5186362" y="6875463"/>
          <a:ext cx="2989263" cy="211772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ira Sans" panose="020B0503050000020004" pitchFamily="34" charset="0"/>
              <a:ea typeface="+mn-ea"/>
              <a:cs typeface="Segoe UI" panose="020B0502040204020203" pitchFamily="34" charset="0"/>
            </a:rPr>
            <a:t>Caracter 0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1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0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 : despliega ceros a la izquierda para rellenar el formato. Si la celda tiene el valor 0, aparecerá un 0.</a:t>
          </a: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533400</xdr:colOff>
      <xdr:row>2</xdr:row>
      <xdr:rowOff>190500</xdr:rowOff>
    </xdr:from>
    <xdr:to>
      <xdr:col>10</xdr:col>
      <xdr:colOff>122711</xdr:colOff>
      <xdr:row>7</xdr:row>
      <xdr:rowOff>88900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52DA31-F1D3-0D4A-BBC9-01CE6EA07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96900"/>
          <a:ext cx="5661498" cy="914400"/>
        </a:xfrm>
        <a:prstGeom prst="rect">
          <a:avLst/>
        </a:prstGeom>
      </xdr:spPr>
    </xdr:pic>
    <xdr:clientData/>
  </xdr:twoCellAnchor>
  <xdr:twoCellAnchor>
    <xdr:from>
      <xdr:col>2</xdr:col>
      <xdr:colOff>166688</xdr:colOff>
      <xdr:row>10</xdr:row>
      <xdr:rowOff>47626</xdr:rowOff>
    </xdr:from>
    <xdr:to>
      <xdr:col>9</xdr:col>
      <xdr:colOff>547688</xdr:colOff>
      <xdr:row>17</xdr:row>
      <xdr:rowOff>103189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AC2FADC0-F0B0-6542-9AA5-DDBAF1D4E6C1}"/>
            </a:ext>
          </a:extLst>
        </xdr:cNvPr>
        <xdr:cNvSpPr txBox="1"/>
      </xdr:nvSpPr>
      <xdr:spPr>
        <a:xfrm>
          <a:off x="1666876" y="2111376"/>
          <a:ext cx="6413500" cy="150018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1. ¿Cuál es la diferencia entre poner # o colocar cero?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Aplica los formatos personalizados de la izquierda de la tabla y observa el resultado.</a:t>
          </a:r>
        </a:p>
      </xdr:txBody>
    </xdr:sp>
    <xdr:clientData/>
  </xdr:twoCellAnchor>
  <xdr:twoCellAnchor>
    <xdr:from>
      <xdr:col>10</xdr:col>
      <xdr:colOff>809626</xdr:colOff>
      <xdr:row>10</xdr:row>
      <xdr:rowOff>23813</xdr:rowOff>
    </xdr:from>
    <xdr:to>
      <xdr:col>15</xdr:col>
      <xdr:colOff>793750</xdr:colOff>
      <xdr:row>17</xdr:row>
      <xdr:rowOff>127000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555257-C5D6-AA43-AF70-DF80A8F6E3EA}"/>
            </a:ext>
          </a:extLst>
        </xdr:cNvPr>
        <xdr:cNvSpPr txBox="1"/>
      </xdr:nvSpPr>
      <xdr:spPr>
        <a:xfrm>
          <a:off x="9080501" y="2087563"/>
          <a:ext cx="4111624" cy="1547812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2. Separador de miles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(.) :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Utiliza el punto para representar los miles. </a:t>
          </a:r>
          <a:r>
            <a:rPr lang="es-ES" sz="1400" b="0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También puedes usar</a:t>
          </a:r>
          <a:r>
            <a:rPr lang="es-ES" sz="1400" b="0" i="0" u="none" strike="noStrike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el formago número y marcar la casilla de "miles".</a:t>
          </a:r>
          <a:endParaRPr lang="es-ES" sz="1400" b="0" i="0" u="none" strike="noStrike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754062</xdr:colOff>
      <xdr:row>10</xdr:row>
      <xdr:rowOff>31750</xdr:rowOff>
    </xdr:from>
    <xdr:to>
      <xdr:col>21</xdr:col>
      <xdr:colOff>301625</xdr:colOff>
      <xdr:row>17</xdr:row>
      <xdr:rowOff>142875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D34574B8-2894-E640-9C43-44140D4B9F62}"/>
            </a:ext>
          </a:extLst>
        </xdr:cNvPr>
        <xdr:cNvSpPr txBox="1"/>
      </xdr:nvSpPr>
      <xdr:spPr>
        <a:xfrm>
          <a:off x="13977937" y="2095500"/>
          <a:ext cx="3675063" cy="155575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3. Redondeo en millones</a:t>
          </a:r>
        </a:p>
        <a:p>
          <a:endParaRPr lang="es-ES" sz="14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Formato millones -&gt; </a:t>
          </a:r>
          <a:r>
            <a:rPr lang="es-ES" sz="1400" b="0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#.##0.. "Millones"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7</xdr:row>
      <xdr:rowOff>38100</xdr:rowOff>
    </xdr:from>
    <xdr:to>
      <xdr:col>7</xdr:col>
      <xdr:colOff>200562</xdr:colOff>
      <xdr:row>16</xdr:row>
      <xdr:rowOff>13500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3885BE1-02F6-E549-BE14-089017251135}"/>
            </a:ext>
          </a:extLst>
        </xdr:cNvPr>
        <xdr:cNvSpPr txBox="1"/>
      </xdr:nvSpPr>
      <xdr:spPr>
        <a:xfrm>
          <a:off x="1981200" y="2476500"/>
          <a:ext cx="7337962" cy="18042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Algo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más que rayas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Convierte los ID de producto en códigos de barras utilizando la fuente CODE 128 y en la celda Código de barras introduce </a:t>
          </a:r>
          <a:r>
            <a:rPr lang="es-ES" sz="16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="*"&amp;E25&amp;"*"</a:t>
          </a:r>
        </a:p>
        <a:p>
          <a:pPr algn="l"/>
          <a:r>
            <a:rPr lang="es-ES" sz="16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https://www.dafont.com/es/code-128.font</a:t>
          </a:r>
        </a:p>
      </xdr:txBody>
    </xdr:sp>
    <xdr:clientData/>
  </xdr:twoCellAnchor>
  <xdr:twoCellAnchor>
    <xdr:from>
      <xdr:col>8</xdr:col>
      <xdr:colOff>647700</xdr:colOff>
      <xdr:row>7</xdr:row>
      <xdr:rowOff>101600</xdr:rowOff>
    </xdr:from>
    <xdr:to>
      <xdr:col>12</xdr:col>
      <xdr:colOff>822862</xdr:colOff>
      <xdr:row>16</xdr:row>
      <xdr:rowOff>77000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128ABCF-36A2-A345-BD60-5A005930B79D}"/>
            </a:ext>
          </a:extLst>
        </xdr:cNvPr>
        <xdr:cNvSpPr txBox="1"/>
      </xdr:nvSpPr>
      <xdr:spPr>
        <a:xfrm>
          <a:off x="10642600" y="2540000"/>
          <a:ext cx="7337962" cy="18042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Código con ceros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celda y aplica formato personalizado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"000"#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colocaran tres ceros delante del ID</a:t>
          </a:r>
        </a:p>
      </xdr:txBody>
    </xdr:sp>
    <xdr:clientData/>
  </xdr:twoCellAnchor>
  <xdr:twoCellAnchor editAs="oneCell">
    <xdr:from>
      <xdr:col>3</xdr:col>
      <xdr:colOff>0</xdr:colOff>
      <xdr:row>3</xdr:row>
      <xdr:rowOff>0</xdr:rowOff>
    </xdr:from>
    <xdr:to>
      <xdr:col>5</xdr:col>
      <xdr:colOff>886298</xdr:colOff>
      <xdr:row>5</xdr:row>
      <xdr:rowOff>149225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939E634-55E3-334A-91D5-7CDB5140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" y="609600"/>
          <a:ext cx="5661498" cy="930275"/>
        </a:xfrm>
        <a:prstGeom prst="rect">
          <a:avLst/>
        </a:prstGeom>
      </xdr:spPr>
    </xdr:pic>
    <xdr:clientData/>
  </xdr:twoCellAnchor>
  <xdr:twoCellAnchor>
    <xdr:from>
      <xdr:col>14</xdr:col>
      <xdr:colOff>79375</xdr:colOff>
      <xdr:row>7</xdr:row>
      <xdr:rowOff>95250</xdr:rowOff>
    </xdr:from>
    <xdr:to>
      <xdr:col>23</xdr:col>
      <xdr:colOff>323850</xdr:colOff>
      <xdr:row>16</xdr:row>
      <xdr:rowOff>127000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A4F9ABA-32DC-744B-B55F-792334047F92}"/>
            </a:ext>
          </a:extLst>
        </xdr:cNvPr>
        <xdr:cNvSpPr txBox="1"/>
      </xdr:nvSpPr>
      <xdr:spPr>
        <a:xfrm>
          <a:off x="18399125" y="2571750"/>
          <a:ext cx="8039100" cy="1889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¿Sabes poner el número de teléfono con el formato +34 - 555. 555.555?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columna  y aplica formato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Inserta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+34 - ###.###.###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11</xdr:row>
      <xdr:rowOff>38100</xdr:rowOff>
    </xdr:from>
    <xdr:to>
      <xdr:col>5</xdr:col>
      <xdr:colOff>317500</xdr:colOff>
      <xdr:row>22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B92DE56-70D8-8748-9033-E1EA316C592D}"/>
            </a:ext>
          </a:extLst>
        </xdr:cNvPr>
        <xdr:cNvSpPr txBox="1"/>
      </xdr:nvSpPr>
      <xdr:spPr>
        <a:xfrm>
          <a:off x="10020300" y="2273300"/>
          <a:ext cx="63754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Diferencia de sueldos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de número personalizado</a:t>
          </a: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[Verde]#.##0 € ▲;[Rojo]-#.##0 € ▼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Las opciones de color son: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Negro</a:t>
          </a:r>
          <a:r>
            <a:rPr lang="es-ES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Azul, Cian, Verde, Magenta, Rojo, Blanco, Amarillo</a:t>
          </a:r>
          <a:endParaRPr lang="es-ES" sz="1600" b="0" i="0" u="none" strike="noStrike" baseline="0">
            <a:solidFill>
              <a:schemeClr val="tx1"/>
            </a:solidFill>
            <a:effectLst/>
            <a:latin typeface="+mn-lt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266700</xdr:colOff>
      <xdr:row>11</xdr:row>
      <xdr:rowOff>50800</xdr:rowOff>
    </xdr:from>
    <xdr:to>
      <xdr:col>17</xdr:col>
      <xdr:colOff>63500</xdr:colOff>
      <xdr:row>23</xdr:row>
      <xdr:rowOff>139700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FF97F32-8D5A-BA42-8D66-1323708F257F}"/>
            </a:ext>
          </a:extLst>
        </xdr:cNvPr>
        <xdr:cNvSpPr txBox="1"/>
      </xdr:nvSpPr>
      <xdr:spPr>
        <a:xfrm>
          <a:off x="10210800" y="2286000"/>
          <a:ext cx="8064500" cy="2527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Aprobado o suspendido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personalizado para que aparezca en verde si la nota es aprobado y en rojo, suspendido. Aplica color a la letra, no a la celda.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[Color3][&lt;5]"suspendido";[Color10][&gt;=5]"Aprobado"</a:t>
          </a:r>
        </a:p>
        <a:p>
          <a:pPr algn="l"/>
          <a:endParaRPr lang="es-ES" sz="1800" b="0" i="0" u="none" strike="noStrike" baseline="0">
            <a:solidFill>
              <a:schemeClr val="accent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[COLOR n]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: muestra el color correspondiente de la paleta de colores donde n es un número entre 0 y 56</a:t>
          </a:r>
          <a:endParaRPr lang="es-ES" sz="2400" b="0" i="0" u="none" strike="noStrike" baseline="0">
            <a:solidFill>
              <a:schemeClr val="accent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165100</xdr:colOff>
      <xdr:row>36</xdr:row>
      <xdr:rowOff>177800</xdr:rowOff>
    </xdr:from>
    <xdr:to>
      <xdr:col>11</xdr:col>
      <xdr:colOff>469900</xdr:colOff>
      <xdr:row>39</xdr:row>
      <xdr:rowOff>139700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E39B0D79-8C40-9241-995F-C56A1861E9DC}"/>
            </a:ext>
          </a:extLst>
        </xdr:cNvPr>
        <xdr:cNvSpPr/>
      </xdr:nvSpPr>
      <xdr:spPr>
        <a:xfrm>
          <a:off x="21793200" y="7556500"/>
          <a:ext cx="939800" cy="635000"/>
        </a:xfrm>
        <a:prstGeom prst="rightArrow">
          <a:avLst/>
        </a:prstGeom>
        <a:solidFill>
          <a:schemeClr val="accent2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1790700</xdr:colOff>
      <xdr:row>3</xdr:row>
      <xdr:rowOff>12700</xdr:rowOff>
    </xdr:from>
    <xdr:to>
      <xdr:col>5</xdr:col>
      <xdr:colOff>152873</xdr:colOff>
      <xdr:row>7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BFEA5F6-77A5-D646-B191-B59CD6F54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622300"/>
          <a:ext cx="5664673" cy="942975"/>
        </a:xfrm>
        <a:prstGeom prst="rect">
          <a:avLst/>
        </a:prstGeom>
      </xdr:spPr>
    </xdr:pic>
    <xdr:clientData/>
  </xdr:twoCellAnchor>
  <xdr:twoCellAnchor>
    <xdr:from>
      <xdr:col>18</xdr:col>
      <xdr:colOff>520700</xdr:colOff>
      <xdr:row>11</xdr:row>
      <xdr:rowOff>25400</xdr:rowOff>
    </xdr:from>
    <xdr:to>
      <xdr:col>27</xdr:col>
      <xdr:colOff>457200</xdr:colOff>
      <xdr:row>23</xdr:row>
      <xdr:rowOff>114300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93906D5-E39A-1E40-8668-76FE1198266B}"/>
            </a:ext>
          </a:extLst>
        </xdr:cNvPr>
        <xdr:cNvSpPr txBox="1"/>
      </xdr:nvSpPr>
      <xdr:spPr>
        <a:xfrm>
          <a:off x="18656300" y="2260600"/>
          <a:ext cx="8534400" cy="2527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Formato de fecha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personalizado para que aparezca la fecha en año, mes y día.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Año -&gt; aaaa</a:t>
          </a: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Mes -&gt; mm</a:t>
          </a: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Día -&gt; dd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9</xdr:row>
      <xdr:rowOff>76200</xdr:rowOff>
    </xdr:from>
    <xdr:to>
      <xdr:col>6</xdr:col>
      <xdr:colOff>469900</xdr:colOff>
      <xdr:row>18</xdr:row>
      <xdr:rowOff>12700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29345B1-1219-064F-97CE-DFCE77E93AF5}"/>
            </a:ext>
          </a:extLst>
        </xdr:cNvPr>
        <xdr:cNvSpPr txBox="1"/>
      </xdr:nvSpPr>
      <xdr:spPr>
        <a:xfrm>
          <a:off x="838200" y="1905000"/>
          <a:ext cx="64135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la nota final?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Número con texto extra automático-&gt;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# "puntos de 45"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35-&gt; 35 puntos de 45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43 -&gt; 43 puntos de 45</a:t>
          </a:r>
        </a:p>
      </xdr:txBody>
    </xdr:sp>
    <xdr:clientData/>
  </xdr:twoCellAnchor>
  <xdr:twoCellAnchor>
    <xdr:from>
      <xdr:col>7</xdr:col>
      <xdr:colOff>12700</xdr:colOff>
      <xdr:row>9</xdr:row>
      <xdr:rowOff>88900</xdr:rowOff>
    </xdr:from>
    <xdr:to>
      <xdr:col>14</xdr:col>
      <xdr:colOff>139700</xdr:colOff>
      <xdr:row>18</xdr:row>
      <xdr:rowOff>25400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B0F254B-DB9E-C943-AAD6-6181643306EB}"/>
            </a:ext>
          </a:extLst>
        </xdr:cNvPr>
        <xdr:cNvSpPr txBox="1"/>
      </xdr:nvSpPr>
      <xdr:spPr>
        <a:xfrm>
          <a:off x="7620000" y="1917700"/>
          <a:ext cx="85852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Datos ocultos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Evita colorear el texto de blanco para ocultarlo.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ocultar texto 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(escribir punto y coma en el formato personalizado)</a:t>
          </a:r>
        </a:p>
      </xdr:txBody>
    </xdr:sp>
    <xdr:clientData/>
  </xdr:twoCellAnchor>
  <xdr:twoCellAnchor>
    <xdr:from>
      <xdr:col>14</xdr:col>
      <xdr:colOff>508000</xdr:colOff>
      <xdr:row>9</xdr:row>
      <xdr:rowOff>76200</xdr:rowOff>
    </xdr:from>
    <xdr:to>
      <xdr:col>20</xdr:col>
      <xdr:colOff>660400</xdr:colOff>
      <xdr:row>18</xdr:row>
      <xdr:rowOff>12700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E3A1384-D048-FA45-8CF0-E95D116D85D5}"/>
            </a:ext>
          </a:extLst>
        </xdr:cNvPr>
        <xdr:cNvSpPr txBox="1"/>
      </xdr:nvSpPr>
      <xdr:spPr>
        <a:xfrm>
          <a:off x="16573500" y="1905000"/>
          <a:ext cx="74168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Moneda particular - tutEuros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Modifica el formato para aparezca la moneda al escribir el número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#.##0,00 "tutEuros"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6</xdr:col>
      <xdr:colOff>457200</xdr:colOff>
      <xdr:row>40</xdr:row>
      <xdr:rowOff>139700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E2442AFD-0E77-ED41-9483-AF6AF3612ABD}"/>
            </a:ext>
          </a:extLst>
        </xdr:cNvPr>
        <xdr:cNvSpPr txBox="1"/>
      </xdr:nvSpPr>
      <xdr:spPr>
        <a:xfrm>
          <a:off x="825500" y="6578600"/>
          <a:ext cx="64135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Añadir dos puntos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Añadir dos puntos al final de un texto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@ \: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el símbolo de arroba</a:t>
          </a:r>
        </a:p>
      </xdr:txBody>
    </xdr:sp>
    <xdr:clientData/>
  </xdr:twoCellAnchor>
  <xdr:twoCellAnchor>
    <xdr:from>
      <xdr:col>7</xdr:col>
      <xdr:colOff>76200</xdr:colOff>
      <xdr:row>32</xdr:row>
      <xdr:rowOff>0</xdr:rowOff>
    </xdr:from>
    <xdr:to>
      <xdr:col>13</xdr:col>
      <xdr:colOff>368300</xdr:colOff>
      <xdr:row>40</xdr:row>
      <xdr:rowOff>139700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D4C11B4-37D4-A843-9E8A-A6041F918F81}"/>
            </a:ext>
          </a:extLst>
        </xdr:cNvPr>
        <xdr:cNvSpPr txBox="1"/>
      </xdr:nvSpPr>
      <xdr:spPr>
        <a:xfrm>
          <a:off x="7683500" y="6578600"/>
          <a:ext cx="79248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Diferentes formatos de un pedido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los diferentes formatos a los siguientes números</a:t>
          </a:r>
        </a:p>
      </xdr:txBody>
    </xdr:sp>
    <xdr:clientData/>
  </xdr:twoCellAnchor>
  <xdr:twoCellAnchor>
    <xdr:from>
      <xdr:col>15</xdr:col>
      <xdr:colOff>63500</xdr:colOff>
      <xdr:row>32</xdr:row>
      <xdr:rowOff>38100</xdr:rowOff>
    </xdr:from>
    <xdr:to>
      <xdr:col>21</xdr:col>
      <xdr:colOff>215900</xdr:colOff>
      <xdr:row>40</xdr:row>
      <xdr:rowOff>177800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FE3F13F-7E25-4347-B734-AA4A21AC7A31}"/>
            </a:ext>
          </a:extLst>
        </xdr:cNvPr>
        <xdr:cNvSpPr txBox="1"/>
      </xdr:nvSpPr>
      <xdr:spPr>
        <a:xfrm>
          <a:off x="16954500" y="6616700"/>
          <a:ext cx="7416800" cy="1765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6. Porcentaje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Modifica el formato para aparezca en forma de porcentaje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Formato-&gt; </a:t>
          </a:r>
          <a:r>
            <a:rPr lang="es-ES" sz="1800" b="0" i="0" u="none" strike="noStrike" baseline="0">
              <a:solidFill>
                <a:srgbClr val="C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0,00\%</a:t>
          </a:r>
        </a:p>
      </xdr:txBody>
    </xdr:sp>
    <xdr:clientData/>
  </xdr:twoCellAnchor>
  <xdr:twoCellAnchor>
    <xdr:from>
      <xdr:col>7</xdr:col>
      <xdr:colOff>0</xdr:colOff>
      <xdr:row>66</xdr:row>
      <xdr:rowOff>0</xdr:rowOff>
    </xdr:from>
    <xdr:to>
      <xdr:col>10</xdr:col>
      <xdr:colOff>2552700</xdr:colOff>
      <xdr:row>77</xdr:row>
      <xdr:rowOff>25400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3570F78D-C88B-D042-8C29-299F399D090A}"/>
            </a:ext>
          </a:extLst>
        </xdr:cNvPr>
        <xdr:cNvSpPr txBox="1"/>
      </xdr:nvSpPr>
      <xdr:spPr>
        <a:xfrm>
          <a:off x="7759700" y="13665200"/>
          <a:ext cx="75184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Magnitudes y unidades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Cambia el formato del rango I52:I61 para poder operar. Utiliza la función izquierda para extraer los primeros 3 dígitos y la función Valor para que lo convierta en número. 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=VALOR(IZQUIERDA(D18;3))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Corrigue el formato seleccionando el formato personalizado </a:t>
          </a:r>
          <a:r>
            <a:rPr lang="es-ES" sz="1800" b="1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0,0"Kg"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101600</xdr:rowOff>
    </xdr:from>
    <xdr:to>
      <xdr:col>4</xdr:col>
      <xdr:colOff>781050</xdr:colOff>
      <xdr:row>8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AC0D777-EDCF-DF7E-41A8-1010CAAC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508000"/>
          <a:ext cx="523875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</xdr:colOff>
      <xdr:row>30</xdr:row>
      <xdr:rowOff>17463</xdr:rowOff>
    </xdr:from>
    <xdr:to>
      <xdr:col>5</xdr:col>
      <xdr:colOff>722313</xdr:colOff>
      <xdr:row>40</xdr:row>
      <xdr:rowOff>134938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0744EAC-5BF0-F848-A1A7-3586764DE573}"/>
            </a:ext>
          </a:extLst>
        </xdr:cNvPr>
        <xdr:cNvSpPr txBox="1"/>
      </xdr:nvSpPr>
      <xdr:spPr>
        <a:xfrm>
          <a:off x="1524000" y="6748463"/>
          <a:ext cx="3173413" cy="214947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ira Sans" panose="020B0503050000020004" pitchFamily="34" charset="0"/>
              <a:ea typeface="+mn-ea"/>
              <a:cs typeface="Segoe UI" panose="020B0502040204020203" pitchFamily="34" charset="0"/>
            </a:rPr>
            <a:t>Caracter #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1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# :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 representa un número sin considerar ceros a la izquierda. Es decir, si la celda tiene el valor 0, aparecerá vacía.</a:t>
          </a:r>
        </a:p>
        <a:p>
          <a:r>
            <a:rPr lang="es-ES" sz="1400" b="0" i="0" u="none" strike="noStrike">
              <a:solidFill>
                <a:srgbClr val="C00000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Solo aparecen</a:t>
          </a:r>
          <a:r>
            <a:rPr lang="es-ES" sz="1400" b="0" i="0" u="none" strike="noStrike" baseline="0">
              <a:solidFill>
                <a:srgbClr val="C00000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 valores significativos diferentes a cero.</a:t>
          </a:r>
          <a:endParaRPr lang="es-ES" sz="1400" b="0" i="0" u="none" strike="noStrike">
            <a:solidFill>
              <a:srgbClr val="C00000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138112</xdr:colOff>
      <xdr:row>30</xdr:row>
      <xdr:rowOff>49213</xdr:rowOff>
    </xdr:from>
    <xdr:to>
      <xdr:col>9</xdr:col>
      <xdr:colOff>642937</xdr:colOff>
      <xdr:row>40</xdr:row>
      <xdr:rowOff>103189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149C0F6-17F8-294E-BC88-715D83E2BE2B}"/>
            </a:ext>
          </a:extLst>
        </xdr:cNvPr>
        <xdr:cNvSpPr txBox="1"/>
      </xdr:nvSpPr>
      <xdr:spPr>
        <a:xfrm>
          <a:off x="4837112" y="6780213"/>
          <a:ext cx="1876425" cy="208597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ira Sans" panose="020B0503050000020004" pitchFamily="34" charset="0"/>
              <a:ea typeface="+mn-ea"/>
              <a:cs typeface="Segoe UI" panose="020B0502040204020203" pitchFamily="34" charset="0"/>
            </a:rPr>
            <a:t>Caracter 0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1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0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Fira Sans" panose="020B0503050000020004" pitchFamily="34" charset="0"/>
              <a:ea typeface="+mn-ea"/>
              <a:cs typeface="+mn-cs"/>
            </a:rPr>
            <a:t> : despliega ceros a la izquierda para rellenar el formato. Si la celda tiene el valor 0, aparecerá un 0.</a:t>
          </a: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  <a:p>
          <a:pPr algn="l"/>
          <a:endParaRPr lang="es-ES" sz="1400" b="0" i="0" u="none" strike="noStrike">
            <a:solidFill>
              <a:schemeClr val="dk1"/>
            </a:solidFill>
            <a:effectLst/>
            <a:latin typeface="Fira Sans" panose="020B05030500000200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166688</xdr:colOff>
      <xdr:row>10</xdr:row>
      <xdr:rowOff>47626</xdr:rowOff>
    </xdr:from>
    <xdr:to>
      <xdr:col>9</xdr:col>
      <xdr:colOff>547688</xdr:colOff>
      <xdr:row>17</xdr:row>
      <xdr:rowOff>103189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90FC49C3-32CD-4A4D-8BE9-0E9169A68CBF}"/>
            </a:ext>
          </a:extLst>
        </xdr:cNvPr>
        <xdr:cNvSpPr txBox="1"/>
      </xdr:nvSpPr>
      <xdr:spPr>
        <a:xfrm>
          <a:off x="1665288" y="2079626"/>
          <a:ext cx="4953000" cy="147796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1. ¿Cuál es la diferencia entre poner # o colocar cero?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Aplica los formatos personalizados de la izquierda de la tabla y observa el resultado.</a:t>
          </a:r>
        </a:p>
      </xdr:txBody>
    </xdr:sp>
    <xdr:clientData/>
  </xdr:twoCellAnchor>
  <xdr:twoCellAnchor>
    <xdr:from>
      <xdr:col>10</xdr:col>
      <xdr:colOff>809626</xdr:colOff>
      <xdr:row>10</xdr:row>
      <xdr:rowOff>23813</xdr:rowOff>
    </xdr:from>
    <xdr:to>
      <xdr:col>15</xdr:col>
      <xdr:colOff>793750</xdr:colOff>
      <xdr:row>17</xdr:row>
      <xdr:rowOff>127000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0F271C8-2ABC-204B-9807-E90F1A0A7E4B}"/>
            </a:ext>
          </a:extLst>
        </xdr:cNvPr>
        <xdr:cNvSpPr txBox="1"/>
      </xdr:nvSpPr>
      <xdr:spPr>
        <a:xfrm>
          <a:off x="7566026" y="2055813"/>
          <a:ext cx="2689224" cy="152558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2. Separador de miles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Fira Sans" panose="020B05030500000200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(.) :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Utiliza el punto para representar los miles. </a:t>
          </a:r>
          <a:r>
            <a:rPr lang="es-ES" sz="1400" b="0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También puedes usar</a:t>
          </a:r>
          <a:r>
            <a:rPr lang="es-ES" sz="1400" b="0" i="0" u="none" strike="noStrike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el formago número y marcar la casilla de "miles".</a:t>
          </a:r>
          <a:endParaRPr lang="es-ES" sz="1400" b="0" i="0" u="none" strike="noStrike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754062</xdr:colOff>
      <xdr:row>10</xdr:row>
      <xdr:rowOff>31750</xdr:rowOff>
    </xdr:from>
    <xdr:to>
      <xdr:col>21</xdr:col>
      <xdr:colOff>301625</xdr:colOff>
      <xdr:row>17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52DBC0F-543A-E549-BE17-E481928F2F8D}"/>
            </a:ext>
          </a:extLst>
        </xdr:cNvPr>
        <xdr:cNvSpPr txBox="1"/>
      </xdr:nvSpPr>
      <xdr:spPr>
        <a:xfrm>
          <a:off x="11142662" y="2063750"/>
          <a:ext cx="3865563" cy="15335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3. Redondeo en millones</a:t>
          </a:r>
        </a:p>
        <a:p>
          <a:endParaRPr lang="es-ES" sz="14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Formato millones -&gt; </a:t>
          </a:r>
          <a:r>
            <a:rPr lang="es-ES" sz="1400" b="0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#.##0.. "Millones"</a:t>
          </a:r>
        </a:p>
      </xdr:txBody>
    </xdr:sp>
    <xdr:clientData/>
  </xdr:twoCellAnchor>
  <xdr:twoCellAnchor editAs="oneCell">
    <xdr:from>
      <xdr:col>1</xdr:col>
      <xdr:colOff>750456</xdr:colOff>
      <xdr:row>2</xdr:row>
      <xdr:rowOff>138546</xdr:rowOff>
    </xdr:from>
    <xdr:to>
      <xdr:col>7</xdr:col>
      <xdr:colOff>782206</xdr:colOff>
      <xdr:row>8</xdr:row>
      <xdr:rowOff>9237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1DD1DC0-D705-9744-A138-E80B69D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92" y="554182"/>
          <a:ext cx="523875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7</xdr:row>
      <xdr:rowOff>38100</xdr:rowOff>
    </xdr:from>
    <xdr:to>
      <xdr:col>7</xdr:col>
      <xdr:colOff>200562</xdr:colOff>
      <xdr:row>16</xdr:row>
      <xdr:rowOff>13500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B850D4A-B3AC-8248-97C8-5D84E2A7AA8E}"/>
            </a:ext>
          </a:extLst>
        </xdr:cNvPr>
        <xdr:cNvSpPr txBox="1"/>
      </xdr:nvSpPr>
      <xdr:spPr>
        <a:xfrm>
          <a:off x="1981200" y="4762500"/>
          <a:ext cx="7414162" cy="3518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Algo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más que rayas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Convierte los ID de producto en códigos de barras utilizando la fuente CODE 128 y en la celda Código de barras introduce </a:t>
          </a:r>
          <a:r>
            <a:rPr lang="es-ES" sz="16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="*"&amp;E25&amp;"*"</a:t>
          </a:r>
        </a:p>
        <a:p>
          <a:pPr algn="l"/>
          <a:r>
            <a:rPr lang="es-ES" sz="16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https://www.dafont.com/es/code-128.font</a:t>
          </a:r>
        </a:p>
      </xdr:txBody>
    </xdr:sp>
    <xdr:clientData/>
  </xdr:twoCellAnchor>
  <xdr:twoCellAnchor>
    <xdr:from>
      <xdr:col>8</xdr:col>
      <xdr:colOff>647700</xdr:colOff>
      <xdr:row>7</xdr:row>
      <xdr:rowOff>101600</xdr:rowOff>
    </xdr:from>
    <xdr:to>
      <xdr:col>12</xdr:col>
      <xdr:colOff>822862</xdr:colOff>
      <xdr:row>16</xdr:row>
      <xdr:rowOff>77000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9A2716C-AE13-A842-9A2F-A07BCED120BD}"/>
            </a:ext>
          </a:extLst>
        </xdr:cNvPr>
        <xdr:cNvSpPr txBox="1"/>
      </xdr:nvSpPr>
      <xdr:spPr>
        <a:xfrm>
          <a:off x="10718800" y="4826000"/>
          <a:ext cx="7960262" cy="3518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Código con ceros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celda y aplica formato personalizado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"000"#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colocaran tres ceros delante del ID</a:t>
          </a:r>
        </a:p>
      </xdr:txBody>
    </xdr:sp>
    <xdr:clientData/>
  </xdr:twoCellAnchor>
  <xdr:twoCellAnchor>
    <xdr:from>
      <xdr:col>29</xdr:col>
      <xdr:colOff>44450</xdr:colOff>
      <xdr:row>6</xdr:row>
      <xdr:rowOff>0</xdr:rowOff>
    </xdr:from>
    <xdr:to>
      <xdr:col>40</xdr:col>
      <xdr:colOff>320675</xdr:colOff>
      <xdr:row>14</xdr:row>
      <xdr:rowOff>19850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187624C-5122-5046-8E04-8C377B006720}"/>
            </a:ext>
          </a:extLst>
        </xdr:cNvPr>
        <xdr:cNvSpPr txBox="1"/>
      </xdr:nvSpPr>
      <xdr:spPr>
        <a:xfrm>
          <a:off x="32835850" y="3981450"/>
          <a:ext cx="9890125" cy="3518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Teleoperadores y puntuación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función =cambiar para cambiar por texto las puntuaciones.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1="Muy mal"; 2="Mal"; 3="Regular"; 4=Aceptable"; 5=Muy bien"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=CAMBIAR(Q25;1;"Muy mal";2;"Mal";3;"Regular";4;"Aceptable";5;"Muy bien")</a:t>
          </a:r>
        </a:p>
      </xdr:txBody>
    </xdr:sp>
    <xdr:clientData/>
  </xdr:twoCellAnchor>
  <xdr:twoCellAnchor>
    <xdr:from>
      <xdr:col>14</xdr:col>
      <xdr:colOff>79375</xdr:colOff>
      <xdr:row>7</xdr:row>
      <xdr:rowOff>95250</xdr:rowOff>
    </xdr:from>
    <xdr:to>
      <xdr:col>23</xdr:col>
      <xdr:colOff>323850</xdr:colOff>
      <xdr:row>16</xdr:row>
      <xdr:rowOff>127000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E64068C-2051-B945-8208-9A62D3A389B3}"/>
            </a:ext>
          </a:extLst>
        </xdr:cNvPr>
        <xdr:cNvSpPr txBox="1"/>
      </xdr:nvSpPr>
      <xdr:spPr>
        <a:xfrm>
          <a:off x="19586575" y="4819650"/>
          <a:ext cx="8575675" cy="357505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¿Sabes poner el número de teléfono con el formato +34 - 555. 555.555?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columna O y aplica formato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Inserta +34 - ###.###.###</a:t>
          </a:r>
        </a:p>
      </xdr:txBody>
    </xdr:sp>
    <xdr:clientData/>
  </xdr:twoCellAnchor>
  <xdr:twoCellAnchor editAs="oneCell">
    <xdr:from>
      <xdr:col>2</xdr:col>
      <xdr:colOff>730250</xdr:colOff>
      <xdr:row>2</xdr:row>
      <xdr:rowOff>158750</xdr:rowOff>
    </xdr:from>
    <xdr:to>
      <xdr:col>5</xdr:col>
      <xdr:colOff>365125</xdr:colOff>
      <xdr:row>5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F26656-04CF-4D48-B805-AE7ADA64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952500"/>
          <a:ext cx="523875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11</xdr:row>
      <xdr:rowOff>38100</xdr:rowOff>
    </xdr:from>
    <xdr:to>
      <xdr:col>5</xdr:col>
      <xdr:colOff>317500</xdr:colOff>
      <xdr:row>22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1A3B63-9D06-6849-8DEB-64C09A81DC38}"/>
            </a:ext>
          </a:extLst>
        </xdr:cNvPr>
        <xdr:cNvSpPr txBox="1"/>
      </xdr:nvSpPr>
      <xdr:spPr>
        <a:xfrm>
          <a:off x="1866900" y="2273300"/>
          <a:ext cx="63754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Diferencia de sueldos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de número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[Verde]#.##0 € ▲;[Rojo]-#.##0 € ▼</a:t>
          </a:r>
        </a:p>
      </xdr:txBody>
    </xdr:sp>
    <xdr:clientData/>
  </xdr:twoCellAnchor>
  <xdr:twoCellAnchor>
    <xdr:from>
      <xdr:col>7</xdr:col>
      <xdr:colOff>266700</xdr:colOff>
      <xdr:row>11</xdr:row>
      <xdr:rowOff>50800</xdr:rowOff>
    </xdr:from>
    <xdr:to>
      <xdr:col>16</xdr:col>
      <xdr:colOff>1498600</xdr:colOff>
      <xdr:row>22</xdr:row>
      <xdr:rowOff>76200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BFE9DFA-F6A7-2C45-BB6A-F16BA8ABD3A2}"/>
            </a:ext>
          </a:extLst>
        </xdr:cNvPr>
        <xdr:cNvSpPr txBox="1"/>
      </xdr:nvSpPr>
      <xdr:spPr>
        <a:xfrm>
          <a:off x="10210800" y="2286000"/>
          <a:ext cx="7734300" cy="2260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Aprobado o suspendido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personalizado para que aparezca en verde si la nota es aprobado y en rojo, suspendido. Aplica color a la letra, no a la celda.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[Color3][&lt;5]"suspendido";[Color10][&gt;=5]"Aprobado"</a:t>
          </a:r>
        </a:p>
      </xdr:txBody>
    </xdr:sp>
    <xdr:clientData/>
  </xdr:twoCellAnchor>
  <xdr:twoCellAnchor>
    <xdr:from>
      <xdr:col>10</xdr:col>
      <xdr:colOff>165100</xdr:colOff>
      <xdr:row>36</xdr:row>
      <xdr:rowOff>177800</xdr:rowOff>
    </xdr:from>
    <xdr:to>
      <xdr:col>11</xdr:col>
      <xdr:colOff>469900</xdr:colOff>
      <xdr:row>39</xdr:row>
      <xdr:rowOff>139700</xdr:rowOff>
    </xdr:to>
    <xdr:sp macro="" textlink="">
      <xdr:nvSpPr>
        <xdr:cNvPr id="4" name="Flecha derecha 3">
          <a:extLst>
            <a:ext uri="{FF2B5EF4-FFF2-40B4-BE49-F238E27FC236}">
              <a16:creationId xmlns:a16="http://schemas.microsoft.com/office/drawing/2014/main" id="{0E9F057E-E7B6-144B-8AD8-B2D883B0791B}"/>
            </a:ext>
          </a:extLst>
        </xdr:cNvPr>
        <xdr:cNvSpPr/>
      </xdr:nvSpPr>
      <xdr:spPr>
        <a:xfrm>
          <a:off x="13639800" y="7556500"/>
          <a:ext cx="939800" cy="571500"/>
        </a:xfrm>
        <a:prstGeom prst="rightArrow">
          <a:avLst/>
        </a:prstGeom>
        <a:solidFill>
          <a:schemeClr val="accent2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 editAs="oneCell">
    <xdr:from>
      <xdr:col>0</xdr:col>
      <xdr:colOff>1803400</xdr:colOff>
      <xdr:row>2</xdr:row>
      <xdr:rowOff>139700</xdr:rowOff>
    </xdr:from>
    <xdr:to>
      <xdr:col>4</xdr:col>
      <xdr:colOff>793750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BF5ACD6-4E8E-7C4A-BE75-28458116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546100"/>
          <a:ext cx="5238750" cy="1117600"/>
        </a:xfrm>
        <a:prstGeom prst="rect">
          <a:avLst/>
        </a:prstGeom>
      </xdr:spPr>
    </xdr:pic>
    <xdr:clientData/>
  </xdr:twoCellAnchor>
  <xdr:twoCellAnchor>
    <xdr:from>
      <xdr:col>19</xdr:col>
      <xdr:colOff>304800</xdr:colOff>
      <xdr:row>11</xdr:row>
      <xdr:rowOff>50800</xdr:rowOff>
    </xdr:from>
    <xdr:to>
      <xdr:col>29</xdr:col>
      <xdr:colOff>241300</xdr:colOff>
      <xdr:row>23</xdr:row>
      <xdr:rowOff>139700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1D7F48E6-CB3C-534D-9014-5485C34E00C4}"/>
            </a:ext>
          </a:extLst>
        </xdr:cNvPr>
        <xdr:cNvSpPr txBox="1"/>
      </xdr:nvSpPr>
      <xdr:spPr>
        <a:xfrm>
          <a:off x="18897600" y="2286000"/>
          <a:ext cx="8534400" cy="2527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Formato de fecha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personalizado para que aparezca la fecha en año, mes y día.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Año -&gt; aaaa</a:t>
          </a: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Mes -&gt; mm</a:t>
          </a:r>
        </a:p>
        <a:p>
          <a:pPr algn="l"/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Día -&gt; dd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DA1F-23E0-7447-A89C-B0F1F52A052C}">
  <sheetPr>
    <tabColor theme="1"/>
  </sheetPr>
  <dimension ref="A24:A32"/>
  <sheetViews>
    <sheetView showGridLines="0" tabSelected="1" zoomScaleNormal="100" workbookViewId="0">
      <selection activeCell="I24" sqref="I24"/>
    </sheetView>
  </sheetViews>
  <sheetFormatPr baseColWidth="10" defaultColWidth="9.1640625" defaultRowHeight="15" x14ac:dyDescent="0.2"/>
  <cols>
    <col min="1" max="1" width="130.5" style="2" customWidth="1"/>
    <col min="2" max="16384" width="9.1640625" style="2"/>
  </cols>
  <sheetData>
    <row r="24" spans="1:1" ht="89" x14ac:dyDescent="0.2">
      <c r="A24" s="1"/>
    </row>
    <row r="25" spans="1:1" ht="26" x14ac:dyDescent="0.2">
      <c r="A25" s="3"/>
    </row>
    <row r="32" spans="1:1" x14ac:dyDescent="0.2">
      <c r="A32" s="2" t="s">
        <v>40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B26A-25D2-B545-83AA-72BA52EBAAEB}">
  <sheetPr codeName="Hoja7"/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39DA-E2F3-AE40-992C-766BC83A182C}">
  <sheetPr codeName="Hoja6"/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888F7-9FE0-AB43-91AD-841FEE89712E}">
  <sheetPr>
    <tabColor theme="4" tint="0.79998168889431442"/>
  </sheetPr>
  <dimension ref="B20:T64"/>
  <sheetViews>
    <sheetView showGridLines="0" workbookViewId="0">
      <selection activeCell="I70" sqref="I70"/>
    </sheetView>
  </sheetViews>
  <sheetFormatPr baseColWidth="10" defaultRowHeight="16" x14ac:dyDescent="0.2"/>
  <cols>
    <col min="2" max="2" width="28.6640625" bestFit="1" customWidth="1"/>
    <col min="3" max="3" width="17" customWidth="1"/>
    <col min="8" max="8" width="25.33203125" bestFit="1" customWidth="1"/>
    <col min="9" max="9" width="17.1640625" bestFit="1" customWidth="1"/>
    <col min="10" max="10" width="22.6640625" bestFit="1" customWidth="1"/>
    <col min="11" max="11" width="37.6640625" bestFit="1" customWidth="1"/>
    <col min="12" max="13" width="15.1640625" bestFit="1" customWidth="1"/>
    <col min="16" max="16" width="21.83203125" customWidth="1"/>
    <col min="17" max="17" width="12.83203125" bestFit="1" customWidth="1"/>
    <col min="18" max="18" width="24.1640625" bestFit="1" customWidth="1"/>
    <col min="19" max="20" width="12.83203125" bestFit="1" customWidth="1"/>
  </cols>
  <sheetData>
    <row r="20" spans="2:18" x14ac:dyDescent="0.2">
      <c r="I20" s="20" t="s">
        <v>6</v>
      </c>
    </row>
    <row r="21" spans="2:18" ht="19" x14ac:dyDescent="0.25">
      <c r="B21" s="32" t="s">
        <v>0</v>
      </c>
      <c r="C21" t="s">
        <v>1</v>
      </c>
      <c r="I21" s="18">
        <v>1</v>
      </c>
      <c r="J21" s="22" t="s">
        <v>0</v>
      </c>
      <c r="K21" s="30" t="s">
        <v>1</v>
      </c>
      <c r="P21" s="19" t="s">
        <v>45</v>
      </c>
      <c r="Q21" s="19" t="s">
        <v>46</v>
      </c>
      <c r="R21" s="29" t="s">
        <v>47</v>
      </c>
    </row>
    <row r="22" spans="2:18" ht="17" x14ac:dyDescent="0.2">
      <c r="B22" s="32" t="s">
        <v>2</v>
      </c>
      <c r="C22" t="s">
        <v>3</v>
      </c>
      <c r="I22" s="18">
        <v>2</v>
      </c>
      <c r="J22" s="23" t="s">
        <v>2</v>
      </c>
      <c r="K22" s="31" t="s">
        <v>3</v>
      </c>
      <c r="P22" t="s">
        <v>8</v>
      </c>
      <c r="Q22" t="s">
        <v>7</v>
      </c>
      <c r="R22" s="18">
        <v>10.5</v>
      </c>
    </row>
    <row r="23" spans="2:18" ht="17" x14ac:dyDescent="0.2">
      <c r="B23" s="32" t="s">
        <v>4</v>
      </c>
      <c r="C23" s="18">
        <v>35</v>
      </c>
      <c r="I23" s="18">
        <v>3</v>
      </c>
      <c r="J23" s="23" t="s">
        <v>4</v>
      </c>
      <c r="K23" s="31">
        <v>35</v>
      </c>
      <c r="P23" t="s">
        <v>9</v>
      </c>
      <c r="Q23" t="s">
        <v>11</v>
      </c>
      <c r="R23" s="18">
        <v>15</v>
      </c>
    </row>
    <row r="24" spans="2:18" ht="17" x14ac:dyDescent="0.2">
      <c r="B24" s="32" t="s">
        <v>5</v>
      </c>
      <c r="C24" s="18">
        <v>43</v>
      </c>
      <c r="I24" s="18">
        <v>4</v>
      </c>
      <c r="J24" s="23" t="s">
        <v>5</v>
      </c>
      <c r="K24" s="31">
        <v>43</v>
      </c>
      <c r="P24" t="s">
        <v>10</v>
      </c>
      <c r="Q24" t="s">
        <v>12</v>
      </c>
      <c r="R24" s="18">
        <v>5</v>
      </c>
    </row>
    <row r="25" spans="2:18" x14ac:dyDescent="0.2">
      <c r="P25" s="21" t="s">
        <v>41</v>
      </c>
      <c r="Q25">
        <f>SUM(Q22:Q24)</f>
        <v>0</v>
      </c>
      <c r="R25" s="18">
        <f>SUM(R22:R24)</f>
        <v>30.5</v>
      </c>
    </row>
    <row r="43" spans="2:20" x14ac:dyDescent="0.2">
      <c r="H43" s="4"/>
      <c r="I43" s="4"/>
      <c r="J43" s="4"/>
      <c r="K43" s="4"/>
      <c r="L43" s="4"/>
      <c r="M43" s="4"/>
    </row>
    <row r="44" spans="2:20" ht="17" x14ac:dyDescent="0.2">
      <c r="B44" s="33" t="s">
        <v>0</v>
      </c>
      <c r="C44" t="s">
        <v>1</v>
      </c>
      <c r="H44" s="24" t="s">
        <v>13</v>
      </c>
      <c r="I44" s="25" t="s">
        <v>14</v>
      </c>
      <c r="J44" s="25" t="s">
        <v>15</v>
      </c>
      <c r="K44" s="25" t="s">
        <v>16</v>
      </c>
      <c r="L44" s="25" t="s">
        <v>17</v>
      </c>
      <c r="M44" s="25" t="s">
        <v>18</v>
      </c>
      <c r="P44" s="24" t="s">
        <v>42</v>
      </c>
      <c r="Q44" s="25" t="s">
        <v>43</v>
      </c>
      <c r="R44" s="25" t="s">
        <v>44</v>
      </c>
      <c r="S44" s="25" t="s">
        <v>37</v>
      </c>
      <c r="T44" s="25" t="s">
        <v>38</v>
      </c>
    </row>
    <row r="45" spans="2:20" ht="17" x14ac:dyDescent="0.2">
      <c r="B45" s="33" t="s">
        <v>2</v>
      </c>
      <c r="C45" t="s">
        <v>3</v>
      </c>
      <c r="H45" s="5" t="s">
        <v>19</v>
      </c>
      <c r="I45" t="s">
        <v>20</v>
      </c>
      <c r="J45" t="s">
        <v>21</v>
      </c>
      <c r="K45" t="s">
        <v>22</v>
      </c>
      <c r="L45" t="s">
        <v>23</v>
      </c>
      <c r="M45" t="s">
        <v>24</v>
      </c>
      <c r="P45">
        <v>31</v>
      </c>
      <c r="Q45">
        <v>7</v>
      </c>
      <c r="R45">
        <f>P45/Q45</f>
        <v>4.4285714285714288</v>
      </c>
      <c r="S45" s="7">
        <f>P45/Q45</f>
        <v>4.4285714285714288</v>
      </c>
      <c r="T45" s="28">
        <v>4.4285714285714288</v>
      </c>
    </row>
    <row r="46" spans="2:20" ht="17" x14ac:dyDescent="0.2">
      <c r="B46" s="33" t="s">
        <v>4</v>
      </c>
      <c r="C46">
        <v>35</v>
      </c>
      <c r="H46" s="26">
        <v>2</v>
      </c>
      <c r="I46" s="18">
        <v>5.2</v>
      </c>
      <c r="J46" s="18">
        <v>750</v>
      </c>
      <c r="K46" s="18">
        <v>1500</v>
      </c>
      <c r="L46" s="18">
        <v>10.4</v>
      </c>
      <c r="M46" s="18">
        <v>6.93</v>
      </c>
      <c r="P46">
        <v>32</v>
      </c>
      <c r="Q46">
        <v>3</v>
      </c>
      <c r="R46">
        <f t="shared" ref="R46:R52" si="0">P46/Q46</f>
        <v>10.666666666666666</v>
      </c>
      <c r="S46" s="7">
        <f>P46/Q46</f>
        <v>10.666666666666666</v>
      </c>
      <c r="T46" s="28">
        <v>10.666666666666666</v>
      </c>
    </row>
    <row r="47" spans="2:20" ht="17" x14ac:dyDescent="0.2">
      <c r="B47" s="33" t="s">
        <v>5</v>
      </c>
      <c r="C47">
        <v>43</v>
      </c>
      <c r="H47" s="6" t="s">
        <v>25</v>
      </c>
      <c r="I47" s="27" t="s">
        <v>26</v>
      </c>
      <c r="J47" s="27" t="s">
        <v>27</v>
      </c>
      <c r="K47" s="27" t="s">
        <v>28</v>
      </c>
      <c r="L47" s="27" t="s">
        <v>29</v>
      </c>
      <c r="M47" s="27" t="s">
        <v>30</v>
      </c>
      <c r="P47">
        <v>28</v>
      </c>
      <c r="Q47">
        <v>8</v>
      </c>
      <c r="R47">
        <f t="shared" si="0"/>
        <v>3.5</v>
      </c>
      <c r="S47" s="7">
        <f>P47/Q47</f>
        <v>3.5</v>
      </c>
      <c r="T47" s="28">
        <v>3.5</v>
      </c>
    </row>
    <row r="48" spans="2:20" x14ac:dyDescent="0.2">
      <c r="P48">
        <v>33</v>
      </c>
      <c r="Q48">
        <v>8</v>
      </c>
      <c r="R48">
        <f t="shared" si="0"/>
        <v>4.125</v>
      </c>
      <c r="S48" s="7">
        <f>P48/Q48</f>
        <v>4.125</v>
      </c>
      <c r="T48" s="28">
        <v>4.125</v>
      </c>
    </row>
    <row r="49" spans="8:20" x14ac:dyDescent="0.2">
      <c r="P49">
        <v>32</v>
      </c>
      <c r="Q49">
        <v>7</v>
      </c>
      <c r="R49">
        <f t="shared" si="0"/>
        <v>4.5714285714285712</v>
      </c>
      <c r="S49" s="7">
        <f>P49/Q49</f>
        <v>4.5714285714285712</v>
      </c>
      <c r="T49" s="28">
        <v>4.5714285714285712</v>
      </c>
    </row>
    <row r="50" spans="8:20" x14ac:dyDescent="0.2">
      <c r="P50">
        <v>22</v>
      </c>
      <c r="Q50">
        <v>10</v>
      </c>
      <c r="R50">
        <f t="shared" si="0"/>
        <v>2.2000000000000002</v>
      </c>
      <c r="S50" s="7">
        <f>P50/Q50</f>
        <v>2.2000000000000002</v>
      </c>
      <c r="T50" s="28">
        <v>2.2000000000000002</v>
      </c>
    </row>
    <row r="51" spans="8:20" ht="21" x14ac:dyDescent="0.2">
      <c r="H51" s="67" t="s">
        <v>109</v>
      </c>
      <c r="I51" s="67" t="s">
        <v>13</v>
      </c>
      <c r="J51" s="67" t="s">
        <v>110</v>
      </c>
      <c r="K51" s="67" t="s">
        <v>111</v>
      </c>
      <c r="P51">
        <v>46</v>
      </c>
      <c r="Q51">
        <v>3</v>
      </c>
      <c r="R51">
        <f t="shared" si="0"/>
        <v>15.333333333333334</v>
      </c>
      <c r="S51" s="7">
        <f>P51/Q51</f>
        <v>15.333333333333334</v>
      </c>
      <c r="T51" s="28">
        <v>15.333333333333334</v>
      </c>
    </row>
    <row r="52" spans="8:20" x14ac:dyDescent="0.2">
      <c r="H52" t="s">
        <v>118</v>
      </c>
      <c r="I52" s="60" t="s">
        <v>119</v>
      </c>
      <c r="J52" s="70">
        <f>VALUE(LEFT(I52,3))</f>
        <v>246</v>
      </c>
      <c r="K52" s="68">
        <f>J52</f>
        <v>246</v>
      </c>
      <c r="P52">
        <v>25</v>
      </c>
      <c r="Q52">
        <v>9</v>
      </c>
      <c r="R52">
        <f t="shared" si="0"/>
        <v>2.7777777777777777</v>
      </c>
      <c r="S52" s="7">
        <f>P52/Q52</f>
        <v>2.7777777777777777</v>
      </c>
      <c r="T52" s="28">
        <v>2.7777777777777777</v>
      </c>
    </row>
    <row r="53" spans="8:20" x14ac:dyDescent="0.2">
      <c r="H53" t="s">
        <v>121</v>
      </c>
      <c r="I53" s="60" t="s">
        <v>122</v>
      </c>
      <c r="J53" s="70">
        <f t="shared" ref="J53:J61" si="1">VALUE(LEFT(I53,3))</f>
        <v>417</v>
      </c>
      <c r="K53" s="68">
        <f t="shared" ref="K53:K61" si="2">J53</f>
        <v>417</v>
      </c>
    </row>
    <row r="54" spans="8:20" x14ac:dyDescent="0.2">
      <c r="H54" t="s">
        <v>123</v>
      </c>
      <c r="I54" s="60" t="s">
        <v>124</v>
      </c>
      <c r="J54" s="70">
        <f t="shared" si="1"/>
        <v>222</v>
      </c>
      <c r="K54" s="68">
        <f t="shared" si="2"/>
        <v>222</v>
      </c>
    </row>
    <row r="55" spans="8:20" x14ac:dyDescent="0.2">
      <c r="H55" t="s">
        <v>125</v>
      </c>
      <c r="I55" s="60" t="s">
        <v>126</v>
      </c>
      <c r="J55" s="70">
        <f>VALUE(LEFT(I55,3))</f>
        <v>710</v>
      </c>
      <c r="K55" s="68">
        <f t="shared" si="2"/>
        <v>710</v>
      </c>
    </row>
    <row r="56" spans="8:20" x14ac:dyDescent="0.2">
      <c r="H56" t="s">
        <v>128</v>
      </c>
      <c r="I56" s="60" t="s">
        <v>129</v>
      </c>
      <c r="J56" s="70">
        <f t="shared" si="1"/>
        <v>212</v>
      </c>
      <c r="K56" s="68">
        <f t="shared" si="2"/>
        <v>212</v>
      </c>
    </row>
    <row r="57" spans="8:20" x14ac:dyDescent="0.2">
      <c r="H57" t="s">
        <v>130</v>
      </c>
      <c r="I57" s="60" t="s">
        <v>131</v>
      </c>
      <c r="J57" s="70">
        <f t="shared" si="1"/>
        <v>162</v>
      </c>
      <c r="K57" s="68">
        <f t="shared" si="2"/>
        <v>162</v>
      </c>
    </row>
    <row r="58" spans="8:20" x14ac:dyDescent="0.2">
      <c r="H58" t="s">
        <v>132</v>
      </c>
      <c r="I58" s="60" t="s">
        <v>133</v>
      </c>
      <c r="J58" s="70">
        <f t="shared" si="1"/>
        <v>409</v>
      </c>
      <c r="K58" s="68">
        <f t="shared" si="2"/>
        <v>409</v>
      </c>
    </row>
    <row r="59" spans="8:20" x14ac:dyDescent="0.2">
      <c r="H59" t="s">
        <v>134</v>
      </c>
      <c r="I59" s="60" t="s">
        <v>135</v>
      </c>
      <c r="J59" s="70">
        <f t="shared" si="1"/>
        <v>202</v>
      </c>
      <c r="K59" s="68">
        <f t="shared" si="2"/>
        <v>202</v>
      </c>
    </row>
    <row r="60" spans="8:20" x14ac:dyDescent="0.2">
      <c r="H60" t="s">
        <v>136</v>
      </c>
      <c r="I60" s="60" t="s">
        <v>137</v>
      </c>
      <c r="J60" s="70">
        <f t="shared" si="1"/>
        <v>275</v>
      </c>
      <c r="K60" s="68">
        <f t="shared" si="2"/>
        <v>275</v>
      </c>
    </row>
    <row r="61" spans="8:20" x14ac:dyDescent="0.2">
      <c r="H61" t="s">
        <v>138</v>
      </c>
      <c r="I61" s="60" t="s">
        <v>139</v>
      </c>
      <c r="J61" s="70">
        <f t="shared" si="1"/>
        <v>266</v>
      </c>
      <c r="K61" s="68">
        <f t="shared" si="2"/>
        <v>266</v>
      </c>
    </row>
    <row r="62" spans="8:20" x14ac:dyDescent="0.2">
      <c r="J62" s="64"/>
    </row>
    <row r="63" spans="8:20" x14ac:dyDescent="0.2">
      <c r="J63" s="64"/>
    </row>
    <row r="64" spans="8:20" ht="21" x14ac:dyDescent="0.2">
      <c r="H64" s="69" t="s">
        <v>140</v>
      </c>
      <c r="I64" s="18">
        <f>SUM(I52:I61)</f>
        <v>0</v>
      </c>
      <c r="K64" s="68">
        <f>SUM(K52:K61)</f>
        <v>3121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899C-EAF5-0D43-A25A-7C01F0867236}">
  <sheetPr>
    <tabColor theme="4" tint="0.59999389629810485"/>
  </sheetPr>
  <dimension ref="C20:T29"/>
  <sheetViews>
    <sheetView showGridLines="0" topLeftCell="A2" zoomScale="79" zoomScaleNormal="79" workbookViewId="0">
      <selection activeCell="Y35" sqref="Y35"/>
    </sheetView>
  </sheetViews>
  <sheetFormatPr baseColWidth="10" defaultRowHeight="16" x14ac:dyDescent="0.2"/>
  <cols>
    <col min="1" max="1" width="8.83203125" bestFit="1" customWidth="1"/>
    <col min="3" max="3" width="13.33203125" customWidth="1"/>
    <col min="4" max="4" width="10.6640625" bestFit="1" customWidth="1"/>
    <col min="5" max="7" width="9" bestFit="1" customWidth="1"/>
    <col min="8" max="8" width="6" bestFit="1" customWidth="1"/>
    <col min="9" max="9" width="3" bestFit="1" customWidth="1"/>
    <col min="10" max="10" width="9" bestFit="1" customWidth="1"/>
    <col min="12" max="12" width="5.1640625" bestFit="1" customWidth="1"/>
    <col min="13" max="13" width="3" bestFit="1" customWidth="1"/>
    <col min="14" max="14" width="6" bestFit="1" customWidth="1"/>
    <col min="15" max="15" width="7.5" bestFit="1" customWidth="1"/>
    <col min="16" max="16" width="12.1640625" bestFit="1" customWidth="1"/>
    <col min="18" max="18" width="11.6640625" bestFit="1" customWidth="1"/>
    <col min="19" max="19" width="17.6640625" bestFit="1" customWidth="1"/>
    <col min="20" max="20" width="18.33203125" bestFit="1" customWidth="1"/>
  </cols>
  <sheetData>
    <row r="20" spans="3:20" ht="21" x14ac:dyDescent="0.2">
      <c r="C20" s="39" t="s">
        <v>31</v>
      </c>
      <c r="D20" s="38">
        <v>16.817</v>
      </c>
      <c r="E20" s="38">
        <v>6.8170000000000002</v>
      </c>
      <c r="F20" s="38">
        <v>6.0019999999999998</v>
      </c>
      <c r="G20" s="38">
        <v>6.1020000000000003</v>
      </c>
      <c r="H20" s="38">
        <v>6.8</v>
      </c>
      <c r="I20" s="38">
        <v>7</v>
      </c>
      <c r="J20" s="38">
        <v>0.81699999999999995</v>
      </c>
      <c r="L20" s="38"/>
      <c r="M20" s="40">
        <v>0</v>
      </c>
      <c r="N20" s="40">
        <v>125</v>
      </c>
      <c r="O20" s="40">
        <v>5125</v>
      </c>
      <c r="P20" s="40">
        <v>6357125</v>
      </c>
      <c r="R20" s="42" t="s">
        <v>39</v>
      </c>
      <c r="S20" s="42" t="s">
        <v>50</v>
      </c>
      <c r="T20" s="42" t="s">
        <v>50</v>
      </c>
    </row>
    <row r="21" spans="3:20" ht="21" x14ac:dyDescent="0.2">
      <c r="C21" s="34">
        <v>0</v>
      </c>
      <c r="D21" s="9">
        <v>16.817</v>
      </c>
      <c r="E21" s="9">
        <v>6.8170000000000002</v>
      </c>
      <c r="F21" s="9">
        <v>6.0019999999999998</v>
      </c>
      <c r="G21" s="9">
        <v>6.1020000000000003</v>
      </c>
      <c r="H21" s="9">
        <v>6.8</v>
      </c>
      <c r="I21" s="9">
        <v>7</v>
      </c>
      <c r="J21" s="9">
        <v>0.81699999999999995</v>
      </c>
      <c r="L21" s="34" t="s">
        <v>48</v>
      </c>
      <c r="M21" s="41">
        <v>0</v>
      </c>
      <c r="N21" s="41">
        <v>125</v>
      </c>
      <c r="O21" s="41">
        <v>5125</v>
      </c>
      <c r="P21" s="41">
        <v>6357125</v>
      </c>
      <c r="R21" s="8">
        <v>227008943</v>
      </c>
      <c r="S21" s="41">
        <v>227008943</v>
      </c>
      <c r="T21" s="41">
        <f>R21</f>
        <v>227008943</v>
      </c>
    </row>
    <row r="22" spans="3:20" ht="21" x14ac:dyDescent="0.2">
      <c r="C22" s="35">
        <v>0</v>
      </c>
      <c r="D22" s="9">
        <v>16.817</v>
      </c>
      <c r="E22" s="9">
        <v>6.8170000000000002</v>
      </c>
      <c r="F22" s="9">
        <v>6.0019999999999998</v>
      </c>
      <c r="G22" s="9">
        <v>6.1020000000000003</v>
      </c>
      <c r="H22" s="9">
        <v>6.8</v>
      </c>
      <c r="I22" s="9">
        <v>7</v>
      </c>
      <c r="J22" s="9">
        <v>0.81699999999999995</v>
      </c>
      <c r="L22" s="35" t="s">
        <v>49</v>
      </c>
      <c r="M22" s="41">
        <v>0</v>
      </c>
      <c r="N22" s="41">
        <v>125</v>
      </c>
      <c r="O22" s="41">
        <v>5125</v>
      </c>
      <c r="P22" s="41">
        <v>6357125</v>
      </c>
      <c r="R22" s="8">
        <v>260205124</v>
      </c>
      <c r="S22" s="41">
        <v>260205124</v>
      </c>
      <c r="T22" s="41">
        <f>R22</f>
        <v>260205124</v>
      </c>
    </row>
    <row r="23" spans="3:20" ht="21" x14ac:dyDescent="0.2">
      <c r="C23" s="36">
        <v>0</v>
      </c>
      <c r="D23" s="9">
        <v>16.817</v>
      </c>
      <c r="E23" s="9">
        <v>6.8170000000000002</v>
      </c>
      <c r="F23" s="9">
        <v>6.0019999999999998</v>
      </c>
      <c r="G23" s="9">
        <v>6.1020000000000003</v>
      </c>
      <c r="H23" s="9">
        <v>6.8</v>
      </c>
      <c r="I23" s="9">
        <v>7</v>
      </c>
      <c r="J23" s="9">
        <v>0.81699999999999995</v>
      </c>
      <c r="R23" s="8">
        <v>23991242</v>
      </c>
      <c r="S23" s="41">
        <v>23991242</v>
      </c>
      <c r="T23" s="41">
        <f>R23</f>
        <v>23991242</v>
      </c>
    </row>
    <row r="24" spans="3:20" ht="21" x14ac:dyDescent="0.2">
      <c r="C24" s="37">
        <v>0</v>
      </c>
      <c r="D24" s="9">
        <v>16.817</v>
      </c>
      <c r="E24" s="9">
        <v>6.8170000000000002</v>
      </c>
      <c r="F24" s="9">
        <v>6.0019999999999998</v>
      </c>
      <c r="G24" s="9">
        <v>6.1020000000000003</v>
      </c>
      <c r="H24" s="9">
        <v>6.8</v>
      </c>
      <c r="I24" s="9">
        <v>7</v>
      </c>
      <c r="J24" s="9">
        <v>0.81699999999999995</v>
      </c>
      <c r="R24" s="8">
        <v>143401882</v>
      </c>
      <c r="S24" s="41">
        <v>143401882</v>
      </c>
      <c r="T24" s="41">
        <f>R24</f>
        <v>143401882</v>
      </c>
    </row>
    <row r="25" spans="3:20" ht="21" x14ac:dyDescent="0.2">
      <c r="C25" s="34" t="s">
        <v>32</v>
      </c>
      <c r="D25" s="9">
        <v>16.817</v>
      </c>
      <c r="E25" s="9">
        <v>6.8170000000000002</v>
      </c>
      <c r="F25" s="9">
        <v>6.0019999999999998</v>
      </c>
      <c r="G25" s="9">
        <v>6.1020000000000003</v>
      </c>
      <c r="H25" s="9">
        <v>6.8</v>
      </c>
      <c r="I25" s="9">
        <v>7</v>
      </c>
      <c r="J25" s="9">
        <v>0.81699999999999995</v>
      </c>
      <c r="R25" s="8">
        <v>264755931</v>
      </c>
      <c r="S25" s="41">
        <v>264755931</v>
      </c>
      <c r="T25" s="41">
        <f>R25</f>
        <v>264755931</v>
      </c>
    </row>
    <row r="26" spans="3:20" ht="21" x14ac:dyDescent="0.2">
      <c r="C26" s="34" t="s">
        <v>33</v>
      </c>
      <c r="D26" s="9">
        <v>16.817</v>
      </c>
      <c r="E26" s="9">
        <v>6.8170000000000002</v>
      </c>
      <c r="F26" s="9">
        <v>6.0019999999999998</v>
      </c>
      <c r="G26" s="9">
        <v>6.1020000000000003</v>
      </c>
      <c r="H26" s="9">
        <v>6.8</v>
      </c>
      <c r="I26" s="9">
        <v>7</v>
      </c>
      <c r="J26" s="9">
        <v>0.81699999999999995</v>
      </c>
      <c r="R26" s="8">
        <v>70787719</v>
      </c>
      <c r="S26" s="41">
        <v>70787719</v>
      </c>
      <c r="T26" s="41">
        <f>R26</f>
        <v>70787719</v>
      </c>
    </row>
    <row r="27" spans="3:20" ht="21" x14ac:dyDescent="0.2">
      <c r="C27" s="34" t="s">
        <v>34</v>
      </c>
      <c r="D27" s="9">
        <v>16.817</v>
      </c>
      <c r="E27" s="9">
        <v>6.8170000000000002</v>
      </c>
      <c r="F27" s="9">
        <v>6.0019999999999998</v>
      </c>
      <c r="G27" s="9">
        <v>6.1020000000000003</v>
      </c>
      <c r="H27" s="9">
        <v>6.8</v>
      </c>
      <c r="I27" s="9">
        <v>7</v>
      </c>
      <c r="J27" s="9">
        <v>0.81699999999999995</v>
      </c>
      <c r="R27" s="8">
        <v>3795823</v>
      </c>
      <c r="S27" s="41">
        <v>3795823</v>
      </c>
      <c r="T27" s="41">
        <f>R27</f>
        <v>3795823</v>
      </c>
    </row>
    <row r="28" spans="3:20" ht="21" x14ac:dyDescent="0.25">
      <c r="C28" s="34" t="s">
        <v>35</v>
      </c>
      <c r="D28" s="9">
        <v>16.817</v>
      </c>
      <c r="E28" s="9">
        <v>6.8170000000000002</v>
      </c>
      <c r="F28" s="9">
        <v>6.0019999999999998</v>
      </c>
      <c r="G28" s="9">
        <v>6.1020000000000003</v>
      </c>
      <c r="H28" s="9">
        <v>6.8</v>
      </c>
      <c r="I28" s="9">
        <v>7</v>
      </c>
      <c r="J28" s="9">
        <v>0.81699999999999995</v>
      </c>
      <c r="S28" s="53" t="s">
        <v>52</v>
      </c>
      <c r="T28" s="54" t="s">
        <v>51</v>
      </c>
    </row>
    <row r="29" spans="3:20" ht="21" x14ac:dyDescent="0.2">
      <c r="C29" s="34" t="s">
        <v>36</v>
      </c>
      <c r="D29" s="9">
        <v>16.817</v>
      </c>
      <c r="E29" s="9">
        <v>6.8170000000000002</v>
      </c>
      <c r="F29" s="9">
        <v>6.0019999999999998</v>
      </c>
      <c r="G29" s="9">
        <v>6.1020000000000003</v>
      </c>
      <c r="H29" s="9">
        <v>6.8</v>
      </c>
      <c r="I29" s="9">
        <v>7</v>
      </c>
      <c r="J29" s="9">
        <v>0.81699999999999995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972F6-4F3F-1640-A9A7-F9AC730BD4BC}">
  <sheetPr>
    <tabColor theme="4" tint="0.79998168889431442"/>
  </sheetPr>
  <dimension ref="D17:AK62"/>
  <sheetViews>
    <sheetView showGridLines="0" zoomScale="80" zoomScaleNormal="80" workbookViewId="0">
      <selection activeCell="J4" sqref="J4"/>
    </sheetView>
  </sheetViews>
  <sheetFormatPr baseColWidth="10" defaultRowHeight="31" customHeight="1" x14ac:dyDescent="0.2"/>
  <cols>
    <col min="1" max="1" width="10.83203125" style="55"/>
    <col min="2" max="2" width="3.5" style="55" customWidth="1"/>
    <col min="3" max="3" width="10.83203125" style="55"/>
    <col min="4" max="4" width="47.5" style="55" bestFit="1" customWidth="1"/>
    <col min="5" max="5" width="15.1640625" style="55" bestFit="1" customWidth="1"/>
    <col min="6" max="6" width="22" style="55" bestFit="1" customWidth="1"/>
    <col min="7" max="7" width="10.83203125" style="55"/>
    <col min="8" max="8" width="11.5" style="55" bestFit="1" customWidth="1"/>
    <col min="9" max="9" width="10.83203125" style="55"/>
    <col min="10" max="10" width="47.5" style="55" bestFit="1" customWidth="1"/>
    <col min="11" max="11" width="15.1640625" style="55" bestFit="1" customWidth="1"/>
    <col min="12" max="12" width="28.6640625" style="55" bestFit="1" customWidth="1"/>
    <col min="13" max="14" width="10.83203125" style="55"/>
    <col min="15" max="15" width="17.33203125" style="55" bestFit="1" customWidth="1"/>
    <col min="16" max="16" width="16.1640625" style="55" bestFit="1" customWidth="1"/>
    <col min="17" max="17" width="10.83203125" style="55" bestFit="1" customWidth="1"/>
    <col min="18" max="30" width="10.83203125" style="55"/>
    <col min="31" max="31" width="17.33203125" style="55" bestFit="1" customWidth="1"/>
    <col min="32" max="32" width="11" style="55" bestFit="1" customWidth="1"/>
    <col min="33" max="33" width="11.1640625" style="55" bestFit="1" customWidth="1"/>
    <col min="34" max="16384" width="10.83203125" style="55"/>
  </cols>
  <sheetData>
    <row r="17" spans="4:37" ht="31" customHeight="1" x14ac:dyDescent="0.2">
      <c r="AC17" s="91"/>
      <c r="AD17" s="91"/>
      <c r="AE17" s="91"/>
      <c r="AF17" s="91"/>
      <c r="AG17" s="91"/>
      <c r="AH17" s="91"/>
      <c r="AI17" s="91"/>
      <c r="AJ17" s="91"/>
      <c r="AK17" s="91"/>
    </row>
    <row r="18" spans="4:37" ht="31" customHeight="1" x14ac:dyDescent="0.2">
      <c r="AC18" s="91"/>
      <c r="AD18" s="91"/>
      <c r="AE18" s="91"/>
      <c r="AF18" s="91"/>
      <c r="AG18" s="91"/>
      <c r="AH18" s="91"/>
      <c r="AI18" s="91"/>
      <c r="AJ18" s="91"/>
      <c r="AK18" s="91"/>
    </row>
    <row r="19" spans="4:37" ht="31" customHeight="1" x14ac:dyDescent="0.2">
      <c r="D19" s="74" t="s">
        <v>53</v>
      </c>
      <c r="E19" s="74" t="s">
        <v>54</v>
      </c>
      <c r="F19" s="74" t="s">
        <v>55</v>
      </c>
      <c r="J19" s="73" t="s">
        <v>53</v>
      </c>
      <c r="K19" s="73" t="s">
        <v>54</v>
      </c>
      <c r="L19" s="73" t="s">
        <v>56</v>
      </c>
      <c r="O19" s="92" t="s">
        <v>147</v>
      </c>
      <c r="P19" s="92" t="s">
        <v>148</v>
      </c>
      <c r="Q19" s="92" t="s">
        <v>149</v>
      </c>
      <c r="AC19" s="91"/>
      <c r="AD19" s="91"/>
      <c r="AE19" s="82"/>
      <c r="AF19" s="91"/>
      <c r="AG19" s="91"/>
      <c r="AH19" s="91"/>
      <c r="AI19" s="91"/>
      <c r="AJ19" s="91"/>
      <c r="AK19" s="91"/>
    </row>
    <row r="20" spans="4:37" ht="31" customHeight="1" x14ac:dyDescent="0.2">
      <c r="D20" s="55" t="s">
        <v>60</v>
      </c>
      <c r="E20" s="55">
        <v>4280674097</v>
      </c>
      <c r="F20" s="65"/>
      <c r="J20" s="56" t="s">
        <v>60</v>
      </c>
      <c r="K20" s="57">
        <v>42806</v>
      </c>
      <c r="L20" s="66">
        <v>42806</v>
      </c>
      <c r="O20" t="s">
        <v>150</v>
      </c>
      <c r="P20" t="s">
        <v>151</v>
      </c>
      <c r="Q20" s="18">
        <v>189472292</v>
      </c>
      <c r="AC20" s="91"/>
      <c r="AD20" s="91"/>
      <c r="AE20" s="82"/>
      <c r="AF20" s="91"/>
      <c r="AG20" s="91"/>
      <c r="AH20" s="91"/>
      <c r="AI20" s="91"/>
      <c r="AJ20" s="91"/>
      <c r="AK20" s="91"/>
    </row>
    <row r="21" spans="4:37" ht="31" customHeight="1" x14ac:dyDescent="0.2">
      <c r="D21" s="55" t="s">
        <v>62</v>
      </c>
      <c r="E21" s="55">
        <v>4280676783</v>
      </c>
      <c r="F21" s="65"/>
      <c r="J21" s="56" t="s">
        <v>62</v>
      </c>
      <c r="K21" s="57">
        <v>42888</v>
      </c>
      <c r="L21" s="66">
        <v>42888</v>
      </c>
      <c r="O21" t="s">
        <v>152</v>
      </c>
      <c r="P21" t="s">
        <v>153</v>
      </c>
      <c r="Q21" s="18">
        <v>696174857</v>
      </c>
      <c r="AC21" s="91"/>
      <c r="AD21" s="91"/>
      <c r="AE21" s="82"/>
      <c r="AF21" s="91"/>
      <c r="AG21" s="91"/>
      <c r="AH21" s="91"/>
      <c r="AI21" s="91"/>
      <c r="AJ21" s="91"/>
      <c r="AK21" s="91"/>
    </row>
    <row r="22" spans="4:37" ht="31" customHeight="1" x14ac:dyDescent="0.2">
      <c r="D22" s="55" t="s">
        <v>64</v>
      </c>
      <c r="E22" s="55">
        <v>4280679469</v>
      </c>
      <c r="F22" s="65"/>
      <c r="J22" s="56" t="s">
        <v>64</v>
      </c>
      <c r="K22" s="57">
        <v>42970</v>
      </c>
      <c r="L22" s="66">
        <v>42970</v>
      </c>
      <c r="O22" t="s">
        <v>154</v>
      </c>
      <c r="P22" t="s">
        <v>155</v>
      </c>
      <c r="Q22" s="18">
        <v>143217381</v>
      </c>
      <c r="AC22" s="91"/>
      <c r="AD22" s="91"/>
      <c r="AE22" s="82"/>
      <c r="AF22" s="91"/>
      <c r="AG22" s="91"/>
      <c r="AH22" s="91"/>
      <c r="AI22" s="91"/>
      <c r="AJ22" s="91"/>
      <c r="AK22" s="91"/>
    </row>
    <row r="23" spans="4:37" ht="31" customHeight="1" x14ac:dyDescent="0.2">
      <c r="D23" s="55" t="s">
        <v>66</v>
      </c>
      <c r="E23" s="55">
        <v>4280682155</v>
      </c>
      <c r="F23" s="65"/>
      <c r="J23" s="56" t="s">
        <v>66</v>
      </c>
      <c r="K23" s="57">
        <v>43052</v>
      </c>
      <c r="L23" s="66">
        <v>43052</v>
      </c>
      <c r="O23" t="s">
        <v>156</v>
      </c>
      <c r="P23" t="s">
        <v>157</v>
      </c>
      <c r="Q23" s="18">
        <v>667786512</v>
      </c>
      <c r="AC23" s="91"/>
      <c r="AD23" s="91"/>
      <c r="AE23" s="82"/>
      <c r="AF23" s="91"/>
      <c r="AG23" s="91"/>
      <c r="AH23" s="91"/>
      <c r="AI23" s="91"/>
      <c r="AJ23" s="91"/>
      <c r="AK23" s="91"/>
    </row>
    <row r="24" spans="4:37" ht="31" customHeight="1" x14ac:dyDescent="0.2">
      <c r="D24" s="55" t="s">
        <v>68</v>
      </c>
      <c r="E24" s="55">
        <v>4280684841</v>
      </c>
      <c r="F24" s="65"/>
      <c r="J24" s="56" t="s">
        <v>68</v>
      </c>
      <c r="K24" s="57">
        <v>43134</v>
      </c>
      <c r="L24" s="66">
        <v>43134</v>
      </c>
      <c r="O24" t="s">
        <v>158</v>
      </c>
      <c r="P24" t="s">
        <v>159</v>
      </c>
      <c r="Q24" s="18">
        <v>825226677</v>
      </c>
      <c r="AC24" s="91"/>
      <c r="AD24" s="91"/>
      <c r="AE24" s="82"/>
      <c r="AF24" s="91"/>
      <c r="AG24" s="91"/>
      <c r="AH24" s="91"/>
      <c r="AI24" s="91"/>
      <c r="AJ24" s="91"/>
      <c r="AK24" s="91"/>
    </row>
    <row r="25" spans="4:37" ht="31" customHeight="1" x14ac:dyDescent="0.2">
      <c r="D25" s="55" t="s">
        <v>70</v>
      </c>
      <c r="E25" s="55">
        <v>4280687527</v>
      </c>
      <c r="F25" s="65"/>
      <c r="J25" s="56" t="s">
        <v>70</v>
      </c>
      <c r="K25" s="57">
        <v>43216</v>
      </c>
      <c r="L25" s="66">
        <v>43216</v>
      </c>
      <c r="O25" t="s">
        <v>160</v>
      </c>
      <c r="P25" t="s">
        <v>161</v>
      </c>
      <c r="Q25" s="18">
        <v>116457964</v>
      </c>
      <c r="AC25" s="91"/>
      <c r="AD25" s="91"/>
      <c r="AE25" s="82"/>
      <c r="AF25" s="91"/>
      <c r="AG25" s="91"/>
      <c r="AH25" s="91"/>
      <c r="AI25" s="91"/>
      <c r="AJ25" s="91"/>
      <c r="AK25" s="91"/>
    </row>
    <row r="26" spans="4:37" ht="31" customHeight="1" x14ac:dyDescent="0.2">
      <c r="D26" s="55" t="s">
        <v>72</v>
      </c>
      <c r="E26" s="55">
        <v>4280690213</v>
      </c>
      <c r="F26" s="65"/>
      <c r="J26" s="56" t="s">
        <v>72</v>
      </c>
      <c r="K26" s="57">
        <v>43298</v>
      </c>
      <c r="L26" s="66">
        <v>43298</v>
      </c>
      <c r="O26" t="s">
        <v>162</v>
      </c>
      <c r="P26" t="s">
        <v>163</v>
      </c>
      <c r="Q26" s="18">
        <v>939893745</v>
      </c>
      <c r="AC26" s="91"/>
      <c r="AD26" s="91"/>
      <c r="AE26" s="82"/>
      <c r="AF26" s="91"/>
      <c r="AG26" s="91"/>
      <c r="AH26" s="91"/>
      <c r="AI26" s="91"/>
      <c r="AJ26" s="91"/>
      <c r="AK26" s="91"/>
    </row>
    <row r="27" spans="4:37" ht="31" customHeight="1" x14ac:dyDescent="0.2">
      <c r="D27" s="55" t="s">
        <v>74</v>
      </c>
      <c r="E27" s="55">
        <v>4280692899</v>
      </c>
      <c r="F27" s="65"/>
      <c r="J27" s="56" t="s">
        <v>74</v>
      </c>
      <c r="K27" s="57">
        <v>43380</v>
      </c>
      <c r="L27" s="66">
        <v>43380</v>
      </c>
      <c r="O27" t="s">
        <v>164</v>
      </c>
      <c r="P27" t="s">
        <v>165</v>
      </c>
      <c r="Q27" s="18">
        <v>726969236</v>
      </c>
      <c r="AC27" s="91"/>
      <c r="AD27" s="91"/>
      <c r="AE27" s="82"/>
      <c r="AF27" s="91"/>
      <c r="AG27" s="91"/>
      <c r="AH27" s="91"/>
      <c r="AI27" s="91"/>
      <c r="AJ27" s="91"/>
      <c r="AK27" s="91"/>
    </row>
    <row r="28" spans="4:37" ht="31" customHeight="1" x14ac:dyDescent="0.2">
      <c r="D28" s="55" t="s">
        <v>76</v>
      </c>
      <c r="E28" s="55">
        <v>4280695585</v>
      </c>
      <c r="F28" s="65"/>
      <c r="J28" s="56" t="s">
        <v>76</v>
      </c>
      <c r="K28" s="57">
        <v>43462</v>
      </c>
      <c r="L28" s="66">
        <v>43462</v>
      </c>
      <c r="O28" t="s">
        <v>166</v>
      </c>
      <c r="P28" t="s">
        <v>167</v>
      </c>
      <c r="Q28" s="18">
        <v>268356467</v>
      </c>
      <c r="AC28" s="91"/>
      <c r="AD28" s="91"/>
      <c r="AE28" s="82"/>
      <c r="AF28" s="91"/>
      <c r="AG28" s="91"/>
      <c r="AH28" s="91"/>
      <c r="AI28" s="91"/>
      <c r="AJ28" s="91"/>
      <c r="AK28" s="91"/>
    </row>
    <row r="29" spans="4:37" ht="31" customHeight="1" x14ac:dyDescent="0.2">
      <c r="D29" s="55" t="s">
        <v>78</v>
      </c>
      <c r="E29" s="55">
        <v>4280698271</v>
      </c>
      <c r="F29" s="65"/>
      <c r="J29" s="56" t="s">
        <v>78</v>
      </c>
      <c r="K29" s="57">
        <v>43544</v>
      </c>
      <c r="L29" s="66">
        <v>43544</v>
      </c>
      <c r="O29" t="s">
        <v>168</v>
      </c>
      <c r="P29" t="s">
        <v>169</v>
      </c>
      <c r="Q29" s="18">
        <v>491717665</v>
      </c>
      <c r="AC29" s="91"/>
      <c r="AD29" s="91"/>
      <c r="AE29" s="82"/>
      <c r="AF29" s="91"/>
      <c r="AG29" s="91"/>
      <c r="AH29" s="91"/>
      <c r="AI29" s="91"/>
      <c r="AJ29" s="91"/>
      <c r="AK29" s="91"/>
    </row>
    <row r="30" spans="4:37" ht="31" customHeight="1" x14ac:dyDescent="0.2">
      <c r="D30" s="55" t="s">
        <v>80</v>
      </c>
      <c r="E30" s="55">
        <v>4280700957</v>
      </c>
      <c r="F30" s="65"/>
      <c r="J30" s="56" t="s">
        <v>80</v>
      </c>
      <c r="K30" s="57">
        <v>43626</v>
      </c>
      <c r="L30" s="66">
        <v>43626</v>
      </c>
      <c r="O30" t="s">
        <v>170</v>
      </c>
      <c r="P30" t="s">
        <v>151</v>
      </c>
      <c r="Q30" s="18">
        <v>224798462</v>
      </c>
      <c r="AC30" s="91"/>
      <c r="AD30" s="91"/>
      <c r="AE30" s="82"/>
      <c r="AF30" s="91"/>
      <c r="AG30" s="91"/>
      <c r="AH30" s="91"/>
      <c r="AI30" s="91"/>
      <c r="AJ30" s="91"/>
      <c r="AK30" s="91"/>
    </row>
    <row r="31" spans="4:37" ht="31" customHeight="1" x14ac:dyDescent="0.2">
      <c r="D31" s="55" t="s">
        <v>82</v>
      </c>
      <c r="E31" s="55">
        <v>4280703643</v>
      </c>
      <c r="F31" s="65"/>
      <c r="J31" s="56" t="s">
        <v>82</v>
      </c>
      <c r="K31" s="57">
        <v>43708</v>
      </c>
      <c r="L31" s="66">
        <v>43708</v>
      </c>
      <c r="O31" t="s">
        <v>171</v>
      </c>
      <c r="P31" t="s">
        <v>153</v>
      </c>
      <c r="Q31" s="18">
        <v>771827241</v>
      </c>
      <c r="AC31" s="91"/>
      <c r="AD31" s="91"/>
      <c r="AE31" s="82"/>
      <c r="AF31" s="91"/>
      <c r="AG31" s="91"/>
      <c r="AH31" s="91"/>
      <c r="AI31" s="91"/>
      <c r="AJ31" s="91"/>
      <c r="AK31" s="91"/>
    </row>
    <row r="32" spans="4:37" ht="31" customHeight="1" x14ac:dyDescent="0.2">
      <c r="D32" s="55" t="s">
        <v>84</v>
      </c>
      <c r="E32" s="55">
        <v>4280706329</v>
      </c>
      <c r="F32" s="65"/>
      <c r="J32" s="56" t="s">
        <v>84</v>
      </c>
      <c r="K32" s="57">
        <v>43790</v>
      </c>
      <c r="L32" s="66">
        <v>43790</v>
      </c>
      <c r="O32" t="s">
        <v>172</v>
      </c>
      <c r="P32" t="s">
        <v>155</v>
      </c>
      <c r="Q32" s="18">
        <v>455659987</v>
      </c>
      <c r="AC32" s="91"/>
      <c r="AD32" s="91"/>
      <c r="AE32" s="82"/>
      <c r="AF32" s="91"/>
      <c r="AG32" s="91"/>
      <c r="AH32" s="91"/>
      <c r="AI32" s="91"/>
      <c r="AJ32" s="91"/>
      <c r="AK32" s="91"/>
    </row>
    <row r="33" spans="4:37" ht="31" customHeight="1" x14ac:dyDescent="0.2">
      <c r="D33" s="55" t="s">
        <v>86</v>
      </c>
      <c r="E33" s="55">
        <v>4280709015</v>
      </c>
      <c r="F33" s="65"/>
      <c r="J33" s="56" t="s">
        <v>86</v>
      </c>
      <c r="K33" s="57">
        <v>43872</v>
      </c>
      <c r="L33" s="66">
        <v>43872</v>
      </c>
      <c r="O33" t="s">
        <v>173</v>
      </c>
      <c r="P33" t="s">
        <v>157</v>
      </c>
      <c r="Q33" s="18">
        <v>344317327</v>
      </c>
      <c r="AC33" s="91"/>
      <c r="AD33" s="91"/>
      <c r="AE33" s="82"/>
      <c r="AF33" s="91"/>
      <c r="AG33" s="91"/>
      <c r="AH33" s="91"/>
      <c r="AI33" s="91"/>
      <c r="AJ33" s="91"/>
      <c r="AK33" s="91"/>
    </row>
    <row r="34" spans="4:37" ht="31" customHeight="1" x14ac:dyDescent="0.2">
      <c r="D34" s="55" t="s">
        <v>88</v>
      </c>
      <c r="E34" s="55">
        <v>4280711701</v>
      </c>
      <c r="F34" s="65"/>
      <c r="J34" s="56" t="s">
        <v>88</v>
      </c>
      <c r="K34" s="57">
        <v>43954</v>
      </c>
      <c r="L34" s="66">
        <v>43954</v>
      </c>
      <c r="O34" t="s">
        <v>174</v>
      </c>
      <c r="P34" t="s">
        <v>159</v>
      </c>
      <c r="Q34" s="18">
        <v>625196215</v>
      </c>
      <c r="AC34" s="91"/>
      <c r="AD34" s="91"/>
      <c r="AE34" s="82"/>
      <c r="AF34" s="91"/>
      <c r="AG34" s="91"/>
      <c r="AH34" s="91"/>
      <c r="AI34" s="91"/>
      <c r="AJ34" s="91"/>
      <c r="AK34" s="91"/>
    </row>
    <row r="35" spans="4:37" ht="31" customHeight="1" x14ac:dyDescent="0.2">
      <c r="D35" s="55" t="s">
        <v>90</v>
      </c>
      <c r="E35" s="55">
        <v>4280714387</v>
      </c>
      <c r="F35" s="65"/>
      <c r="J35" s="56" t="s">
        <v>90</v>
      </c>
      <c r="K35" s="57">
        <v>44036</v>
      </c>
      <c r="L35" s="66">
        <v>44036</v>
      </c>
      <c r="O35" t="s">
        <v>175</v>
      </c>
      <c r="P35" t="s">
        <v>161</v>
      </c>
      <c r="Q35" s="18">
        <v>169417967</v>
      </c>
      <c r="AC35" s="91"/>
      <c r="AD35" s="91"/>
      <c r="AE35" s="82"/>
      <c r="AF35" s="91"/>
      <c r="AG35" s="91"/>
      <c r="AH35" s="91"/>
      <c r="AI35" s="91"/>
      <c r="AJ35" s="91"/>
      <c r="AK35" s="91"/>
    </row>
    <row r="36" spans="4:37" ht="31" customHeight="1" x14ac:dyDescent="0.2">
      <c r="D36" s="55" t="s">
        <v>92</v>
      </c>
      <c r="E36" s="55">
        <v>4280717073</v>
      </c>
      <c r="F36" s="65"/>
      <c r="J36" s="56" t="s">
        <v>92</v>
      </c>
      <c r="K36" s="57">
        <v>44118</v>
      </c>
      <c r="L36" s="66">
        <v>44118</v>
      </c>
      <c r="O36" t="s">
        <v>176</v>
      </c>
      <c r="P36" t="s">
        <v>163</v>
      </c>
      <c r="Q36" s="18">
        <v>397186475</v>
      </c>
      <c r="AC36" s="91"/>
      <c r="AD36" s="91"/>
      <c r="AE36" s="82"/>
      <c r="AF36" s="91"/>
      <c r="AG36" s="91"/>
      <c r="AH36" s="91"/>
      <c r="AI36" s="91"/>
      <c r="AJ36" s="91"/>
      <c r="AK36" s="91"/>
    </row>
    <row r="37" spans="4:37" ht="31" customHeight="1" x14ac:dyDescent="0.2">
      <c r="D37" s="55" t="s">
        <v>94</v>
      </c>
      <c r="E37" s="55">
        <v>4280719759</v>
      </c>
      <c r="F37" s="65"/>
      <c r="J37" s="56" t="s">
        <v>94</v>
      </c>
      <c r="K37" s="57">
        <v>44200</v>
      </c>
      <c r="L37" s="66">
        <v>44200</v>
      </c>
      <c r="O37" t="s">
        <v>177</v>
      </c>
      <c r="P37" t="s">
        <v>165</v>
      </c>
      <c r="Q37" s="18">
        <v>888273434</v>
      </c>
      <c r="AC37" s="91"/>
      <c r="AD37" s="91"/>
      <c r="AE37" s="82"/>
      <c r="AF37" s="91"/>
      <c r="AG37" s="91"/>
      <c r="AH37" s="91"/>
      <c r="AI37" s="91"/>
      <c r="AJ37" s="91"/>
      <c r="AK37" s="91"/>
    </row>
    <row r="38" spans="4:37" ht="31" customHeight="1" x14ac:dyDescent="0.2">
      <c r="D38" s="55" t="s">
        <v>96</v>
      </c>
      <c r="E38" s="55">
        <v>4280722445</v>
      </c>
      <c r="F38" s="65"/>
      <c r="J38" s="56" t="s">
        <v>96</v>
      </c>
      <c r="K38" s="57">
        <v>44282</v>
      </c>
      <c r="L38" s="66">
        <v>44282</v>
      </c>
      <c r="O38" t="s">
        <v>178</v>
      </c>
      <c r="P38" t="s">
        <v>167</v>
      </c>
      <c r="Q38" s="18">
        <v>674932238</v>
      </c>
      <c r="AC38" s="91"/>
      <c r="AD38" s="91"/>
      <c r="AE38" s="82"/>
      <c r="AF38" s="91"/>
      <c r="AG38" s="91"/>
      <c r="AH38" s="91"/>
      <c r="AI38" s="91"/>
      <c r="AJ38" s="91"/>
      <c r="AK38" s="91"/>
    </row>
    <row r="39" spans="4:37" ht="31" customHeight="1" x14ac:dyDescent="0.2">
      <c r="D39" s="55" t="s">
        <v>98</v>
      </c>
      <c r="E39" s="55">
        <v>4280725131</v>
      </c>
      <c r="F39" s="65"/>
      <c r="J39" s="56" t="s">
        <v>98</v>
      </c>
      <c r="K39" s="57">
        <v>44364</v>
      </c>
      <c r="L39" s="66">
        <v>44364</v>
      </c>
      <c r="O39" t="s">
        <v>179</v>
      </c>
      <c r="P39" t="s">
        <v>169</v>
      </c>
      <c r="Q39" s="18">
        <v>544853963</v>
      </c>
      <c r="AC39" s="91"/>
      <c r="AD39" s="91"/>
      <c r="AE39" s="91"/>
      <c r="AF39" s="91"/>
      <c r="AG39" s="91"/>
      <c r="AH39" s="91"/>
      <c r="AI39" s="91"/>
      <c r="AJ39" s="91"/>
      <c r="AK39" s="91"/>
    </row>
    <row r="40" spans="4:37" ht="31" customHeight="1" x14ac:dyDescent="0.2">
      <c r="D40" s="55" t="s">
        <v>100</v>
      </c>
      <c r="E40" s="55">
        <v>4280727817</v>
      </c>
      <c r="F40" s="65"/>
      <c r="J40" s="56" t="s">
        <v>100</v>
      </c>
      <c r="K40" s="57">
        <v>44446</v>
      </c>
      <c r="L40" s="66">
        <v>44446</v>
      </c>
      <c r="O40" t="s">
        <v>180</v>
      </c>
      <c r="P40" t="s">
        <v>151</v>
      </c>
      <c r="Q40" s="18">
        <v>169684169</v>
      </c>
      <c r="AC40" s="91"/>
      <c r="AD40" s="91"/>
      <c r="AE40" s="91"/>
      <c r="AF40" s="91"/>
      <c r="AG40" s="91"/>
      <c r="AH40" s="91"/>
      <c r="AI40" s="91"/>
      <c r="AJ40" s="91"/>
      <c r="AK40" s="91"/>
    </row>
    <row r="41" spans="4:37" ht="31" customHeight="1" x14ac:dyDescent="0.2">
      <c r="D41" s="55" t="s">
        <v>101</v>
      </c>
      <c r="E41" s="55">
        <v>4280730503</v>
      </c>
      <c r="F41" s="65"/>
      <c r="J41" s="56" t="s">
        <v>101</v>
      </c>
      <c r="K41" s="57">
        <v>44528</v>
      </c>
      <c r="L41" s="66">
        <v>44528</v>
      </c>
      <c r="O41" t="s">
        <v>181</v>
      </c>
      <c r="P41" t="s">
        <v>153</v>
      </c>
      <c r="Q41" s="18">
        <v>969691512</v>
      </c>
      <c r="AC41" s="91"/>
      <c r="AD41" s="91"/>
      <c r="AE41" s="91"/>
      <c r="AF41" s="91"/>
      <c r="AG41" s="91"/>
      <c r="AH41" s="91"/>
      <c r="AI41" s="91"/>
      <c r="AJ41" s="91"/>
      <c r="AK41" s="91"/>
    </row>
    <row r="42" spans="4:37" ht="31" customHeight="1" x14ac:dyDescent="0.2">
      <c r="D42" s="55" t="s">
        <v>102</v>
      </c>
      <c r="E42" s="55">
        <v>4280733189</v>
      </c>
      <c r="F42" s="65"/>
      <c r="J42" s="56" t="s">
        <v>102</v>
      </c>
      <c r="K42" s="57">
        <v>44610</v>
      </c>
      <c r="L42" s="66">
        <v>44610</v>
      </c>
      <c r="O42" t="s">
        <v>182</v>
      </c>
      <c r="P42" t="s">
        <v>155</v>
      </c>
      <c r="Q42" s="18">
        <v>514791145</v>
      </c>
      <c r="AC42" s="91"/>
      <c r="AD42" s="91"/>
      <c r="AE42" s="91"/>
      <c r="AF42" s="91"/>
      <c r="AG42" s="91"/>
      <c r="AH42" s="91"/>
      <c r="AI42" s="91"/>
      <c r="AJ42" s="91"/>
      <c r="AK42" s="91"/>
    </row>
    <row r="43" spans="4:37" ht="31" customHeight="1" x14ac:dyDescent="0.2">
      <c r="D43" s="55" t="s">
        <v>103</v>
      </c>
      <c r="E43" s="55">
        <v>4280735875</v>
      </c>
      <c r="F43" s="65"/>
      <c r="J43" s="56" t="s">
        <v>103</v>
      </c>
      <c r="K43" s="57">
        <v>44692</v>
      </c>
      <c r="L43" s="66">
        <v>44692</v>
      </c>
      <c r="O43" t="s">
        <v>183</v>
      </c>
      <c r="P43" t="s">
        <v>157</v>
      </c>
      <c r="Q43" s="18">
        <v>973915589</v>
      </c>
      <c r="AC43" s="91"/>
      <c r="AD43" s="91"/>
      <c r="AE43" s="91"/>
      <c r="AF43" s="91"/>
      <c r="AG43" s="91"/>
      <c r="AH43" s="91"/>
      <c r="AI43" s="91"/>
      <c r="AJ43" s="91"/>
      <c r="AK43" s="91"/>
    </row>
    <row r="44" spans="4:37" ht="31" customHeight="1" x14ac:dyDescent="0.2">
      <c r="D44" s="55" t="s">
        <v>104</v>
      </c>
      <c r="E44" s="55">
        <v>4280738561</v>
      </c>
      <c r="F44" s="65"/>
      <c r="J44" s="56" t="s">
        <v>104</v>
      </c>
      <c r="K44" s="57">
        <v>44774</v>
      </c>
      <c r="L44" s="66">
        <v>44774</v>
      </c>
      <c r="O44" t="s">
        <v>184</v>
      </c>
      <c r="P44" t="s">
        <v>159</v>
      </c>
      <c r="Q44" s="18">
        <v>969813825</v>
      </c>
      <c r="AC44" s="91"/>
      <c r="AD44" s="91"/>
      <c r="AE44" s="91"/>
      <c r="AF44" s="91"/>
      <c r="AG44" s="91"/>
      <c r="AH44" s="91"/>
      <c r="AI44" s="91"/>
      <c r="AJ44" s="91"/>
      <c r="AK44" s="91"/>
    </row>
    <row r="45" spans="4:37" ht="31" customHeight="1" x14ac:dyDescent="0.2">
      <c r="D45" s="55" t="s">
        <v>105</v>
      </c>
      <c r="E45" s="55">
        <v>4280741247</v>
      </c>
      <c r="F45" s="65"/>
      <c r="J45" s="56" t="s">
        <v>105</v>
      </c>
      <c r="K45" s="57">
        <v>44856</v>
      </c>
      <c r="L45" s="66">
        <v>44856</v>
      </c>
      <c r="O45" t="s">
        <v>185</v>
      </c>
      <c r="P45" t="s">
        <v>161</v>
      </c>
      <c r="Q45" s="18">
        <v>579614774</v>
      </c>
      <c r="AC45" s="91"/>
      <c r="AD45" s="91"/>
      <c r="AE45" s="91"/>
      <c r="AF45" s="91"/>
      <c r="AG45" s="91"/>
      <c r="AH45" s="91"/>
      <c r="AI45" s="91"/>
      <c r="AJ45" s="91"/>
      <c r="AK45" s="91"/>
    </row>
    <row r="46" spans="4:37" ht="31" customHeight="1" x14ac:dyDescent="0.2">
      <c r="D46" s="55" t="s">
        <v>106</v>
      </c>
      <c r="E46" s="55">
        <v>4280743933</v>
      </c>
      <c r="F46" s="65"/>
      <c r="J46" s="56" t="s">
        <v>106</v>
      </c>
      <c r="K46" s="57">
        <v>44938</v>
      </c>
      <c r="L46" s="66">
        <v>44938</v>
      </c>
      <c r="O46" t="s">
        <v>186</v>
      </c>
      <c r="P46" t="s">
        <v>163</v>
      </c>
      <c r="Q46" s="18">
        <v>214652749</v>
      </c>
      <c r="AC46" s="91"/>
      <c r="AD46" s="91"/>
      <c r="AE46" s="91"/>
      <c r="AF46" s="91"/>
      <c r="AG46" s="91"/>
      <c r="AH46" s="91"/>
      <c r="AI46" s="91"/>
      <c r="AJ46" s="91"/>
      <c r="AK46" s="91"/>
    </row>
    <row r="47" spans="4:37" ht="31" customHeight="1" x14ac:dyDescent="0.2">
      <c r="D47" s="55" t="s">
        <v>107</v>
      </c>
      <c r="E47" s="55">
        <v>4280746619</v>
      </c>
      <c r="F47" s="65"/>
      <c r="J47" s="56" t="s">
        <v>107</v>
      </c>
      <c r="K47" s="57">
        <v>45020</v>
      </c>
      <c r="L47" s="66">
        <v>45020</v>
      </c>
      <c r="O47" t="s">
        <v>187</v>
      </c>
      <c r="P47" t="s">
        <v>165</v>
      </c>
      <c r="Q47" s="18">
        <v>568279926</v>
      </c>
      <c r="AC47" s="91"/>
      <c r="AD47" s="91"/>
      <c r="AE47" s="91"/>
      <c r="AF47" s="91"/>
      <c r="AG47" s="91"/>
      <c r="AH47" s="91"/>
      <c r="AI47" s="91"/>
      <c r="AJ47" s="91"/>
      <c r="AK47" s="91"/>
    </row>
    <row r="48" spans="4:37" ht="31" customHeight="1" x14ac:dyDescent="0.2">
      <c r="D48" s="55" t="s">
        <v>108</v>
      </c>
      <c r="E48" s="55">
        <v>4280749305</v>
      </c>
      <c r="F48" s="65"/>
      <c r="J48" s="56" t="s">
        <v>108</v>
      </c>
      <c r="K48" s="57">
        <v>45102</v>
      </c>
      <c r="L48" s="66">
        <v>45102</v>
      </c>
      <c r="O48" t="s">
        <v>188</v>
      </c>
      <c r="P48" t="s">
        <v>167</v>
      </c>
      <c r="Q48" s="18">
        <v>541486692</v>
      </c>
      <c r="AC48" s="91"/>
      <c r="AD48" s="91"/>
      <c r="AE48" s="91"/>
      <c r="AF48" s="91"/>
      <c r="AG48" s="91"/>
      <c r="AH48" s="91"/>
      <c r="AI48" s="91"/>
      <c r="AJ48" s="91"/>
      <c r="AK48" s="91"/>
    </row>
    <row r="49" spans="15:37" ht="31" customHeight="1" x14ac:dyDescent="0.2">
      <c r="O49" t="s">
        <v>189</v>
      </c>
      <c r="P49" t="s">
        <v>169</v>
      </c>
      <c r="Q49" s="18">
        <v>211996834</v>
      </c>
      <c r="AC49" s="91"/>
      <c r="AD49" s="91"/>
      <c r="AE49" s="91"/>
      <c r="AF49" s="91"/>
      <c r="AG49" s="91"/>
      <c r="AH49" s="91"/>
      <c r="AI49" s="91"/>
      <c r="AJ49" s="91"/>
      <c r="AK49" s="91"/>
    </row>
    <row r="50" spans="15:37" ht="31" customHeight="1" x14ac:dyDescent="0.2">
      <c r="O50" t="s">
        <v>190</v>
      </c>
      <c r="P50" t="s">
        <v>151</v>
      </c>
      <c r="Q50" s="18">
        <v>671558947</v>
      </c>
      <c r="AC50" s="91"/>
      <c r="AD50" s="91"/>
      <c r="AE50" s="91"/>
      <c r="AF50" s="91"/>
      <c r="AG50" s="91"/>
      <c r="AH50" s="91"/>
      <c r="AI50" s="91"/>
      <c r="AJ50" s="91"/>
      <c r="AK50" s="91"/>
    </row>
    <row r="51" spans="15:37" ht="31" customHeight="1" x14ac:dyDescent="0.2">
      <c r="O51" t="s">
        <v>191</v>
      </c>
      <c r="P51" t="s">
        <v>153</v>
      </c>
      <c r="Q51" s="18">
        <v>824594899</v>
      </c>
      <c r="AC51" s="91"/>
      <c r="AD51" s="91"/>
      <c r="AE51" s="91"/>
      <c r="AF51" s="91"/>
      <c r="AG51" s="91"/>
      <c r="AH51" s="91"/>
      <c r="AI51" s="91"/>
      <c r="AJ51" s="91"/>
      <c r="AK51" s="91"/>
    </row>
    <row r="52" spans="15:37" ht="31" customHeight="1" x14ac:dyDescent="0.2">
      <c r="O52" t="s">
        <v>192</v>
      </c>
      <c r="P52" t="s">
        <v>155</v>
      </c>
      <c r="Q52" s="18">
        <v>989966858</v>
      </c>
      <c r="AC52" s="91"/>
      <c r="AD52" s="91"/>
      <c r="AE52" s="91"/>
      <c r="AF52" s="91"/>
      <c r="AG52" s="91"/>
      <c r="AH52" s="91"/>
      <c r="AI52" s="91"/>
      <c r="AJ52" s="91"/>
      <c r="AK52" s="91"/>
    </row>
    <row r="53" spans="15:37" ht="31" customHeight="1" x14ac:dyDescent="0.2">
      <c r="O53" t="s">
        <v>193</v>
      </c>
      <c r="P53" t="s">
        <v>157</v>
      </c>
      <c r="Q53" s="18">
        <v>461312789</v>
      </c>
      <c r="AC53" s="91"/>
      <c r="AD53" s="91"/>
      <c r="AE53" s="91"/>
      <c r="AF53" s="91"/>
      <c r="AG53" s="91"/>
      <c r="AH53" s="91"/>
      <c r="AI53" s="91"/>
      <c r="AJ53" s="91"/>
      <c r="AK53" s="91"/>
    </row>
    <row r="54" spans="15:37" ht="31" customHeight="1" x14ac:dyDescent="0.2">
      <c r="O54" t="s">
        <v>194</v>
      </c>
      <c r="P54" t="s">
        <v>159</v>
      </c>
      <c r="Q54" s="18">
        <v>866432552</v>
      </c>
      <c r="AC54" s="91"/>
      <c r="AD54" s="91"/>
      <c r="AE54" s="91"/>
      <c r="AF54" s="91"/>
      <c r="AG54" s="91"/>
      <c r="AH54" s="91"/>
      <c r="AI54" s="91"/>
      <c r="AJ54" s="91"/>
      <c r="AK54" s="91"/>
    </row>
    <row r="55" spans="15:37" ht="31" customHeight="1" x14ac:dyDescent="0.2">
      <c r="O55" t="s">
        <v>195</v>
      </c>
      <c r="P55" t="s">
        <v>161</v>
      </c>
      <c r="Q55" s="18">
        <v>315645549</v>
      </c>
      <c r="AC55" s="91"/>
      <c r="AD55" s="91"/>
      <c r="AE55" s="91"/>
      <c r="AF55" s="91"/>
      <c r="AG55" s="91"/>
      <c r="AH55" s="91"/>
      <c r="AI55" s="91"/>
      <c r="AJ55" s="91"/>
      <c r="AK55" s="91"/>
    </row>
    <row r="56" spans="15:37" ht="31" customHeight="1" x14ac:dyDescent="0.2">
      <c r="O56" t="s">
        <v>196</v>
      </c>
      <c r="P56" t="s">
        <v>163</v>
      </c>
      <c r="Q56" s="18">
        <v>763843846</v>
      </c>
      <c r="AC56" s="91"/>
      <c r="AD56" s="91"/>
      <c r="AE56" s="91"/>
      <c r="AF56" s="91"/>
      <c r="AG56" s="91"/>
      <c r="AH56" s="91"/>
      <c r="AI56" s="91"/>
      <c r="AJ56" s="91"/>
      <c r="AK56" s="91"/>
    </row>
    <row r="57" spans="15:37" ht="31" customHeight="1" x14ac:dyDescent="0.2">
      <c r="O57" t="s">
        <v>197</v>
      </c>
      <c r="P57" t="s">
        <v>165</v>
      </c>
      <c r="Q57" s="18">
        <v>774546368</v>
      </c>
      <c r="AC57" s="91"/>
      <c r="AD57" s="91"/>
      <c r="AE57" s="91"/>
      <c r="AF57" s="91"/>
      <c r="AG57" s="91"/>
      <c r="AH57" s="91"/>
      <c r="AI57" s="91"/>
      <c r="AJ57" s="91"/>
      <c r="AK57" s="91"/>
    </row>
    <row r="58" spans="15:37" ht="31" customHeight="1" x14ac:dyDescent="0.2">
      <c r="O58" t="s">
        <v>198</v>
      </c>
      <c r="P58" t="s">
        <v>167</v>
      </c>
      <c r="Q58" s="18">
        <v>721139147</v>
      </c>
      <c r="AC58" s="91"/>
      <c r="AD58" s="91"/>
      <c r="AE58" s="91"/>
      <c r="AF58" s="91"/>
      <c r="AG58" s="91"/>
      <c r="AH58" s="91"/>
      <c r="AI58" s="91"/>
      <c r="AJ58" s="91"/>
      <c r="AK58" s="91"/>
    </row>
    <row r="59" spans="15:37" ht="31" customHeight="1" x14ac:dyDescent="0.2">
      <c r="O59" t="s">
        <v>199</v>
      </c>
      <c r="P59" t="s">
        <v>169</v>
      </c>
      <c r="Q59" s="18">
        <v>269133326</v>
      </c>
      <c r="AC59" s="91"/>
      <c r="AD59" s="91"/>
      <c r="AE59" s="91"/>
      <c r="AF59" s="91"/>
      <c r="AG59" s="91"/>
      <c r="AH59" s="91"/>
      <c r="AI59" s="91"/>
      <c r="AJ59" s="91"/>
      <c r="AK59" s="91"/>
    </row>
    <row r="60" spans="15:37" ht="31" customHeight="1" x14ac:dyDescent="0.2">
      <c r="O60" t="s">
        <v>200</v>
      </c>
      <c r="P60" t="s">
        <v>151</v>
      </c>
      <c r="Q60" s="18">
        <v>421997798</v>
      </c>
      <c r="AC60" s="91"/>
      <c r="AD60" s="91"/>
      <c r="AE60" s="91"/>
      <c r="AF60" s="91"/>
      <c r="AG60" s="91"/>
      <c r="AH60" s="91"/>
      <c r="AI60" s="91"/>
      <c r="AJ60" s="91"/>
      <c r="AK60" s="91"/>
    </row>
    <row r="61" spans="15:37" ht="31" customHeight="1" x14ac:dyDescent="0.2">
      <c r="O61" t="s">
        <v>201</v>
      </c>
      <c r="P61" t="s">
        <v>153</v>
      </c>
      <c r="Q61" s="18">
        <v>143411286</v>
      </c>
      <c r="AC61" s="91"/>
      <c r="AD61" s="91"/>
      <c r="AE61" s="91"/>
      <c r="AF61" s="91"/>
      <c r="AG61" s="91"/>
      <c r="AH61" s="91"/>
      <c r="AI61" s="91"/>
      <c r="AJ61" s="91"/>
      <c r="AK61" s="91"/>
    </row>
    <row r="62" spans="15:37" ht="31" customHeight="1" x14ac:dyDescent="0.2">
      <c r="O62" t="s">
        <v>202</v>
      </c>
      <c r="P62" t="s">
        <v>155</v>
      </c>
      <c r="Q62" s="18">
        <v>257872353</v>
      </c>
      <c r="AC62" s="91"/>
      <c r="AD62" s="91"/>
      <c r="AE62" s="91"/>
      <c r="AF62" s="91"/>
      <c r="AG62" s="91"/>
      <c r="AH62" s="91"/>
      <c r="AI62" s="91"/>
      <c r="AJ62" s="91"/>
      <c r="AK62" s="9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643D-1C3D-964C-8706-17E088C54C10}">
  <sheetPr>
    <tabColor theme="4" tint="0.59999389629810485"/>
  </sheetPr>
  <dimension ref="A26:Y52"/>
  <sheetViews>
    <sheetView showGridLines="0" workbookViewId="0">
      <selection activeCell="H5" sqref="H5"/>
    </sheetView>
  </sheetViews>
  <sheetFormatPr baseColWidth="10" defaultColWidth="7.1640625" defaultRowHeight="16" x14ac:dyDescent="0.2"/>
  <cols>
    <col min="1" max="1" width="27.33203125" customWidth="1"/>
    <col min="2" max="2" width="18" bestFit="1" customWidth="1"/>
    <col min="3" max="3" width="17.33203125" bestFit="1" customWidth="1"/>
    <col min="4" max="4" width="20.5" bestFit="1" customWidth="1"/>
    <col min="5" max="5" width="12.6640625" bestFit="1" customWidth="1"/>
    <col min="6" max="6" width="19.33203125" bestFit="1" customWidth="1"/>
    <col min="8" max="8" width="16.33203125" bestFit="1" customWidth="1"/>
    <col min="9" max="9" width="6.83203125" bestFit="1" customWidth="1"/>
    <col min="10" max="10" width="23.1640625" bestFit="1" customWidth="1"/>
    <col min="11" max="11" width="8.33203125" customWidth="1"/>
    <col min="12" max="12" width="7.1640625" customWidth="1"/>
    <col min="13" max="14" width="0.1640625" customWidth="1"/>
    <col min="15" max="15" width="16.33203125" bestFit="1" customWidth="1"/>
    <col min="16" max="16" width="6.83203125" bestFit="1" customWidth="1"/>
    <col min="17" max="17" width="23.1640625" bestFit="1" customWidth="1"/>
    <col min="20" max="20" width="3.1640625" bestFit="1" customWidth="1"/>
    <col min="21" max="21" width="40.33203125" bestFit="1" customWidth="1"/>
    <col min="22" max="22" width="20.6640625" bestFit="1" customWidth="1"/>
    <col min="23" max="23" width="8.83203125" bestFit="1" customWidth="1"/>
    <col min="24" max="25" width="9.1640625" bestFit="1" customWidth="1"/>
  </cols>
  <sheetData>
    <row r="26" spans="1:25" ht="21" x14ac:dyDescent="0.2">
      <c r="A26" s="59"/>
      <c r="B26" s="67" t="s">
        <v>109</v>
      </c>
      <c r="C26" s="67" t="s">
        <v>112</v>
      </c>
      <c r="D26" s="67" t="s">
        <v>216</v>
      </c>
      <c r="E26" s="69" t="s">
        <v>114</v>
      </c>
      <c r="G26" s="59"/>
      <c r="H26" s="67" t="s">
        <v>115</v>
      </c>
      <c r="I26" s="67" t="s">
        <v>116</v>
      </c>
      <c r="J26" s="67" t="s">
        <v>117</v>
      </c>
      <c r="O26" s="67" t="s">
        <v>115</v>
      </c>
      <c r="P26" s="67" t="s">
        <v>116</v>
      </c>
      <c r="Q26" s="69" t="s">
        <v>117</v>
      </c>
      <c r="T26" s="81"/>
      <c r="U26" s="67" t="s">
        <v>204</v>
      </c>
      <c r="V26" s="67" t="s">
        <v>205</v>
      </c>
      <c r="W26" s="83" t="s">
        <v>218</v>
      </c>
      <c r="X26" s="83" t="s">
        <v>219</v>
      </c>
      <c r="Y26" s="83" t="s">
        <v>220</v>
      </c>
    </row>
    <row r="27" spans="1:25" x14ac:dyDescent="0.2">
      <c r="B27" t="s">
        <v>61</v>
      </c>
      <c r="C27" s="61">
        <f ca="1">RANDBETWEEN(1700,2500)</f>
        <v>1910</v>
      </c>
      <c r="D27" s="61">
        <f ca="1">RANDBETWEEN(1700,2500)</f>
        <v>1902</v>
      </c>
      <c r="E27">
        <f ca="1">C27-D27</f>
        <v>8</v>
      </c>
      <c r="H27" t="s">
        <v>61</v>
      </c>
      <c r="I27">
        <v>8</v>
      </c>
      <c r="J27" s="63" t="s">
        <v>120</v>
      </c>
      <c r="O27" t="s">
        <v>61</v>
      </c>
      <c r="P27">
        <v>8</v>
      </c>
      <c r="Q27">
        <v>8</v>
      </c>
      <c r="T27" s="82"/>
      <c r="U27" t="s">
        <v>206</v>
      </c>
      <c r="V27" s="80">
        <v>26373</v>
      </c>
      <c r="W27" s="87">
        <v>26373</v>
      </c>
      <c r="X27" s="87">
        <v>26373</v>
      </c>
      <c r="Y27" s="87">
        <v>26373</v>
      </c>
    </row>
    <row r="28" spans="1:25" x14ac:dyDescent="0.2">
      <c r="B28" t="s">
        <v>63</v>
      </c>
      <c r="C28" s="61">
        <f t="shared" ref="C28:D52" ca="1" si="0">RANDBETWEEN(1700,2500)</f>
        <v>2156</v>
      </c>
      <c r="D28" s="61">
        <f t="shared" ca="1" si="0"/>
        <v>2457</v>
      </c>
      <c r="E28">
        <f t="shared" ref="E28:E52" ca="1" si="1">C28-D28</f>
        <v>-301</v>
      </c>
      <c r="H28" t="s">
        <v>63</v>
      </c>
      <c r="I28">
        <v>7</v>
      </c>
      <c r="J28" s="63" t="s">
        <v>120</v>
      </c>
      <c r="O28" t="s">
        <v>63</v>
      </c>
      <c r="P28">
        <v>7</v>
      </c>
      <c r="Q28">
        <v>7</v>
      </c>
      <c r="T28" s="82"/>
      <c r="U28" t="s">
        <v>207</v>
      </c>
      <c r="V28" s="80">
        <v>34621</v>
      </c>
      <c r="W28" s="87">
        <v>34621</v>
      </c>
      <c r="X28" s="87">
        <v>34621</v>
      </c>
      <c r="Y28" s="87">
        <v>34621</v>
      </c>
    </row>
    <row r="29" spans="1:25" x14ac:dyDescent="0.2">
      <c r="B29" t="s">
        <v>65</v>
      </c>
      <c r="C29" s="61">
        <f t="shared" ca="1" si="0"/>
        <v>1891</v>
      </c>
      <c r="D29" s="61">
        <f ca="1">RANDBETWEEN(1700,2500)</f>
        <v>2217</v>
      </c>
      <c r="E29">
        <f t="shared" ca="1" si="1"/>
        <v>-326</v>
      </c>
      <c r="H29" t="s">
        <v>65</v>
      </c>
      <c r="I29">
        <v>9</v>
      </c>
      <c r="J29" s="63" t="s">
        <v>120</v>
      </c>
      <c r="O29" t="s">
        <v>65</v>
      </c>
      <c r="P29">
        <v>9</v>
      </c>
      <c r="Q29">
        <v>9</v>
      </c>
      <c r="T29" s="82"/>
      <c r="U29" t="s">
        <v>208</v>
      </c>
      <c r="V29" s="80">
        <v>37244</v>
      </c>
      <c r="W29" s="87">
        <v>37244</v>
      </c>
      <c r="X29" s="87">
        <v>37244</v>
      </c>
      <c r="Y29" s="87">
        <v>37244</v>
      </c>
    </row>
    <row r="30" spans="1:25" x14ac:dyDescent="0.2">
      <c r="B30" t="s">
        <v>67</v>
      </c>
      <c r="C30" s="61">
        <f t="shared" ca="1" si="0"/>
        <v>2330</v>
      </c>
      <c r="D30" s="61">
        <f t="shared" ca="1" si="0"/>
        <v>1891</v>
      </c>
      <c r="E30">
        <f t="shared" ca="1" si="1"/>
        <v>439</v>
      </c>
      <c r="H30" t="s">
        <v>67</v>
      </c>
      <c r="I30">
        <v>1</v>
      </c>
      <c r="J30" s="62" t="s">
        <v>127</v>
      </c>
      <c r="O30" t="s">
        <v>67</v>
      </c>
      <c r="P30">
        <v>1</v>
      </c>
      <c r="Q30">
        <v>1</v>
      </c>
      <c r="T30" s="82"/>
      <c r="U30" t="s">
        <v>209</v>
      </c>
      <c r="V30" s="80">
        <v>34521</v>
      </c>
      <c r="W30" s="87">
        <v>34521</v>
      </c>
      <c r="X30" s="87">
        <v>34521</v>
      </c>
      <c r="Y30" s="87">
        <v>34521</v>
      </c>
    </row>
    <row r="31" spans="1:25" x14ac:dyDescent="0.2">
      <c r="B31" t="s">
        <v>69</v>
      </c>
      <c r="C31" s="61">
        <f t="shared" ca="1" si="0"/>
        <v>1895</v>
      </c>
      <c r="D31" s="61">
        <f t="shared" ca="1" si="0"/>
        <v>1963</v>
      </c>
      <c r="E31">
        <f t="shared" ca="1" si="1"/>
        <v>-68</v>
      </c>
      <c r="H31" t="s">
        <v>69</v>
      </c>
      <c r="I31">
        <v>5</v>
      </c>
      <c r="J31" s="63" t="s">
        <v>120</v>
      </c>
      <c r="O31" t="s">
        <v>69</v>
      </c>
      <c r="P31">
        <v>5</v>
      </c>
      <c r="Q31">
        <v>5</v>
      </c>
      <c r="T31" s="82"/>
      <c r="U31" t="s">
        <v>210</v>
      </c>
      <c r="V31" s="80">
        <v>36250</v>
      </c>
      <c r="W31" s="87">
        <v>36250</v>
      </c>
      <c r="X31" s="87">
        <v>36250</v>
      </c>
      <c r="Y31" s="87">
        <v>36250</v>
      </c>
    </row>
    <row r="32" spans="1:25" x14ac:dyDescent="0.2">
      <c r="B32" t="s">
        <v>71</v>
      </c>
      <c r="C32" s="61">
        <f t="shared" ca="1" si="0"/>
        <v>2472</v>
      </c>
      <c r="D32" s="61">
        <f t="shared" ca="1" si="0"/>
        <v>2221</v>
      </c>
      <c r="E32">
        <f t="shared" ca="1" si="1"/>
        <v>251</v>
      </c>
      <c r="H32" t="s">
        <v>71</v>
      </c>
      <c r="I32">
        <v>1</v>
      </c>
      <c r="J32" s="62" t="s">
        <v>127</v>
      </c>
      <c r="O32" t="s">
        <v>71</v>
      </c>
      <c r="P32">
        <v>1</v>
      </c>
      <c r="Q32">
        <v>1</v>
      </c>
      <c r="T32" s="82"/>
      <c r="U32" t="s">
        <v>211</v>
      </c>
      <c r="V32" s="80">
        <v>39647</v>
      </c>
      <c r="W32" s="87">
        <v>39647</v>
      </c>
      <c r="X32" s="87">
        <v>39647</v>
      </c>
      <c r="Y32" s="87">
        <v>39647</v>
      </c>
    </row>
    <row r="33" spans="2:25" x14ac:dyDescent="0.2">
      <c r="B33" t="s">
        <v>73</v>
      </c>
      <c r="C33" s="61">
        <f t="shared" ca="1" si="0"/>
        <v>1980</v>
      </c>
      <c r="D33" s="61">
        <f t="shared" ca="1" si="0"/>
        <v>2191</v>
      </c>
      <c r="E33">
        <f t="shared" ca="1" si="1"/>
        <v>-211</v>
      </c>
      <c r="H33" t="s">
        <v>73</v>
      </c>
      <c r="I33">
        <v>2</v>
      </c>
      <c r="J33" s="62" t="s">
        <v>127</v>
      </c>
      <c r="O33" t="s">
        <v>73</v>
      </c>
      <c r="P33">
        <v>2</v>
      </c>
      <c r="Q33">
        <v>2</v>
      </c>
      <c r="T33" s="82"/>
      <c r="U33" t="s">
        <v>212</v>
      </c>
      <c r="V33" s="80">
        <v>40375</v>
      </c>
      <c r="W33" s="87">
        <v>40375</v>
      </c>
      <c r="X33" s="87">
        <v>40375</v>
      </c>
      <c r="Y33" s="87">
        <v>40375</v>
      </c>
    </row>
    <row r="34" spans="2:25" x14ac:dyDescent="0.2">
      <c r="B34" t="s">
        <v>75</v>
      </c>
      <c r="C34" s="61">
        <f t="shared" ca="1" si="0"/>
        <v>1967</v>
      </c>
      <c r="D34" s="61">
        <f t="shared" ca="1" si="0"/>
        <v>2270</v>
      </c>
      <c r="E34">
        <f t="shared" ca="1" si="1"/>
        <v>-303</v>
      </c>
      <c r="H34" t="s">
        <v>75</v>
      </c>
      <c r="I34">
        <v>9</v>
      </c>
      <c r="J34" s="63" t="s">
        <v>120</v>
      </c>
      <c r="O34" t="s">
        <v>75</v>
      </c>
      <c r="P34">
        <v>9</v>
      </c>
      <c r="Q34">
        <v>9</v>
      </c>
      <c r="T34" s="82"/>
      <c r="U34" t="s">
        <v>213</v>
      </c>
      <c r="V34" s="80">
        <v>42713</v>
      </c>
      <c r="W34" s="87">
        <v>42713</v>
      </c>
      <c r="X34" s="87">
        <v>42713</v>
      </c>
      <c r="Y34" s="87">
        <v>42713</v>
      </c>
    </row>
    <row r="35" spans="2:25" x14ac:dyDescent="0.2">
      <c r="B35" t="s">
        <v>77</v>
      </c>
      <c r="C35" s="61">
        <f t="shared" ca="1" si="0"/>
        <v>2397</v>
      </c>
      <c r="D35" s="61">
        <f t="shared" ca="1" si="0"/>
        <v>2247</v>
      </c>
      <c r="E35">
        <f t="shared" ca="1" si="1"/>
        <v>150</v>
      </c>
      <c r="H35" t="s">
        <v>77</v>
      </c>
      <c r="I35">
        <v>6</v>
      </c>
      <c r="J35" s="63" t="s">
        <v>120</v>
      </c>
      <c r="O35" t="s">
        <v>77</v>
      </c>
      <c r="P35">
        <v>6</v>
      </c>
      <c r="Q35">
        <v>6</v>
      </c>
      <c r="T35" s="82"/>
      <c r="U35" t="s">
        <v>214</v>
      </c>
      <c r="V35" s="80">
        <v>43615</v>
      </c>
      <c r="W35" s="87">
        <v>43615</v>
      </c>
      <c r="X35" s="87">
        <v>43615</v>
      </c>
      <c r="Y35" s="87">
        <v>43615</v>
      </c>
    </row>
    <row r="36" spans="2:25" x14ac:dyDescent="0.2">
      <c r="B36" t="s">
        <v>79</v>
      </c>
      <c r="C36" s="61">
        <f t="shared" ca="1" si="0"/>
        <v>1991</v>
      </c>
      <c r="D36" s="61">
        <f t="shared" ca="1" si="0"/>
        <v>2374</v>
      </c>
      <c r="E36">
        <f t="shared" ca="1" si="1"/>
        <v>-383</v>
      </c>
      <c r="H36" t="s">
        <v>79</v>
      </c>
      <c r="I36">
        <v>9</v>
      </c>
      <c r="J36" s="63" t="s">
        <v>120</v>
      </c>
      <c r="O36" t="s">
        <v>79</v>
      </c>
      <c r="P36">
        <v>9</v>
      </c>
      <c r="Q36">
        <v>9</v>
      </c>
      <c r="T36" s="82"/>
      <c r="U36" t="s">
        <v>215</v>
      </c>
      <c r="V36" s="80">
        <v>35783</v>
      </c>
      <c r="W36" s="87">
        <v>35783</v>
      </c>
      <c r="X36" s="87">
        <v>35783</v>
      </c>
      <c r="Y36" s="87">
        <v>35783</v>
      </c>
    </row>
    <row r="37" spans="2:25" ht="19" x14ac:dyDescent="0.2">
      <c r="B37" t="s">
        <v>81</v>
      </c>
      <c r="C37" s="61">
        <f t="shared" ca="1" si="0"/>
        <v>2315</v>
      </c>
      <c r="D37" s="61">
        <f t="shared" ca="1" si="0"/>
        <v>2457</v>
      </c>
      <c r="E37">
        <f t="shared" ca="1" si="1"/>
        <v>-142</v>
      </c>
      <c r="H37" t="s">
        <v>81</v>
      </c>
      <c r="I37">
        <v>4</v>
      </c>
      <c r="J37" s="62" t="s">
        <v>127</v>
      </c>
      <c r="O37" t="s">
        <v>81</v>
      </c>
      <c r="P37">
        <v>4</v>
      </c>
      <c r="Q37">
        <v>4</v>
      </c>
      <c r="T37" s="82"/>
      <c r="W37" s="85" t="s">
        <v>217</v>
      </c>
      <c r="X37" s="86" t="s">
        <v>221</v>
      </c>
      <c r="Y37" s="89" t="s">
        <v>222</v>
      </c>
    </row>
    <row r="38" spans="2:25" x14ac:dyDescent="0.2">
      <c r="B38" t="s">
        <v>83</v>
      </c>
      <c r="C38" s="61">
        <f t="shared" ca="1" si="0"/>
        <v>2004</v>
      </c>
      <c r="D38" s="61">
        <f t="shared" ca="1" si="0"/>
        <v>1714</v>
      </c>
      <c r="E38">
        <f t="shared" ca="1" si="1"/>
        <v>290</v>
      </c>
      <c r="H38" t="s">
        <v>83</v>
      </c>
      <c r="I38">
        <v>3</v>
      </c>
      <c r="J38" s="62" t="s">
        <v>127</v>
      </c>
      <c r="O38" t="s">
        <v>83</v>
      </c>
      <c r="P38">
        <v>3</v>
      </c>
      <c r="Q38">
        <v>3</v>
      </c>
    </row>
    <row r="39" spans="2:25" x14ac:dyDescent="0.2">
      <c r="B39" t="s">
        <v>85</v>
      </c>
      <c r="C39" s="61">
        <f t="shared" ca="1" si="0"/>
        <v>2114</v>
      </c>
      <c r="D39" s="61">
        <f t="shared" ca="1" si="0"/>
        <v>1892</v>
      </c>
      <c r="E39">
        <f t="shared" ca="1" si="1"/>
        <v>222</v>
      </c>
      <c r="H39" t="s">
        <v>85</v>
      </c>
      <c r="I39">
        <v>4</v>
      </c>
      <c r="J39" s="62" t="s">
        <v>127</v>
      </c>
      <c r="O39" t="s">
        <v>85</v>
      </c>
      <c r="P39">
        <v>4</v>
      </c>
      <c r="Q39">
        <v>4</v>
      </c>
    </row>
    <row r="40" spans="2:25" x14ac:dyDescent="0.2">
      <c r="B40" t="s">
        <v>87</v>
      </c>
      <c r="C40" s="61">
        <f t="shared" ca="1" si="0"/>
        <v>1805</v>
      </c>
      <c r="D40" s="61">
        <f t="shared" ca="1" si="0"/>
        <v>2096</v>
      </c>
      <c r="E40">
        <f t="shared" ca="1" si="1"/>
        <v>-291</v>
      </c>
      <c r="H40" t="s">
        <v>87</v>
      </c>
      <c r="I40">
        <v>9</v>
      </c>
      <c r="J40" s="63" t="s">
        <v>120</v>
      </c>
      <c r="O40" t="s">
        <v>87</v>
      </c>
      <c r="P40">
        <v>9</v>
      </c>
      <c r="Q40">
        <v>9</v>
      </c>
    </row>
    <row r="41" spans="2:25" x14ac:dyDescent="0.2">
      <c r="B41" t="s">
        <v>89</v>
      </c>
      <c r="C41" s="61">
        <f t="shared" ca="1" si="0"/>
        <v>2148</v>
      </c>
      <c r="D41" s="61">
        <f t="shared" ca="1" si="0"/>
        <v>1996</v>
      </c>
      <c r="E41">
        <f t="shared" ca="1" si="1"/>
        <v>152</v>
      </c>
      <c r="H41" t="s">
        <v>89</v>
      </c>
      <c r="I41">
        <v>6</v>
      </c>
      <c r="J41" s="63" t="s">
        <v>120</v>
      </c>
      <c r="O41" t="s">
        <v>89</v>
      </c>
      <c r="P41">
        <v>6</v>
      </c>
      <c r="Q41">
        <v>6</v>
      </c>
    </row>
    <row r="42" spans="2:25" x14ac:dyDescent="0.2">
      <c r="B42" t="s">
        <v>91</v>
      </c>
      <c r="C42" s="61">
        <f t="shared" ca="1" si="0"/>
        <v>1863</v>
      </c>
      <c r="D42" s="61">
        <f t="shared" ca="1" si="0"/>
        <v>1764</v>
      </c>
      <c r="E42">
        <f t="shared" ca="1" si="1"/>
        <v>99</v>
      </c>
      <c r="H42" t="s">
        <v>91</v>
      </c>
      <c r="I42">
        <v>2</v>
      </c>
      <c r="J42" s="62" t="s">
        <v>127</v>
      </c>
      <c r="O42" t="s">
        <v>91</v>
      </c>
      <c r="P42">
        <v>2</v>
      </c>
      <c r="Q42">
        <v>2</v>
      </c>
    </row>
    <row r="43" spans="2:25" x14ac:dyDescent="0.2">
      <c r="B43" t="s">
        <v>93</v>
      </c>
      <c r="C43" s="61">
        <f t="shared" ca="1" si="0"/>
        <v>2406</v>
      </c>
      <c r="D43" s="61">
        <f t="shared" ca="1" si="0"/>
        <v>1957</v>
      </c>
      <c r="E43">
        <f t="shared" ca="1" si="1"/>
        <v>449</v>
      </c>
      <c r="H43" t="s">
        <v>93</v>
      </c>
      <c r="I43">
        <v>1</v>
      </c>
      <c r="J43" s="62" t="s">
        <v>127</v>
      </c>
      <c r="O43" t="s">
        <v>93</v>
      </c>
      <c r="P43">
        <v>1</v>
      </c>
      <c r="Q43">
        <v>1</v>
      </c>
    </row>
    <row r="44" spans="2:25" x14ac:dyDescent="0.2">
      <c r="B44" t="s">
        <v>95</v>
      </c>
      <c r="C44" s="61">
        <f t="shared" ca="1" si="0"/>
        <v>1744</v>
      </c>
      <c r="D44" s="61">
        <f t="shared" ca="1" si="0"/>
        <v>2144</v>
      </c>
      <c r="E44">
        <f t="shared" ca="1" si="1"/>
        <v>-400</v>
      </c>
      <c r="H44" t="s">
        <v>95</v>
      </c>
      <c r="I44">
        <v>5</v>
      </c>
      <c r="J44" s="63" t="s">
        <v>120</v>
      </c>
      <c r="O44" t="s">
        <v>95</v>
      </c>
      <c r="P44">
        <v>5</v>
      </c>
      <c r="Q44">
        <v>5</v>
      </c>
    </row>
    <row r="45" spans="2:25" x14ac:dyDescent="0.2">
      <c r="B45" t="s">
        <v>97</v>
      </c>
      <c r="C45" s="61">
        <f t="shared" ca="1" si="0"/>
        <v>1794</v>
      </c>
      <c r="D45" s="61">
        <f t="shared" ca="1" si="0"/>
        <v>1721</v>
      </c>
      <c r="E45">
        <f t="shared" ca="1" si="1"/>
        <v>73</v>
      </c>
      <c r="H45" t="s">
        <v>97</v>
      </c>
      <c r="I45">
        <v>4</v>
      </c>
      <c r="J45" s="62" t="s">
        <v>127</v>
      </c>
      <c r="O45" t="s">
        <v>97</v>
      </c>
      <c r="P45">
        <v>4</v>
      </c>
      <c r="Q45">
        <v>4</v>
      </c>
    </row>
    <row r="46" spans="2:25" x14ac:dyDescent="0.2">
      <c r="B46" t="s">
        <v>99</v>
      </c>
      <c r="C46" s="61">
        <f t="shared" ca="1" si="0"/>
        <v>1886</v>
      </c>
      <c r="D46" s="61">
        <f t="shared" ca="1" si="0"/>
        <v>1939</v>
      </c>
      <c r="E46">
        <f t="shared" ca="1" si="1"/>
        <v>-53</v>
      </c>
      <c r="H46" t="s">
        <v>99</v>
      </c>
      <c r="I46">
        <v>8</v>
      </c>
      <c r="J46" s="63" t="s">
        <v>120</v>
      </c>
      <c r="O46" t="s">
        <v>99</v>
      </c>
      <c r="P46">
        <v>8</v>
      </c>
      <c r="Q46">
        <v>8</v>
      </c>
    </row>
    <row r="47" spans="2:25" x14ac:dyDescent="0.2">
      <c r="B47" t="s">
        <v>141</v>
      </c>
      <c r="C47" s="61">
        <f t="shared" ca="1" si="0"/>
        <v>1807</v>
      </c>
      <c r="D47" s="61">
        <f t="shared" ca="1" si="0"/>
        <v>2078</v>
      </c>
      <c r="E47">
        <f t="shared" ca="1" si="1"/>
        <v>-271</v>
      </c>
      <c r="H47" t="s">
        <v>141</v>
      </c>
      <c r="I47">
        <v>6</v>
      </c>
      <c r="J47" s="63" t="s">
        <v>120</v>
      </c>
      <c r="O47" t="s">
        <v>141</v>
      </c>
      <c r="P47">
        <v>6</v>
      </c>
      <c r="Q47">
        <v>6</v>
      </c>
    </row>
    <row r="48" spans="2:25" x14ac:dyDescent="0.2">
      <c r="B48" t="s">
        <v>142</v>
      </c>
      <c r="C48" s="61">
        <f t="shared" ca="1" si="0"/>
        <v>1994</v>
      </c>
      <c r="D48" s="61">
        <f t="shared" ca="1" si="0"/>
        <v>1954</v>
      </c>
      <c r="E48">
        <f t="shared" ca="1" si="1"/>
        <v>40</v>
      </c>
      <c r="H48" t="s">
        <v>142</v>
      </c>
      <c r="I48">
        <v>5</v>
      </c>
      <c r="J48" s="63" t="s">
        <v>120</v>
      </c>
      <c r="O48" t="s">
        <v>142</v>
      </c>
      <c r="P48">
        <v>5</v>
      </c>
      <c r="Q48">
        <v>5</v>
      </c>
    </row>
    <row r="49" spans="2:17" x14ac:dyDescent="0.2">
      <c r="B49" t="s">
        <v>143</v>
      </c>
      <c r="C49" s="61">
        <f t="shared" ca="1" si="0"/>
        <v>1703</v>
      </c>
      <c r="D49" s="61">
        <f t="shared" ca="1" si="0"/>
        <v>2128</v>
      </c>
      <c r="E49">
        <f t="shared" ca="1" si="1"/>
        <v>-425</v>
      </c>
      <c r="H49" t="s">
        <v>143</v>
      </c>
      <c r="I49">
        <v>9</v>
      </c>
      <c r="J49" s="63" t="s">
        <v>120</v>
      </c>
      <c r="O49" t="s">
        <v>143</v>
      </c>
      <c r="P49">
        <v>9</v>
      </c>
      <c r="Q49">
        <v>9</v>
      </c>
    </row>
    <row r="50" spans="2:17" x14ac:dyDescent="0.2">
      <c r="B50" t="s">
        <v>144</v>
      </c>
      <c r="C50" s="61">
        <f t="shared" ca="1" si="0"/>
        <v>2496</v>
      </c>
      <c r="D50" s="61">
        <f t="shared" ca="1" si="0"/>
        <v>2476</v>
      </c>
      <c r="E50">
        <f t="shared" ca="1" si="1"/>
        <v>20</v>
      </c>
    </row>
    <row r="51" spans="2:17" x14ac:dyDescent="0.2">
      <c r="B51" t="s">
        <v>145</v>
      </c>
      <c r="C51" s="61">
        <f t="shared" ca="1" si="0"/>
        <v>2493</v>
      </c>
      <c r="D51" s="61">
        <f t="shared" ca="1" si="0"/>
        <v>2187</v>
      </c>
      <c r="E51">
        <f t="shared" ca="1" si="1"/>
        <v>306</v>
      </c>
    </row>
    <row r="52" spans="2:17" x14ac:dyDescent="0.2">
      <c r="B52" t="s">
        <v>146</v>
      </c>
      <c r="C52" s="61">
        <f t="shared" ca="1" si="0"/>
        <v>2353</v>
      </c>
      <c r="D52" s="61">
        <f t="shared" ca="1" si="0"/>
        <v>1953</v>
      </c>
      <c r="E52">
        <f t="shared" ca="1" si="1"/>
        <v>400</v>
      </c>
    </row>
  </sheetData>
  <conditionalFormatting sqref="G27:G52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{A3BC49C7-A1D7-FD43-B01D-71715AF1C224}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BC49C7-A1D7-FD43-B01D-71715AF1C2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G27:G52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C51A7-14F8-1644-BDA4-30B5679F6B58}">
  <sheetPr>
    <tabColor theme="6" tint="0.79998168889431442"/>
  </sheetPr>
  <dimension ref="B20:T64"/>
  <sheetViews>
    <sheetView showGridLines="0" workbookViewId="0">
      <selection activeCell="H7" sqref="H7"/>
    </sheetView>
  </sheetViews>
  <sheetFormatPr baseColWidth="10" defaultRowHeight="16" x14ac:dyDescent="0.2"/>
  <cols>
    <col min="2" max="2" width="30.6640625" bestFit="1" customWidth="1"/>
    <col min="3" max="3" width="17" customWidth="1"/>
    <col min="8" max="8" width="25.33203125" bestFit="1" customWidth="1"/>
    <col min="9" max="9" width="17.1640625" bestFit="1" customWidth="1"/>
    <col min="10" max="10" width="22.6640625" bestFit="1" customWidth="1"/>
    <col min="11" max="11" width="37.6640625" bestFit="1" customWidth="1"/>
    <col min="12" max="13" width="15.1640625" bestFit="1" customWidth="1"/>
    <col min="16" max="16" width="21.83203125" customWidth="1"/>
    <col min="17" max="17" width="12.83203125" bestFit="1" customWidth="1"/>
    <col min="18" max="18" width="24.1640625" bestFit="1" customWidth="1"/>
    <col min="19" max="20" width="12.83203125" bestFit="1" customWidth="1"/>
  </cols>
  <sheetData>
    <row r="20" spans="2:18" x14ac:dyDescent="0.2">
      <c r="I20" s="20" t="s">
        <v>6</v>
      </c>
    </row>
    <row r="21" spans="2:18" ht="19" x14ac:dyDescent="0.25">
      <c r="B21" s="32" t="s">
        <v>0</v>
      </c>
      <c r="C21" t="s">
        <v>1</v>
      </c>
      <c r="I21" s="44">
        <v>1</v>
      </c>
      <c r="J21" s="22" t="s">
        <v>0</v>
      </c>
      <c r="K21" s="30" t="s">
        <v>1</v>
      </c>
      <c r="P21" s="19" t="s">
        <v>45</v>
      </c>
      <c r="Q21" s="19" t="s">
        <v>46</v>
      </c>
      <c r="R21" s="29" t="s">
        <v>47</v>
      </c>
    </row>
    <row r="22" spans="2:18" ht="17" x14ac:dyDescent="0.2">
      <c r="B22" s="32" t="s">
        <v>2</v>
      </c>
      <c r="C22" t="s">
        <v>3</v>
      </c>
      <c r="I22" s="44">
        <v>2</v>
      </c>
      <c r="J22" s="23" t="s">
        <v>2</v>
      </c>
      <c r="K22" s="31" t="s">
        <v>3</v>
      </c>
      <c r="P22" t="s">
        <v>8</v>
      </c>
      <c r="Q22" t="s">
        <v>7</v>
      </c>
      <c r="R22" s="45">
        <v>10.5</v>
      </c>
    </row>
    <row r="23" spans="2:18" ht="17" x14ac:dyDescent="0.2">
      <c r="B23" s="32" t="s">
        <v>4</v>
      </c>
      <c r="C23" s="43">
        <v>35</v>
      </c>
      <c r="I23" s="44">
        <v>3</v>
      </c>
      <c r="J23" s="23" t="s">
        <v>4</v>
      </c>
      <c r="K23" s="31">
        <v>35</v>
      </c>
      <c r="P23" t="s">
        <v>9</v>
      </c>
      <c r="Q23" t="s">
        <v>11</v>
      </c>
      <c r="R23" s="45">
        <v>15</v>
      </c>
    </row>
    <row r="24" spans="2:18" ht="17" x14ac:dyDescent="0.2">
      <c r="B24" s="32" t="s">
        <v>5</v>
      </c>
      <c r="C24" s="43">
        <v>43</v>
      </c>
      <c r="I24" s="44">
        <v>4</v>
      </c>
      <c r="J24" s="23" t="s">
        <v>5</v>
      </c>
      <c r="K24" s="31">
        <v>43</v>
      </c>
      <c r="P24" t="s">
        <v>10</v>
      </c>
      <c r="Q24" t="s">
        <v>12</v>
      </c>
      <c r="R24" s="45">
        <v>5</v>
      </c>
    </row>
    <row r="25" spans="2:18" x14ac:dyDescent="0.2">
      <c r="P25" s="21" t="s">
        <v>41</v>
      </c>
      <c r="Q25">
        <f>SUM(Q22:Q24)</f>
        <v>0</v>
      </c>
      <c r="R25" s="45">
        <f>SUM(R22:R24)</f>
        <v>30.5</v>
      </c>
    </row>
    <row r="43" spans="2:20" x14ac:dyDescent="0.2">
      <c r="H43" s="4"/>
      <c r="I43" s="4"/>
      <c r="J43" s="4"/>
      <c r="K43" s="4"/>
      <c r="L43" s="4"/>
      <c r="M43" s="4"/>
    </row>
    <row r="44" spans="2:20" ht="17" x14ac:dyDescent="0.2">
      <c r="B44" s="46" t="s">
        <v>0</v>
      </c>
      <c r="C44" t="s">
        <v>1</v>
      </c>
      <c r="H44" s="24" t="s">
        <v>13</v>
      </c>
      <c r="I44" s="25" t="s">
        <v>14</v>
      </c>
      <c r="J44" s="25" t="s">
        <v>15</v>
      </c>
      <c r="K44" s="25" t="s">
        <v>16</v>
      </c>
      <c r="L44" s="25" t="s">
        <v>17</v>
      </c>
      <c r="M44" s="25" t="s">
        <v>18</v>
      </c>
      <c r="P44" s="24" t="s">
        <v>42</v>
      </c>
      <c r="Q44" s="25" t="s">
        <v>43</v>
      </c>
      <c r="R44" s="25" t="s">
        <v>44</v>
      </c>
      <c r="S44" s="25" t="s">
        <v>37</v>
      </c>
      <c r="T44" s="25" t="s">
        <v>38</v>
      </c>
    </row>
    <row r="45" spans="2:20" ht="17" x14ac:dyDescent="0.2">
      <c r="B45" s="46" t="s">
        <v>2</v>
      </c>
      <c r="C45" t="s">
        <v>3</v>
      </c>
      <c r="H45" s="5" t="s">
        <v>19</v>
      </c>
      <c r="I45" t="s">
        <v>20</v>
      </c>
      <c r="J45" t="s">
        <v>21</v>
      </c>
      <c r="K45" t="s">
        <v>22</v>
      </c>
      <c r="L45" t="s">
        <v>23</v>
      </c>
      <c r="M45" t="s">
        <v>24</v>
      </c>
      <c r="P45">
        <v>31</v>
      </c>
      <c r="Q45">
        <v>7</v>
      </c>
      <c r="R45">
        <f>P45/Q45</f>
        <v>4.4285714285714288</v>
      </c>
      <c r="S45" s="7">
        <f>P45/Q45</f>
        <v>4.4285714285714288</v>
      </c>
      <c r="T45" s="47">
        <v>4.4285714285714288</v>
      </c>
    </row>
    <row r="46" spans="2:20" ht="17" x14ac:dyDescent="0.2">
      <c r="B46" s="46" t="s">
        <v>4</v>
      </c>
      <c r="C46">
        <v>35</v>
      </c>
      <c r="H46" s="26">
        <v>2</v>
      </c>
      <c r="I46" s="18">
        <v>5.2</v>
      </c>
      <c r="J46" s="18">
        <v>750</v>
      </c>
      <c r="K46" s="18">
        <v>1500</v>
      </c>
      <c r="L46" s="18">
        <v>10.4</v>
      </c>
      <c r="M46" s="18">
        <v>6.93</v>
      </c>
      <c r="P46">
        <v>32</v>
      </c>
      <c r="Q46">
        <v>3</v>
      </c>
      <c r="R46">
        <f t="shared" ref="R46:R52" si="0">P46/Q46</f>
        <v>10.666666666666666</v>
      </c>
      <c r="S46" s="7">
        <f>P46/Q46</f>
        <v>10.666666666666666</v>
      </c>
      <c r="T46" s="47">
        <v>10.666666666666666</v>
      </c>
    </row>
    <row r="47" spans="2:20" ht="17" x14ac:dyDescent="0.2">
      <c r="B47" s="46" t="s">
        <v>5</v>
      </c>
      <c r="C47">
        <v>43</v>
      </c>
      <c r="H47" s="6" t="s">
        <v>25</v>
      </c>
      <c r="I47" s="27" t="s">
        <v>26</v>
      </c>
      <c r="J47" s="27" t="s">
        <v>27</v>
      </c>
      <c r="K47" s="27" t="s">
        <v>28</v>
      </c>
      <c r="L47" s="27" t="s">
        <v>29</v>
      </c>
      <c r="M47" s="27" t="s">
        <v>30</v>
      </c>
      <c r="P47">
        <v>28</v>
      </c>
      <c r="Q47">
        <v>8</v>
      </c>
      <c r="R47">
        <f t="shared" si="0"/>
        <v>3.5</v>
      </c>
      <c r="S47" s="7">
        <f>P47/Q47</f>
        <v>3.5</v>
      </c>
      <c r="T47" s="47">
        <v>3.5</v>
      </c>
    </row>
    <row r="48" spans="2:20" x14ac:dyDescent="0.2">
      <c r="P48">
        <v>33</v>
      </c>
      <c r="Q48">
        <v>8</v>
      </c>
      <c r="R48">
        <f t="shared" si="0"/>
        <v>4.125</v>
      </c>
      <c r="S48" s="7">
        <f>P48/Q48</f>
        <v>4.125</v>
      </c>
      <c r="T48" s="47">
        <v>4.125</v>
      </c>
    </row>
    <row r="49" spans="5:20" x14ac:dyDescent="0.2">
      <c r="P49">
        <v>32</v>
      </c>
      <c r="Q49">
        <v>7</v>
      </c>
      <c r="R49">
        <f t="shared" si="0"/>
        <v>4.5714285714285712</v>
      </c>
      <c r="S49" s="7">
        <f>P49/Q49</f>
        <v>4.5714285714285712</v>
      </c>
      <c r="T49" s="47">
        <v>4.5714285714285712</v>
      </c>
    </row>
    <row r="50" spans="5:20" x14ac:dyDescent="0.2">
      <c r="P50">
        <v>22</v>
      </c>
      <c r="Q50">
        <v>10</v>
      </c>
      <c r="R50">
        <f t="shared" si="0"/>
        <v>2.2000000000000002</v>
      </c>
      <c r="S50" s="7">
        <f>P50/Q50</f>
        <v>2.2000000000000002</v>
      </c>
      <c r="T50" s="47">
        <v>2.2000000000000002</v>
      </c>
    </row>
    <row r="51" spans="5:20" ht="21" x14ac:dyDescent="0.2">
      <c r="H51" s="67" t="s">
        <v>109</v>
      </c>
      <c r="I51" s="67" t="s">
        <v>13</v>
      </c>
      <c r="J51" s="67" t="s">
        <v>110</v>
      </c>
      <c r="K51" s="67" t="s">
        <v>111</v>
      </c>
      <c r="P51">
        <v>46</v>
      </c>
      <c r="Q51">
        <v>3</v>
      </c>
      <c r="R51">
        <f t="shared" si="0"/>
        <v>15.333333333333334</v>
      </c>
      <c r="S51" s="7">
        <f>P51/Q51</f>
        <v>15.333333333333334</v>
      </c>
      <c r="T51" s="47">
        <v>15.333333333333334</v>
      </c>
    </row>
    <row r="52" spans="5:20" x14ac:dyDescent="0.2">
      <c r="H52" t="s">
        <v>118</v>
      </c>
      <c r="I52" s="60" t="s">
        <v>119</v>
      </c>
      <c r="J52" s="70">
        <f>VALUE(LEFT(I52,3))</f>
        <v>246</v>
      </c>
      <c r="K52" s="71">
        <f>J52</f>
        <v>246</v>
      </c>
      <c r="P52">
        <v>25</v>
      </c>
      <c r="Q52">
        <v>9</v>
      </c>
      <c r="R52">
        <f t="shared" si="0"/>
        <v>2.7777777777777777</v>
      </c>
      <c r="S52" s="7">
        <f>P52/Q52</f>
        <v>2.7777777777777777</v>
      </c>
      <c r="T52" s="47">
        <v>2.7777777777777777</v>
      </c>
    </row>
    <row r="53" spans="5:20" x14ac:dyDescent="0.2">
      <c r="H53" t="s">
        <v>121</v>
      </c>
      <c r="I53" s="60" t="s">
        <v>122</v>
      </c>
      <c r="J53" s="70">
        <f t="shared" ref="J53:J61" si="1">VALUE(LEFT(I53,3))</f>
        <v>417</v>
      </c>
      <c r="K53" s="71">
        <f t="shared" ref="K53:K61" si="2">J53</f>
        <v>417</v>
      </c>
    </row>
    <row r="54" spans="5:20" x14ac:dyDescent="0.2">
      <c r="H54" t="s">
        <v>123</v>
      </c>
      <c r="I54" s="60" t="s">
        <v>124</v>
      </c>
      <c r="J54" s="70">
        <f t="shared" si="1"/>
        <v>222</v>
      </c>
      <c r="K54" s="71">
        <f t="shared" si="2"/>
        <v>222</v>
      </c>
    </row>
    <row r="55" spans="5:20" x14ac:dyDescent="0.2">
      <c r="H55" t="s">
        <v>125</v>
      </c>
      <c r="I55" s="60" t="s">
        <v>126</v>
      </c>
      <c r="J55" s="70">
        <f>VALUE(LEFT(I55,3))</f>
        <v>710</v>
      </c>
      <c r="K55" s="71">
        <f t="shared" si="2"/>
        <v>710</v>
      </c>
    </row>
    <row r="56" spans="5:20" x14ac:dyDescent="0.2">
      <c r="H56" t="s">
        <v>128</v>
      </c>
      <c r="I56" s="60" t="s">
        <v>129</v>
      </c>
      <c r="J56" s="70">
        <f t="shared" si="1"/>
        <v>212</v>
      </c>
      <c r="K56" s="71">
        <f t="shared" si="2"/>
        <v>212</v>
      </c>
    </row>
    <row r="57" spans="5:20" x14ac:dyDescent="0.2">
      <c r="H57" t="s">
        <v>130</v>
      </c>
      <c r="I57" s="60" t="s">
        <v>131</v>
      </c>
      <c r="J57" s="70">
        <f t="shared" si="1"/>
        <v>162</v>
      </c>
      <c r="K57" s="71">
        <f t="shared" si="2"/>
        <v>162</v>
      </c>
    </row>
    <row r="58" spans="5:20" x14ac:dyDescent="0.2">
      <c r="H58" t="s">
        <v>132</v>
      </c>
      <c r="I58" s="60" t="s">
        <v>133</v>
      </c>
      <c r="J58" s="70">
        <f t="shared" si="1"/>
        <v>409</v>
      </c>
      <c r="K58" s="71">
        <f t="shared" si="2"/>
        <v>409</v>
      </c>
    </row>
    <row r="59" spans="5:20" x14ac:dyDescent="0.2">
      <c r="E59" s="77" t="s">
        <v>203</v>
      </c>
      <c r="H59" t="s">
        <v>134</v>
      </c>
      <c r="I59" s="60" t="s">
        <v>135</v>
      </c>
      <c r="J59" s="70">
        <f t="shared" si="1"/>
        <v>202</v>
      </c>
      <c r="K59" s="71">
        <f t="shared" si="2"/>
        <v>202</v>
      </c>
    </row>
    <row r="60" spans="5:20" x14ac:dyDescent="0.2">
      <c r="H60" t="s">
        <v>136</v>
      </c>
      <c r="I60" s="60" t="s">
        <v>137</v>
      </c>
      <c r="J60" s="70">
        <f t="shared" si="1"/>
        <v>275</v>
      </c>
      <c r="K60" s="71">
        <f t="shared" si="2"/>
        <v>275</v>
      </c>
    </row>
    <row r="61" spans="5:20" x14ac:dyDescent="0.2">
      <c r="H61" t="s">
        <v>138</v>
      </c>
      <c r="I61" s="60" t="s">
        <v>139</v>
      </c>
      <c r="J61" s="70">
        <f t="shared" si="1"/>
        <v>266</v>
      </c>
      <c r="K61" s="71">
        <f t="shared" si="2"/>
        <v>266</v>
      </c>
    </row>
    <row r="62" spans="5:20" x14ac:dyDescent="0.2">
      <c r="J62" s="64"/>
      <c r="K62" s="72"/>
    </row>
    <row r="63" spans="5:20" x14ac:dyDescent="0.2">
      <c r="J63" s="64"/>
      <c r="K63" s="72"/>
    </row>
    <row r="64" spans="5:20" ht="21" x14ac:dyDescent="0.2">
      <c r="H64" s="69" t="s">
        <v>140</v>
      </c>
      <c r="I64" s="18">
        <f>SUM(I52:I61)</f>
        <v>0</v>
      </c>
      <c r="K64" s="71">
        <f>SUM(K52:K61)</f>
        <v>3121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2031-79A7-B843-BF6C-C85CA808CE59}">
  <sheetPr>
    <tabColor theme="6" tint="0.59999389629810485"/>
  </sheetPr>
  <dimension ref="C20:T29"/>
  <sheetViews>
    <sheetView showGridLines="0" zoomScale="110" zoomScaleNormal="110" workbookViewId="0">
      <selection activeCell="N7" sqref="N7"/>
    </sheetView>
  </sheetViews>
  <sheetFormatPr baseColWidth="10" defaultRowHeight="16" x14ac:dyDescent="0.2"/>
  <cols>
    <col min="1" max="1" width="8.83203125" bestFit="1" customWidth="1"/>
    <col min="3" max="3" width="13.33203125" customWidth="1"/>
    <col min="4" max="4" width="11.83203125" bestFit="1" customWidth="1"/>
    <col min="5" max="5" width="10.6640625" bestFit="1" customWidth="1"/>
    <col min="6" max="6" width="11" bestFit="1" customWidth="1"/>
    <col min="7" max="7" width="10.6640625" bestFit="1" customWidth="1"/>
    <col min="8" max="8" width="11.1640625" bestFit="1" customWidth="1"/>
    <col min="9" max="9" width="10.83203125" bestFit="1" customWidth="1"/>
    <col min="10" max="10" width="9" bestFit="1" customWidth="1"/>
    <col min="12" max="12" width="5.1640625" bestFit="1" customWidth="1"/>
    <col min="13" max="13" width="3" bestFit="1" customWidth="1"/>
    <col min="14" max="14" width="6" bestFit="1" customWidth="1"/>
    <col min="15" max="15" width="7.5" bestFit="1" customWidth="1"/>
    <col min="16" max="16" width="12.1640625" bestFit="1" customWidth="1"/>
    <col min="18" max="18" width="11.6640625" bestFit="1" customWidth="1"/>
    <col min="19" max="19" width="17.6640625" bestFit="1" customWidth="1"/>
    <col min="20" max="20" width="18.33203125" bestFit="1" customWidth="1"/>
  </cols>
  <sheetData>
    <row r="20" spans="3:20" ht="21" x14ac:dyDescent="0.2">
      <c r="C20" s="39" t="s">
        <v>31</v>
      </c>
      <c r="D20" s="38">
        <v>16.817</v>
      </c>
      <c r="E20" s="38">
        <v>6.8170000000000002</v>
      </c>
      <c r="F20" s="38">
        <v>6.0019999999999998</v>
      </c>
      <c r="G20" s="38">
        <v>6.1020000000000003</v>
      </c>
      <c r="H20" s="38">
        <v>6.8</v>
      </c>
      <c r="I20" s="38">
        <v>7</v>
      </c>
      <c r="J20" s="38">
        <v>0.81699999999999995</v>
      </c>
      <c r="L20" s="38"/>
      <c r="M20" s="40">
        <v>0</v>
      </c>
      <c r="N20" s="40">
        <v>125</v>
      </c>
      <c r="O20" s="40">
        <v>5125</v>
      </c>
      <c r="P20" s="40">
        <v>6357125</v>
      </c>
      <c r="R20" s="42" t="s">
        <v>39</v>
      </c>
      <c r="S20" s="42" t="s">
        <v>50</v>
      </c>
      <c r="T20" s="42" t="s">
        <v>50</v>
      </c>
    </row>
    <row r="21" spans="3:20" ht="21" x14ac:dyDescent="0.2">
      <c r="C21" s="34">
        <v>0</v>
      </c>
      <c r="D21" s="9">
        <v>16.817</v>
      </c>
      <c r="E21" s="9">
        <v>6.8170000000000002</v>
      </c>
      <c r="F21" s="9">
        <v>6.0019999999999998</v>
      </c>
      <c r="G21" s="9">
        <v>6.1020000000000003</v>
      </c>
      <c r="H21" s="9">
        <v>6.8</v>
      </c>
      <c r="I21" s="9">
        <v>7</v>
      </c>
      <c r="J21" s="9">
        <v>0.81699999999999995</v>
      </c>
      <c r="L21" s="34" t="s">
        <v>48</v>
      </c>
      <c r="M21" s="49">
        <v>0</v>
      </c>
      <c r="N21" s="49">
        <v>125</v>
      </c>
      <c r="O21" s="49">
        <v>5125</v>
      </c>
      <c r="P21" s="49">
        <v>6357125</v>
      </c>
      <c r="R21" s="8">
        <v>227008943</v>
      </c>
      <c r="S21" s="52">
        <v>227008943</v>
      </c>
      <c r="T21" s="51">
        <f>R21</f>
        <v>227008943</v>
      </c>
    </row>
    <row r="22" spans="3:20" ht="21" x14ac:dyDescent="0.2">
      <c r="C22" s="35">
        <v>0</v>
      </c>
      <c r="D22" s="10">
        <v>16.817</v>
      </c>
      <c r="E22" s="10">
        <v>6.8170000000000002</v>
      </c>
      <c r="F22" s="10">
        <v>6.0019999999999998</v>
      </c>
      <c r="G22" s="10">
        <v>6.1020000000000003</v>
      </c>
      <c r="H22" s="10">
        <v>6.8</v>
      </c>
      <c r="I22" s="10">
        <v>7</v>
      </c>
      <c r="J22" s="10">
        <v>0.81699999999999995</v>
      </c>
      <c r="L22" s="35" t="s">
        <v>49</v>
      </c>
      <c r="M22" s="48">
        <v>0</v>
      </c>
      <c r="N22" s="50">
        <v>125</v>
      </c>
      <c r="O22" s="50">
        <v>5125</v>
      </c>
      <c r="P22" s="50">
        <v>6357125</v>
      </c>
      <c r="R22" s="8">
        <v>260205124</v>
      </c>
      <c r="S22" s="52">
        <v>260205124</v>
      </c>
      <c r="T22" s="51">
        <f>R22</f>
        <v>260205124</v>
      </c>
    </row>
    <row r="23" spans="3:20" ht="21" x14ac:dyDescent="0.2">
      <c r="C23" s="36">
        <v>0</v>
      </c>
      <c r="D23" s="11">
        <v>16.817</v>
      </c>
      <c r="E23" s="11">
        <v>6.8170000000000002</v>
      </c>
      <c r="F23" s="11">
        <v>6.0019999999999998</v>
      </c>
      <c r="G23" s="11">
        <v>6.1020000000000003</v>
      </c>
      <c r="H23" s="11">
        <v>6.8</v>
      </c>
      <c r="I23" s="11">
        <v>7</v>
      </c>
      <c r="J23" s="11">
        <v>0.81699999999999995</v>
      </c>
      <c r="R23" s="8">
        <v>23991242</v>
      </c>
      <c r="S23" s="52">
        <v>23991242</v>
      </c>
      <c r="T23" s="51">
        <f>R23</f>
        <v>23991242</v>
      </c>
    </row>
    <row r="24" spans="3:20" ht="21" x14ac:dyDescent="0.2">
      <c r="C24" s="37">
        <v>0</v>
      </c>
      <c r="D24" s="12">
        <v>16.817</v>
      </c>
      <c r="E24" s="12">
        <v>6.8170000000000002</v>
      </c>
      <c r="F24" s="12">
        <v>6.0019999999999998</v>
      </c>
      <c r="G24" s="12">
        <v>6.1020000000000003</v>
      </c>
      <c r="H24" s="12">
        <v>6.8</v>
      </c>
      <c r="I24" s="12">
        <v>7</v>
      </c>
      <c r="J24" s="12">
        <v>0.81699999999999995</v>
      </c>
      <c r="R24" s="8">
        <v>143401882</v>
      </c>
      <c r="S24" s="52">
        <v>143401882</v>
      </c>
      <c r="T24" s="51">
        <f>R24</f>
        <v>143401882</v>
      </c>
    </row>
    <row r="25" spans="3:20" ht="21" x14ac:dyDescent="0.2">
      <c r="C25" s="34" t="s">
        <v>32</v>
      </c>
      <c r="D25" s="13">
        <v>16.817</v>
      </c>
      <c r="E25" s="13">
        <v>6.8170000000000002</v>
      </c>
      <c r="F25" s="13">
        <v>6.0019999999999998</v>
      </c>
      <c r="G25" s="13">
        <v>6.1020000000000003</v>
      </c>
      <c r="H25" s="13">
        <v>6.8</v>
      </c>
      <c r="I25" s="13">
        <v>7</v>
      </c>
      <c r="J25" s="13">
        <v>0.81699999999999995</v>
      </c>
      <c r="R25" s="8">
        <v>264755931</v>
      </c>
      <c r="S25" s="52">
        <v>264755931</v>
      </c>
      <c r="T25" s="51">
        <f>R25</f>
        <v>264755931</v>
      </c>
    </row>
    <row r="26" spans="3:20" ht="21" x14ac:dyDescent="0.2">
      <c r="C26" s="34" t="s">
        <v>33</v>
      </c>
      <c r="D26" s="14">
        <v>16.817</v>
      </c>
      <c r="E26" s="14">
        <v>6.8170000000000002</v>
      </c>
      <c r="F26" s="14">
        <v>6.0019999999999998</v>
      </c>
      <c r="G26" s="14">
        <v>6.1020000000000003</v>
      </c>
      <c r="H26" s="14">
        <v>6.8</v>
      </c>
      <c r="I26" s="14">
        <v>7</v>
      </c>
      <c r="J26" s="14">
        <v>0.81699999999999995</v>
      </c>
      <c r="R26" s="8">
        <v>70787719</v>
      </c>
      <c r="S26" s="52">
        <v>70787719</v>
      </c>
      <c r="T26" s="51">
        <f>R26</f>
        <v>70787719</v>
      </c>
    </row>
    <row r="27" spans="3:20" ht="21" x14ac:dyDescent="0.2">
      <c r="C27" s="34" t="s">
        <v>34</v>
      </c>
      <c r="D27" s="15">
        <v>16.817</v>
      </c>
      <c r="E27" s="15">
        <v>6.8170000000000002</v>
      </c>
      <c r="F27" s="15">
        <v>6.0019999999999998</v>
      </c>
      <c r="G27" s="15">
        <v>6.1020000000000003</v>
      </c>
      <c r="H27" s="15">
        <v>6.8</v>
      </c>
      <c r="I27" s="15">
        <v>7</v>
      </c>
      <c r="J27" s="15">
        <v>0.81699999999999995</v>
      </c>
      <c r="R27" s="8">
        <v>3795823</v>
      </c>
      <c r="S27" s="52">
        <v>3795823</v>
      </c>
      <c r="T27" s="51">
        <f>R27</f>
        <v>3795823</v>
      </c>
    </row>
    <row r="28" spans="3:20" ht="21" x14ac:dyDescent="0.25">
      <c r="C28" s="34" t="s">
        <v>35</v>
      </c>
      <c r="D28" s="16">
        <v>16.817</v>
      </c>
      <c r="E28" s="16">
        <v>6.8170000000000002</v>
      </c>
      <c r="F28" s="16">
        <v>6.0019999999999998</v>
      </c>
      <c r="G28" s="16">
        <v>6.1020000000000003</v>
      </c>
      <c r="H28" s="16">
        <v>6.8</v>
      </c>
      <c r="I28" s="16">
        <v>7</v>
      </c>
      <c r="J28" s="16">
        <v>0.81699999999999995</v>
      </c>
      <c r="S28" s="53" t="s">
        <v>52</v>
      </c>
      <c r="T28" s="54" t="s">
        <v>51</v>
      </c>
    </row>
    <row r="29" spans="3:20" ht="21" x14ac:dyDescent="0.2">
      <c r="C29" s="34" t="s">
        <v>36</v>
      </c>
      <c r="D29" s="17">
        <v>16.817</v>
      </c>
      <c r="E29" s="17">
        <v>6.8170000000000002</v>
      </c>
      <c r="F29" s="17">
        <v>6.0019999999999998</v>
      </c>
      <c r="G29" s="17">
        <v>6.1020000000000003</v>
      </c>
      <c r="H29" s="17">
        <v>6.8</v>
      </c>
      <c r="I29" s="17">
        <v>7</v>
      </c>
      <c r="J29" s="17">
        <v>0.81699999999999995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0578-1973-9443-B515-CD87E2239BF1}">
  <sheetPr>
    <tabColor theme="6" tint="0.39997558519241921"/>
  </sheetPr>
  <dimension ref="D18:AG62"/>
  <sheetViews>
    <sheetView showGridLines="0" topLeftCell="F2" zoomScale="80" zoomScaleNormal="80" workbookViewId="0">
      <selection activeCell="J6" sqref="J6"/>
    </sheetView>
  </sheetViews>
  <sheetFormatPr baseColWidth="10" defaultRowHeight="31" customHeight="1" x14ac:dyDescent="0.2"/>
  <cols>
    <col min="1" max="1" width="10.83203125" style="55"/>
    <col min="2" max="2" width="3.5" style="55" customWidth="1"/>
    <col min="3" max="3" width="10.83203125" style="55"/>
    <col min="4" max="4" width="47.5" style="55" bestFit="1" customWidth="1"/>
    <col min="5" max="5" width="15.1640625" style="55" bestFit="1" customWidth="1"/>
    <col min="6" max="6" width="25.1640625" style="55" bestFit="1" customWidth="1"/>
    <col min="7" max="7" width="10.83203125" style="55"/>
    <col min="8" max="8" width="11.5" style="55" bestFit="1" customWidth="1"/>
    <col min="9" max="9" width="10.83203125" style="55"/>
    <col min="10" max="10" width="47.5" style="55" bestFit="1" customWidth="1"/>
    <col min="11" max="11" width="15.1640625" style="55" bestFit="1" customWidth="1"/>
    <col min="12" max="12" width="28.6640625" style="55" bestFit="1" customWidth="1"/>
    <col min="13" max="14" width="10.83203125" style="55"/>
    <col min="15" max="15" width="17.33203125" style="55" bestFit="1" customWidth="1"/>
    <col min="16" max="16" width="16.1640625" style="55" bestFit="1" customWidth="1"/>
    <col min="17" max="17" width="16.6640625" style="55" bestFit="1" customWidth="1"/>
    <col min="18" max="30" width="10.83203125" style="55"/>
    <col min="31" max="31" width="17.33203125" style="55" bestFit="1" customWidth="1"/>
    <col min="32" max="32" width="11" style="55" bestFit="1" customWidth="1"/>
    <col min="33" max="33" width="11.1640625" style="55" bestFit="1" customWidth="1"/>
    <col min="34" max="16384" width="10.83203125" style="55"/>
  </cols>
  <sheetData>
    <row r="18" spans="4:33" ht="31" customHeight="1" x14ac:dyDescent="0.2">
      <c r="AE18" s="55" t="s">
        <v>57</v>
      </c>
      <c r="AF18" s="55" t="s">
        <v>58</v>
      </c>
      <c r="AG18" s="55" t="s">
        <v>59</v>
      </c>
    </row>
    <row r="19" spans="4:33" ht="31" customHeight="1" x14ac:dyDescent="0.2">
      <c r="D19" s="74" t="s">
        <v>53</v>
      </c>
      <c r="E19" s="74" t="s">
        <v>54</v>
      </c>
      <c r="F19" s="74" t="s">
        <v>55</v>
      </c>
      <c r="J19" s="73" t="s">
        <v>53</v>
      </c>
      <c r="K19" s="73" t="s">
        <v>54</v>
      </c>
      <c r="L19" s="73" t="s">
        <v>56</v>
      </c>
      <c r="O19" s="92" t="s">
        <v>147</v>
      </c>
      <c r="P19" s="92" t="s">
        <v>148</v>
      </c>
      <c r="Q19" s="92" t="s">
        <v>149</v>
      </c>
      <c r="AE19" t="s">
        <v>61</v>
      </c>
      <c r="AF19" s="55">
        <f ca="1">RANDBETWEEN(1,5)</f>
        <v>2</v>
      </c>
      <c r="AG19" s="58"/>
    </row>
    <row r="20" spans="4:33" ht="31" customHeight="1" x14ac:dyDescent="0.2">
      <c r="D20" s="55" t="s">
        <v>60</v>
      </c>
      <c r="E20" s="55">
        <v>4280674097</v>
      </c>
      <c r="F20" s="65" t="str">
        <f>"*"&amp;E20&amp;"*"</f>
        <v>*4280674097*</v>
      </c>
      <c r="J20" s="56" t="s">
        <v>60</v>
      </c>
      <c r="K20" s="57">
        <v>42806</v>
      </c>
      <c r="L20" s="76">
        <v>42806</v>
      </c>
      <c r="O20" t="s">
        <v>150</v>
      </c>
      <c r="P20" t="s">
        <v>151</v>
      </c>
      <c r="Q20" s="75">
        <v>189472292</v>
      </c>
      <c r="AE20" t="s">
        <v>63</v>
      </c>
      <c r="AF20" s="55">
        <f t="shared" ref="AF20:AF38" ca="1" si="0">RANDBETWEEN(1,5)</f>
        <v>4</v>
      </c>
      <c r="AG20" s="58"/>
    </row>
    <row r="21" spans="4:33" ht="31" customHeight="1" x14ac:dyDescent="0.2">
      <c r="D21" s="55" t="s">
        <v>62</v>
      </c>
      <c r="E21" s="55">
        <v>4280676783</v>
      </c>
      <c r="F21" s="65" t="str">
        <f t="shared" ref="F21:F48" si="1">"*"&amp;E21&amp;"*"</f>
        <v>*4280676783*</v>
      </c>
      <c r="J21" s="56" t="s">
        <v>62</v>
      </c>
      <c r="K21" s="57">
        <v>42888</v>
      </c>
      <c r="L21" s="76">
        <v>42888</v>
      </c>
      <c r="O21" t="s">
        <v>152</v>
      </c>
      <c r="P21" t="s">
        <v>153</v>
      </c>
      <c r="Q21" s="75">
        <v>696174857</v>
      </c>
      <c r="AE21" t="s">
        <v>65</v>
      </c>
      <c r="AF21" s="55">
        <f t="shared" ca="1" si="0"/>
        <v>2</v>
      </c>
      <c r="AG21" s="58"/>
    </row>
    <row r="22" spans="4:33" ht="31" customHeight="1" x14ac:dyDescent="0.2">
      <c r="D22" s="55" t="s">
        <v>64</v>
      </c>
      <c r="E22" s="55">
        <v>4280679469</v>
      </c>
      <c r="F22" s="65" t="str">
        <f t="shared" si="1"/>
        <v>*4280679469*</v>
      </c>
      <c r="J22" s="56" t="s">
        <v>64</v>
      </c>
      <c r="K22" s="57">
        <v>42970</v>
      </c>
      <c r="L22" s="76">
        <v>42970</v>
      </c>
      <c r="O22" t="s">
        <v>154</v>
      </c>
      <c r="P22" t="s">
        <v>155</v>
      </c>
      <c r="Q22" s="75">
        <v>143217381</v>
      </c>
      <c r="AE22" t="s">
        <v>67</v>
      </c>
      <c r="AF22" s="55">
        <f t="shared" ca="1" si="0"/>
        <v>4</v>
      </c>
      <c r="AG22" s="58"/>
    </row>
    <row r="23" spans="4:33" ht="31" customHeight="1" x14ac:dyDescent="0.2">
      <c r="D23" s="55" t="s">
        <v>66</v>
      </c>
      <c r="E23" s="55">
        <v>4280682155</v>
      </c>
      <c r="F23" s="65" t="str">
        <f t="shared" si="1"/>
        <v>*4280682155*</v>
      </c>
      <c r="J23" s="56" t="s">
        <v>66</v>
      </c>
      <c r="K23" s="57">
        <v>43052</v>
      </c>
      <c r="L23" s="76">
        <v>43052</v>
      </c>
      <c r="O23" t="s">
        <v>156</v>
      </c>
      <c r="P23" t="s">
        <v>157</v>
      </c>
      <c r="Q23" s="75">
        <v>667786512</v>
      </c>
      <c r="AE23" t="s">
        <v>69</v>
      </c>
      <c r="AF23" s="55">
        <f t="shared" ca="1" si="0"/>
        <v>1</v>
      </c>
      <c r="AG23" s="58"/>
    </row>
    <row r="24" spans="4:33" ht="31" customHeight="1" x14ac:dyDescent="0.2">
      <c r="D24" s="55" t="s">
        <v>68</v>
      </c>
      <c r="E24" s="55">
        <v>4280684841</v>
      </c>
      <c r="F24" s="65" t="str">
        <f t="shared" si="1"/>
        <v>*4280684841*</v>
      </c>
      <c r="J24" s="56" t="s">
        <v>68</v>
      </c>
      <c r="K24" s="57">
        <v>43134</v>
      </c>
      <c r="L24" s="76">
        <v>43134</v>
      </c>
      <c r="O24" t="s">
        <v>158</v>
      </c>
      <c r="P24" t="s">
        <v>159</v>
      </c>
      <c r="Q24" s="75">
        <v>825226677</v>
      </c>
      <c r="AE24" t="s">
        <v>71</v>
      </c>
      <c r="AF24" s="55">
        <f t="shared" ca="1" si="0"/>
        <v>5</v>
      </c>
      <c r="AG24" s="58"/>
    </row>
    <row r="25" spans="4:33" ht="31" customHeight="1" x14ac:dyDescent="0.2">
      <c r="D25" s="55" t="s">
        <v>70</v>
      </c>
      <c r="E25" s="55">
        <v>4280687527</v>
      </c>
      <c r="F25" s="65" t="str">
        <f t="shared" si="1"/>
        <v>*4280687527*</v>
      </c>
      <c r="J25" s="56" t="s">
        <v>70</v>
      </c>
      <c r="K25" s="57">
        <v>43216</v>
      </c>
      <c r="L25" s="76">
        <v>43216</v>
      </c>
      <c r="O25" t="s">
        <v>160</v>
      </c>
      <c r="P25" t="s">
        <v>161</v>
      </c>
      <c r="Q25" s="75">
        <v>116457964</v>
      </c>
      <c r="AE25" t="s">
        <v>73</v>
      </c>
      <c r="AF25" s="55">
        <f t="shared" ca="1" si="0"/>
        <v>5</v>
      </c>
      <c r="AG25" s="58"/>
    </row>
    <row r="26" spans="4:33" ht="31" customHeight="1" x14ac:dyDescent="0.2">
      <c r="D26" s="55" t="s">
        <v>72</v>
      </c>
      <c r="E26" s="55">
        <v>4280690213</v>
      </c>
      <c r="F26" s="65" t="str">
        <f t="shared" si="1"/>
        <v>*4280690213*</v>
      </c>
      <c r="J26" s="56" t="s">
        <v>72</v>
      </c>
      <c r="K26" s="57">
        <v>43298</v>
      </c>
      <c r="L26" s="76">
        <v>43298</v>
      </c>
      <c r="O26" t="s">
        <v>162</v>
      </c>
      <c r="P26" t="s">
        <v>163</v>
      </c>
      <c r="Q26" s="75">
        <v>939893745</v>
      </c>
      <c r="AE26" t="s">
        <v>75</v>
      </c>
      <c r="AF26" s="55">
        <f t="shared" ca="1" si="0"/>
        <v>4</v>
      </c>
      <c r="AG26" s="58"/>
    </row>
    <row r="27" spans="4:33" ht="31" customHeight="1" x14ac:dyDescent="0.2">
      <c r="D27" s="55" t="s">
        <v>74</v>
      </c>
      <c r="E27" s="55">
        <v>4280692899</v>
      </c>
      <c r="F27" s="65" t="str">
        <f t="shared" si="1"/>
        <v>*4280692899*</v>
      </c>
      <c r="J27" s="56" t="s">
        <v>74</v>
      </c>
      <c r="K27" s="57">
        <v>43380</v>
      </c>
      <c r="L27" s="76">
        <v>43380</v>
      </c>
      <c r="O27" t="s">
        <v>164</v>
      </c>
      <c r="P27" t="s">
        <v>165</v>
      </c>
      <c r="Q27" s="75">
        <v>726969236</v>
      </c>
      <c r="AE27" t="s">
        <v>77</v>
      </c>
      <c r="AF27" s="55">
        <f ca="1">RANDBETWEEN(1,5)</f>
        <v>3</v>
      </c>
      <c r="AG27" s="58"/>
    </row>
    <row r="28" spans="4:33" ht="31" customHeight="1" x14ac:dyDescent="0.2">
      <c r="D28" s="55" t="s">
        <v>76</v>
      </c>
      <c r="E28" s="55">
        <v>4280695585</v>
      </c>
      <c r="F28" s="65" t="str">
        <f t="shared" si="1"/>
        <v>*4280695585*</v>
      </c>
      <c r="J28" s="56" t="s">
        <v>76</v>
      </c>
      <c r="K28" s="57">
        <v>43462</v>
      </c>
      <c r="L28" s="76">
        <v>43462</v>
      </c>
      <c r="O28" t="s">
        <v>166</v>
      </c>
      <c r="P28" t="s">
        <v>167</v>
      </c>
      <c r="Q28" s="75">
        <v>268356467</v>
      </c>
      <c r="AE28" t="s">
        <v>79</v>
      </c>
      <c r="AF28" s="55">
        <f t="shared" ca="1" si="0"/>
        <v>1</v>
      </c>
      <c r="AG28" s="58"/>
    </row>
    <row r="29" spans="4:33" ht="31" customHeight="1" x14ac:dyDescent="0.2">
      <c r="D29" s="55" t="s">
        <v>78</v>
      </c>
      <c r="E29" s="55">
        <v>4280698271</v>
      </c>
      <c r="F29" s="65" t="str">
        <f t="shared" si="1"/>
        <v>*4280698271*</v>
      </c>
      <c r="J29" s="56" t="s">
        <v>78</v>
      </c>
      <c r="K29" s="57">
        <v>43544</v>
      </c>
      <c r="L29" s="76">
        <v>43544</v>
      </c>
      <c r="O29" t="s">
        <v>168</v>
      </c>
      <c r="P29" t="s">
        <v>169</v>
      </c>
      <c r="Q29" s="75">
        <v>491717665</v>
      </c>
      <c r="AE29" t="s">
        <v>81</v>
      </c>
      <c r="AF29" s="55">
        <f t="shared" ca="1" si="0"/>
        <v>5</v>
      </c>
      <c r="AG29" s="58"/>
    </row>
    <row r="30" spans="4:33" ht="31" customHeight="1" x14ac:dyDescent="0.2">
      <c r="D30" s="55" t="s">
        <v>80</v>
      </c>
      <c r="E30" s="55">
        <v>4280700957</v>
      </c>
      <c r="F30" s="65" t="str">
        <f t="shared" si="1"/>
        <v>*4280700957*</v>
      </c>
      <c r="J30" s="56" t="s">
        <v>80</v>
      </c>
      <c r="K30" s="57">
        <v>43626</v>
      </c>
      <c r="L30" s="76">
        <v>43626</v>
      </c>
      <c r="O30" t="s">
        <v>170</v>
      </c>
      <c r="P30" t="s">
        <v>151</v>
      </c>
      <c r="Q30" s="75">
        <v>224798462</v>
      </c>
      <c r="AE30" t="s">
        <v>83</v>
      </c>
      <c r="AF30" s="55">
        <f t="shared" ca="1" si="0"/>
        <v>1</v>
      </c>
      <c r="AG30" s="58"/>
    </row>
    <row r="31" spans="4:33" ht="31" customHeight="1" x14ac:dyDescent="0.2">
      <c r="D31" s="55" t="s">
        <v>82</v>
      </c>
      <c r="E31" s="55">
        <v>4280703643</v>
      </c>
      <c r="F31" s="65" t="str">
        <f t="shared" si="1"/>
        <v>*4280703643*</v>
      </c>
      <c r="J31" s="56" t="s">
        <v>82</v>
      </c>
      <c r="K31" s="57">
        <v>43708</v>
      </c>
      <c r="L31" s="76">
        <v>43708</v>
      </c>
      <c r="O31" t="s">
        <v>171</v>
      </c>
      <c r="P31" t="s">
        <v>153</v>
      </c>
      <c r="Q31" s="75">
        <v>771827241</v>
      </c>
      <c r="AE31" t="s">
        <v>85</v>
      </c>
      <c r="AF31" s="55">
        <f ca="1">RANDBETWEEN(1,5)</f>
        <v>3</v>
      </c>
      <c r="AG31" s="58"/>
    </row>
    <row r="32" spans="4:33" ht="31" customHeight="1" x14ac:dyDescent="0.2">
      <c r="D32" s="55" t="s">
        <v>84</v>
      </c>
      <c r="E32" s="55">
        <v>4280706329</v>
      </c>
      <c r="F32" s="65" t="str">
        <f t="shared" si="1"/>
        <v>*4280706329*</v>
      </c>
      <c r="J32" s="56" t="s">
        <v>84</v>
      </c>
      <c r="K32" s="57">
        <v>43790</v>
      </c>
      <c r="L32" s="76">
        <v>43790</v>
      </c>
      <c r="O32" t="s">
        <v>172</v>
      </c>
      <c r="P32" t="s">
        <v>155</v>
      </c>
      <c r="Q32" s="75">
        <v>455659987</v>
      </c>
      <c r="AE32" t="s">
        <v>87</v>
      </c>
      <c r="AF32" s="55">
        <f t="shared" ca="1" si="0"/>
        <v>2</v>
      </c>
      <c r="AG32" s="58"/>
    </row>
    <row r="33" spans="4:33" ht="31" customHeight="1" x14ac:dyDescent="0.2">
      <c r="D33" s="55" t="s">
        <v>86</v>
      </c>
      <c r="E33" s="55">
        <v>4280709015</v>
      </c>
      <c r="F33" s="65" t="str">
        <f t="shared" si="1"/>
        <v>*4280709015*</v>
      </c>
      <c r="J33" s="56" t="s">
        <v>86</v>
      </c>
      <c r="K33" s="57">
        <v>43872</v>
      </c>
      <c r="L33" s="76">
        <v>43872</v>
      </c>
      <c r="O33" t="s">
        <v>173</v>
      </c>
      <c r="P33" t="s">
        <v>157</v>
      </c>
      <c r="Q33" s="75">
        <v>344317327</v>
      </c>
      <c r="AE33" t="s">
        <v>89</v>
      </c>
      <c r="AF33" s="55">
        <f t="shared" ca="1" si="0"/>
        <v>5</v>
      </c>
      <c r="AG33" s="58"/>
    </row>
    <row r="34" spans="4:33" ht="31" customHeight="1" x14ac:dyDescent="0.2">
      <c r="D34" s="55" t="s">
        <v>88</v>
      </c>
      <c r="E34" s="55">
        <v>4280711701</v>
      </c>
      <c r="F34" s="65" t="str">
        <f t="shared" si="1"/>
        <v>*4280711701*</v>
      </c>
      <c r="J34" s="56" t="s">
        <v>88</v>
      </c>
      <c r="K34" s="57">
        <v>43954</v>
      </c>
      <c r="L34" s="76">
        <v>43954</v>
      </c>
      <c r="O34" t="s">
        <v>174</v>
      </c>
      <c r="P34" t="s">
        <v>159</v>
      </c>
      <c r="Q34" s="75">
        <v>625196215</v>
      </c>
      <c r="AE34" t="s">
        <v>91</v>
      </c>
      <c r="AF34" s="55">
        <f t="shared" ca="1" si="0"/>
        <v>4</v>
      </c>
      <c r="AG34" s="58"/>
    </row>
    <row r="35" spans="4:33" ht="31" customHeight="1" x14ac:dyDescent="0.2">
      <c r="D35" s="55" t="s">
        <v>90</v>
      </c>
      <c r="E35" s="55">
        <v>4280714387</v>
      </c>
      <c r="F35" s="65" t="str">
        <f t="shared" si="1"/>
        <v>*4280714387*</v>
      </c>
      <c r="J35" s="56" t="s">
        <v>90</v>
      </c>
      <c r="K35" s="57">
        <v>44036</v>
      </c>
      <c r="L35" s="76">
        <v>44036</v>
      </c>
      <c r="O35" t="s">
        <v>175</v>
      </c>
      <c r="P35" t="s">
        <v>161</v>
      </c>
      <c r="Q35" s="75">
        <v>169417967</v>
      </c>
      <c r="AE35" t="s">
        <v>93</v>
      </c>
      <c r="AF35" s="55">
        <f t="shared" ca="1" si="0"/>
        <v>1</v>
      </c>
      <c r="AG35" s="58"/>
    </row>
    <row r="36" spans="4:33" ht="31" customHeight="1" x14ac:dyDescent="0.2">
      <c r="D36" s="55" t="s">
        <v>92</v>
      </c>
      <c r="E36" s="55">
        <v>4280717073</v>
      </c>
      <c r="F36" s="65" t="str">
        <f t="shared" si="1"/>
        <v>*4280717073*</v>
      </c>
      <c r="J36" s="56" t="s">
        <v>92</v>
      </c>
      <c r="K36" s="57">
        <v>44118</v>
      </c>
      <c r="L36" s="76">
        <v>44118</v>
      </c>
      <c r="O36" t="s">
        <v>176</v>
      </c>
      <c r="P36" t="s">
        <v>163</v>
      </c>
      <c r="Q36" s="75">
        <v>397186475</v>
      </c>
      <c r="AE36" t="s">
        <v>95</v>
      </c>
      <c r="AF36" s="55">
        <f t="shared" ca="1" si="0"/>
        <v>5</v>
      </c>
      <c r="AG36" s="58"/>
    </row>
    <row r="37" spans="4:33" ht="31" customHeight="1" x14ac:dyDescent="0.2">
      <c r="D37" s="55" t="s">
        <v>94</v>
      </c>
      <c r="E37" s="55">
        <v>4280719759</v>
      </c>
      <c r="F37" s="65" t="str">
        <f t="shared" si="1"/>
        <v>*4280719759*</v>
      </c>
      <c r="J37" s="56" t="s">
        <v>94</v>
      </c>
      <c r="K37" s="57">
        <v>44200</v>
      </c>
      <c r="L37" s="76">
        <v>44200</v>
      </c>
      <c r="O37" t="s">
        <v>177</v>
      </c>
      <c r="P37" t="s">
        <v>165</v>
      </c>
      <c r="Q37" s="75">
        <v>888273434</v>
      </c>
      <c r="AE37" t="s">
        <v>97</v>
      </c>
      <c r="AF37" s="55">
        <f t="shared" ca="1" si="0"/>
        <v>5</v>
      </c>
      <c r="AG37" s="58"/>
    </row>
    <row r="38" spans="4:33" ht="31" customHeight="1" x14ac:dyDescent="0.2">
      <c r="D38" s="55" t="s">
        <v>96</v>
      </c>
      <c r="E38" s="55">
        <v>4280722445</v>
      </c>
      <c r="F38" s="65" t="str">
        <f t="shared" si="1"/>
        <v>*4280722445*</v>
      </c>
      <c r="J38" s="56" t="s">
        <v>96</v>
      </c>
      <c r="K38" s="57">
        <v>44282</v>
      </c>
      <c r="L38" s="76">
        <v>44282</v>
      </c>
      <c r="O38" t="s">
        <v>178</v>
      </c>
      <c r="P38" t="s">
        <v>167</v>
      </c>
      <c r="Q38" s="75">
        <v>674932238</v>
      </c>
      <c r="AE38" t="s">
        <v>99</v>
      </c>
      <c r="AF38" s="55">
        <f t="shared" ca="1" si="0"/>
        <v>5</v>
      </c>
      <c r="AG38" s="58"/>
    </row>
    <row r="39" spans="4:33" ht="31" customHeight="1" x14ac:dyDescent="0.2">
      <c r="D39" s="55" t="s">
        <v>98</v>
      </c>
      <c r="E39" s="55">
        <v>4280725131</v>
      </c>
      <c r="F39" s="65" t="str">
        <f t="shared" si="1"/>
        <v>*4280725131*</v>
      </c>
      <c r="J39" s="56" t="s">
        <v>98</v>
      </c>
      <c r="K39" s="57">
        <v>44364</v>
      </c>
      <c r="L39" s="76">
        <v>44364</v>
      </c>
      <c r="O39" t="s">
        <v>179</v>
      </c>
      <c r="P39" t="s">
        <v>169</v>
      </c>
      <c r="Q39" s="75">
        <v>544853963</v>
      </c>
    </row>
    <row r="40" spans="4:33" ht="31" customHeight="1" x14ac:dyDescent="0.2">
      <c r="D40" s="55" t="s">
        <v>100</v>
      </c>
      <c r="E40" s="55">
        <v>4280727817</v>
      </c>
      <c r="F40" s="65" t="str">
        <f t="shared" si="1"/>
        <v>*4280727817*</v>
      </c>
      <c r="J40" s="56" t="s">
        <v>100</v>
      </c>
      <c r="K40" s="57">
        <v>44446</v>
      </c>
      <c r="L40" s="76">
        <v>44446</v>
      </c>
      <c r="O40" t="s">
        <v>180</v>
      </c>
      <c r="P40" t="s">
        <v>151</v>
      </c>
      <c r="Q40" s="75">
        <v>169684169</v>
      </c>
    </row>
    <row r="41" spans="4:33" ht="31" customHeight="1" x14ac:dyDescent="0.2">
      <c r="D41" s="55" t="s">
        <v>101</v>
      </c>
      <c r="E41" s="55">
        <v>4280730503</v>
      </c>
      <c r="F41" s="65" t="str">
        <f t="shared" si="1"/>
        <v>*4280730503*</v>
      </c>
      <c r="J41" s="56" t="s">
        <v>101</v>
      </c>
      <c r="K41" s="57">
        <v>44528</v>
      </c>
      <c r="L41" s="76">
        <v>44528</v>
      </c>
      <c r="O41" t="s">
        <v>181</v>
      </c>
      <c r="P41" t="s">
        <v>153</v>
      </c>
      <c r="Q41" s="75">
        <v>969691512</v>
      </c>
    </row>
    <row r="42" spans="4:33" ht="31" customHeight="1" x14ac:dyDescent="0.2">
      <c r="D42" s="55" t="s">
        <v>102</v>
      </c>
      <c r="E42" s="55">
        <v>4280733189</v>
      </c>
      <c r="F42" s="65" t="str">
        <f t="shared" si="1"/>
        <v>*4280733189*</v>
      </c>
      <c r="J42" s="56" t="s">
        <v>102</v>
      </c>
      <c r="K42" s="57">
        <v>44610</v>
      </c>
      <c r="L42" s="76">
        <v>44610</v>
      </c>
      <c r="O42" t="s">
        <v>182</v>
      </c>
      <c r="P42" t="s">
        <v>155</v>
      </c>
      <c r="Q42" s="75">
        <v>514791145</v>
      </c>
    </row>
    <row r="43" spans="4:33" ht="31" customHeight="1" x14ac:dyDescent="0.2">
      <c r="D43" s="55" t="s">
        <v>103</v>
      </c>
      <c r="E43" s="55">
        <v>4280735875</v>
      </c>
      <c r="F43" s="65" t="str">
        <f t="shared" si="1"/>
        <v>*4280735875*</v>
      </c>
      <c r="J43" s="56" t="s">
        <v>103</v>
      </c>
      <c r="K43" s="57">
        <v>44692</v>
      </c>
      <c r="L43" s="76">
        <v>44692</v>
      </c>
      <c r="O43" t="s">
        <v>183</v>
      </c>
      <c r="P43" t="s">
        <v>157</v>
      </c>
      <c r="Q43" s="75">
        <v>973915589</v>
      </c>
    </row>
    <row r="44" spans="4:33" ht="31" customHeight="1" x14ac:dyDescent="0.2">
      <c r="D44" s="55" t="s">
        <v>104</v>
      </c>
      <c r="E44" s="55">
        <v>4280738561</v>
      </c>
      <c r="F44" s="65" t="str">
        <f t="shared" si="1"/>
        <v>*4280738561*</v>
      </c>
      <c r="J44" s="56" t="s">
        <v>104</v>
      </c>
      <c r="K44" s="57">
        <v>44774</v>
      </c>
      <c r="L44" s="76">
        <v>44774</v>
      </c>
      <c r="O44" t="s">
        <v>184</v>
      </c>
      <c r="P44" t="s">
        <v>159</v>
      </c>
      <c r="Q44" s="75">
        <v>969813825</v>
      </c>
    </row>
    <row r="45" spans="4:33" ht="31" customHeight="1" x14ac:dyDescent="0.2">
      <c r="D45" s="55" t="s">
        <v>105</v>
      </c>
      <c r="E45" s="55">
        <v>4280741247</v>
      </c>
      <c r="F45" s="65" t="str">
        <f t="shared" si="1"/>
        <v>*4280741247*</v>
      </c>
      <c r="J45" s="56" t="s">
        <v>105</v>
      </c>
      <c r="K45" s="57">
        <v>44856</v>
      </c>
      <c r="L45" s="76">
        <v>44856</v>
      </c>
      <c r="O45" t="s">
        <v>185</v>
      </c>
      <c r="P45" t="s">
        <v>161</v>
      </c>
      <c r="Q45" s="75">
        <v>579614774</v>
      </c>
    </row>
    <row r="46" spans="4:33" ht="31" customHeight="1" x14ac:dyDescent="0.2">
      <c r="D46" s="55" t="s">
        <v>106</v>
      </c>
      <c r="E46" s="55">
        <v>4280743933</v>
      </c>
      <c r="F46" s="65" t="str">
        <f t="shared" si="1"/>
        <v>*4280743933*</v>
      </c>
      <c r="J46" s="56" t="s">
        <v>106</v>
      </c>
      <c r="K46" s="57">
        <v>44938</v>
      </c>
      <c r="L46" s="76">
        <v>44938</v>
      </c>
      <c r="O46" t="s">
        <v>186</v>
      </c>
      <c r="P46" t="s">
        <v>163</v>
      </c>
      <c r="Q46" s="75">
        <v>214652749</v>
      </c>
    </row>
    <row r="47" spans="4:33" ht="31" customHeight="1" x14ac:dyDescent="0.2">
      <c r="D47" s="55" t="s">
        <v>107</v>
      </c>
      <c r="E47" s="55">
        <v>4280746619</v>
      </c>
      <c r="F47" s="65" t="str">
        <f t="shared" si="1"/>
        <v>*4280746619*</v>
      </c>
      <c r="J47" s="56" t="s">
        <v>107</v>
      </c>
      <c r="K47" s="57">
        <v>45020</v>
      </c>
      <c r="L47" s="76">
        <v>45020</v>
      </c>
      <c r="O47" t="s">
        <v>187</v>
      </c>
      <c r="P47" t="s">
        <v>165</v>
      </c>
      <c r="Q47" s="75">
        <v>568279926</v>
      </c>
    </row>
    <row r="48" spans="4:33" ht="31" customHeight="1" x14ac:dyDescent="0.2">
      <c r="D48" s="55" t="s">
        <v>108</v>
      </c>
      <c r="E48" s="55">
        <v>4280749305</v>
      </c>
      <c r="F48" s="65" t="str">
        <f t="shared" si="1"/>
        <v>*4280749305*</v>
      </c>
      <c r="J48" s="56" t="s">
        <v>108</v>
      </c>
      <c r="K48" s="57">
        <v>45102</v>
      </c>
      <c r="L48" s="76">
        <v>45102</v>
      </c>
      <c r="O48" t="s">
        <v>188</v>
      </c>
      <c r="P48" t="s">
        <v>167</v>
      </c>
      <c r="Q48" s="75">
        <v>541486692</v>
      </c>
    </row>
    <row r="49" spans="15:17" ht="31" customHeight="1" x14ac:dyDescent="0.2">
      <c r="O49" t="s">
        <v>189</v>
      </c>
      <c r="P49" t="s">
        <v>169</v>
      </c>
      <c r="Q49" s="75">
        <v>211996834</v>
      </c>
    </row>
    <row r="50" spans="15:17" ht="31" customHeight="1" x14ac:dyDescent="0.2">
      <c r="O50" t="s">
        <v>190</v>
      </c>
      <c r="P50" t="s">
        <v>151</v>
      </c>
      <c r="Q50" s="75">
        <v>671558947</v>
      </c>
    </row>
    <row r="51" spans="15:17" ht="31" customHeight="1" x14ac:dyDescent="0.2">
      <c r="O51" t="s">
        <v>191</v>
      </c>
      <c r="P51" t="s">
        <v>153</v>
      </c>
      <c r="Q51" s="75">
        <v>824594899</v>
      </c>
    </row>
    <row r="52" spans="15:17" ht="31" customHeight="1" x14ac:dyDescent="0.2">
      <c r="O52" t="s">
        <v>192</v>
      </c>
      <c r="P52" t="s">
        <v>155</v>
      </c>
      <c r="Q52" s="75">
        <v>989966858</v>
      </c>
    </row>
    <row r="53" spans="15:17" ht="31" customHeight="1" x14ac:dyDescent="0.2">
      <c r="O53" t="s">
        <v>193</v>
      </c>
      <c r="P53" t="s">
        <v>157</v>
      </c>
      <c r="Q53" s="75">
        <v>461312789</v>
      </c>
    </row>
    <row r="54" spans="15:17" ht="31" customHeight="1" x14ac:dyDescent="0.2">
      <c r="O54" t="s">
        <v>194</v>
      </c>
      <c r="P54" t="s">
        <v>159</v>
      </c>
      <c r="Q54" s="75">
        <v>866432552</v>
      </c>
    </row>
    <row r="55" spans="15:17" ht="31" customHeight="1" x14ac:dyDescent="0.2">
      <c r="O55" t="s">
        <v>195</v>
      </c>
      <c r="P55" t="s">
        <v>161</v>
      </c>
      <c r="Q55" s="75">
        <v>315645549</v>
      </c>
    </row>
    <row r="56" spans="15:17" ht="31" customHeight="1" x14ac:dyDescent="0.2">
      <c r="O56" t="s">
        <v>196</v>
      </c>
      <c r="P56" t="s">
        <v>163</v>
      </c>
      <c r="Q56" s="75">
        <v>763843846</v>
      </c>
    </row>
    <row r="57" spans="15:17" ht="31" customHeight="1" x14ac:dyDescent="0.2">
      <c r="O57" t="s">
        <v>197</v>
      </c>
      <c r="P57" t="s">
        <v>165</v>
      </c>
      <c r="Q57" s="75">
        <v>774546368</v>
      </c>
    </row>
    <row r="58" spans="15:17" ht="31" customHeight="1" x14ac:dyDescent="0.2">
      <c r="O58" t="s">
        <v>198</v>
      </c>
      <c r="P58" t="s">
        <v>167</v>
      </c>
      <c r="Q58" s="75">
        <v>721139147</v>
      </c>
    </row>
    <row r="59" spans="15:17" ht="31" customHeight="1" x14ac:dyDescent="0.2">
      <c r="O59" t="s">
        <v>199</v>
      </c>
      <c r="P59" t="s">
        <v>169</v>
      </c>
      <c r="Q59" s="75">
        <v>269133326</v>
      </c>
    </row>
    <row r="60" spans="15:17" ht="31" customHeight="1" x14ac:dyDescent="0.2">
      <c r="O60" t="s">
        <v>200</v>
      </c>
      <c r="P60" t="s">
        <v>151</v>
      </c>
      <c r="Q60" s="75">
        <v>421997798</v>
      </c>
    </row>
    <row r="61" spans="15:17" ht="31" customHeight="1" x14ac:dyDescent="0.2">
      <c r="O61" t="s">
        <v>201</v>
      </c>
      <c r="P61" t="s">
        <v>153</v>
      </c>
      <c r="Q61" s="75">
        <v>143411286</v>
      </c>
    </row>
    <row r="62" spans="15:17" ht="31" customHeight="1" x14ac:dyDescent="0.2">
      <c r="O62" t="s">
        <v>202</v>
      </c>
      <c r="P62" t="s">
        <v>155</v>
      </c>
      <c r="Q62" s="75">
        <v>257872353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CC5D7-E8A1-424D-B402-986350E69CBA}">
  <sheetPr>
    <tabColor theme="6" tint="-0.249977111117893"/>
  </sheetPr>
  <dimension ref="A26:Y52"/>
  <sheetViews>
    <sheetView showGridLines="0" workbookViewId="0">
      <selection activeCell="F7" sqref="F7"/>
    </sheetView>
  </sheetViews>
  <sheetFormatPr baseColWidth="10" defaultColWidth="7.1640625" defaultRowHeight="16" x14ac:dyDescent="0.2"/>
  <cols>
    <col min="1" max="1" width="27.33203125" customWidth="1"/>
    <col min="2" max="2" width="18" bestFit="1" customWidth="1"/>
    <col min="3" max="3" width="17.33203125" bestFit="1" customWidth="1"/>
    <col min="4" max="4" width="19.33203125" bestFit="1" customWidth="1"/>
    <col min="5" max="5" width="12.6640625" bestFit="1" customWidth="1"/>
    <col min="6" max="6" width="19.33203125" bestFit="1" customWidth="1"/>
    <col min="8" max="8" width="16.33203125" bestFit="1" customWidth="1"/>
    <col min="9" max="9" width="6.83203125" bestFit="1" customWidth="1"/>
    <col min="10" max="10" width="23.1640625" bestFit="1" customWidth="1"/>
    <col min="11" max="11" width="8.33203125" customWidth="1"/>
    <col min="12" max="12" width="7.1640625" customWidth="1"/>
    <col min="13" max="14" width="0.1640625" customWidth="1"/>
    <col min="15" max="15" width="16.33203125" bestFit="1" customWidth="1"/>
    <col min="16" max="16" width="6.83203125" bestFit="1" customWidth="1"/>
    <col min="17" max="17" width="23.1640625" bestFit="1" customWidth="1"/>
    <col min="21" max="21" width="40.33203125" bestFit="1" customWidth="1"/>
    <col min="22" max="22" width="20.6640625" bestFit="1" customWidth="1"/>
    <col min="23" max="23" width="5.83203125" bestFit="1" customWidth="1"/>
    <col min="24" max="24" width="5.5" bestFit="1" customWidth="1"/>
    <col min="25" max="25" width="4.6640625" bestFit="1" customWidth="1"/>
  </cols>
  <sheetData>
    <row r="26" spans="1:25" ht="21" x14ac:dyDescent="0.2">
      <c r="A26" s="59"/>
      <c r="B26" s="67" t="s">
        <v>109</v>
      </c>
      <c r="C26" s="67" t="s">
        <v>112</v>
      </c>
      <c r="D26" s="67" t="s">
        <v>113</v>
      </c>
      <c r="E26" s="69" t="s">
        <v>114</v>
      </c>
      <c r="G26" s="59"/>
      <c r="H26" s="67" t="s">
        <v>115</v>
      </c>
      <c r="I26" s="67" t="s">
        <v>116</v>
      </c>
      <c r="J26" s="67" t="s">
        <v>117</v>
      </c>
      <c r="O26" s="67" t="s">
        <v>115</v>
      </c>
      <c r="P26" s="67" t="s">
        <v>116</v>
      </c>
      <c r="Q26" s="69" t="s">
        <v>117</v>
      </c>
      <c r="U26" s="67" t="s">
        <v>204</v>
      </c>
      <c r="V26" s="67" t="s">
        <v>205</v>
      </c>
      <c r="W26" s="83" t="s">
        <v>218</v>
      </c>
      <c r="X26" s="83" t="s">
        <v>219</v>
      </c>
      <c r="Y26" s="83" t="s">
        <v>220</v>
      </c>
    </row>
    <row r="27" spans="1:25" x14ac:dyDescent="0.2">
      <c r="B27" t="s">
        <v>61</v>
      </c>
      <c r="C27" s="61">
        <f ca="1">RANDBETWEEN(1700,2500)</f>
        <v>2402</v>
      </c>
      <c r="D27" s="61">
        <f ca="1">RANDBETWEEN(1700,2500)</f>
        <v>1915</v>
      </c>
      <c r="E27" s="78">
        <f ca="1">C27-D27</f>
        <v>487</v>
      </c>
      <c r="H27" t="s">
        <v>61</v>
      </c>
      <c r="I27">
        <v>8</v>
      </c>
      <c r="J27" s="63" t="s">
        <v>120</v>
      </c>
      <c r="O27" t="s">
        <v>61</v>
      </c>
      <c r="P27">
        <v>8</v>
      </c>
      <c r="Q27" s="79">
        <v>8</v>
      </c>
      <c r="U27" t="s">
        <v>206</v>
      </c>
      <c r="V27" s="80">
        <v>26373</v>
      </c>
      <c r="W27" s="84">
        <v>26373</v>
      </c>
      <c r="X27" s="88">
        <v>26373</v>
      </c>
      <c r="Y27" s="90">
        <v>26373</v>
      </c>
    </row>
    <row r="28" spans="1:25" x14ac:dyDescent="0.2">
      <c r="B28" t="s">
        <v>63</v>
      </c>
      <c r="C28" s="61">
        <f t="shared" ref="C28:D52" ca="1" si="0">RANDBETWEEN(1700,2500)</f>
        <v>1968</v>
      </c>
      <c r="D28" s="61">
        <f t="shared" ca="1" si="0"/>
        <v>2026</v>
      </c>
      <c r="E28" s="78">
        <f t="shared" ref="E28:E52" ca="1" si="1">C28-D28</f>
        <v>-58</v>
      </c>
      <c r="H28" t="s">
        <v>63</v>
      </c>
      <c r="I28">
        <v>7</v>
      </c>
      <c r="J28" s="63" t="s">
        <v>120</v>
      </c>
      <c r="O28" t="s">
        <v>63</v>
      </c>
      <c r="P28">
        <v>7</v>
      </c>
      <c r="Q28" s="79">
        <v>7</v>
      </c>
      <c r="U28" t="s">
        <v>207</v>
      </c>
      <c r="V28" s="80">
        <v>34621</v>
      </c>
      <c r="W28" s="84">
        <v>34621</v>
      </c>
      <c r="X28" s="88">
        <v>34621</v>
      </c>
      <c r="Y28" s="90">
        <v>34621</v>
      </c>
    </row>
    <row r="29" spans="1:25" x14ac:dyDescent="0.2">
      <c r="B29" t="s">
        <v>65</v>
      </c>
      <c r="C29" s="61">
        <f t="shared" ca="1" si="0"/>
        <v>2221</v>
      </c>
      <c r="D29" s="61">
        <f ca="1">RANDBETWEEN(1700,2500)</f>
        <v>2124</v>
      </c>
      <c r="E29" s="78">
        <f t="shared" ca="1" si="1"/>
        <v>97</v>
      </c>
      <c r="H29" t="s">
        <v>65</v>
      </c>
      <c r="I29">
        <v>9</v>
      </c>
      <c r="J29" s="63" t="s">
        <v>120</v>
      </c>
      <c r="O29" t="s">
        <v>65</v>
      </c>
      <c r="P29">
        <v>9</v>
      </c>
      <c r="Q29" s="79">
        <v>9</v>
      </c>
      <c r="U29" t="s">
        <v>208</v>
      </c>
      <c r="V29" s="80">
        <v>37244</v>
      </c>
      <c r="W29" s="84">
        <v>37244</v>
      </c>
      <c r="X29" s="88">
        <v>37244</v>
      </c>
      <c r="Y29" s="90">
        <v>37244</v>
      </c>
    </row>
    <row r="30" spans="1:25" x14ac:dyDescent="0.2">
      <c r="B30" t="s">
        <v>67</v>
      </c>
      <c r="C30" s="61">
        <f t="shared" ca="1" si="0"/>
        <v>1890</v>
      </c>
      <c r="D30" s="61">
        <f t="shared" ca="1" si="0"/>
        <v>2109</v>
      </c>
      <c r="E30" s="78">
        <f t="shared" ca="1" si="1"/>
        <v>-219</v>
      </c>
      <c r="H30" t="s">
        <v>67</v>
      </c>
      <c r="I30">
        <v>1</v>
      </c>
      <c r="J30" s="62" t="s">
        <v>127</v>
      </c>
      <c r="O30" t="s">
        <v>67</v>
      </c>
      <c r="P30">
        <v>1</v>
      </c>
      <c r="Q30" s="79">
        <v>1</v>
      </c>
      <c r="U30" t="s">
        <v>209</v>
      </c>
      <c r="V30" s="80">
        <v>34521</v>
      </c>
      <c r="W30" s="84">
        <v>34521</v>
      </c>
      <c r="X30" s="88">
        <v>34521</v>
      </c>
      <c r="Y30" s="90">
        <v>34521</v>
      </c>
    </row>
    <row r="31" spans="1:25" x14ac:dyDescent="0.2">
      <c r="B31" t="s">
        <v>69</v>
      </c>
      <c r="C31" s="61">
        <f t="shared" ca="1" si="0"/>
        <v>2200</v>
      </c>
      <c r="D31" s="61">
        <f t="shared" ca="1" si="0"/>
        <v>1723</v>
      </c>
      <c r="E31" s="78">
        <f t="shared" ca="1" si="1"/>
        <v>477</v>
      </c>
      <c r="H31" t="s">
        <v>69</v>
      </c>
      <c r="I31">
        <v>5</v>
      </c>
      <c r="J31" s="63" t="s">
        <v>120</v>
      </c>
      <c r="O31" t="s">
        <v>69</v>
      </c>
      <c r="P31">
        <v>5</v>
      </c>
      <c r="Q31" s="79">
        <v>5</v>
      </c>
      <c r="U31" t="s">
        <v>210</v>
      </c>
      <c r="V31" s="80">
        <v>36250</v>
      </c>
      <c r="W31" s="84">
        <v>36250</v>
      </c>
      <c r="X31" s="88">
        <v>36250</v>
      </c>
      <c r="Y31" s="90">
        <v>36250</v>
      </c>
    </row>
    <row r="32" spans="1:25" x14ac:dyDescent="0.2">
      <c r="B32" t="s">
        <v>71</v>
      </c>
      <c r="C32" s="61">
        <f t="shared" ca="1" si="0"/>
        <v>1835</v>
      </c>
      <c r="D32" s="61">
        <f t="shared" ca="1" si="0"/>
        <v>2246</v>
      </c>
      <c r="E32" s="78">
        <f t="shared" ca="1" si="1"/>
        <v>-411</v>
      </c>
      <c r="H32" t="s">
        <v>71</v>
      </c>
      <c r="I32">
        <v>1</v>
      </c>
      <c r="J32" s="62" t="s">
        <v>127</v>
      </c>
      <c r="O32" t="s">
        <v>71</v>
      </c>
      <c r="P32">
        <v>1</v>
      </c>
      <c r="Q32" s="79">
        <v>1</v>
      </c>
      <c r="U32" t="s">
        <v>211</v>
      </c>
      <c r="V32" s="80">
        <v>39647</v>
      </c>
      <c r="W32" s="84">
        <v>39647</v>
      </c>
      <c r="X32" s="88">
        <v>39647</v>
      </c>
      <c r="Y32" s="90">
        <v>39647</v>
      </c>
    </row>
    <row r="33" spans="2:25" x14ac:dyDescent="0.2">
      <c r="B33" t="s">
        <v>73</v>
      </c>
      <c r="C33" s="61">
        <f t="shared" ca="1" si="0"/>
        <v>2303</v>
      </c>
      <c r="D33" s="61">
        <f t="shared" ca="1" si="0"/>
        <v>2258</v>
      </c>
      <c r="E33" s="78">
        <f t="shared" ca="1" si="1"/>
        <v>45</v>
      </c>
      <c r="H33" t="s">
        <v>73</v>
      </c>
      <c r="I33">
        <v>2</v>
      </c>
      <c r="J33" s="62" t="s">
        <v>127</v>
      </c>
      <c r="O33" t="s">
        <v>73</v>
      </c>
      <c r="P33">
        <v>2</v>
      </c>
      <c r="Q33" s="79">
        <v>2</v>
      </c>
      <c r="U33" t="s">
        <v>212</v>
      </c>
      <c r="V33" s="80">
        <v>40375</v>
      </c>
      <c r="W33" s="84">
        <v>40375</v>
      </c>
      <c r="X33" s="88">
        <v>40375</v>
      </c>
      <c r="Y33" s="90">
        <v>40375</v>
      </c>
    </row>
    <row r="34" spans="2:25" x14ac:dyDescent="0.2">
      <c r="B34" t="s">
        <v>75</v>
      </c>
      <c r="C34" s="61">
        <f t="shared" ca="1" si="0"/>
        <v>2371</v>
      </c>
      <c r="D34" s="61">
        <f t="shared" ca="1" si="0"/>
        <v>1882</v>
      </c>
      <c r="E34" s="78">
        <f t="shared" ca="1" si="1"/>
        <v>489</v>
      </c>
      <c r="H34" t="s">
        <v>75</v>
      </c>
      <c r="I34">
        <v>9</v>
      </c>
      <c r="J34" s="63" t="s">
        <v>120</v>
      </c>
      <c r="O34" t="s">
        <v>75</v>
      </c>
      <c r="P34">
        <v>9</v>
      </c>
      <c r="Q34" s="79">
        <v>9</v>
      </c>
      <c r="U34" t="s">
        <v>213</v>
      </c>
      <c r="V34" s="80">
        <v>42713</v>
      </c>
      <c r="W34" s="84">
        <v>42713</v>
      </c>
      <c r="X34" s="88">
        <v>42713</v>
      </c>
      <c r="Y34" s="90">
        <v>42713</v>
      </c>
    </row>
    <row r="35" spans="2:25" x14ac:dyDescent="0.2">
      <c r="B35" t="s">
        <v>77</v>
      </c>
      <c r="C35" s="61">
        <f t="shared" ca="1" si="0"/>
        <v>1843</v>
      </c>
      <c r="D35" s="61">
        <f t="shared" ca="1" si="0"/>
        <v>2264</v>
      </c>
      <c r="E35" s="78">
        <f t="shared" ca="1" si="1"/>
        <v>-421</v>
      </c>
      <c r="H35" t="s">
        <v>77</v>
      </c>
      <c r="I35">
        <v>6</v>
      </c>
      <c r="J35" s="63" t="s">
        <v>120</v>
      </c>
      <c r="O35" t="s">
        <v>77</v>
      </c>
      <c r="P35">
        <v>6</v>
      </c>
      <c r="Q35" s="79">
        <v>6</v>
      </c>
      <c r="U35" t="s">
        <v>214</v>
      </c>
      <c r="V35" s="80">
        <v>43615</v>
      </c>
      <c r="W35" s="84">
        <v>43615</v>
      </c>
      <c r="X35" s="88">
        <v>43615</v>
      </c>
      <c r="Y35" s="90">
        <v>43615</v>
      </c>
    </row>
    <row r="36" spans="2:25" x14ac:dyDescent="0.2">
      <c r="B36" t="s">
        <v>79</v>
      </c>
      <c r="C36" s="61">
        <f t="shared" ca="1" si="0"/>
        <v>2415</v>
      </c>
      <c r="D36" s="61">
        <f t="shared" ca="1" si="0"/>
        <v>2184</v>
      </c>
      <c r="E36" s="78">
        <f t="shared" ca="1" si="1"/>
        <v>231</v>
      </c>
      <c r="H36" t="s">
        <v>79</v>
      </c>
      <c r="I36">
        <v>9</v>
      </c>
      <c r="J36" s="63" t="s">
        <v>120</v>
      </c>
      <c r="O36" t="s">
        <v>79</v>
      </c>
      <c r="P36">
        <v>9</v>
      </c>
      <c r="Q36" s="79">
        <v>9</v>
      </c>
      <c r="U36" t="s">
        <v>215</v>
      </c>
      <c r="V36" s="80">
        <v>35783</v>
      </c>
      <c r="W36" s="84">
        <v>35783</v>
      </c>
      <c r="X36" s="88">
        <v>35783</v>
      </c>
      <c r="Y36" s="90">
        <v>35783</v>
      </c>
    </row>
    <row r="37" spans="2:25" ht="19" x14ac:dyDescent="0.2">
      <c r="B37" t="s">
        <v>81</v>
      </c>
      <c r="C37" s="61">
        <f t="shared" ca="1" si="0"/>
        <v>2244</v>
      </c>
      <c r="D37" s="61">
        <f t="shared" ca="1" si="0"/>
        <v>1799</v>
      </c>
      <c r="E37" s="78">
        <f t="shared" ca="1" si="1"/>
        <v>445</v>
      </c>
      <c r="H37" t="s">
        <v>81</v>
      </c>
      <c r="I37">
        <v>4</v>
      </c>
      <c r="J37" s="62" t="s">
        <v>127</v>
      </c>
      <c r="O37" t="s">
        <v>81</v>
      </c>
      <c r="P37">
        <v>4</v>
      </c>
      <c r="Q37" s="79">
        <v>4</v>
      </c>
      <c r="W37" s="85" t="s">
        <v>217</v>
      </c>
      <c r="X37" s="86" t="s">
        <v>221</v>
      </c>
      <c r="Y37" s="89" t="s">
        <v>222</v>
      </c>
    </row>
    <row r="38" spans="2:25" x14ac:dyDescent="0.2">
      <c r="B38" t="s">
        <v>83</v>
      </c>
      <c r="C38" s="61">
        <f t="shared" ca="1" si="0"/>
        <v>2167</v>
      </c>
      <c r="D38" s="61">
        <f t="shared" ca="1" si="0"/>
        <v>1790</v>
      </c>
      <c r="E38" s="78">
        <f t="shared" ca="1" si="1"/>
        <v>377</v>
      </c>
      <c r="H38" t="s">
        <v>83</v>
      </c>
      <c r="I38">
        <v>3</v>
      </c>
      <c r="J38" s="62" t="s">
        <v>127</v>
      </c>
      <c r="O38" t="s">
        <v>83</v>
      </c>
      <c r="P38">
        <v>3</v>
      </c>
      <c r="Q38" s="79">
        <v>3</v>
      </c>
    </row>
    <row r="39" spans="2:25" x14ac:dyDescent="0.2">
      <c r="B39" t="s">
        <v>85</v>
      </c>
      <c r="C39" s="61">
        <f t="shared" ca="1" si="0"/>
        <v>2171</v>
      </c>
      <c r="D39" s="61">
        <f t="shared" ca="1" si="0"/>
        <v>2038</v>
      </c>
      <c r="E39" s="78">
        <f t="shared" ca="1" si="1"/>
        <v>133</v>
      </c>
      <c r="H39" t="s">
        <v>85</v>
      </c>
      <c r="I39">
        <v>4</v>
      </c>
      <c r="J39" s="62" t="s">
        <v>127</v>
      </c>
      <c r="O39" t="s">
        <v>85</v>
      </c>
      <c r="P39">
        <v>4</v>
      </c>
      <c r="Q39" s="79">
        <v>4</v>
      </c>
    </row>
    <row r="40" spans="2:25" x14ac:dyDescent="0.2">
      <c r="B40" t="s">
        <v>87</v>
      </c>
      <c r="C40" s="61">
        <f t="shared" ca="1" si="0"/>
        <v>2065</v>
      </c>
      <c r="D40" s="61">
        <f t="shared" ca="1" si="0"/>
        <v>2146</v>
      </c>
      <c r="E40" s="78">
        <f t="shared" ca="1" si="1"/>
        <v>-81</v>
      </c>
      <c r="H40" t="s">
        <v>87</v>
      </c>
      <c r="I40">
        <v>9</v>
      </c>
      <c r="J40" s="63" t="s">
        <v>120</v>
      </c>
      <c r="O40" t="s">
        <v>87</v>
      </c>
      <c r="P40">
        <v>9</v>
      </c>
      <c r="Q40" s="79">
        <v>9</v>
      </c>
    </row>
    <row r="41" spans="2:25" x14ac:dyDescent="0.2">
      <c r="B41" t="s">
        <v>89</v>
      </c>
      <c r="C41" s="61">
        <f t="shared" ca="1" si="0"/>
        <v>2074</v>
      </c>
      <c r="D41" s="61">
        <f t="shared" ca="1" si="0"/>
        <v>2156</v>
      </c>
      <c r="E41" s="78">
        <f t="shared" ca="1" si="1"/>
        <v>-82</v>
      </c>
      <c r="H41" t="s">
        <v>89</v>
      </c>
      <c r="I41">
        <v>6</v>
      </c>
      <c r="J41" s="63" t="s">
        <v>120</v>
      </c>
      <c r="O41" t="s">
        <v>89</v>
      </c>
      <c r="P41">
        <v>6</v>
      </c>
      <c r="Q41" s="79">
        <v>6</v>
      </c>
    </row>
    <row r="42" spans="2:25" x14ac:dyDescent="0.2">
      <c r="B42" t="s">
        <v>91</v>
      </c>
      <c r="C42" s="61">
        <f t="shared" ca="1" si="0"/>
        <v>2199</v>
      </c>
      <c r="D42" s="61">
        <f t="shared" ca="1" si="0"/>
        <v>2039</v>
      </c>
      <c r="E42" s="78">
        <f t="shared" ca="1" si="1"/>
        <v>160</v>
      </c>
      <c r="H42" t="s">
        <v>91</v>
      </c>
      <c r="I42">
        <v>2</v>
      </c>
      <c r="J42" s="62" t="s">
        <v>127</v>
      </c>
      <c r="O42" t="s">
        <v>91</v>
      </c>
      <c r="P42">
        <v>2</v>
      </c>
      <c r="Q42" s="79">
        <v>2</v>
      </c>
    </row>
    <row r="43" spans="2:25" x14ac:dyDescent="0.2">
      <c r="B43" t="s">
        <v>93</v>
      </c>
      <c r="C43" s="61">
        <f t="shared" ca="1" si="0"/>
        <v>2348</v>
      </c>
      <c r="D43" s="61">
        <f t="shared" ca="1" si="0"/>
        <v>2322</v>
      </c>
      <c r="E43" s="78">
        <f t="shared" ca="1" si="1"/>
        <v>26</v>
      </c>
      <c r="H43" t="s">
        <v>93</v>
      </c>
      <c r="I43">
        <v>1</v>
      </c>
      <c r="J43" s="62" t="s">
        <v>127</v>
      </c>
      <c r="O43" t="s">
        <v>93</v>
      </c>
      <c r="P43">
        <v>1</v>
      </c>
      <c r="Q43" s="79">
        <v>1</v>
      </c>
    </row>
    <row r="44" spans="2:25" x14ac:dyDescent="0.2">
      <c r="B44" t="s">
        <v>95</v>
      </c>
      <c r="C44" s="61">
        <f t="shared" ca="1" si="0"/>
        <v>2363</v>
      </c>
      <c r="D44" s="61">
        <f t="shared" ca="1" si="0"/>
        <v>2079</v>
      </c>
      <c r="E44" s="78">
        <f t="shared" ca="1" si="1"/>
        <v>284</v>
      </c>
      <c r="H44" t="s">
        <v>95</v>
      </c>
      <c r="I44">
        <v>5</v>
      </c>
      <c r="J44" s="63" t="s">
        <v>120</v>
      </c>
      <c r="O44" t="s">
        <v>95</v>
      </c>
      <c r="P44">
        <v>5</v>
      </c>
      <c r="Q44" s="79">
        <v>5</v>
      </c>
    </row>
    <row r="45" spans="2:25" x14ac:dyDescent="0.2">
      <c r="B45" t="s">
        <v>97</v>
      </c>
      <c r="C45" s="61">
        <f t="shared" ca="1" si="0"/>
        <v>1938</v>
      </c>
      <c r="D45" s="61">
        <f t="shared" ca="1" si="0"/>
        <v>2158</v>
      </c>
      <c r="E45" s="78">
        <f t="shared" ca="1" si="1"/>
        <v>-220</v>
      </c>
      <c r="H45" t="s">
        <v>97</v>
      </c>
      <c r="I45">
        <v>4</v>
      </c>
      <c r="J45" s="62" t="s">
        <v>127</v>
      </c>
      <c r="O45" t="s">
        <v>97</v>
      </c>
      <c r="P45">
        <v>4</v>
      </c>
      <c r="Q45" s="79">
        <v>4</v>
      </c>
    </row>
    <row r="46" spans="2:25" x14ac:dyDescent="0.2">
      <c r="B46" t="s">
        <v>99</v>
      </c>
      <c r="C46" s="61">
        <f t="shared" ca="1" si="0"/>
        <v>2250</v>
      </c>
      <c r="D46" s="61">
        <f t="shared" ca="1" si="0"/>
        <v>2375</v>
      </c>
      <c r="E46" s="78">
        <f t="shared" ca="1" si="1"/>
        <v>-125</v>
      </c>
      <c r="H46" t="s">
        <v>99</v>
      </c>
      <c r="I46">
        <v>8</v>
      </c>
      <c r="J46" s="63" t="s">
        <v>120</v>
      </c>
      <c r="O46" t="s">
        <v>99</v>
      </c>
      <c r="P46">
        <v>8</v>
      </c>
      <c r="Q46" s="79">
        <v>8</v>
      </c>
    </row>
    <row r="47" spans="2:25" x14ac:dyDescent="0.2">
      <c r="B47" t="s">
        <v>141</v>
      </c>
      <c r="C47" s="61">
        <f t="shared" ca="1" si="0"/>
        <v>1907</v>
      </c>
      <c r="D47" s="61">
        <f t="shared" ca="1" si="0"/>
        <v>2105</v>
      </c>
      <c r="E47" s="78">
        <f t="shared" ca="1" si="1"/>
        <v>-198</v>
      </c>
      <c r="H47" t="s">
        <v>141</v>
      </c>
      <c r="I47">
        <v>6</v>
      </c>
      <c r="J47" s="63" t="s">
        <v>120</v>
      </c>
      <c r="O47" t="s">
        <v>141</v>
      </c>
      <c r="P47">
        <v>6</v>
      </c>
      <c r="Q47" s="79">
        <v>6</v>
      </c>
    </row>
    <row r="48" spans="2:25" x14ac:dyDescent="0.2">
      <c r="B48" t="s">
        <v>142</v>
      </c>
      <c r="C48" s="61">
        <f t="shared" ca="1" si="0"/>
        <v>2396</v>
      </c>
      <c r="D48" s="61">
        <f t="shared" ca="1" si="0"/>
        <v>1808</v>
      </c>
      <c r="E48" s="78">
        <f t="shared" ca="1" si="1"/>
        <v>588</v>
      </c>
      <c r="H48" t="s">
        <v>142</v>
      </c>
      <c r="I48">
        <v>5</v>
      </c>
      <c r="J48" s="63" t="s">
        <v>120</v>
      </c>
      <c r="O48" t="s">
        <v>142</v>
      </c>
      <c r="P48">
        <v>5</v>
      </c>
      <c r="Q48" s="79">
        <v>5</v>
      </c>
    </row>
    <row r="49" spans="2:17" x14ac:dyDescent="0.2">
      <c r="B49" t="s">
        <v>143</v>
      </c>
      <c r="C49" s="61">
        <f t="shared" ca="1" si="0"/>
        <v>2336</v>
      </c>
      <c r="D49" s="61">
        <f t="shared" ca="1" si="0"/>
        <v>2281</v>
      </c>
      <c r="E49" s="78">
        <f t="shared" ca="1" si="1"/>
        <v>55</v>
      </c>
      <c r="H49" t="s">
        <v>143</v>
      </c>
      <c r="I49">
        <v>9</v>
      </c>
      <c r="J49" s="63" t="s">
        <v>120</v>
      </c>
      <c r="O49" t="s">
        <v>143</v>
      </c>
      <c r="P49">
        <v>9</v>
      </c>
      <c r="Q49" s="79">
        <v>9</v>
      </c>
    </row>
    <row r="50" spans="2:17" x14ac:dyDescent="0.2">
      <c r="B50" t="s">
        <v>144</v>
      </c>
      <c r="C50" s="61">
        <f t="shared" ca="1" si="0"/>
        <v>1849</v>
      </c>
      <c r="D50" s="61">
        <f t="shared" ca="1" si="0"/>
        <v>1844</v>
      </c>
      <c r="E50" s="78">
        <f t="shared" ca="1" si="1"/>
        <v>5</v>
      </c>
    </row>
    <row r="51" spans="2:17" x14ac:dyDescent="0.2">
      <c r="B51" t="s">
        <v>145</v>
      </c>
      <c r="C51" s="61">
        <f t="shared" ca="1" si="0"/>
        <v>2115</v>
      </c>
      <c r="D51" s="61">
        <f t="shared" ca="1" si="0"/>
        <v>2466</v>
      </c>
      <c r="E51" s="78">
        <f t="shared" ca="1" si="1"/>
        <v>-351</v>
      </c>
    </row>
    <row r="52" spans="2:17" x14ac:dyDescent="0.2">
      <c r="B52" t="s">
        <v>146</v>
      </c>
      <c r="C52" s="61">
        <f t="shared" ca="1" si="0"/>
        <v>1736</v>
      </c>
      <c r="D52" s="61">
        <f t="shared" ca="1" si="0"/>
        <v>1736</v>
      </c>
      <c r="E52" s="78">
        <f t="shared" ca="1" si="1"/>
        <v>0</v>
      </c>
    </row>
  </sheetData>
  <conditionalFormatting sqref="G27:G52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{D64321AB-7DA7-F04B-9632-24385384AE82}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4321AB-7DA7-F04B-9632-24385384AE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G27:G52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Formato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Duran</dc:creator>
  <cp:lastModifiedBy>Nathalie Duran</cp:lastModifiedBy>
  <dcterms:created xsi:type="dcterms:W3CDTF">2024-02-02T20:21:29Z</dcterms:created>
  <dcterms:modified xsi:type="dcterms:W3CDTF">2024-09-28T15:57:08Z</dcterms:modified>
</cp:coreProperties>
</file>