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l\Desktop\Videa - yt\"/>
    </mc:Choice>
  </mc:AlternateContent>
  <bookViews>
    <workbookView minimized="1" xWindow="0" yWindow="0" windowWidth="23040" windowHeight="9408"/>
  </bookViews>
  <sheets>
    <sheet name="Hárok1" sheetId="1" r:id="rId1"/>
  </sheets>
  <definedNames>
    <definedName name="_xlnm._FilterDatabase" localSheetId="0" hidden="1">Hárok1!$D$13:$I$27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14" i="1"/>
  <c r="E14" i="1"/>
  <c r="E17" i="1"/>
  <c r="E15" i="1"/>
  <c r="E16" i="1"/>
  <c r="E18" i="1"/>
  <c r="E19" i="1"/>
  <c r="E20" i="1"/>
  <c r="E21" i="1"/>
  <c r="E22" i="1"/>
  <c r="E23" i="1"/>
  <c r="E24" i="1"/>
  <c r="E25" i="1"/>
  <c r="E26" i="1"/>
  <c r="E27" i="1"/>
  <c r="L15" i="1" l="1"/>
  <c r="L16" i="1"/>
  <c r="L17" i="1"/>
  <c r="L18" i="1"/>
  <c r="L19" i="1"/>
  <c r="L20" i="1"/>
  <c r="L21" i="1"/>
  <c r="L22" i="1"/>
  <c r="L23" i="1"/>
  <c r="L24" i="1"/>
  <c r="L25" i="1"/>
  <c r="L27" i="1"/>
  <c r="L14" i="1"/>
  <c r="K15" i="1"/>
  <c r="K16" i="1"/>
  <c r="K17" i="1"/>
  <c r="K18" i="1"/>
  <c r="K19" i="1"/>
  <c r="K20" i="1"/>
  <c r="K21" i="1"/>
  <c r="K22" i="1"/>
  <c r="K23" i="1"/>
  <c r="K24" i="1"/>
  <c r="K25" i="1"/>
  <c r="K27" i="1"/>
  <c r="K14" i="1"/>
  <c r="J15" i="1" l="1"/>
  <c r="J16" i="1"/>
  <c r="J17" i="1"/>
  <c r="J18" i="1"/>
  <c r="J19" i="1"/>
  <c r="J20" i="1"/>
  <c r="J21" i="1"/>
  <c r="J22" i="1"/>
  <c r="J23" i="1"/>
  <c r="J24" i="1"/>
  <c r="J25" i="1"/>
  <c r="J27" i="1"/>
  <c r="J14" i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L26" i="1" l="1"/>
  <c r="J26" i="1"/>
  <c r="K26" i="1" s="1"/>
</calcChain>
</file>

<file path=xl/sharedStrings.xml><?xml version="1.0" encoding="utf-8"?>
<sst xmlns="http://schemas.openxmlformats.org/spreadsheetml/2006/main" count="35" uniqueCount="29">
  <si>
    <t>Jazykové a počítačové kurzy - Leitus</t>
  </si>
  <si>
    <t>www.leitus.sk</t>
  </si>
  <si>
    <t>www.itlektor.eu</t>
  </si>
  <si>
    <t>Priezvisko</t>
  </si>
  <si>
    <t>Mesto</t>
  </si>
  <si>
    <t>Kosegi</t>
  </si>
  <si>
    <t>Martin</t>
  </si>
  <si>
    <t>Datko</t>
  </si>
  <si>
    <t>Liptovsky Mikulas</t>
  </si>
  <si>
    <t>Kolesar</t>
  </si>
  <si>
    <t>Gatura</t>
  </si>
  <si>
    <t>Buvala</t>
  </si>
  <si>
    <t>Zarnovica</t>
  </si>
  <si>
    <t>Cvanga</t>
  </si>
  <si>
    <t>Revuca</t>
  </si>
  <si>
    <t>Kotkuliak</t>
  </si>
  <si>
    <t>Liptovsky Hradok</t>
  </si>
  <si>
    <t>Fasko</t>
  </si>
  <si>
    <t>Krompachy</t>
  </si>
  <si>
    <t>Kabar</t>
  </si>
  <si>
    <t>Snina</t>
  </si>
  <si>
    <t>Jankovic</t>
  </si>
  <si>
    <t>Pocet kupenych kusov</t>
  </si>
  <si>
    <t>Cena celkom</t>
  </si>
  <si>
    <t>Nakupna cena</t>
  </si>
  <si>
    <t>Zlava</t>
  </si>
  <si>
    <t>Darcek</t>
  </si>
  <si>
    <t>Cena po zlave</t>
  </si>
  <si>
    <t>ID_klient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</si>
</sst>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0&quot; ks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theme="0"/>
      <name val="Corbel"/>
      <family val="2"/>
      <charset val="238"/>
    </font>
    <font>
      <b/>
      <sz val="24"/>
      <color theme="0"/>
      <name val="Corbe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1" fillId="0" borderId="1" xfId="0" applyFont="1" applyFill="1" applyBorder="1" applyAlignment="1">
      <alignment wrapText="1"/>
    </xf>
    <xf numFmtId="9" fontId="0" fillId="0" borderId="1" xfId="1" applyFont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tlektor.eu/" TargetMode="External"/><Relationship Id="rId1" Type="http://schemas.openxmlformats.org/officeDocument/2006/relationships/hyperlink" Target="http://www.leitus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tabSelected="1" workbookViewId="0">
      <selection activeCell="C13" sqref="C13"/>
    </sheetView>
  </sheetViews>
  <sheetFormatPr defaultRowHeight="14.4" x14ac:dyDescent="0.3"/>
  <cols>
    <col min="1" max="1" width="6.6640625" customWidth="1"/>
    <col min="2" max="2" width="4.33203125" customWidth="1"/>
    <col min="3" max="3" width="14" customWidth="1"/>
    <col min="4" max="4" width="11.21875" bestFit="1" customWidth="1"/>
    <col min="5" max="5" width="11.5546875" bestFit="1" customWidth="1"/>
    <col min="6" max="6" width="20.88671875" bestFit="1" customWidth="1"/>
    <col min="7" max="7" width="9.33203125" bestFit="1" customWidth="1"/>
    <col min="8" max="8" width="8.6640625" bestFit="1" customWidth="1"/>
    <col min="9" max="9" width="11.77734375" bestFit="1" customWidth="1"/>
    <col min="10" max="10" width="9.33203125" bestFit="1" customWidth="1"/>
    <col min="11" max="11" width="12.33203125" customWidth="1"/>
    <col min="12" max="12" width="10.6640625" bestFit="1" customWidth="1"/>
    <col min="13" max="13" width="11.6640625" bestFit="1" customWidth="1"/>
    <col min="14" max="14" width="8.44140625" bestFit="1" customWidth="1"/>
    <col min="15" max="15" width="13.109375" customWidth="1"/>
    <col min="16" max="16" width="15.33203125" bestFit="1" customWidth="1"/>
    <col min="17" max="17" width="22.6640625" customWidth="1"/>
  </cols>
  <sheetData>
    <row r="2" spans="2:17" ht="18.600000000000001" customHeight="1" x14ac:dyDescent="0.3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2:17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2:17" ht="4.2" customHeight="1" x14ac:dyDescent="0.3"/>
    <row r="5" spans="2:17" x14ac:dyDescent="0.3">
      <c r="E5" s="9" t="s">
        <v>1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7" x14ac:dyDescent="0.3"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7" ht="4.8" customHeight="1" x14ac:dyDescent="0.3"/>
    <row r="8" spans="2:17" ht="14.4" customHeight="1" x14ac:dyDescent="0.3">
      <c r="E8" s="9" t="s">
        <v>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2:17" ht="14.4" customHeight="1" x14ac:dyDescent="0.3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17" ht="14.4" customHeight="1" x14ac:dyDescent="0.3"/>
    <row r="11" spans="2:17" ht="14.4" customHeight="1" x14ac:dyDescent="0.3"/>
    <row r="13" spans="2:17" ht="43.2" x14ac:dyDescent="0.3">
      <c r="D13" s="2" t="s">
        <v>28</v>
      </c>
      <c r="E13" s="1" t="s">
        <v>3</v>
      </c>
      <c r="F13" s="1" t="s">
        <v>4</v>
      </c>
      <c r="G13" s="2" t="s">
        <v>22</v>
      </c>
      <c r="H13" s="2" t="s">
        <v>24</v>
      </c>
      <c r="I13" s="2" t="s">
        <v>23</v>
      </c>
      <c r="J13" s="6" t="s">
        <v>25</v>
      </c>
      <c r="K13" s="6" t="s">
        <v>27</v>
      </c>
      <c r="L13" s="6" t="s">
        <v>26</v>
      </c>
      <c r="N13" s="2" t="s">
        <v>28</v>
      </c>
      <c r="O13" s="1" t="s">
        <v>3</v>
      </c>
      <c r="P13" s="1" t="s">
        <v>4</v>
      </c>
    </row>
    <row r="14" spans="2:17" x14ac:dyDescent="0.3">
      <c r="D14" s="3">
        <v>1</v>
      </c>
      <c r="E14" s="3" t="str">
        <f>VLOOKUP(D14,$N$13:$P$23,2,0)</f>
        <v>Kosegi</v>
      </c>
      <c r="F14" s="3" t="str">
        <f>VLOOKUP(D14,$N$13:$P$23,3,0)</f>
        <v>Martin</v>
      </c>
      <c r="G14" s="4">
        <v>100</v>
      </c>
      <c r="H14" s="5">
        <v>91.036056912701795</v>
      </c>
      <c r="I14" s="5">
        <f>ROUND(H14,2)*G14</f>
        <v>9104</v>
      </c>
      <c r="J14" s="7">
        <f>IF(AND(G14&gt;50,I14&gt;1000),10%,0)</f>
        <v>0.1</v>
      </c>
      <c r="K14" s="5">
        <f>I14-I14*J14</f>
        <v>8193.6</v>
      </c>
      <c r="L14" s="3" t="str">
        <f>IF(OR(F14="Martin",I14&gt;1000),"darček","nie")</f>
        <v>darček</v>
      </c>
      <c r="N14" s="3">
        <v>1</v>
      </c>
      <c r="O14" s="3" t="s">
        <v>5</v>
      </c>
      <c r="P14" s="3" t="s">
        <v>6</v>
      </c>
    </row>
    <row r="15" spans="2:17" x14ac:dyDescent="0.3">
      <c r="D15" s="3">
        <v>2</v>
      </c>
      <c r="E15" s="3" t="str">
        <f t="shared" ref="E15:E27" si="0">VLOOKUP(D15,$N$13:$P$23,2,0)</f>
        <v>Datko</v>
      </c>
      <c r="F15" s="3" t="str">
        <f t="shared" ref="F15:F27" si="1">VLOOKUP(D15,$N$13:$P$23,3,0)</f>
        <v>Liptovsky Mikulas</v>
      </c>
      <c r="G15" s="4">
        <v>6</v>
      </c>
      <c r="H15" s="5">
        <v>91.113072225448022</v>
      </c>
      <c r="I15" s="5">
        <f t="shared" ref="I15:I27" si="2">ROUND(H15,2)*G15</f>
        <v>546.66</v>
      </c>
      <c r="J15" s="7">
        <f t="shared" ref="J15:J27" si="3">IF(AND(G15&gt;50,I15&gt;1000),10%,0)</f>
        <v>0</v>
      </c>
      <c r="K15" s="5">
        <f t="shared" ref="K15:K27" si="4">I15-I15*J15</f>
        <v>546.66</v>
      </c>
      <c r="L15" s="3" t="str">
        <f t="shared" ref="L15:L27" si="5">IF(OR(F15="Martin",I15&gt;1000),"darček","nie")</f>
        <v>nie</v>
      </c>
      <c r="N15" s="3">
        <v>2</v>
      </c>
      <c r="O15" s="3" t="s">
        <v>7</v>
      </c>
      <c r="P15" s="3" t="s">
        <v>8</v>
      </c>
    </row>
    <row r="16" spans="2:17" x14ac:dyDescent="0.3">
      <c r="D16" s="3">
        <v>9</v>
      </c>
      <c r="E16" s="3" t="str">
        <f t="shared" si="0"/>
        <v>Cvanga</v>
      </c>
      <c r="F16" s="3" t="str">
        <f t="shared" si="1"/>
        <v>Revuca</v>
      </c>
      <c r="G16" s="4">
        <v>14</v>
      </c>
      <c r="H16" s="5">
        <v>91.674535943081963</v>
      </c>
      <c r="I16" s="5">
        <f t="shared" si="2"/>
        <v>1283.3800000000001</v>
      </c>
      <c r="J16" s="7">
        <f t="shared" si="3"/>
        <v>0</v>
      </c>
      <c r="K16" s="5">
        <f t="shared" si="4"/>
        <v>1283.3800000000001</v>
      </c>
      <c r="L16" s="3" t="str">
        <f t="shared" si="5"/>
        <v>darček</v>
      </c>
      <c r="N16" s="3">
        <v>4</v>
      </c>
      <c r="O16" s="3" t="s">
        <v>9</v>
      </c>
      <c r="P16" s="3" t="s">
        <v>6</v>
      </c>
    </row>
    <row r="17" spans="4:16" x14ac:dyDescent="0.3">
      <c r="D17" s="3">
        <v>4</v>
      </c>
      <c r="E17" s="3" t="str">
        <f>VLOOKUP(D17,$N$13:$P$23,2,0)</f>
        <v>Kolesar</v>
      </c>
      <c r="F17" s="3" t="str">
        <f t="shared" si="1"/>
        <v>Martin</v>
      </c>
      <c r="G17" s="4">
        <v>65</v>
      </c>
      <c r="H17" s="5">
        <v>24.87</v>
      </c>
      <c r="I17" s="5">
        <f t="shared" si="2"/>
        <v>1616.55</v>
      </c>
      <c r="J17" s="7">
        <f t="shared" si="3"/>
        <v>0.1</v>
      </c>
      <c r="K17" s="5">
        <f t="shared" si="4"/>
        <v>1454.895</v>
      </c>
      <c r="L17" s="3" t="str">
        <f t="shared" si="5"/>
        <v>darček</v>
      </c>
      <c r="N17" s="3">
        <v>5</v>
      </c>
      <c r="O17" s="3" t="s">
        <v>10</v>
      </c>
      <c r="P17" s="3" t="s">
        <v>8</v>
      </c>
    </row>
    <row r="18" spans="4:16" x14ac:dyDescent="0.3">
      <c r="D18" s="3">
        <v>5</v>
      </c>
      <c r="E18" s="3" t="str">
        <f t="shared" si="0"/>
        <v>Gatura</v>
      </c>
      <c r="F18" s="3" t="str">
        <f t="shared" si="1"/>
        <v>Liptovsky Mikulas</v>
      </c>
      <c r="G18" s="4">
        <v>2</v>
      </c>
      <c r="H18" s="5">
        <v>91.420164683873523</v>
      </c>
      <c r="I18" s="5">
        <f t="shared" si="2"/>
        <v>182.84</v>
      </c>
      <c r="J18" s="7">
        <f t="shared" si="3"/>
        <v>0</v>
      </c>
      <c r="K18" s="5">
        <f t="shared" si="4"/>
        <v>182.84</v>
      </c>
      <c r="L18" s="3" t="str">
        <f t="shared" si="5"/>
        <v>nie</v>
      </c>
      <c r="N18" s="3">
        <v>7</v>
      </c>
      <c r="O18" s="3" t="s">
        <v>11</v>
      </c>
      <c r="P18" s="3" t="s">
        <v>12</v>
      </c>
    </row>
    <row r="19" spans="4:16" x14ac:dyDescent="0.3">
      <c r="D19" s="3">
        <v>11</v>
      </c>
      <c r="E19" s="3" t="str">
        <f t="shared" si="0"/>
        <v>Fasko</v>
      </c>
      <c r="F19" s="3" t="str">
        <f t="shared" si="1"/>
        <v>Krompachy</v>
      </c>
      <c r="G19" s="4">
        <v>5</v>
      </c>
      <c r="H19" s="5">
        <v>91.521091183973027</v>
      </c>
      <c r="I19" s="5">
        <f t="shared" si="2"/>
        <v>457.59999999999997</v>
      </c>
      <c r="J19" s="7">
        <f t="shared" si="3"/>
        <v>0</v>
      </c>
      <c r="K19" s="5">
        <f t="shared" si="4"/>
        <v>457.59999999999997</v>
      </c>
      <c r="L19" s="3" t="str">
        <f t="shared" si="5"/>
        <v>nie</v>
      </c>
      <c r="N19" s="3">
        <v>9</v>
      </c>
      <c r="O19" s="3" t="s">
        <v>13</v>
      </c>
      <c r="P19" s="3" t="s">
        <v>14</v>
      </c>
    </row>
    <row r="20" spans="4:16" x14ac:dyDescent="0.3">
      <c r="D20" s="3">
        <v>7</v>
      </c>
      <c r="E20" s="3" t="str">
        <f t="shared" si="0"/>
        <v>Buvala</v>
      </c>
      <c r="F20" s="3" t="str">
        <f t="shared" si="1"/>
        <v>Zarnovica</v>
      </c>
      <c r="G20" s="4">
        <v>52</v>
      </c>
      <c r="H20" s="5">
        <v>35.78</v>
      </c>
      <c r="I20" s="5">
        <f t="shared" si="2"/>
        <v>1860.56</v>
      </c>
      <c r="J20" s="7">
        <f t="shared" si="3"/>
        <v>0.1</v>
      </c>
      <c r="K20" s="5">
        <f t="shared" si="4"/>
        <v>1674.5039999999999</v>
      </c>
      <c r="L20" s="3" t="str">
        <f t="shared" si="5"/>
        <v>darček</v>
      </c>
      <c r="N20" s="3">
        <v>10</v>
      </c>
      <c r="O20" s="3" t="s">
        <v>15</v>
      </c>
      <c r="P20" s="3" t="s">
        <v>16</v>
      </c>
    </row>
    <row r="21" spans="4:16" x14ac:dyDescent="0.3">
      <c r="D21" s="3">
        <v>1</v>
      </c>
      <c r="E21" s="3" t="str">
        <f t="shared" si="0"/>
        <v>Kosegi</v>
      </c>
      <c r="F21" s="3" t="str">
        <f t="shared" si="1"/>
        <v>Martin</v>
      </c>
      <c r="G21" s="4">
        <v>12</v>
      </c>
      <c r="H21" s="5">
        <v>91.314342803658135</v>
      </c>
      <c r="I21" s="5">
        <f t="shared" si="2"/>
        <v>1095.72</v>
      </c>
      <c r="J21" s="7">
        <f t="shared" si="3"/>
        <v>0</v>
      </c>
      <c r="K21" s="5">
        <f t="shared" si="4"/>
        <v>1095.72</v>
      </c>
      <c r="L21" s="3" t="str">
        <f t="shared" si="5"/>
        <v>darček</v>
      </c>
      <c r="N21" s="3">
        <v>11</v>
      </c>
      <c r="O21" s="3" t="s">
        <v>17</v>
      </c>
      <c r="P21" s="3" t="s">
        <v>18</v>
      </c>
    </row>
    <row r="22" spans="4:16" x14ac:dyDescent="0.3">
      <c r="D22" s="3">
        <v>9</v>
      </c>
      <c r="E22" s="3" t="str">
        <f t="shared" si="0"/>
        <v>Cvanga</v>
      </c>
      <c r="F22" s="3" t="str">
        <f t="shared" si="1"/>
        <v>Revuca</v>
      </c>
      <c r="G22" s="4">
        <v>9</v>
      </c>
      <c r="H22" s="5">
        <v>91.393378874769212</v>
      </c>
      <c r="I22" s="5">
        <f t="shared" si="2"/>
        <v>822.51</v>
      </c>
      <c r="J22" s="7">
        <f t="shared" si="3"/>
        <v>0</v>
      </c>
      <c r="K22" s="5">
        <f t="shared" si="4"/>
        <v>822.51</v>
      </c>
      <c r="L22" s="3" t="str">
        <f t="shared" si="5"/>
        <v>nie</v>
      </c>
      <c r="N22" s="3">
        <v>12</v>
      </c>
      <c r="O22" s="3" t="s">
        <v>19</v>
      </c>
      <c r="P22" s="3" t="s">
        <v>20</v>
      </c>
    </row>
    <row r="23" spans="4:16" x14ac:dyDescent="0.3">
      <c r="D23" s="3">
        <v>10</v>
      </c>
      <c r="E23" s="3" t="str">
        <f t="shared" si="0"/>
        <v>Kotkuliak</v>
      </c>
      <c r="F23" s="3" t="str">
        <f t="shared" si="1"/>
        <v>Liptovsky Hradok</v>
      </c>
      <c r="G23" s="4">
        <v>1</v>
      </c>
      <c r="H23" s="5">
        <v>91.189385018999488</v>
      </c>
      <c r="I23" s="5">
        <f t="shared" si="2"/>
        <v>91.19</v>
      </c>
      <c r="J23" s="7">
        <f t="shared" si="3"/>
        <v>0</v>
      </c>
      <c r="K23" s="5">
        <f t="shared" si="4"/>
        <v>91.19</v>
      </c>
      <c r="L23" s="3" t="str">
        <f t="shared" si="5"/>
        <v>nie</v>
      </c>
      <c r="N23" s="3">
        <v>13</v>
      </c>
      <c r="O23" s="3" t="s">
        <v>21</v>
      </c>
      <c r="P23" s="3" t="s">
        <v>6</v>
      </c>
    </row>
    <row r="24" spans="4:16" x14ac:dyDescent="0.3">
      <c r="D24" s="3">
        <v>11</v>
      </c>
      <c r="E24" s="3" t="str">
        <f t="shared" si="0"/>
        <v>Fasko</v>
      </c>
      <c r="F24" s="3" t="str">
        <f t="shared" si="1"/>
        <v>Krompachy</v>
      </c>
      <c r="G24" s="4">
        <v>4</v>
      </c>
      <c r="H24" s="5">
        <v>91.246607176192782</v>
      </c>
      <c r="I24" s="5">
        <f t="shared" si="2"/>
        <v>365</v>
      </c>
      <c r="J24" s="7">
        <f t="shared" si="3"/>
        <v>0</v>
      </c>
      <c r="K24" s="5">
        <f t="shared" si="4"/>
        <v>365</v>
      </c>
      <c r="L24" s="3" t="str">
        <f t="shared" si="5"/>
        <v>nie</v>
      </c>
    </row>
    <row r="25" spans="4:16" x14ac:dyDescent="0.3">
      <c r="D25" s="3">
        <v>12</v>
      </c>
      <c r="E25" s="3" t="str">
        <f t="shared" si="0"/>
        <v>Kabar</v>
      </c>
      <c r="F25" s="3" t="str">
        <f t="shared" si="1"/>
        <v>Snina</v>
      </c>
      <c r="G25" s="4">
        <v>11</v>
      </c>
      <c r="H25" s="5">
        <v>91.690279658178639</v>
      </c>
      <c r="I25" s="5">
        <f t="shared" si="2"/>
        <v>1008.5899999999999</v>
      </c>
      <c r="J25" s="7">
        <f t="shared" si="3"/>
        <v>0</v>
      </c>
      <c r="K25" s="5">
        <f t="shared" si="4"/>
        <v>1008.5899999999999</v>
      </c>
      <c r="L25" s="3" t="str">
        <f t="shared" si="5"/>
        <v>darček</v>
      </c>
    </row>
    <row r="26" spans="4:16" x14ac:dyDescent="0.3">
      <c r="D26" s="3">
        <v>13</v>
      </c>
      <c r="E26" s="3" t="str">
        <f t="shared" si="0"/>
        <v>Jankovic</v>
      </c>
      <c r="F26" s="3" t="str">
        <f t="shared" si="1"/>
        <v>Martin</v>
      </c>
      <c r="G26" s="4">
        <v>15</v>
      </c>
      <c r="H26" s="5">
        <v>91.144039445153496</v>
      </c>
      <c r="I26" s="5">
        <f t="shared" si="2"/>
        <v>1367.1</v>
      </c>
      <c r="J26" s="7">
        <f t="shared" si="3"/>
        <v>0</v>
      </c>
      <c r="K26" s="5">
        <f t="shared" si="4"/>
        <v>1367.1</v>
      </c>
      <c r="L26" s="3" t="str">
        <f t="shared" si="5"/>
        <v>darček</v>
      </c>
    </row>
    <row r="27" spans="4:16" x14ac:dyDescent="0.3">
      <c r="D27" s="3">
        <v>11</v>
      </c>
      <c r="E27" s="3" t="str">
        <f t="shared" si="0"/>
        <v>Fasko</v>
      </c>
      <c r="F27" s="3" t="str">
        <f t="shared" si="1"/>
        <v>Krompachy</v>
      </c>
      <c r="G27" s="4">
        <v>3</v>
      </c>
      <c r="H27" s="5">
        <v>91.837052534753255</v>
      </c>
      <c r="I27" s="5">
        <f t="shared" si="2"/>
        <v>275.52</v>
      </c>
      <c r="J27" s="7">
        <f t="shared" si="3"/>
        <v>0</v>
      </c>
      <c r="K27" s="5">
        <f t="shared" si="4"/>
        <v>275.52</v>
      </c>
      <c r="L27" s="3" t="str">
        <f t="shared" si="5"/>
        <v>nie</v>
      </c>
    </row>
  </sheetData>
  <sortState ref="N14:P23">
    <sortCondition ref="N14"/>
  </sortState>
  <mergeCells count="3">
    <mergeCell ref="B2:Q3"/>
    <mergeCell ref="E5:P6"/>
    <mergeCell ref="E8:P9"/>
  </mergeCells>
  <hyperlinks>
    <hyperlink ref="E5" r:id="rId1"/>
    <hyperlink ref="E8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Šurina (www.itlektor.eu)</dc:creator>
  <cp:lastModifiedBy>Michal Šurina (www.itlektor.eu)</cp:lastModifiedBy>
  <dcterms:created xsi:type="dcterms:W3CDTF">2015-05-12T13:42:01Z</dcterms:created>
  <dcterms:modified xsi:type="dcterms:W3CDTF">2015-05-25T13:39:28Z</dcterms:modified>
</cp:coreProperties>
</file>