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ell\Desktop\"/>
    </mc:Choice>
  </mc:AlternateContent>
  <xr:revisionPtr revIDLastSave="0" documentId="8_{534AD703-5906-4115-A620-A89B53970366}" xr6:coauthVersionLast="47" xr6:coauthVersionMax="47" xr10:uidLastSave="{00000000-0000-0000-0000-000000000000}"/>
  <bookViews>
    <workbookView xWindow="2025" yWindow="165" windowWidth="20310" windowHeight="12360" xr2:uid="{F94C0905-0F06-4E4C-84E6-DDFF49B66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N8" i="1"/>
  <c r="N5" i="1"/>
  <c r="F35" i="1"/>
  <c r="F37" i="1"/>
  <c r="F38" i="1"/>
  <c r="F40" i="1"/>
  <c r="F43" i="1"/>
  <c r="B47" i="1" l="1"/>
  <c r="B46" i="1"/>
  <c r="Q14" i="1"/>
  <c r="K6" i="1" l="1"/>
  <c r="K5" i="1"/>
  <c r="K4" i="1"/>
  <c r="K3" i="1"/>
  <c r="K2" i="1"/>
  <c r="D39" i="1"/>
  <c r="D34" i="1"/>
  <c r="D30" i="1"/>
  <c r="D31" i="1"/>
  <c r="D11" i="1"/>
  <c r="D14" i="1"/>
  <c r="D20" i="1"/>
  <c r="D19" i="1"/>
  <c r="D18" i="1"/>
  <c r="D27" i="1"/>
  <c r="D26" i="1"/>
  <c r="D25" i="1"/>
  <c r="K19" i="1" l="1"/>
  <c r="N6" i="1" s="1"/>
  <c r="F44" i="1"/>
  <c r="F42" i="1"/>
  <c r="F41" i="1"/>
  <c r="F36" i="1"/>
  <c r="F33" i="1"/>
  <c r="F29" i="1"/>
  <c r="F23" i="1"/>
  <c r="F17" i="1"/>
  <c r="F9" i="1"/>
  <c r="F46" i="1" l="1"/>
  <c r="C36" i="1"/>
  <c r="C35" i="1"/>
  <c r="C33" i="1"/>
  <c r="C29" i="1"/>
  <c r="C23" i="1"/>
  <c r="D44" i="1" l="1"/>
  <c r="D43" i="1"/>
  <c r="D42" i="1"/>
  <c r="D41" i="1"/>
  <c r="D40" i="1"/>
  <c r="D38" i="1"/>
  <c r="D37" i="1"/>
  <c r="D36" i="1"/>
  <c r="D35" i="1"/>
  <c r="D33" i="1"/>
  <c r="D32" i="1"/>
  <c r="D29" i="1"/>
  <c r="D28" i="1"/>
  <c r="D24" i="1"/>
  <c r="D23" i="1"/>
  <c r="D22" i="1"/>
  <c r="D21" i="1"/>
  <c r="D17" i="1"/>
  <c r="D16" i="1"/>
  <c r="D15" i="1"/>
  <c r="D13" i="1"/>
  <c r="D12" i="1"/>
  <c r="D10" i="1"/>
  <c r="D9" i="1"/>
  <c r="D8" i="1"/>
  <c r="D7" i="1"/>
  <c r="D6" i="1"/>
  <c r="D5" i="1"/>
  <c r="D4" i="1"/>
  <c r="D3" i="1"/>
  <c r="N4" i="1" l="1"/>
  <c r="N9" i="1" s="1"/>
  <c r="N11" i="1" l="1"/>
</calcChain>
</file>

<file path=xl/sharedStrings.xml><?xml version="1.0" encoding="utf-8"?>
<sst xmlns="http://schemas.openxmlformats.org/spreadsheetml/2006/main" count="67" uniqueCount="47">
  <si>
    <t>Breakeven</t>
  </si>
  <si>
    <t>Kickstarter</t>
  </si>
  <si>
    <t>Total cost (dom)</t>
  </si>
  <si>
    <t>Intl</t>
  </si>
  <si>
    <t/>
  </si>
  <si>
    <t>Total  cost</t>
  </si>
  <si>
    <t>PROFIT</t>
  </si>
  <si>
    <t xml:space="preserve"> </t>
  </si>
  <si>
    <t>Shipping</t>
  </si>
  <si>
    <t>Tape</t>
  </si>
  <si>
    <t>Backerkit</t>
  </si>
  <si>
    <t>Packing</t>
  </si>
  <si>
    <t>Bubble wrap</t>
  </si>
  <si>
    <t>Printing</t>
  </si>
  <si>
    <t>Gemini</t>
  </si>
  <si>
    <t>Production</t>
  </si>
  <si>
    <t>Pixie Dust hardcover</t>
  </si>
  <si>
    <t>Bee Thumbs up 1" head pin</t>
  </si>
  <si>
    <t>Trifold planet guide and timeline</t>
  </si>
  <si>
    <t>Black Market Heroine paperback</t>
  </si>
  <si>
    <t>Obsidian Spindle physical books</t>
  </si>
  <si>
    <t>Add-ons</t>
  </si>
  <si>
    <t>$</t>
  </si>
  <si>
    <t>QU</t>
  </si>
  <si>
    <t>C2F1</t>
  </si>
  <si>
    <t>TFC</t>
  </si>
  <si>
    <t>ADD-ON</t>
  </si>
  <si>
    <t>TFB</t>
  </si>
  <si>
    <t>#BPP</t>
  </si>
  <si>
    <t>COST</t>
  </si>
  <si>
    <t>FE</t>
  </si>
  <si>
    <t>QUANTITY</t>
  </si>
  <si>
    <t>COST TO FULFILL 1  ORDER</t>
  </si>
  <si>
    <t>TOTAL FULFILLMENT COST</t>
  </si>
  <si>
    <t>NUMBER OF BOOKS PER PLEDGE</t>
  </si>
  <si>
    <t>TOTAL FULFILLED BOOKS PER PLEDGE LEVEL</t>
  </si>
  <si>
    <t>ABB.</t>
  </si>
  <si>
    <t>MEANING</t>
  </si>
  <si>
    <t>EE</t>
  </si>
  <si>
    <t>ESTIMATED EXPENSE</t>
  </si>
  <si>
    <t>FINAL EXPENSE</t>
  </si>
  <si>
    <t>TOTAL</t>
  </si>
  <si>
    <t>PLEDGE LEVEL WITH PHYSICAL GOODS</t>
  </si>
  <si>
    <t>TPP</t>
  </si>
  <si>
    <t>TOTAL PHYSICAL PLEDGES</t>
  </si>
  <si>
    <t>Gotprint</t>
  </si>
  <si>
    <t>ichabod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</si>
</sst>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000000"/>
    <numFmt numFmtId="166" formatCode="&quot;$&quot;#,##0.0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82828"/>
      <name val="Arial"/>
      <family val="2"/>
    </font>
    <font>
      <b/>
      <sz val="11"/>
      <color rgb="FF2828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quotePrefix="1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852F-45F3-4768-8198-4EBDF4C8C573}">
  <dimension ref="A1:T48"/>
  <sheetViews>
    <sheetView tabSelected="1" zoomScale="66" zoomScaleNormal="66" workbookViewId="0">
      <selection activeCell="N16" sqref="N16"/>
    </sheetView>
  </sheetViews>
  <sheetFormatPr defaultRowHeight="20.100000000000001" customHeight="1" x14ac:dyDescent="0.25"/>
  <cols>
    <col min="1" max="1" width="9.140625" style="12"/>
    <col min="2" max="2" width="9.140625" style="6"/>
    <col min="3" max="4" width="9.140625" style="12"/>
    <col min="5" max="5" width="9.140625" style="9"/>
    <col min="6" max="6" width="6.140625" style="9" customWidth="1"/>
    <col min="7" max="7" width="4.85546875" style="9" customWidth="1"/>
    <col min="8" max="8" width="34.28515625" style="6" customWidth="1"/>
    <col min="9" max="9" width="7.42578125" style="6" customWidth="1"/>
    <col min="10" max="11" width="9.140625" style="6"/>
    <col min="12" max="12" width="5" style="5" customWidth="1"/>
    <col min="13" max="13" width="19.28515625" style="6" customWidth="1"/>
    <col min="14" max="14" width="15.7109375" style="6" customWidth="1"/>
    <col min="15" max="15" width="4.42578125" style="6" customWidth="1"/>
    <col min="16" max="16" width="16.5703125" style="6" customWidth="1"/>
    <col min="17" max="17" width="12" style="12" customWidth="1"/>
    <col min="18" max="18" width="4.85546875" style="6" customWidth="1"/>
    <col min="19" max="19" width="9.140625" style="6"/>
    <col min="20" max="20" width="53.42578125" style="6" customWidth="1"/>
    <col min="21" max="21" width="12.5703125" style="6" customWidth="1"/>
    <col min="22" max="16384" width="9.140625" style="6"/>
  </cols>
  <sheetData>
    <row r="1" spans="1:20" ht="20.100000000000001" customHeight="1" x14ac:dyDescent="0.25">
      <c r="A1" s="23" t="s">
        <v>22</v>
      </c>
      <c r="B1" s="24" t="s">
        <v>23</v>
      </c>
      <c r="C1" s="23" t="s">
        <v>24</v>
      </c>
      <c r="D1" s="23" t="s">
        <v>25</v>
      </c>
      <c r="E1" s="25" t="s">
        <v>28</v>
      </c>
      <c r="F1" s="25" t="s">
        <v>27</v>
      </c>
      <c r="G1" s="21"/>
      <c r="H1" s="24" t="s">
        <v>26</v>
      </c>
      <c r="I1" s="25" t="s">
        <v>23</v>
      </c>
      <c r="J1" s="23" t="s">
        <v>24</v>
      </c>
      <c r="K1" s="23" t="s">
        <v>25</v>
      </c>
      <c r="M1" s="24" t="s">
        <v>29</v>
      </c>
      <c r="N1" s="24" t="s">
        <v>38</v>
      </c>
      <c r="P1" s="24" t="s">
        <v>29</v>
      </c>
      <c r="Q1" s="23" t="s">
        <v>30</v>
      </c>
      <c r="S1" s="24" t="s">
        <v>36</v>
      </c>
      <c r="T1" s="24" t="s">
        <v>37</v>
      </c>
    </row>
    <row r="2" spans="1:20" ht="20.100000000000001" customHeight="1" x14ac:dyDescent="0.25">
      <c r="A2" s="7">
        <v>0</v>
      </c>
      <c r="B2" s="8">
        <v>11</v>
      </c>
      <c r="C2" s="7">
        <v>0</v>
      </c>
      <c r="D2" s="7">
        <v>0</v>
      </c>
      <c r="E2" s="2"/>
      <c r="F2" s="2"/>
      <c r="H2" s="4" t="s">
        <v>16</v>
      </c>
      <c r="I2" s="1">
        <v>1</v>
      </c>
      <c r="J2" s="3">
        <v>3</v>
      </c>
      <c r="K2" s="3">
        <f>J2</f>
        <v>3</v>
      </c>
      <c r="M2" s="1" t="s">
        <v>1</v>
      </c>
      <c r="N2" s="18">
        <v>15723</v>
      </c>
      <c r="P2" s="17" t="s">
        <v>1</v>
      </c>
      <c r="Q2" s="18"/>
      <c r="S2" s="32" t="s">
        <v>23</v>
      </c>
      <c r="T2" s="1" t="s">
        <v>31</v>
      </c>
    </row>
    <row r="3" spans="1:20" ht="20.100000000000001" customHeight="1" x14ac:dyDescent="0.25">
      <c r="A3" s="3">
        <v>1</v>
      </c>
      <c r="B3" s="10">
        <v>30</v>
      </c>
      <c r="C3" s="3">
        <v>0</v>
      </c>
      <c r="D3" s="3">
        <f t="shared" ref="D3:D44" si="0">B3*C3</f>
        <v>0</v>
      </c>
      <c r="E3" s="2"/>
      <c r="F3" s="2"/>
      <c r="H3" s="4" t="s">
        <v>17</v>
      </c>
      <c r="I3" s="1">
        <v>1</v>
      </c>
      <c r="J3" s="3">
        <v>3</v>
      </c>
      <c r="K3" s="3">
        <f t="shared" ref="K3:K5" si="1">J3</f>
        <v>3</v>
      </c>
      <c r="M3" s="1" t="s">
        <v>0</v>
      </c>
      <c r="N3" s="19">
        <v>10581</v>
      </c>
      <c r="P3" s="17" t="s">
        <v>10</v>
      </c>
      <c r="Q3" s="18"/>
      <c r="S3" s="17" t="s">
        <v>24</v>
      </c>
      <c r="T3" s="1" t="s">
        <v>32</v>
      </c>
    </row>
    <row r="4" spans="1:20" ht="20.100000000000001" customHeight="1" x14ac:dyDescent="0.25">
      <c r="A4" s="3">
        <v>5</v>
      </c>
      <c r="B4" s="10">
        <v>45</v>
      </c>
      <c r="C4" s="3">
        <v>0</v>
      </c>
      <c r="D4" s="3">
        <f t="shared" si="0"/>
        <v>0</v>
      </c>
      <c r="E4" s="2"/>
      <c r="F4" s="2"/>
      <c r="H4" s="1" t="s">
        <v>18</v>
      </c>
      <c r="I4" s="1">
        <v>1</v>
      </c>
      <c r="J4" s="3">
        <v>3</v>
      </c>
      <c r="K4" s="3">
        <f t="shared" si="1"/>
        <v>3</v>
      </c>
      <c r="M4" s="1" t="s">
        <v>2</v>
      </c>
      <c r="N4" s="20">
        <f>SUM(D2:D47)</f>
        <v>4549</v>
      </c>
      <c r="P4" s="17"/>
      <c r="Q4" s="3"/>
      <c r="S4" s="17" t="s">
        <v>25</v>
      </c>
      <c r="T4" s="1" t="s">
        <v>33</v>
      </c>
    </row>
    <row r="5" spans="1:20" ht="20.100000000000001" customHeight="1" x14ac:dyDescent="0.25">
      <c r="A5" s="3">
        <v>10</v>
      </c>
      <c r="B5" s="10">
        <v>15</v>
      </c>
      <c r="C5" s="3">
        <v>0</v>
      </c>
      <c r="D5" s="3">
        <f t="shared" si="0"/>
        <v>0</v>
      </c>
      <c r="E5" s="2"/>
      <c r="F5" s="2"/>
      <c r="H5" s="4" t="s">
        <v>19</v>
      </c>
      <c r="I5" s="1">
        <v>1</v>
      </c>
      <c r="J5" s="3">
        <v>3</v>
      </c>
      <c r="K5" s="3">
        <f t="shared" si="1"/>
        <v>3</v>
      </c>
      <c r="M5" s="1" t="s">
        <v>45</v>
      </c>
      <c r="N5" s="20">
        <f>140.79+43.13</f>
        <v>183.92</v>
      </c>
      <c r="P5" s="17" t="s">
        <v>8</v>
      </c>
      <c r="Q5" s="20">
        <v>550</v>
      </c>
      <c r="S5" s="17" t="s">
        <v>28</v>
      </c>
      <c r="T5" s="1" t="s">
        <v>34</v>
      </c>
    </row>
    <row r="6" spans="1:20" ht="20.100000000000001" customHeight="1" x14ac:dyDescent="0.25">
      <c r="A6" s="3">
        <v>15</v>
      </c>
      <c r="B6" s="10">
        <v>10</v>
      </c>
      <c r="C6" s="3">
        <v>0</v>
      </c>
      <c r="D6" s="3">
        <f t="shared" si="0"/>
        <v>0</v>
      </c>
      <c r="E6" s="2"/>
      <c r="F6" s="2"/>
      <c r="H6" s="4" t="s">
        <v>20</v>
      </c>
      <c r="I6" s="1">
        <v>1</v>
      </c>
      <c r="J6" s="3">
        <v>25</v>
      </c>
      <c r="K6" s="3">
        <f>J6</f>
        <v>25</v>
      </c>
      <c r="M6" s="1" t="s">
        <v>21</v>
      </c>
      <c r="N6" s="20">
        <f>K19</f>
        <v>40</v>
      </c>
      <c r="P6" s="17" t="s">
        <v>9</v>
      </c>
      <c r="Q6" s="20">
        <v>0</v>
      </c>
      <c r="S6" s="17" t="s">
        <v>27</v>
      </c>
      <c r="T6" s="1" t="s">
        <v>35</v>
      </c>
    </row>
    <row r="7" spans="1:20" ht="20.100000000000001" customHeight="1" x14ac:dyDescent="0.25">
      <c r="A7" s="3">
        <v>20</v>
      </c>
      <c r="B7" s="10">
        <v>43</v>
      </c>
      <c r="C7" s="3">
        <v>0</v>
      </c>
      <c r="D7" s="3">
        <f t="shared" si="0"/>
        <v>0</v>
      </c>
      <c r="E7" s="2"/>
      <c r="F7" s="2"/>
      <c r="H7" s="4" t="s">
        <v>46</v>
      </c>
      <c r="I7" s="1">
        <v>1</v>
      </c>
      <c r="J7" s="3">
        <v>3</v>
      </c>
      <c r="K7" s="3">
        <f>J7</f>
        <v>3</v>
      </c>
      <c r="M7" s="1" t="s">
        <v>3</v>
      </c>
      <c r="N7" s="20">
        <v>325</v>
      </c>
      <c r="P7" s="17" t="s">
        <v>10</v>
      </c>
      <c r="Q7" s="20">
        <v>315.98</v>
      </c>
      <c r="S7" s="17" t="s">
        <v>38</v>
      </c>
      <c r="T7" s="1" t="s">
        <v>39</v>
      </c>
    </row>
    <row r="8" spans="1:20" ht="20.100000000000001" customHeight="1" x14ac:dyDescent="0.25">
      <c r="A8" s="3">
        <v>25</v>
      </c>
      <c r="B8" s="10">
        <v>10</v>
      </c>
      <c r="C8" s="3">
        <v>0</v>
      </c>
      <c r="D8" s="3">
        <f t="shared" si="0"/>
        <v>0</v>
      </c>
      <c r="E8" s="2"/>
      <c r="F8" s="2"/>
      <c r="H8" s="4"/>
      <c r="I8" s="1"/>
      <c r="J8" s="3"/>
      <c r="K8" s="3"/>
      <c r="M8" s="1" t="s">
        <v>1</v>
      </c>
      <c r="N8" s="20">
        <f>N2*0.1</f>
        <v>1572.3000000000002</v>
      </c>
      <c r="P8" s="17" t="s">
        <v>11</v>
      </c>
      <c r="Q8" s="20">
        <v>0</v>
      </c>
      <c r="S8" s="17" t="s">
        <v>30</v>
      </c>
      <c r="T8" s="1" t="s">
        <v>40</v>
      </c>
    </row>
    <row r="9" spans="1:20" ht="20.100000000000001" customHeight="1" x14ac:dyDescent="0.25">
      <c r="A9" s="11">
        <v>26</v>
      </c>
      <c r="B9" s="10">
        <v>8</v>
      </c>
      <c r="C9" s="3">
        <v>17</v>
      </c>
      <c r="D9" s="3">
        <f t="shared" si="0"/>
        <v>136</v>
      </c>
      <c r="E9" s="2">
        <v>1</v>
      </c>
      <c r="F9" s="2">
        <f>E9*B9</f>
        <v>8</v>
      </c>
      <c r="H9" s="4"/>
      <c r="I9" s="1"/>
      <c r="J9" s="3"/>
      <c r="K9" s="3"/>
      <c r="M9" s="1" t="s">
        <v>5</v>
      </c>
      <c r="N9" s="20">
        <f>N4+N5+N6+N7+N8</f>
        <v>6670.22</v>
      </c>
      <c r="P9" s="17" t="s">
        <v>12</v>
      </c>
      <c r="Q9" s="20">
        <v>0</v>
      </c>
      <c r="S9" s="16"/>
      <c r="T9" s="1" t="s">
        <v>42</v>
      </c>
    </row>
    <row r="10" spans="1:20" ht="20.100000000000001" customHeight="1" x14ac:dyDescent="0.25">
      <c r="A10" s="3">
        <v>29</v>
      </c>
      <c r="B10" s="10">
        <v>4</v>
      </c>
      <c r="C10" s="3">
        <v>0</v>
      </c>
      <c r="D10" s="3">
        <f t="shared" si="0"/>
        <v>0</v>
      </c>
      <c r="E10" s="2"/>
      <c r="F10" s="2"/>
      <c r="H10" s="4"/>
      <c r="I10" s="1"/>
      <c r="J10" s="3"/>
      <c r="K10" s="3"/>
      <c r="M10" s="27"/>
      <c r="N10" s="28" t="s">
        <v>4</v>
      </c>
      <c r="P10" s="17" t="s">
        <v>13</v>
      </c>
      <c r="Q10" s="20"/>
      <c r="S10" s="17" t="s">
        <v>43</v>
      </c>
      <c r="T10" s="1" t="s">
        <v>44</v>
      </c>
    </row>
    <row r="11" spans="1:20" ht="20.100000000000001" customHeight="1" x14ac:dyDescent="0.25">
      <c r="A11" s="3">
        <v>30</v>
      </c>
      <c r="B11" s="10">
        <v>1</v>
      </c>
      <c r="C11" s="3">
        <v>0</v>
      </c>
      <c r="D11" s="3">
        <f t="shared" ref="D11" si="2">B11*C11</f>
        <v>0</v>
      </c>
      <c r="E11" s="2"/>
      <c r="F11" s="2"/>
      <c r="H11" s="4"/>
      <c r="I11" s="1"/>
      <c r="J11" s="3"/>
      <c r="K11" s="3"/>
      <c r="M11" s="17" t="s">
        <v>6</v>
      </c>
      <c r="N11" s="20">
        <f>(N2-N9)-N3</f>
        <v>-1528.2200000000012</v>
      </c>
      <c r="P11" s="17" t="s">
        <v>14</v>
      </c>
      <c r="Q11" s="20">
        <v>0</v>
      </c>
    </row>
    <row r="12" spans="1:20" ht="20.100000000000001" customHeight="1" x14ac:dyDescent="0.25">
      <c r="A12" s="3">
        <v>35</v>
      </c>
      <c r="B12" s="10">
        <v>2</v>
      </c>
      <c r="C12" s="3">
        <v>0</v>
      </c>
      <c r="D12" s="3">
        <f t="shared" si="0"/>
        <v>0</v>
      </c>
      <c r="E12" s="2"/>
      <c r="F12" s="2"/>
      <c r="H12" s="4"/>
      <c r="I12" s="1"/>
      <c r="J12" s="3"/>
      <c r="K12" s="3"/>
      <c r="P12" s="17" t="s">
        <v>15</v>
      </c>
      <c r="Q12" s="20">
        <v>10581</v>
      </c>
    </row>
    <row r="13" spans="1:20" ht="20.100000000000001" customHeight="1" x14ac:dyDescent="0.25">
      <c r="A13" s="13">
        <v>40</v>
      </c>
      <c r="B13" s="10">
        <v>1</v>
      </c>
      <c r="C13" s="3">
        <v>0</v>
      </c>
      <c r="D13" s="3">
        <f t="shared" si="0"/>
        <v>0</v>
      </c>
      <c r="E13" s="2"/>
      <c r="F13" s="2"/>
      <c r="H13" s="4"/>
      <c r="I13" s="1"/>
      <c r="J13" s="3"/>
      <c r="K13" s="3"/>
      <c r="P13" s="26"/>
      <c r="Q13" s="33"/>
    </row>
    <row r="14" spans="1:20" ht="20.100000000000001" customHeight="1" x14ac:dyDescent="0.25">
      <c r="A14" s="13">
        <v>45</v>
      </c>
      <c r="B14" s="10">
        <v>2</v>
      </c>
      <c r="C14" s="3">
        <v>0</v>
      </c>
      <c r="D14" s="3">
        <f t="shared" ref="D14" si="3">B14*C14</f>
        <v>0</v>
      </c>
      <c r="E14" s="2"/>
      <c r="F14" s="2"/>
      <c r="H14" s="4"/>
      <c r="I14" s="1"/>
      <c r="J14" s="3"/>
      <c r="K14" s="3"/>
      <c r="P14" s="17" t="s">
        <v>41</v>
      </c>
      <c r="Q14" s="20">
        <f>(Q2+Q3)-((SUM(Q5:Q12)))</f>
        <v>-11446.98</v>
      </c>
    </row>
    <row r="15" spans="1:20" ht="20.100000000000001" customHeight="1" x14ac:dyDescent="0.25">
      <c r="A15" s="11">
        <v>46</v>
      </c>
      <c r="B15" s="10">
        <v>0</v>
      </c>
      <c r="C15" s="3">
        <v>10</v>
      </c>
      <c r="D15" s="3">
        <f t="shared" si="0"/>
        <v>0</v>
      </c>
      <c r="E15" s="2"/>
      <c r="F15" s="2"/>
      <c r="H15" s="4"/>
      <c r="I15" s="1"/>
      <c r="J15" s="3"/>
      <c r="K15" s="3"/>
      <c r="N15" s="34"/>
    </row>
    <row r="16" spans="1:20" ht="20.100000000000001" customHeight="1" x14ac:dyDescent="0.25">
      <c r="A16" s="3">
        <v>50</v>
      </c>
      <c r="B16" s="10">
        <v>2</v>
      </c>
      <c r="C16" s="3">
        <v>0</v>
      </c>
      <c r="D16" s="3">
        <f t="shared" si="0"/>
        <v>0</v>
      </c>
      <c r="E16" s="2"/>
      <c r="F16" s="2"/>
      <c r="H16" s="4"/>
      <c r="I16" s="1"/>
      <c r="J16" s="3"/>
      <c r="K16" s="3"/>
    </row>
    <row r="17" spans="1:14" ht="20.100000000000001" customHeight="1" x14ac:dyDescent="0.25">
      <c r="A17" s="11">
        <v>51</v>
      </c>
      <c r="B17" s="10">
        <v>3</v>
      </c>
      <c r="C17" s="3">
        <v>34</v>
      </c>
      <c r="D17" s="3">
        <f t="shared" si="0"/>
        <v>102</v>
      </c>
      <c r="E17" s="2">
        <v>2</v>
      </c>
      <c r="F17" s="2">
        <f t="shared" ref="F17:F44" si="4">E17*B17</f>
        <v>6</v>
      </c>
      <c r="H17" s="4"/>
      <c r="I17" s="1"/>
      <c r="J17" s="3"/>
      <c r="K17" s="3"/>
    </row>
    <row r="18" spans="1:14" ht="20.100000000000001" customHeight="1" x14ac:dyDescent="0.25">
      <c r="A18" s="13">
        <v>55</v>
      </c>
      <c r="B18" s="10">
        <v>17</v>
      </c>
      <c r="C18" s="3">
        <v>0</v>
      </c>
      <c r="D18" s="3">
        <f t="shared" ref="D18:D20" si="5">B18*C18</f>
        <v>0</v>
      </c>
      <c r="E18" s="2"/>
      <c r="F18" s="2"/>
      <c r="H18" s="27"/>
      <c r="I18" s="27"/>
      <c r="J18" s="27"/>
      <c r="K18" s="27"/>
      <c r="N18" s="35"/>
    </row>
    <row r="19" spans="1:14" ht="20.100000000000001" customHeight="1" x14ac:dyDescent="0.25">
      <c r="A19" s="13">
        <v>60</v>
      </c>
      <c r="B19" s="10">
        <v>10</v>
      </c>
      <c r="C19" s="3">
        <v>0</v>
      </c>
      <c r="D19" s="3">
        <f t="shared" si="5"/>
        <v>0</v>
      </c>
      <c r="E19" s="2"/>
      <c r="F19" s="2"/>
      <c r="H19" s="22" t="s">
        <v>41</v>
      </c>
      <c r="I19" s="1"/>
      <c r="J19" s="3"/>
      <c r="K19" s="3">
        <f>SUM(K2:K17)</f>
        <v>40</v>
      </c>
    </row>
    <row r="20" spans="1:14" ht="20.100000000000001" customHeight="1" x14ac:dyDescent="0.25">
      <c r="A20" s="13">
        <v>65</v>
      </c>
      <c r="B20" s="10">
        <v>1</v>
      </c>
      <c r="C20" s="3">
        <v>0</v>
      </c>
      <c r="D20" s="3">
        <f t="shared" si="5"/>
        <v>0</v>
      </c>
      <c r="E20" s="2"/>
      <c r="F20" s="2"/>
    </row>
    <row r="21" spans="1:14" ht="20.100000000000001" customHeight="1" x14ac:dyDescent="0.25">
      <c r="A21" s="3">
        <v>70</v>
      </c>
      <c r="B21" s="10">
        <v>0</v>
      </c>
      <c r="C21" s="3">
        <v>0</v>
      </c>
      <c r="D21" s="3">
        <f t="shared" si="0"/>
        <v>0</v>
      </c>
      <c r="E21" s="2"/>
      <c r="F21" s="2"/>
      <c r="I21" s="12"/>
    </row>
    <row r="22" spans="1:14" ht="20.100000000000001" customHeight="1" x14ac:dyDescent="0.25">
      <c r="A22" s="3">
        <v>75</v>
      </c>
      <c r="B22" s="10">
        <v>0</v>
      </c>
      <c r="C22" s="3">
        <v>0</v>
      </c>
      <c r="D22" s="3">
        <f t="shared" si="0"/>
        <v>0</v>
      </c>
      <c r="E22" s="2"/>
      <c r="F22" s="2"/>
      <c r="M22" s="6" t="s">
        <v>7</v>
      </c>
    </row>
    <row r="23" spans="1:14" ht="20.100000000000001" customHeight="1" x14ac:dyDescent="0.25">
      <c r="A23" s="11">
        <v>76</v>
      </c>
      <c r="B23" s="10">
        <v>1</v>
      </c>
      <c r="C23" s="3">
        <f>17*3</f>
        <v>51</v>
      </c>
      <c r="D23" s="3">
        <f t="shared" si="0"/>
        <v>51</v>
      </c>
      <c r="E23" s="2">
        <v>3</v>
      </c>
      <c r="F23" s="2">
        <f t="shared" si="4"/>
        <v>3</v>
      </c>
      <c r="K23" s="6" t="s">
        <v>7</v>
      </c>
    </row>
    <row r="24" spans="1:14" ht="20.100000000000001" customHeight="1" x14ac:dyDescent="0.25">
      <c r="A24" s="13">
        <v>80</v>
      </c>
      <c r="B24" s="10">
        <v>0</v>
      </c>
      <c r="C24" s="3">
        <v>0</v>
      </c>
      <c r="D24" s="3">
        <f t="shared" si="0"/>
        <v>0</v>
      </c>
      <c r="E24" s="2"/>
      <c r="F24" s="2"/>
    </row>
    <row r="25" spans="1:14" ht="20.100000000000001" customHeight="1" x14ac:dyDescent="0.25">
      <c r="A25" s="13">
        <v>85</v>
      </c>
      <c r="B25" s="10">
        <v>0</v>
      </c>
      <c r="C25" s="3">
        <v>0</v>
      </c>
      <c r="D25" s="3">
        <f t="shared" ref="D25:D27" si="6">B25*C25</f>
        <v>0</v>
      </c>
      <c r="E25" s="2"/>
      <c r="F25" s="2"/>
    </row>
    <row r="26" spans="1:14" ht="20.100000000000001" customHeight="1" x14ac:dyDescent="0.25">
      <c r="A26" s="13">
        <v>90</v>
      </c>
      <c r="B26" s="10">
        <v>0</v>
      </c>
      <c r="C26" s="3">
        <v>0</v>
      </c>
      <c r="D26" s="3">
        <f t="shared" si="6"/>
        <v>0</v>
      </c>
      <c r="E26" s="2" t="s">
        <v>7</v>
      </c>
      <c r="F26" s="2"/>
    </row>
    <row r="27" spans="1:14" ht="20.100000000000001" customHeight="1" x14ac:dyDescent="0.25">
      <c r="A27" s="13">
        <v>95</v>
      </c>
      <c r="B27" s="10">
        <v>0</v>
      </c>
      <c r="C27" s="3">
        <v>0</v>
      </c>
      <c r="D27" s="3">
        <f t="shared" si="6"/>
        <v>0</v>
      </c>
      <c r="E27" s="2"/>
      <c r="F27" s="2"/>
    </row>
    <row r="28" spans="1:14" ht="20.100000000000001" customHeight="1" x14ac:dyDescent="0.25">
      <c r="A28" s="13">
        <v>100</v>
      </c>
      <c r="B28" s="10">
        <v>0</v>
      </c>
      <c r="C28" s="3">
        <v>0</v>
      </c>
      <c r="D28" s="3">
        <f t="shared" si="0"/>
        <v>0</v>
      </c>
      <c r="E28" s="2"/>
      <c r="F28" s="2"/>
    </row>
    <row r="29" spans="1:14" ht="20.100000000000001" customHeight="1" x14ac:dyDescent="0.25">
      <c r="A29" s="11">
        <v>101</v>
      </c>
      <c r="B29" s="10">
        <v>13</v>
      </c>
      <c r="C29" s="3">
        <f>17*4</f>
        <v>68</v>
      </c>
      <c r="D29" s="3">
        <f t="shared" si="0"/>
        <v>884</v>
      </c>
      <c r="E29" s="2">
        <v>4</v>
      </c>
      <c r="F29" s="2">
        <f t="shared" si="4"/>
        <v>52</v>
      </c>
    </row>
    <row r="30" spans="1:14" ht="20.100000000000001" customHeight="1" x14ac:dyDescent="0.25">
      <c r="A30" s="13">
        <v>105</v>
      </c>
      <c r="B30" s="10">
        <v>0</v>
      </c>
      <c r="C30" s="3">
        <v>0</v>
      </c>
      <c r="D30" s="3">
        <f t="shared" ref="D30" si="7">B30*C30</f>
        <v>0</v>
      </c>
      <c r="E30" s="2"/>
      <c r="F30" s="2"/>
    </row>
    <row r="31" spans="1:14" ht="20.100000000000001" customHeight="1" x14ac:dyDescent="0.25">
      <c r="A31" s="11">
        <v>106</v>
      </c>
      <c r="B31" s="10">
        <v>0</v>
      </c>
      <c r="C31" s="3">
        <v>10</v>
      </c>
      <c r="D31" s="3">
        <f t="shared" si="0"/>
        <v>0</v>
      </c>
      <c r="E31" s="2" t="s">
        <v>7</v>
      </c>
      <c r="F31" s="2"/>
      <c r="I31" s="12"/>
    </row>
    <row r="32" spans="1:14" ht="20.100000000000001" customHeight="1" x14ac:dyDescent="0.25">
      <c r="A32" s="3">
        <v>110</v>
      </c>
      <c r="B32" s="10">
        <v>8</v>
      </c>
      <c r="C32" s="3">
        <v>0</v>
      </c>
      <c r="D32" s="3">
        <f t="shared" si="0"/>
        <v>0</v>
      </c>
      <c r="E32" s="2"/>
      <c r="F32" s="2"/>
      <c r="I32" s="12"/>
    </row>
    <row r="33" spans="1:9" ht="20.100000000000001" customHeight="1" x14ac:dyDescent="0.25">
      <c r="A33" s="11">
        <v>125</v>
      </c>
      <c r="B33" s="10">
        <v>1</v>
      </c>
      <c r="C33" s="3">
        <f>17*5</f>
        <v>85</v>
      </c>
      <c r="D33" s="3">
        <f t="shared" si="0"/>
        <v>85</v>
      </c>
      <c r="E33" s="2">
        <v>5</v>
      </c>
      <c r="F33" s="2">
        <f t="shared" si="4"/>
        <v>5</v>
      </c>
      <c r="I33" s="12"/>
    </row>
    <row r="34" spans="1:9" ht="20.100000000000001" customHeight="1" x14ac:dyDescent="0.25">
      <c r="A34" s="13">
        <v>140</v>
      </c>
      <c r="B34" s="10">
        <v>2</v>
      </c>
      <c r="C34" s="3">
        <v>0</v>
      </c>
      <c r="D34" s="3">
        <f t="shared" ref="D34" si="8">B34*C34</f>
        <v>0</v>
      </c>
      <c r="E34" s="2"/>
      <c r="F34" s="2"/>
      <c r="I34" s="12"/>
    </row>
    <row r="35" spans="1:9" ht="20.100000000000001" customHeight="1" x14ac:dyDescent="0.25">
      <c r="A35" s="11">
        <v>150</v>
      </c>
      <c r="B35" s="10">
        <v>0</v>
      </c>
      <c r="C35" s="3">
        <f>17*6</f>
        <v>102</v>
      </c>
      <c r="D35" s="3">
        <f t="shared" si="0"/>
        <v>0</v>
      </c>
      <c r="E35" s="2">
        <v>6</v>
      </c>
      <c r="F35" s="2">
        <f t="shared" si="4"/>
        <v>0</v>
      </c>
      <c r="I35" s="12"/>
    </row>
    <row r="36" spans="1:9" ht="20.100000000000001" customHeight="1" x14ac:dyDescent="0.25">
      <c r="A36" s="11">
        <v>175</v>
      </c>
      <c r="B36" s="10">
        <v>1</v>
      </c>
      <c r="C36" s="3">
        <f>17*7</f>
        <v>119</v>
      </c>
      <c r="D36" s="3">
        <f t="shared" si="0"/>
        <v>119</v>
      </c>
      <c r="E36" s="2">
        <v>7</v>
      </c>
      <c r="F36" s="2">
        <f t="shared" si="4"/>
        <v>7</v>
      </c>
      <c r="I36" s="12"/>
    </row>
    <row r="37" spans="1:9" ht="20.100000000000001" customHeight="1" x14ac:dyDescent="0.25">
      <c r="A37" s="11">
        <v>200</v>
      </c>
      <c r="B37" s="10">
        <v>1</v>
      </c>
      <c r="C37" s="3">
        <v>136</v>
      </c>
      <c r="D37" s="3">
        <f t="shared" si="0"/>
        <v>136</v>
      </c>
      <c r="E37" s="2">
        <v>8</v>
      </c>
      <c r="F37" s="2">
        <f t="shared" si="4"/>
        <v>8</v>
      </c>
      <c r="I37" s="9"/>
    </row>
    <row r="38" spans="1:9" ht="20.100000000000001" customHeight="1" x14ac:dyDescent="0.25">
      <c r="A38" s="11">
        <v>225</v>
      </c>
      <c r="B38" s="10">
        <v>0</v>
      </c>
      <c r="C38" s="3">
        <v>153</v>
      </c>
      <c r="D38" s="3">
        <f t="shared" si="0"/>
        <v>0</v>
      </c>
      <c r="E38" s="2">
        <v>9</v>
      </c>
      <c r="F38" s="2">
        <f t="shared" si="4"/>
        <v>0</v>
      </c>
    </row>
    <row r="39" spans="1:9" ht="20.100000000000001" customHeight="1" x14ac:dyDescent="0.25">
      <c r="A39" s="13">
        <v>230</v>
      </c>
      <c r="B39" s="10">
        <v>5</v>
      </c>
      <c r="C39" s="3">
        <v>0</v>
      </c>
      <c r="D39" s="3">
        <f t="shared" si="0"/>
        <v>0</v>
      </c>
      <c r="E39" s="2"/>
      <c r="F39" s="2"/>
    </row>
    <row r="40" spans="1:9" ht="20.100000000000001" customHeight="1" x14ac:dyDescent="0.25">
      <c r="A40" s="11">
        <v>250</v>
      </c>
      <c r="B40" s="10">
        <v>0</v>
      </c>
      <c r="C40" s="3">
        <v>170</v>
      </c>
      <c r="D40" s="3">
        <f t="shared" si="0"/>
        <v>0</v>
      </c>
      <c r="E40" s="2">
        <v>10</v>
      </c>
      <c r="F40" s="2">
        <f t="shared" si="4"/>
        <v>0</v>
      </c>
    </row>
    <row r="41" spans="1:9" ht="20.100000000000001" customHeight="1" x14ac:dyDescent="0.25">
      <c r="A41" s="11">
        <v>275</v>
      </c>
      <c r="B41" s="10">
        <v>12</v>
      </c>
      <c r="C41" s="3">
        <v>187</v>
      </c>
      <c r="D41" s="3">
        <f t="shared" si="0"/>
        <v>2244</v>
      </c>
      <c r="E41" s="2">
        <v>11</v>
      </c>
      <c r="F41" s="2">
        <f t="shared" si="4"/>
        <v>132</v>
      </c>
    </row>
    <row r="42" spans="1:9" ht="20.100000000000001" customHeight="1" x14ac:dyDescent="0.25">
      <c r="A42" s="11">
        <v>325</v>
      </c>
      <c r="B42" s="10">
        <v>1</v>
      </c>
      <c r="C42" s="3">
        <v>192</v>
      </c>
      <c r="D42" s="3">
        <f t="shared" si="0"/>
        <v>192</v>
      </c>
      <c r="E42" s="2">
        <v>11</v>
      </c>
      <c r="F42" s="2">
        <f t="shared" si="4"/>
        <v>11</v>
      </c>
    </row>
    <row r="43" spans="1:9" ht="20.100000000000001" customHeight="1" x14ac:dyDescent="0.25">
      <c r="A43" s="11">
        <v>430</v>
      </c>
      <c r="B43" s="10">
        <v>0</v>
      </c>
      <c r="C43" s="3">
        <v>196</v>
      </c>
      <c r="D43" s="3">
        <f t="shared" si="0"/>
        <v>0</v>
      </c>
      <c r="E43" s="2">
        <v>11</v>
      </c>
      <c r="F43" s="2">
        <f t="shared" si="4"/>
        <v>0</v>
      </c>
    </row>
    <row r="44" spans="1:9" ht="20.100000000000001" customHeight="1" x14ac:dyDescent="0.25">
      <c r="A44" s="11">
        <v>700</v>
      </c>
      <c r="B44" s="10">
        <v>3</v>
      </c>
      <c r="C44" s="3">
        <v>200</v>
      </c>
      <c r="D44" s="3">
        <f t="shared" si="0"/>
        <v>600</v>
      </c>
      <c r="E44" s="2">
        <v>11</v>
      </c>
      <c r="F44" s="2">
        <f t="shared" si="4"/>
        <v>33</v>
      </c>
    </row>
    <row r="45" spans="1:9" ht="20.100000000000001" customHeight="1" x14ac:dyDescent="0.25">
      <c r="A45" s="29"/>
      <c r="B45" s="30"/>
      <c r="C45" s="29"/>
      <c r="D45" s="29"/>
      <c r="E45" s="31"/>
      <c r="F45" s="31"/>
    </row>
    <row r="46" spans="1:9" ht="20.100000000000001" customHeight="1" x14ac:dyDescent="0.25">
      <c r="A46" s="15" t="s">
        <v>41</v>
      </c>
      <c r="B46" s="1">
        <f>SUM(B2:B44)</f>
        <v>263</v>
      </c>
      <c r="C46" s="29"/>
      <c r="D46" s="29"/>
      <c r="E46" s="31"/>
      <c r="F46" s="2">
        <f>SUM(F2:F44)</f>
        <v>265</v>
      </c>
    </row>
    <row r="47" spans="1:9" ht="20.100000000000001" customHeight="1" x14ac:dyDescent="0.25">
      <c r="A47" s="32" t="s">
        <v>43</v>
      </c>
      <c r="B47" s="2">
        <f>B9+B15+B17+B23+B29+B31+B33+B35+B36+B37+B38+B40+B41+B42+B43+B44</f>
        <v>44</v>
      </c>
      <c r="C47" s="29"/>
      <c r="D47" s="29"/>
      <c r="E47" s="31"/>
      <c r="F47" s="31"/>
    </row>
    <row r="48" spans="1:9" ht="20.100000000000001" customHeight="1" x14ac:dyDescent="0.25">
      <c r="F48" s="14"/>
      <c r="G48" s="1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Nohelty</dc:creator>
  <cp:lastModifiedBy>Russell Nohelty</cp:lastModifiedBy>
  <dcterms:created xsi:type="dcterms:W3CDTF">2020-06-10T00:49:48Z</dcterms:created>
  <dcterms:modified xsi:type="dcterms:W3CDTF">2022-06-13T18:06:30Z</dcterms:modified>
</cp:coreProperties>
</file>