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stin/Documents/Udemy/Excel Files/"/>
    </mc:Choice>
  </mc:AlternateContent>
  <bookViews>
    <workbookView xWindow="0" yWindow="460" windowWidth="28800" windowHeight="16060"/>
  </bookViews>
  <sheets>
    <sheet name="Budget" sheetId="2" r:id="rId1"/>
    <sheet name="Transactions" sheetId="9" r:id="rId2"/>
    <sheet name="Pivot" sheetId="10" r:id="rId3"/>
    <sheet name="Journal" sheetId="4" r:id="rId4"/>
    <sheet name="Balance Sheet" sheetId="1" r:id="rId5"/>
    <sheet name="Sheet3" sheetId="3" state="hidden" r:id="rId6"/>
  </sheets>
  <definedNames>
    <definedName name="_xlnm._FilterDatabase" localSheetId="3" hidden="1">Journal!$C$2:$C$49</definedName>
  </definedNames>
  <calcPr calcId="150001" concurrentCalc="0"/>
  <pivotCaches>
    <pivotCache cacheId="2" r:id="rId7"/>
  </pivotCaches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0" i="1"/>
  <c r="E26" i="1"/>
  <c r="C17" i="2"/>
  <c r="F20" i="1"/>
  <c r="F25" i="1"/>
  <c r="F26" i="1"/>
  <c r="G20" i="1"/>
  <c r="G25" i="1"/>
  <c r="G26" i="1"/>
  <c r="H20" i="1"/>
  <c r="H25" i="1"/>
  <c r="H26" i="1"/>
  <c r="I20" i="1"/>
  <c r="I25" i="1"/>
  <c r="I26" i="1"/>
  <c r="J20" i="1"/>
  <c r="J25" i="1"/>
  <c r="J26" i="1"/>
  <c r="K20" i="1"/>
  <c r="K25" i="1"/>
  <c r="K26" i="1"/>
  <c r="L20" i="1"/>
  <c r="L25" i="1"/>
  <c r="L26" i="1"/>
  <c r="M20" i="1"/>
  <c r="M25" i="1"/>
  <c r="M26" i="1"/>
  <c r="N20" i="1"/>
  <c r="N25" i="1"/>
  <c r="N26" i="1"/>
  <c r="O20" i="1"/>
  <c r="O25" i="1"/>
  <c r="O26" i="1"/>
  <c r="P20" i="1"/>
  <c r="P25" i="1"/>
  <c r="P26" i="1"/>
  <c r="Q20" i="1"/>
  <c r="Q25" i="1"/>
  <c r="Q26" i="1"/>
  <c r="E33" i="2"/>
  <c r="E7" i="2"/>
  <c r="E35" i="2"/>
  <c r="F13" i="1"/>
  <c r="F21" i="1"/>
  <c r="E38" i="2"/>
  <c r="F7" i="2"/>
  <c r="F33" i="2"/>
  <c r="F35" i="2"/>
  <c r="F38" i="2"/>
  <c r="G13" i="1"/>
  <c r="G21" i="1"/>
  <c r="H13" i="1"/>
  <c r="H21" i="1"/>
  <c r="I13" i="1"/>
  <c r="I21" i="1"/>
  <c r="J13" i="1"/>
  <c r="J21" i="1"/>
  <c r="K13" i="1"/>
  <c r="K21" i="1"/>
  <c r="L13" i="1"/>
  <c r="L21" i="1"/>
  <c r="M13" i="1"/>
  <c r="M21" i="1"/>
  <c r="N13" i="1"/>
  <c r="N21" i="1"/>
  <c r="O13" i="1"/>
  <c r="O21" i="1"/>
  <c r="P13" i="1"/>
  <c r="P21" i="1"/>
  <c r="Q13" i="1"/>
  <c r="Q21" i="1"/>
  <c r="F27" i="1"/>
  <c r="G27" i="1"/>
  <c r="H27" i="1"/>
  <c r="I27" i="1"/>
  <c r="J27" i="1"/>
  <c r="K27" i="1"/>
  <c r="L27" i="1"/>
  <c r="M27" i="1"/>
  <c r="N27" i="1"/>
  <c r="O27" i="1"/>
  <c r="P27" i="1"/>
  <c r="Q27" i="1"/>
  <c r="E13" i="1"/>
  <c r="E27" i="1"/>
  <c r="E21" i="1"/>
  <c r="G7" i="2"/>
  <c r="G33" i="2"/>
  <c r="G35" i="2"/>
  <c r="G38" i="2"/>
  <c r="H7" i="2"/>
  <c r="H33" i="2"/>
  <c r="H35" i="2"/>
  <c r="H38" i="2"/>
  <c r="I7" i="2"/>
  <c r="I33" i="2"/>
  <c r="I35" i="2"/>
  <c r="I38" i="2"/>
  <c r="J7" i="2"/>
  <c r="J33" i="2"/>
  <c r="J35" i="2"/>
  <c r="J38" i="2"/>
  <c r="K7" i="2"/>
  <c r="K33" i="2"/>
  <c r="K35" i="2"/>
  <c r="K38" i="2"/>
  <c r="L7" i="2"/>
  <c r="L33" i="2"/>
  <c r="L35" i="2"/>
  <c r="L38" i="2"/>
  <c r="M7" i="2"/>
  <c r="M33" i="2"/>
  <c r="M35" i="2"/>
  <c r="M38" i="2"/>
  <c r="N7" i="2"/>
  <c r="N33" i="2"/>
  <c r="N35" i="2"/>
  <c r="N38" i="2"/>
  <c r="O7" i="2"/>
  <c r="O33" i="2"/>
  <c r="O35" i="2"/>
  <c r="O38" i="2"/>
  <c r="P7" i="2"/>
  <c r="P33" i="2"/>
  <c r="P35" i="2"/>
  <c r="P38" i="2"/>
  <c r="Q7" i="2"/>
  <c r="Q33" i="2"/>
  <c r="Q35" i="2"/>
  <c r="Q38" i="2"/>
  <c r="C33" i="2"/>
  <c r="C7" i="2"/>
  <c r="C35" i="2"/>
  <c r="E27" i="2"/>
  <c r="E24" i="2"/>
  <c r="E30" i="2"/>
  <c r="E25" i="2"/>
  <c r="F24" i="2"/>
  <c r="F25" i="2"/>
  <c r="G24" i="2"/>
  <c r="G25" i="2"/>
  <c r="H24" i="2"/>
  <c r="H25" i="2"/>
  <c r="I24" i="2"/>
  <c r="I25" i="2"/>
  <c r="J24" i="2"/>
  <c r="J25" i="2"/>
  <c r="K24" i="2"/>
  <c r="K25" i="2"/>
  <c r="L24" i="2"/>
  <c r="L25" i="2"/>
  <c r="M24" i="2"/>
  <c r="M25" i="2"/>
  <c r="N24" i="2"/>
  <c r="N25" i="2"/>
  <c r="O24" i="2"/>
  <c r="O25" i="2"/>
  <c r="P24" i="2"/>
  <c r="P25" i="2"/>
  <c r="Q24" i="2"/>
  <c r="Q25" i="2"/>
  <c r="C12" i="2"/>
  <c r="G27" i="2"/>
  <c r="H27" i="2"/>
  <c r="I27" i="2"/>
  <c r="J27" i="2"/>
  <c r="K27" i="2"/>
  <c r="L27" i="2"/>
  <c r="M27" i="2"/>
  <c r="N27" i="2"/>
  <c r="O27" i="2"/>
  <c r="P27" i="2"/>
  <c r="Q27" i="2"/>
  <c r="F27" i="2"/>
  <c r="E28" i="2"/>
  <c r="H30" i="2"/>
  <c r="I30" i="2"/>
  <c r="J30" i="2"/>
  <c r="K30" i="2"/>
  <c r="L30" i="2"/>
  <c r="M30" i="2"/>
  <c r="N30" i="2"/>
  <c r="O30" i="2"/>
  <c r="P30" i="2"/>
  <c r="Q30" i="2"/>
  <c r="F30" i="2"/>
  <c r="G30" i="2"/>
  <c r="F3" i="3"/>
  <c r="F28" i="2"/>
  <c r="G28" i="2"/>
  <c r="H28" i="2"/>
  <c r="I28" i="2"/>
  <c r="J28" i="2"/>
  <c r="K28" i="2"/>
  <c r="L28" i="2"/>
  <c r="M28" i="2"/>
  <c r="N28" i="2"/>
  <c r="O28" i="2"/>
  <c r="P28" i="2"/>
  <c r="Q28" i="2"/>
  <c r="E31" i="2"/>
  <c r="C36" i="2"/>
  <c r="F31" i="2"/>
  <c r="G31" i="2"/>
  <c r="H31" i="2"/>
  <c r="I31" i="2"/>
  <c r="J31" i="2"/>
  <c r="K31" i="2"/>
  <c r="L31" i="2"/>
  <c r="M31" i="2"/>
  <c r="N31" i="2"/>
  <c r="O31" i="2"/>
  <c r="P31" i="2"/>
  <c r="Q31" i="2"/>
</calcChain>
</file>

<file path=xl/comments1.xml><?xml version="1.0" encoding="utf-8"?>
<comments xmlns="http://schemas.openxmlformats.org/spreadsheetml/2006/main">
  <authors>
    <author>Microsoft Office User</author>
  </authors>
  <commentList>
    <comment ref="C5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Fill all the amounts in this column in with your own budgeted amounts</t>
        </r>
      </text>
    </comment>
  </commentList>
</comments>
</file>

<file path=xl/sharedStrings.xml><?xml version="1.0" encoding="utf-8"?>
<sst xmlns="http://schemas.openxmlformats.org/spreadsheetml/2006/main" count="226" uniqueCount="114">
  <si>
    <t>Wells Fargo</t>
  </si>
  <si>
    <t>Monthly Income</t>
  </si>
  <si>
    <t>Expenses</t>
  </si>
  <si>
    <t>Income</t>
  </si>
  <si>
    <t>Rent</t>
  </si>
  <si>
    <t>Car Payment</t>
  </si>
  <si>
    <t>Electricty</t>
  </si>
  <si>
    <t>Water</t>
  </si>
  <si>
    <t>Eating Out</t>
  </si>
  <si>
    <t>Grocery</t>
  </si>
  <si>
    <t>Student Loan</t>
  </si>
  <si>
    <t>Vacation Fund</t>
  </si>
  <si>
    <t>Presents Fund</t>
  </si>
  <si>
    <t>Spending Money</t>
  </si>
  <si>
    <t>Bella</t>
  </si>
  <si>
    <t>Insurance (6-month)</t>
  </si>
  <si>
    <t>Monthly Savings</t>
  </si>
  <si>
    <t>Fuel</t>
  </si>
  <si>
    <t>Auto Maintenance</t>
  </si>
  <si>
    <t>Annualized</t>
  </si>
  <si>
    <t>Month</t>
  </si>
  <si>
    <t>Date</t>
  </si>
  <si>
    <t>Amount</t>
  </si>
  <si>
    <t>Notes</t>
  </si>
  <si>
    <t>Electricity</t>
  </si>
  <si>
    <t>Vacation</t>
  </si>
  <si>
    <t>Spending</t>
  </si>
  <si>
    <t>Presents</t>
  </si>
  <si>
    <t>Auto</t>
  </si>
  <si>
    <t>Data</t>
  </si>
  <si>
    <t>Category</t>
  </si>
  <si>
    <t>ggg</t>
  </si>
  <si>
    <t>6/22/2015</t>
  </si>
  <si>
    <t>gggr</t>
  </si>
  <si>
    <t>9/22/2015</t>
  </si>
  <si>
    <t>Budgeted</t>
  </si>
  <si>
    <t>Actual</t>
  </si>
  <si>
    <t>Description</t>
  </si>
  <si>
    <t>Work</t>
  </si>
  <si>
    <t>WM SUPERCENTER #1172</t>
  </si>
  <si>
    <t>BEACH BLVD BARBER SHOP</t>
  </si>
  <si>
    <t>HOPTINGER</t>
  </si>
  <si>
    <t>SUNNY'S  BP</t>
  </si>
  <si>
    <t>TIJUANA FLATS BURRITO CO</t>
  </si>
  <si>
    <t>PUBLIX #1125</t>
  </si>
  <si>
    <t>AL'S PIZZA #2</t>
  </si>
  <si>
    <t>Amazon.com</t>
  </si>
  <si>
    <t>STATE FARM</t>
  </si>
  <si>
    <t>Payment Thank You - Web</t>
  </si>
  <si>
    <t>APL* ITUNES.COM/BILL</t>
  </si>
  <si>
    <t>MCDONALD'S F21599</t>
  </si>
  <si>
    <t>Spotify USA</t>
  </si>
  <si>
    <t>CHICK-FIL-A #01640</t>
  </si>
  <si>
    <t>TARGET        00019745</t>
  </si>
  <si>
    <t>PETSMART INC 297</t>
  </si>
  <si>
    <t>COMCAST JACKSONV CS 1X</t>
  </si>
  <si>
    <t>D JS DINER</t>
  </si>
  <si>
    <t>RACETRAC667   00006676</t>
  </si>
  <si>
    <t>PUBLIX #376</t>
  </si>
  <si>
    <t>SWA INFLIGHT WIFI</t>
  </si>
  <si>
    <t>HAMPTON INN WAKE FOREST</t>
  </si>
  <si>
    <t>SNAPPERS WATERFRONT SALOO</t>
  </si>
  <si>
    <t>KFC F428039   42080390</t>
  </si>
  <si>
    <t>FT LAUD HOLLYWOOD INTL A</t>
  </si>
  <si>
    <t>SALSARITAS CHARGRILL AT R</t>
  </si>
  <si>
    <t>Gym</t>
  </si>
  <si>
    <t>Balance</t>
  </si>
  <si>
    <t>Change</t>
  </si>
  <si>
    <t>TOTAL EXPENSES</t>
  </si>
  <si>
    <t>TOTAL INCOME</t>
  </si>
  <si>
    <t>Additional Income</t>
  </si>
  <si>
    <t>Assets</t>
  </si>
  <si>
    <t>Balance Sheet</t>
  </si>
  <si>
    <t>Short Liabilities</t>
  </si>
  <si>
    <t>Type</t>
  </si>
  <si>
    <t>Name</t>
  </si>
  <si>
    <t>BANK</t>
  </si>
  <si>
    <t>BRKG</t>
  </si>
  <si>
    <t>CC</t>
  </si>
  <si>
    <t>Long Liabilities</t>
  </si>
  <si>
    <t>Car Loan</t>
  </si>
  <si>
    <t>DEBT</t>
  </si>
  <si>
    <t>Total Assets:</t>
  </si>
  <si>
    <t>Net Worth:</t>
  </si>
  <si>
    <t>Total STL:</t>
  </si>
  <si>
    <t>Total Liabilites:</t>
  </si>
  <si>
    <t>Total LTL:</t>
  </si>
  <si>
    <t>Internet &amp; TV</t>
  </si>
  <si>
    <t>Dog</t>
  </si>
  <si>
    <t>February</t>
  </si>
  <si>
    <t>Liquidation Value:</t>
  </si>
  <si>
    <t>Cell Phone</t>
  </si>
  <si>
    <t>Current Savings</t>
  </si>
  <si>
    <t>Row Labels</t>
  </si>
  <si>
    <t>Grand Total</t>
  </si>
  <si>
    <t>Sum of Amount</t>
  </si>
  <si>
    <t>Column Labels</t>
  </si>
  <si>
    <t>(blank)</t>
  </si>
  <si>
    <t>Reference: 320160010340880141</t>
  </si>
  <si>
    <t>FIRST WATCH #134    FORT LAUDERDALE     FL</t>
  </si>
  <si>
    <t>80133       RESTAURANT</t>
  </si>
  <si>
    <t>Reference: 320160020357244761</t>
  </si>
  <si>
    <t>STARBUCKS #08505 LAULauderhill          FL</t>
  </si>
  <si>
    <t>PASREJ      Lauderhill</t>
  </si>
  <si>
    <t>January</t>
  </si>
  <si>
    <t>Girlfriend</t>
  </si>
  <si>
    <t>ELECTRIC</t>
  </si>
  <si>
    <t>These are example transactions from American Express; this sheet just serves as a place for you to paste your own</t>
  </si>
  <si>
    <t>These are the categories used for the drop down menu, which you may use or just assign your own to each entry</t>
  </si>
  <si>
    <t>AMEX -1234</t>
  </si>
  <si>
    <t>AMEX -1230</t>
  </si>
  <si>
    <t>AMEX -1231</t>
  </si>
  <si>
    <t>AMEX -1232</t>
  </si>
  <si>
    <t>AMEX -1233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</si>
</sst>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F800]dddd\,\ mmmm\ dd\,\ yyyy"/>
    <numFmt numFmtId="166" formatCode="m/d;@"/>
    <numFmt numFmtId="167" formatCode="m/d/yy;@"/>
    <numFmt numFmtId="168" formatCode="mm/dd/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NumberFormat="1"/>
    <xf numFmtId="0" fontId="2" fillId="0" borderId="1" xfId="1"/>
    <xf numFmtId="164" fontId="0" fillId="0" borderId="0" xfId="2" applyFont="1"/>
    <xf numFmtId="0" fontId="2" fillId="0" borderId="0" xfId="0" applyFont="1"/>
    <xf numFmtId="164" fontId="0" fillId="0" borderId="0" xfId="0" applyNumberFormat="1"/>
    <xf numFmtId="164" fontId="2" fillId="0" borderId="1" xfId="1" applyNumberFormat="1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7" fontId="2" fillId="0" borderId="0" xfId="0" applyNumberFormat="1" applyFont="1"/>
    <xf numFmtId="168" fontId="0" fillId="0" borderId="0" xfId="0" applyNumberFormat="1"/>
    <xf numFmtId="0" fontId="0" fillId="0" borderId="0" xfId="2" applyNumberFormat="1" applyFont="1"/>
    <xf numFmtId="0" fontId="0" fillId="0" borderId="0" xfId="2" applyNumberFormat="1" applyFont="1" applyAlignment="1">
      <alignment horizontal="left"/>
    </xf>
    <xf numFmtId="164" fontId="2" fillId="0" borderId="0" xfId="2" applyFont="1"/>
    <xf numFmtId="164" fontId="3" fillId="0" borderId="0" xfId="2" applyFont="1"/>
    <xf numFmtId="164" fontId="3" fillId="0" borderId="0" xfId="2" applyFont="1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0" applyNumberFormat="1"/>
    <xf numFmtId="0" fontId="2" fillId="0" borderId="1" xfId="1" applyAlignment="1">
      <alignment horizontal="right"/>
    </xf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3"/>
    <xf numFmtId="14" fontId="1" fillId="0" borderId="0" xfId="3" applyNumberFormat="1"/>
    <xf numFmtId="14" fontId="0" fillId="0" borderId="0" xfId="0" applyNumberFormat="1"/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 2" xfId="3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420.538435069444" createdVersion="4" refreshedVersion="4" minRefreshableVersion="3" recordCount="3374">
  <cacheSource type="worksheet">
    <worksheetSource ref="A2:E1048576" sheet="Journal"/>
  </cacheSource>
  <cacheFields count="5">
    <cacheField name="Month" numFmtId="0">
      <sharedItems containsBlank="1" count="3">
        <s v="January"/>
        <s v="February"/>
        <m/>
      </sharedItems>
    </cacheField>
    <cacheField name="Date" numFmtId="0">
      <sharedItems containsNonDate="0" containsDate="1" containsString="0" containsBlank="1" minDate="2016-01-01T00:00:00" maxDate="2016-02-03T00:00:00" count="14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10T00:00:00"/>
        <d v="2016-01-11T00:00:00"/>
        <d v="2016-01-12T00:00:00"/>
        <d v="2016-01-13T00:00:00"/>
        <d v="2016-02-02T00:00:00"/>
        <m/>
      </sharedItems>
    </cacheField>
    <cacheField name="Category" numFmtId="0">
      <sharedItems containsBlank="1" count="10">
        <s v="Fuel"/>
        <s v="Spending"/>
        <s v="Eating Out"/>
        <s v="Grocery"/>
        <m/>
        <s v="Bella"/>
        <s v="Electricity"/>
        <s v="Vacation"/>
        <s v="Work"/>
        <s v="Girlfriend" u="1"/>
      </sharedItems>
    </cacheField>
    <cacheField name="Amount" numFmtId="0">
      <sharedItems containsString="0" containsBlank="1" containsNumber="1" minValue="-638.38" maxValue="2000"/>
    </cacheField>
    <cacheField name="Description" numFmtId="0">
      <sharedItems containsBlank="1" count="29">
        <s v="WM SUPERCENTER #1172"/>
        <s v="BEACH BLVD BARBER SHOP"/>
        <s v="HOPTINGER"/>
        <s v="SUNNY'S  BP"/>
        <s v="TIJUANA FLATS BURRITO CO"/>
        <s v="PUBLIX #1125"/>
        <s v="AL'S PIZZA #2"/>
        <s v="Amazon.com"/>
        <s v="STATE FARM"/>
        <s v="Payment Thank You - Web"/>
        <s v="APL* ITUNES.COM/BILL"/>
        <s v="MCDONALD'S F21599"/>
        <s v="Spotify USA"/>
        <s v="CHICK-FIL-A #01640"/>
        <s v="TARGET        00019745"/>
        <s v="PETSMART INC 297"/>
        <s v="COMCAST JACKSONV CS 1X"/>
        <s v="D JS DINER"/>
        <s v="RACETRAC667   00006676"/>
        <s v="PUBLIX #376"/>
        <s v="SWA INFLIGHT WIFI"/>
        <s v="HAMPTON INN WAKE FOREST"/>
        <s v="SNAPPERS WATERFRONT SALOO"/>
        <s v="KFC F428039   42080390"/>
        <s v="FT LAUD HOLLYWOOD INTL A"/>
        <s v="SALSARITAS CHARGRILL AT R"/>
        <s v="ELECTRIC"/>
        <m/>
        <s v="ROSE SUPPL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4">
  <r>
    <x v="0"/>
    <x v="0"/>
    <x v="0"/>
    <n v="-38.71"/>
    <x v="0"/>
  </r>
  <r>
    <x v="0"/>
    <x v="1"/>
    <x v="1"/>
    <n v="-22"/>
    <x v="1"/>
  </r>
  <r>
    <x v="0"/>
    <x v="0"/>
    <x v="1"/>
    <n v="-6.89"/>
    <x v="2"/>
  </r>
  <r>
    <x v="0"/>
    <x v="1"/>
    <x v="0"/>
    <n v="-30.23"/>
    <x v="3"/>
  </r>
  <r>
    <x v="0"/>
    <x v="1"/>
    <x v="2"/>
    <n v="-10.83"/>
    <x v="4"/>
  </r>
  <r>
    <x v="0"/>
    <x v="2"/>
    <x v="3"/>
    <n v="-114.56"/>
    <x v="5"/>
  </r>
  <r>
    <x v="0"/>
    <x v="2"/>
    <x v="2"/>
    <n v="-2.0699999999999998"/>
    <x v="6"/>
  </r>
  <r>
    <x v="0"/>
    <x v="2"/>
    <x v="1"/>
    <n v="10"/>
    <x v="7"/>
  </r>
  <r>
    <x v="0"/>
    <x v="3"/>
    <x v="4"/>
    <n v="-638.38"/>
    <x v="8"/>
  </r>
  <r>
    <x v="0"/>
    <x v="3"/>
    <x v="4"/>
    <n v="2000"/>
    <x v="9"/>
  </r>
  <r>
    <x v="0"/>
    <x v="3"/>
    <x v="1"/>
    <n v="-0.99"/>
    <x v="10"/>
  </r>
  <r>
    <x v="0"/>
    <x v="4"/>
    <x v="2"/>
    <n v="-6.51"/>
    <x v="11"/>
  </r>
  <r>
    <x v="0"/>
    <x v="4"/>
    <x v="1"/>
    <n v="-4.99"/>
    <x v="12"/>
  </r>
  <r>
    <x v="0"/>
    <x v="5"/>
    <x v="2"/>
    <n v="-7.16"/>
    <x v="13"/>
  </r>
  <r>
    <x v="0"/>
    <x v="6"/>
    <x v="1"/>
    <n v="-19.989999999999998"/>
    <x v="14"/>
  </r>
  <r>
    <x v="0"/>
    <x v="6"/>
    <x v="5"/>
    <n v="-30.49"/>
    <x v="15"/>
  </r>
  <r>
    <x v="0"/>
    <x v="6"/>
    <x v="6"/>
    <n v="-111.33"/>
    <x v="16"/>
  </r>
  <r>
    <x v="0"/>
    <x v="7"/>
    <x v="7"/>
    <n v="-15.37"/>
    <x v="17"/>
  </r>
  <r>
    <x v="0"/>
    <x v="7"/>
    <x v="7"/>
    <n v="-27.17"/>
    <x v="18"/>
  </r>
  <r>
    <x v="0"/>
    <x v="7"/>
    <x v="7"/>
    <n v="-16.420000000000002"/>
    <x v="19"/>
  </r>
  <r>
    <x v="0"/>
    <x v="8"/>
    <x v="8"/>
    <n v="-8"/>
    <x v="20"/>
  </r>
  <r>
    <x v="0"/>
    <x v="9"/>
    <x v="1"/>
    <n v="-84.53"/>
    <x v="7"/>
  </r>
  <r>
    <x v="0"/>
    <x v="8"/>
    <x v="8"/>
    <n v="-603.79999999999995"/>
    <x v="21"/>
  </r>
  <r>
    <x v="0"/>
    <x v="9"/>
    <x v="7"/>
    <n v="-43.11"/>
    <x v="22"/>
  </r>
  <r>
    <x v="0"/>
    <x v="8"/>
    <x v="6"/>
    <n v="-8"/>
    <x v="20"/>
  </r>
  <r>
    <x v="0"/>
    <x v="9"/>
    <x v="7"/>
    <n v="-5.33"/>
    <x v="23"/>
  </r>
  <r>
    <x v="0"/>
    <x v="10"/>
    <x v="8"/>
    <n v="-87"/>
    <x v="24"/>
  </r>
  <r>
    <x v="0"/>
    <x v="11"/>
    <x v="8"/>
    <n v="-15.49"/>
    <x v="25"/>
  </r>
  <r>
    <x v="1"/>
    <x v="12"/>
    <x v="6"/>
    <n v="-20"/>
    <x v="26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  <r>
    <x v="2"/>
    <x v="13"/>
    <x v="4"/>
    <m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14" firstHeaderRow="1" firstDataRow="2" firstDataCol="1"/>
  <pivotFields count="5">
    <pivotField axis="axisCol" showAll="0">
      <items count="4">
        <item x="0"/>
        <item x="2"/>
        <item x="1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3"/>
        <item x="12"/>
        <item t="default" sd="0"/>
      </items>
    </pivotField>
    <pivotField axis="axisRow" showAll="0">
      <items count="11">
        <item sd="0" x="5"/>
        <item sd="0" x="2"/>
        <item sd="0" x="6"/>
        <item sd="0" x="0"/>
        <item sd="0" x="3"/>
        <item sd="0" x="1"/>
        <item sd="0" x="7"/>
        <item sd="0" x="8"/>
        <item sd="0" x="4"/>
        <item sd="0" m="1" x="9"/>
        <item t="default" sd="0"/>
      </items>
    </pivotField>
    <pivotField dataField="1" showAll="0"/>
    <pivotField axis="axisRow" showAll="0">
      <items count="30">
        <item x="6"/>
        <item x="7"/>
        <item x="10"/>
        <item x="1"/>
        <item x="13"/>
        <item x="16"/>
        <item x="17"/>
        <item x="24"/>
        <item x="21"/>
        <item x="2"/>
        <item x="23"/>
        <item x="11"/>
        <item x="9"/>
        <item x="15"/>
        <item x="5"/>
        <item x="19"/>
        <item x="18"/>
        <item x="25"/>
        <item x="22"/>
        <item x="12"/>
        <item x="8"/>
        <item x="3"/>
        <item x="20"/>
        <item x="14"/>
        <item x="4"/>
        <item x="0"/>
        <item x="27"/>
        <item m="1" x="28"/>
        <item x="26"/>
        <item t="default"/>
      </items>
    </pivotField>
  </pivotFields>
  <rowFields count="3">
    <field x="2"/>
    <field x="1"/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2:Q38"/>
  <sheetViews>
    <sheetView tabSelected="1" topLeftCell="A11" zoomScaleNormal="85" zoomScalePageLayoutView="85" workbookViewId="0">
      <selection activeCell="A45" sqref="A45"/>
    </sheetView>
  </sheetViews>
  <sheetFormatPr baseColWidth="10" defaultColWidth="8.83203125" defaultRowHeight="15" outlineLevelRow="1" x14ac:dyDescent="0.2"/>
  <cols>
    <col min="1" max="1" width="19.6640625" bestFit="1" customWidth="1"/>
    <col min="2" max="2" width="15.1640625" customWidth="1"/>
    <col min="3" max="3" width="11.6640625" bestFit="1" customWidth="1"/>
    <col min="4" max="4" width="6" bestFit="1" customWidth="1"/>
    <col min="5" max="15" width="10.83203125" bestFit="1" customWidth="1"/>
    <col min="16" max="17" width="10.5" bestFit="1" customWidth="1"/>
  </cols>
  <sheetData>
    <row r="2" spans="1:17" x14ac:dyDescent="0.2">
      <c r="C2" s="4" t="s">
        <v>35</v>
      </c>
      <c r="E2" s="4" t="s">
        <v>36</v>
      </c>
    </row>
    <row r="4" spans="1:17" x14ac:dyDescent="0.2">
      <c r="A4" s="4" t="s">
        <v>3</v>
      </c>
    </row>
    <row r="5" spans="1:17" x14ac:dyDescent="0.2">
      <c r="A5" t="s">
        <v>1</v>
      </c>
      <c r="C5" s="3">
        <v>3000</v>
      </c>
      <c r="E5" s="3">
        <v>3000</v>
      </c>
      <c r="F5" s="3">
        <v>3000</v>
      </c>
      <c r="G5" s="3">
        <v>3000</v>
      </c>
      <c r="H5" s="3">
        <v>3000</v>
      </c>
      <c r="I5" s="3">
        <v>3000</v>
      </c>
      <c r="J5" s="3">
        <v>3000</v>
      </c>
      <c r="K5" s="3">
        <v>3000</v>
      </c>
      <c r="L5" s="3">
        <v>3000</v>
      </c>
      <c r="M5" s="3">
        <v>3000</v>
      </c>
      <c r="N5" s="3">
        <v>3000</v>
      </c>
      <c r="O5" s="3">
        <v>3000</v>
      </c>
      <c r="P5" s="3">
        <v>3000</v>
      </c>
      <c r="Q5" s="3">
        <v>3000</v>
      </c>
    </row>
    <row r="6" spans="1:17" s="3" customFormat="1" x14ac:dyDescent="0.2">
      <c r="A6" s="13" t="s">
        <v>70</v>
      </c>
    </row>
    <row r="7" spans="1:17" ht="16" thickBot="1" x14ac:dyDescent="0.25">
      <c r="B7" s="2" t="s">
        <v>69</v>
      </c>
      <c r="C7" s="6">
        <f>SUM(C5:C5)</f>
        <v>3000</v>
      </c>
      <c r="D7" s="6"/>
      <c r="E7" s="6">
        <f t="shared" ref="E7:Q7" si="0">SUM(E5:E6)</f>
        <v>3000</v>
      </c>
      <c r="F7" s="6">
        <f t="shared" si="0"/>
        <v>3000</v>
      </c>
      <c r="G7" s="6">
        <f t="shared" si="0"/>
        <v>3000</v>
      </c>
      <c r="H7" s="6">
        <f t="shared" si="0"/>
        <v>3000</v>
      </c>
      <c r="I7" s="6">
        <f t="shared" si="0"/>
        <v>3000</v>
      </c>
      <c r="J7" s="6">
        <f t="shared" si="0"/>
        <v>3000</v>
      </c>
      <c r="K7" s="6">
        <f t="shared" si="0"/>
        <v>3000</v>
      </c>
      <c r="L7" s="6">
        <f t="shared" si="0"/>
        <v>3000</v>
      </c>
      <c r="M7" s="6">
        <f t="shared" si="0"/>
        <v>3000</v>
      </c>
      <c r="N7" s="6">
        <f t="shared" si="0"/>
        <v>3000</v>
      </c>
      <c r="O7" s="6">
        <f t="shared" si="0"/>
        <v>3000</v>
      </c>
      <c r="P7" s="6">
        <f t="shared" si="0"/>
        <v>3000</v>
      </c>
      <c r="Q7" s="6">
        <f t="shared" si="0"/>
        <v>3000</v>
      </c>
    </row>
    <row r="8" spans="1:17" ht="16" thickTop="1" x14ac:dyDescent="0.2">
      <c r="C8" s="5"/>
    </row>
    <row r="9" spans="1:17" x14ac:dyDescent="0.2">
      <c r="A9" s="4" t="s">
        <v>2</v>
      </c>
      <c r="E9" s="11">
        <v>42370</v>
      </c>
      <c r="F9" s="11">
        <v>42401</v>
      </c>
      <c r="G9" s="11">
        <v>42430</v>
      </c>
      <c r="H9" s="11">
        <v>42461</v>
      </c>
      <c r="I9" s="11">
        <v>42491</v>
      </c>
      <c r="J9" s="11">
        <v>42522</v>
      </c>
      <c r="K9" s="11">
        <v>42552</v>
      </c>
      <c r="L9" s="11">
        <v>42583</v>
      </c>
      <c r="M9" s="11">
        <v>42614</v>
      </c>
      <c r="N9" s="11">
        <v>42644</v>
      </c>
      <c r="O9" s="11">
        <v>42675</v>
      </c>
      <c r="P9" s="11">
        <v>42705</v>
      </c>
      <c r="Q9" s="11">
        <v>42736</v>
      </c>
    </row>
    <row r="10" spans="1:17" x14ac:dyDescent="0.2">
      <c r="A10" t="s">
        <v>4</v>
      </c>
      <c r="C10" s="3">
        <v>800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">
      <c r="A11" t="s">
        <v>6</v>
      </c>
      <c r="C11" s="3">
        <v>50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t="s">
        <v>7</v>
      </c>
      <c r="C12" s="3">
        <f>50/2</f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t="s">
        <v>87</v>
      </c>
      <c r="C13" s="3">
        <v>75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t="s">
        <v>10</v>
      </c>
      <c r="C14" s="3">
        <v>150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t="s">
        <v>91</v>
      </c>
      <c r="C15" s="3">
        <v>100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t="s">
        <v>17</v>
      </c>
      <c r="C16" s="3">
        <v>75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t="s">
        <v>15</v>
      </c>
      <c r="C17" s="3">
        <f>650/6</f>
        <v>108.33333333333333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t="s">
        <v>5</v>
      </c>
      <c r="C18" s="3">
        <v>300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t="s">
        <v>65</v>
      </c>
      <c r="C19" s="3">
        <v>20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t="s">
        <v>88</v>
      </c>
      <c r="C20" s="3">
        <v>50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t="s">
        <v>9</v>
      </c>
      <c r="C21" s="3">
        <v>200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t="s">
        <v>8</v>
      </c>
      <c r="C22" s="3">
        <v>50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t="s">
        <v>11</v>
      </c>
      <c r="C23" s="3">
        <v>200</v>
      </c>
      <c r="E23" s="3"/>
    </row>
    <row r="24" spans="1:17" outlineLevel="1" x14ac:dyDescent="0.2">
      <c r="A24" s="7" t="s">
        <v>67</v>
      </c>
      <c r="E24" s="3">
        <f>$C$23-E23</f>
        <v>200</v>
      </c>
      <c r="F24" s="3">
        <f>$C23-F23</f>
        <v>200</v>
      </c>
      <c r="G24" s="3">
        <f t="shared" ref="G24:Q24" si="1">$C23-G23</f>
        <v>200</v>
      </c>
      <c r="H24" s="3">
        <f t="shared" si="1"/>
        <v>200</v>
      </c>
      <c r="I24" s="3">
        <f t="shared" si="1"/>
        <v>200</v>
      </c>
      <c r="J24" s="3">
        <f t="shared" si="1"/>
        <v>200</v>
      </c>
      <c r="K24" s="3">
        <f t="shared" si="1"/>
        <v>200</v>
      </c>
      <c r="L24" s="3">
        <f t="shared" si="1"/>
        <v>200</v>
      </c>
      <c r="M24" s="3">
        <f t="shared" si="1"/>
        <v>200</v>
      </c>
      <c r="N24" s="3">
        <f t="shared" si="1"/>
        <v>200</v>
      </c>
      <c r="O24" s="3">
        <f t="shared" si="1"/>
        <v>200</v>
      </c>
      <c r="P24" s="3">
        <f t="shared" si="1"/>
        <v>200</v>
      </c>
      <c r="Q24" s="3">
        <f t="shared" si="1"/>
        <v>200</v>
      </c>
    </row>
    <row r="25" spans="1:17" outlineLevel="1" x14ac:dyDescent="0.2">
      <c r="A25" s="7" t="s">
        <v>66</v>
      </c>
      <c r="E25" s="3">
        <f>E24</f>
        <v>200</v>
      </c>
      <c r="F25" s="3">
        <f>E25+F24</f>
        <v>400</v>
      </c>
      <c r="G25" s="3">
        <f t="shared" ref="G25" si="2">F25+G24</f>
        <v>600</v>
      </c>
      <c r="H25" s="3">
        <f>G25+H24</f>
        <v>800</v>
      </c>
      <c r="I25" s="3">
        <f t="shared" ref="I25" si="3">H25+I24</f>
        <v>1000</v>
      </c>
      <c r="J25" s="3">
        <f t="shared" ref="J25" si="4">I25+J24</f>
        <v>1200</v>
      </c>
      <c r="K25" s="3">
        <f t="shared" ref="K25" si="5">J25+K24</f>
        <v>1400</v>
      </c>
      <c r="L25" s="3">
        <f t="shared" ref="L25" si="6">K25+L24</f>
        <v>1600</v>
      </c>
      <c r="M25" s="3">
        <f t="shared" ref="M25" si="7">L25+M24</f>
        <v>1800</v>
      </c>
      <c r="N25" s="3">
        <f t="shared" ref="N25" si="8">M25+N24</f>
        <v>2000</v>
      </c>
      <c r="O25" s="3">
        <f t="shared" ref="O25" si="9">N25+O24</f>
        <v>2200</v>
      </c>
      <c r="P25" s="3">
        <f t="shared" ref="P25" si="10">O25+P24</f>
        <v>2400</v>
      </c>
      <c r="Q25" s="3">
        <f t="shared" ref="Q25" si="11">P25+Q24</f>
        <v>2600</v>
      </c>
    </row>
    <row r="26" spans="1:17" x14ac:dyDescent="0.2">
      <c r="A26" t="s">
        <v>12</v>
      </c>
      <c r="C26" s="3">
        <v>50</v>
      </c>
      <c r="E26" s="3"/>
    </row>
    <row r="27" spans="1:17" outlineLevel="1" x14ac:dyDescent="0.2">
      <c r="A27" s="7" t="s">
        <v>67</v>
      </c>
      <c r="E27" s="3">
        <f>$C$26-E26</f>
        <v>50</v>
      </c>
      <c r="F27" s="3">
        <f>$C26-F26</f>
        <v>50</v>
      </c>
      <c r="G27" s="3">
        <f t="shared" ref="G27:Q27" si="12">$C26-G26</f>
        <v>50</v>
      </c>
      <c r="H27" s="3">
        <f t="shared" si="12"/>
        <v>50</v>
      </c>
      <c r="I27" s="3">
        <f t="shared" si="12"/>
        <v>50</v>
      </c>
      <c r="J27" s="3">
        <f t="shared" si="12"/>
        <v>50</v>
      </c>
      <c r="K27" s="3">
        <f t="shared" si="12"/>
        <v>50</v>
      </c>
      <c r="L27" s="3">
        <f t="shared" si="12"/>
        <v>50</v>
      </c>
      <c r="M27" s="3">
        <f t="shared" si="12"/>
        <v>50</v>
      </c>
      <c r="N27" s="3">
        <f t="shared" si="12"/>
        <v>50</v>
      </c>
      <c r="O27" s="3">
        <f t="shared" si="12"/>
        <v>50</v>
      </c>
      <c r="P27" s="3">
        <f t="shared" si="12"/>
        <v>50</v>
      </c>
      <c r="Q27" s="3">
        <f t="shared" si="12"/>
        <v>50</v>
      </c>
    </row>
    <row r="28" spans="1:17" outlineLevel="1" x14ac:dyDescent="0.2">
      <c r="A28" s="7" t="s">
        <v>66</v>
      </c>
      <c r="E28" s="3">
        <f>E27</f>
        <v>50</v>
      </c>
      <c r="F28" s="3">
        <f>E28+F27</f>
        <v>100</v>
      </c>
      <c r="G28" s="3">
        <f t="shared" ref="G28:Q28" si="13">F28+G27</f>
        <v>150</v>
      </c>
      <c r="H28" s="3">
        <f>G28+H27</f>
        <v>200</v>
      </c>
      <c r="I28" s="3">
        <f t="shared" si="13"/>
        <v>250</v>
      </c>
      <c r="J28" s="3">
        <f t="shared" si="13"/>
        <v>300</v>
      </c>
      <c r="K28" s="3">
        <f t="shared" si="13"/>
        <v>350</v>
      </c>
      <c r="L28" s="3">
        <f t="shared" si="13"/>
        <v>400</v>
      </c>
      <c r="M28" s="3">
        <f t="shared" si="13"/>
        <v>450</v>
      </c>
      <c r="N28" s="3">
        <f t="shared" si="13"/>
        <v>500</v>
      </c>
      <c r="O28" s="3">
        <f t="shared" si="13"/>
        <v>550</v>
      </c>
      <c r="P28" s="3">
        <f t="shared" si="13"/>
        <v>600</v>
      </c>
      <c r="Q28" s="3">
        <f t="shared" si="13"/>
        <v>650</v>
      </c>
    </row>
    <row r="29" spans="1:17" x14ac:dyDescent="0.2">
      <c r="A29" t="s">
        <v>13</v>
      </c>
      <c r="C29" s="3">
        <v>200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outlineLevel="1" x14ac:dyDescent="0.2">
      <c r="A30" s="7" t="s">
        <v>67</v>
      </c>
      <c r="E30" s="3">
        <f>$C$29-E29</f>
        <v>200</v>
      </c>
      <c r="F30" s="3">
        <f t="shared" ref="F30:G30" si="14">$C$29-F29</f>
        <v>200</v>
      </c>
      <c r="G30" s="3">
        <f t="shared" si="14"/>
        <v>200</v>
      </c>
      <c r="H30" s="3">
        <f t="shared" ref="H30" si="15">$C$29-H29</f>
        <v>200</v>
      </c>
      <c r="I30" s="3">
        <f t="shared" ref="I30" si="16">$C$29-I29</f>
        <v>200</v>
      </c>
      <c r="J30" s="3">
        <f t="shared" ref="J30" si="17">$C$29-J29</f>
        <v>200</v>
      </c>
      <c r="K30" s="3">
        <f t="shared" ref="K30" si="18">$C$29-K29</f>
        <v>200</v>
      </c>
      <c r="L30" s="3">
        <f t="shared" ref="L30" si="19">$C$29-L29</f>
        <v>200</v>
      </c>
      <c r="M30" s="3">
        <f t="shared" ref="M30" si="20">$C$29-M29</f>
        <v>200</v>
      </c>
      <c r="N30" s="3">
        <f t="shared" ref="N30" si="21">$C$29-N29</f>
        <v>200</v>
      </c>
      <c r="O30" s="3">
        <f t="shared" ref="O30" si="22">$C$29-O29</f>
        <v>200</v>
      </c>
      <c r="P30" s="3">
        <f t="shared" ref="P30" si="23">$C$29-P29</f>
        <v>200</v>
      </c>
      <c r="Q30" s="3">
        <f t="shared" ref="Q30" si="24">$C$29-Q29</f>
        <v>200</v>
      </c>
    </row>
    <row r="31" spans="1:17" outlineLevel="1" x14ac:dyDescent="0.2">
      <c r="A31" s="7" t="s">
        <v>66</v>
      </c>
      <c r="E31" s="3">
        <f>E30</f>
        <v>200</v>
      </c>
      <c r="F31" s="3">
        <f>F30+E31</f>
        <v>400</v>
      </c>
      <c r="G31" s="3">
        <f>G30+F31</f>
        <v>600</v>
      </c>
      <c r="H31" s="3">
        <f t="shared" ref="H31:Q31" si="25">H30+G31</f>
        <v>800</v>
      </c>
      <c r="I31" s="3">
        <f t="shared" si="25"/>
        <v>1000</v>
      </c>
      <c r="J31" s="3">
        <f t="shared" si="25"/>
        <v>1200</v>
      </c>
      <c r="K31" s="3">
        <f t="shared" si="25"/>
        <v>1400</v>
      </c>
      <c r="L31" s="3">
        <f t="shared" si="25"/>
        <v>1600</v>
      </c>
      <c r="M31" s="3">
        <f t="shared" si="25"/>
        <v>1800</v>
      </c>
      <c r="N31" s="3">
        <f t="shared" si="25"/>
        <v>2000</v>
      </c>
      <c r="O31" s="3">
        <f t="shared" si="25"/>
        <v>2200</v>
      </c>
      <c r="P31" s="3">
        <f t="shared" si="25"/>
        <v>2400</v>
      </c>
      <c r="Q31" s="3">
        <f t="shared" si="25"/>
        <v>2600</v>
      </c>
    </row>
    <row r="32" spans="1:17" x14ac:dyDescent="0.2">
      <c r="A32" t="s">
        <v>18</v>
      </c>
      <c r="C32" s="3">
        <v>30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6" thickBot="1" x14ac:dyDescent="0.25">
      <c r="B33" s="2" t="s">
        <v>68</v>
      </c>
      <c r="C33" s="6">
        <f>SUM(C10:C23,C26,C29,C32)</f>
        <v>2483.333333333333</v>
      </c>
      <c r="D33" s="2"/>
      <c r="E33" s="6">
        <f>SUM(E10:E23,E26,E29,E32)</f>
        <v>0</v>
      </c>
      <c r="F33" s="6">
        <f t="shared" ref="F33:Q33" si="26">SUM(F10:F23,F26,F29,F32)</f>
        <v>0</v>
      </c>
      <c r="G33" s="6">
        <f t="shared" si="26"/>
        <v>0</v>
      </c>
      <c r="H33" s="6">
        <f t="shared" si="26"/>
        <v>0</v>
      </c>
      <c r="I33" s="6">
        <f t="shared" si="26"/>
        <v>0</v>
      </c>
      <c r="J33" s="6">
        <f t="shared" si="26"/>
        <v>0</v>
      </c>
      <c r="K33" s="6">
        <f t="shared" si="26"/>
        <v>0</v>
      </c>
      <c r="L33" s="6">
        <f t="shared" si="26"/>
        <v>0</v>
      </c>
      <c r="M33" s="6">
        <f t="shared" si="26"/>
        <v>0</v>
      </c>
      <c r="N33" s="6">
        <f t="shared" si="26"/>
        <v>0</v>
      </c>
      <c r="O33" s="6">
        <f t="shared" si="26"/>
        <v>0</v>
      </c>
      <c r="P33" s="6">
        <f t="shared" si="26"/>
        <v>0</v>
      </c>
      <c r="Q33" s="6">
        <f t="shared" si="26"/>
        <v>0</v>
      </c>
    </row>
    <row r="34" spans="2:17" ht="16" thickTop="1" x14ac:dyDescent="0.2"/>
    <row r="35" spans="2:17" x14ac:dyDescent="0.2">
      <c r="B35" s="15" t="s">
        <v>16</v>
      </c>
      <c r="C35" s="15">
        <f>C7-C33</f>
        <v>516.66666666666697</v>
      </c>
      <c r="D35" s="15"/>
      <c r="E35" s="15">
        <f>E7-E33</f>
        <v>3000</v>
      </c>
      <c r="F35" s="15">
        <f t="shared" ref="F35:Q35" si="27">F7-F33</f>
        <v>3000</v>
      </c>
      <c r="G35" s="15">
        <f t="shared" si="27"/>
        <v>3000</v>
      </c>
      <c r="H35" s="15">
        <f t="shared" si="27"/>
        <v>3000</v>
      </c>
      <c r="I35" s="15">
        <f t="shared" si="27"/>
        <v>3000</v>
      </c>
      <c r="J35" s="15">
        <f t="shared" si="27"/>
        <v>3000</v>
      </c>
      <c r="K35" s="15">
        <f t="shared" si="27"/>
        <v>3000</v>
      </c>
      <c r="L35" s="15">
        <f t="shared" si="27"/>
        <v>3000</v>
      </c>
      <c r="M35" s="15">
        <f t="shared" si="27"/>
        <v>3000</v>
      </c>
      <c r="N35" s="15">
        <f t="shared" si="27"/>
        <v>3000</v>
      </c>
      <c r="O35" s="15">
        <f t="shared" si="27"/>
        <v>3000</v>
      </c>
      <c r="P35" s="15">
        <f t="shared" si="27"/>
        <v>3000</v>
      </c>
      <c r="Q35" s="15">
        <f t="shared" si="27"/>
        <v>3000</v>
      </c>
    </row>
    <row r="36" spans="2:17" x14ac:dyDescent="0.2">
      <c r="B36" s="17" t="s">
        <v>19</v>
      </c>
      <c r="C36" s="16">
        <f>C35*12</f>
        <v>6200.0000000000036</v>
      </c>
      <c r="D36" s="15"/>
      <c r="E36" s="16"/>
    </row>
    <row r="38" spans="2:17" x14ac:dyDescent="0.2">
      <c r="B38" t="s">
        <v>92</v>
      </c>
      <c r="C38" s="16">
        <v>5000</v>
      </c>
      <c r="E38" s="19">
        <f>C38+E35</f>
        <v>8000</v>
      </c>
      <c r="F38" s="19">
        <f>E38+F35</f>
        <v>11000</v>
      </c>
      <c r="G38" s="19">
        <f t="shared" ref="G38:Q38" si="28">F38+G35</f>
        <v>14000</v>
      </c>
      <c r="H38" s="19">
        <f t="shared" si="28"/>
        <v>17000</v>
      </c>
      <c r="I38" s="19">
        <f t="shared" si="28"/>
        <v>20000</v>
      </c>
      <c r="J38" s="19">
        <f t="shared" si="28"/>
        <v>23000</v>
      </c>
      <c r="K38" s="19">
        <f t="shared" si="28"/>
        <v>26000</v>
      </c>
      <c r="L38" s="19">
        <f t="shared" si="28"/>
        <v>29000</v>
      </c>
      <c r="M38" s="19">
        <f t="shared" si="28"/>
        <v>32000</v>
      </c>
      <c r="N38" s="19">
        <f t="shared" si="28"/>
        <v>35000</v>
      </c>
      <c r="O38" s="19">
        <f t="shared" si="28"/>
        <v>38000</v>
      </c>
      <c r="P38" s="19">
        <f t="shared" si="28"/>
        <v>41000</v>
      </c>
      <c r="Q38" s="19">
        <f t="shared" si="28"/>
        <v>44000</v>
      </c>
    </row>
  </sheetData>
  <pageMargins left="0.7" right="0.7" top="0.75" bottom="0.75" header="0.3" footer="0.3"/>
  <pageSetup orientation="portrait" horizontalDpi="1200" verticalDpi="1200" r:id="rId1"/>
  <ignoredErrors>
    <ignoredError sqref="E3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H2" sqref="H2:K5"/>
    </sheetView>
  </sheetViews>
  <sheetFormatPr baseColWidth="10" defaultRowHeight="16" x14ac:dyDescent="0.2"/>
  <cols>
    <col min="1" max="3" width="10.83203125" style="24"/>
    <col min="4" max="4" width="36" style="24" customWidth="1"/>
    <col min="5" max="16384" width="10.83203125" style="24"/>
  </cols>
  <sheetData>
    <row r="1" spans="1:11" ht="17" thickBot="1" x14ac:dyDescent="0.25">
      <c r="A1" s="26">
        <v>42370</v>
      </c>
      <c r="B1" t="s">
        <v>98</v>
      </c>
      <c r="C1">
        <v>-15.8</v>
      </c>
      <c r="D1" t="s">
        <v>99</v>
      </c>
      <c r="E1" t="s">
        <v>100</v>
      </c>
      <c r="F1"/>
    </row>
    <row r="2" spans="1:11" x14ac:dyDescent="0.2">
      <c r="A2" s="26">
        <v>42371</v>
      </c>
      <c r="B2" t="s">
        <v>101</v>
      </c>
      <c r="C2">
        <v>-5.25</v>
      </c>
      <c r="D2" t="s">
        <v>102</v>
      </c>
      <c r="E2" t="s">
        <v>103</v>
      </c>
      <c r="F2"/>
      <c r="H2" s="27" t="s">
        <v>107</v>
      </c>
      <c r="I2" s="28"/>
      <c r="J2" s="28"/>
      <c r="K2" s="29"/>
    </row>
    <row r="3" spans="1:11" x14ac:dyDescent="0.2">
      <c r="A3" s="26"/>
      <c r="B3"/>
      <c r="C3"/>
      <c r="D3"/>
      <c r="E3"/>
      <c r="F3"/>
      <c r="H3" s="30"/>
      <c r="I3" s="31"/>
      <c r="J3" s="31"/>
      <c r="K3" s="32"/>
    </row>
    <row r="4" spans="1:11" x14ac:dyDescent="0.2">
      <c r="A4" s="26"/>
      <c r="B4"/>
      <c r="C4"/>
      <c r="D4"/>
      <c r="E4"/>
      <c r="F4"/>
      <c r="H4" s="30"/>
      <c r="I4" s="31"/>
      <c r="J4" s="31"/>
      <c r="K4" s="32"/>
    </row>
    <row r="5" spans="1:11" ht="17" thickBot="1" x14ac:dyDescent="0.25">
      <c r="A5" s="26"/>
      <c r="B5"/>
      <c r="C5"/>
      <c r="D5"/>
      <c r="E5"/>
      <c r="F5"/>
      <c r="H5" s="33"/>
      <c r="I5" s="34"/>
      <c r="J5" s="34"/>
      <c r="K5" s="35"/>
    </row>
    <row r="6" spans="1:11" x14ac:dyDescent="0.2">
      <c r="A6" s="26"/>
      <c r="B6"/>
      <c r="C6"/>
      <c r="D6"/>
      <c r="E6"/>
      <c r="F6"/>
    </row>
    <row r="7" spans="1:11" x14ac:dyDescent="0.2">
      <c r="A7" s="26"/>
      <c r="B7"/>
      <c r="C7"/>
      <c r="D7"/>
      <c r="E7"/>
      <c r="F7"/>
    </row>
    <row r="8" spans="1:11" x14ac:dyDescent="0.2">
      <c r="A8" s="26"/>
      <c r="B8"/>
      <c r="C8"/>
      <c r="D8"/>
      <c r="E8"/>
      <c r="F8"/>
    </row>
    <row r="9" spans="1:11" x14ac:dyDescent="0.2">
      <c r="A9" s="26"/>
      <c r="B9"/>
      <c r="C9"/>
      <c r="D9"/>
      <c r="E9"/>
      <c r="F9"/>
    </row>
    <row r="10" spans="1:11" x14ac:dyDescent="0.2">
      <c r="A10" s="26"/>
      <c r="B10"/>
      <c r="C10"/>
      <c r="D10"/>
      <c r="E10"/>
      <c r="F10"/>
    </row>
    <row r="11" spans="1:11" x14ac:dyDescent="0.2">
      <c r="A11" s="26"/>
      <c r="B11"/>
      <c r="C11"/>
      <c r="D11"/>
      <c r="E11"/>
      <c r="F11"/>
    </row>
    <row r="12" spans="1:11" x14ac:dyDescent="0.2">
      <c r="A12" s="26"/>
      <c r="B12"/>
      <c r="C12"/>
      <c r="D12"/>
      <c r="E12"/>
      <c r="F12"/>
    </row>
    <row r="13" spans="1:11" x14ac:dyDescent="0.2">
      <c r="A13" s="26"/>
      <c r="B13"/>
      <c r="C13"/>
      <c r="D13"/>
      <c r="E13"/>
      <c r="F13"/>
    </row>
    <row r="14" spans="1:11" x14ac:dyDescent="0.2">
      <c r="A14" s="26"/>
      <c r="B14"/>
      <c r="C14"/>
      <c r="D14"/>
      <c r="E14"/>
      <c r="F14"/>
    </row>
    <row r="15" spans="1:11" x14ac:dyDescent="0.2">
      <c r="A15" s="26"/>
      <c r="B15"/>
      <c r="C15"/>
      <c r="D15"/>
      <c r="E15"/>
      <c r="F15"/>
    </row>
    <row r="16" spans="1:11" x14ac:dyDescent="0.2">
      <c r="A16" s="26"/>
      <c r="B16"/>
      <c r="C16"/>
      <c r="D16"/>
      <c r="E16"/>
      <c r="F16"/>
    </row>
    <row r="17" spans="1:6" x14ac:dyDescent="0.2">
      <c r="A17" s="26"/>
      <c r="B17"/>
      <c r="C17"/>
      <c r="D17"/>
      <c r="E17"/>
      <c r="F17"/>
    </row>
    <row r="18" spans="1:6" x14ac:dyDescent="0.2">
      <c r="A18" s="26"/>
      <c r="B18"/>
      <c r="C18"/>
      <c r="D18"/>
      <c r="E18"/>
      <c r="F18"/>
    </row>
    <row r="19" spans="1:6" x14ac:dyDescent="0.2">
      <c r="A19" s="26"/>
      <c r="B19"/>
      <c r="C19"/>
      <c r="D19"/>
      <c r="E19"/>
      <c r="F19"/>
    </row>
    <row r="20" spans="1:6" x14ac:dyDescent="0.2">
      <c r="A20" s="26"/>
      <c r="B20"/>
      <c r="C20"/>
      <c r="D20"/>
      <c r="E20"/>
      <c r="F20"/>
    </row>
    <row r="21" spans="1:6" x14ac:dyDescent="0.2">
      <c r="A21" s="26"/>
      <c r="B21"/>
      <c r="C21"/>
      <c r="D21"/>
      <c r="E21"/>
      <c r="F21"/>
    </row>
    <row r="22" spans="1:6" x14ac:dyDescent="0.2">
      <c r="A22" s="26"/>
      <c r="B22"/>
      <c r="C22"/>
      <c r="D22"/>
      <c r="E22"/>
      <c r="F22"/>
    </row>
    <row r="23" spans="1:6" x14ac:dyDescent="0.2">
      <c r="A23" s="26"/>
      <c r="B23"/>
      <c r="C23"/>
      <c r="D23"/>
      <c r="E23"/>
      <c r="F23"/>
    </row>
    <row r="24" spans="1:6" x14ac:dyDescent="0.2">
      <c r="A24" s="26"/>
      <c r="B24"/>
      <c r="C24"/>
      <c r="D24"/>
      <c r="E24"/>
      <c r="F24"/>
    </row>
    <row r="25" spans="1:6" x14ac:dyDescent="0.2">
      <c r="A25" s="26"/>
      <c r="B25"/>
      <c r="C25"/>
      <c r="D25"/>
      <c r="E25"/>
      <c r="F25"/>
    </row>
    <row r="26" spans="1:6" x14ac:dyDescent="0.2">
      <c r="A26" s="26"/>
      <c r="B26"/>
      <c r="C26"/>
      <c r="D26"/>
      <c r="E26"/>
      <c r="F26"/>
    </row>
    <row r="27" spans="1:6" x14ac:dyDescent="0.2">
      <c r="A27" s="26"/>
      <c r="B27"/>
      <c r="C27"/>
      <c r="D27"/>
      <c r="E27"/>
      <c r="F27"/>
    </row>
    <row r="28" spans="1:6" x14ac:dyDescent="0.2">
      <c r="A28" s="26"/>
      <c r="B28"/>
      <c r="C28"/>
      <c r="D28"/>
      <c r="E28"/>
      <c r="F28"/>
    </row>
    <row r="29" spans="1:6" x14ac:dyDescent="0.2">
      <c r="A29" s="26"/>
      <c r="B29"/>
      <c r="C29"/>
      <c r="D29"/>
      <c r="E29"/>
      <c r="F29"/>
    </row>
    <row r="30" spans="1:6" x14ac:dyDescent="0.2">
      <c r="A30" s="26"/>
      <c r="B30"/>
      <c r="C30"/>
      <c r="D30"/>
      <c r="E30"/>
      <c r="F30"/>
    </row>
    <row r="31" spans="1:6" x14ac:dyDescent="0.2">
      <c r="A31" s="26"/>
      <c r="B31"/>
      <c r="C31"/>
      <c r="D31"/>
      <c r="E31"/>
      <c r="F31"/>
    </row>
    <row r="32" spans="1:6" x14ac:dyDescent="0.2">
      <c r="A32" s="26"/>
      <c r="B32"/>
      <c r="C32"/>
      <c r="D32"/>
      <c r="E32"/>
      <c r="F32"/>
    </row>
    <row r="33" spans="1:6" x14ac:dyDescent="0.2">
      <c r="A33" s="26"/>
      <c r="B33"/>
      <c r="C33"/>
      <c r="D33"/>
      <c r="E33"/>
      <c r="F33"/>
    </row>
    <row r="34" spans="1:6" x14ac:dyDescent="0.2">
      <c r="A34" s="26"/>
      <c r="B34"/>
      <c r="C34"/>
      <c r="D34"/>
      <c r="E34"/>
      <c r="F34"/>
    </row>
    <row r="35" spans="1:6" x14ac:dyDescent="0.2">
      <c r="A35" s="26"/>
      <c r="B35"/>
      <c r="C35"/>
      <c r="D35"/>
      <c r="E35"/>
      <c r="F35"/>
    </row>
    <row r="36" spans="1:6" x14ac:dyDescent="0.2">
      <c r="A36" s="26"/>
      <c r="B36"/>
      <c r="C36"/>
      <c r="D36"/>
      <c r="E36"/>
      <c r="F36"/>
    </row>
    <row r="37" spans="1:6" x14ac:dyDescent="0.2">
      <c r="A37" s="26"/>
      <c r="B37"/>
      <c r="C37"/>
      <c r="D37"/>
      <c r="E37"/>
      <c r="F37"/>
    </row>
    <row r="38" spans="1:6" x14ac:dyDescent="0.2">
      <c r="A38" s="26"/>
      <c r="B38"/>
      <c r="C38"/>
      <c r="D38"/>
      <c r="E38"/>
      <c r="F38"/>
    </row>
    <row r="39" spans="1:6" x14ac:dyDescent="0.2">
      <c r="A39" s="26"/>
      <c r="B39"/>
      <c r="C39"/>
      <c r="D39"/>
      <c r="E39"/>
      <c r="F39"/>
    </row>
    <row r="40" spans="1:6" x14ac:dyDescent="0.2">
      <c r="A40" s="26"/>
      <c r="B40"/>
      <c r="C40"/>
      <c r="D40"/>
      <c r="E40"/>
      <c r="F40"/>
    </row>
    <row r="41" spans="1:6" x14ac:dyDescent="0.2">
      <c r="A41" s="26"/>
      <c r="B41"/>
      <c r="C41"/>
      <c r="D41"/>
      <c r="E41"/>
      <c r="F41"/>
    </row>
    <row r="42" spans="1:6" x14ac:dyDescent="0.2">
      <c r="A42" s="26"/>
      <c r="B42"/>
      <c r="C42"/>
      <c r="D42"/>
      <c r="E42"/>
      <c r="F42"/>
    </row>
    <row r="43" spans="1:6" x14ac:dyDescent="0.2">
      <c r="A43" s="26"/>
      <c r="B43"/>
      <c r="C43"/>
      <c r="D43"/>
      <c r="E43"/>
      <c r="F43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</sheetData>
  <mergeCells count="1">
    <mergeCell ref="H2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D7" sqref="D7"/>
    </sheetView>
  </sheetViews>
  <sheetFormatPr baseColWidth="10" defaultRowHeight="15" x14ac:dyDescent="0.2"/>
  <cols>
    <col min="1" max="1" width="13" customWidth="1"/>
    <col min="2" max="2" width="14.83203125" bestFit="1" customWidth="1"/>
    <col min="3" max="3" width="6.5" bestFit="1" customWidth="1"/>
    <col min="4" max="4" width="7.83203125" customWidth="1"/>
    <col min="5" max="5" width="10" customWidth="1"/>
    <col min="6" max="6" width="18.5" bestFit="1" customWidth="1"/>
    <col min="7" max="7" width="21" bestFit="1" customWidth="1"/>
    <col min="8" max="8" width="19.1640625" bestFit="1" customWidth="1"/>
    <col min="9" max="9" width="18.5" bestFit="1" customWidth="1"/>
    <col min="10" max="10" width="21" bestFit="1" customWidth="1"/>
  </cols>
  <sheetData>
    <row r="3" spans="1:5" x14ac:dyDescent="0.2">
      <c r="A3" s="22" t="s">
        <v>95</v>
      </c>
      <c r="B3" s="22" t="s">
        <v>96</v>
      </c>
    </row>
    <row r="4" spans="1:5" x14ac:dyDescent="0.2">
      <c r="A4" s="22" t="s">
        <v>93</v>
      </c>
      <c r="B4" t="s">
        <v>104</v>
      </c>
      <c r="C4" t="s">
        <v>97</v>
      </c>
      <c r="D4" t="s">
        <v>89</v>
      </c>
      <c r="E4" t="s">
        <v>94</v>
      </c>
    </row>
    <row r="5" spans="1:5" x14ac:dyDescent="0.2">
      <c r="A5" s="23" t="s">
        <v>14</v>
      </c>
      <c r="B5" s="1">
        <v>-30.49</v>
      </c>
      <c r="C5" s="1"/>
      <c r="D5" s="1"/>
      <c r="E5" s="1">
        <v>-30.49</v>
      </c>
    </row>
    <row r="6" spans="1:5" x14ac:dyDescent="0.2">
      <c r="A6" s="23" t="s">
        <v>8</v>
      </c>
      <c r="B6" s="1">
        <v>-26.57</v>
      </c>
      <c r="C6" s="1"/>
      <c r="D6" s="1"/>
      <c r="E6" s="1">
        <v>-26.57</v>
      </c>
    </row>
    <row r="7" spans="1:5" x14ac:dyDescent="0.2">
      <c r="A7" s="23" t="s">
        <v>24</v>
      </c>
      <c r="B7" s="1">
        <v>-119.33</v>
      </c>
      <c r="C7" s="1"/>
      <c r="D7" s="1">
        <v>-20</v>
      </c>
      <c r="E7" s="1">
        <v>-139.32999999999998</v>
      </c>
    </row>
    <row r="8" spans="1:5" x14ac:dyDescent="0.2">
      <c r="A8" s="23" t="s">
        <v>17</v>
      </c>
      <c r="B8" s="1">
        <v>-68.94</v>
      </c>
      <c r="C8" s="1"/>
      <c r="D8" s="1"/>
      <c r="E8" s="1">
        <v>-68.94</v>
      </c>
    </row>
    <row r="9" spans="1:5" x14ac:dyDescent="0.2">
      <c r="A9" s="23" t="s">
        <v>9</v>
      </c>
      <c r="B9" s="1">
        <v>-114.56</v>
      </c>
      <c r="C9" s="1"/>
      <c r="D9" s="1"/>
      <c r="E9" s="1">
        <v>-114.56</v>
      </c>
    </row>
    <row r="10" spans="1:5" x14ac:dyDescent="0.2">
      <c r="A10" s="23" t="s">
        <v>26</v>
      </c>
      <c r="B10" s="1">
        <v>-129.38999999999999</v>
      </c>
      <c r="C10" s="1"/>
      <c r="D10" s="1"/>
      <c r="E10" s="1">
        <v>-129.38999999999999</v>
      </c>
    </row>
    <row r="11" spans="1:5" x14ac:dyDescent="0.2">
      <c r="A11" s="23" t="s">
        <v>25</v>
      </c>
      <c r="B11" s="1">
        <v>-107.39999999999999</v>
      </c>
      <c r="C11" s="1"/>
      <c r="D11" s="1"/>
      <c r="E11" s="1">
        <v>-107.39999999999999</v>
      </c>
    </row>
    <row r="12" spans="1:5" x14ac:dyDescent="0.2">
      <c r="A12" s="23" t="s">
        <v>38</v>
      </c>
      <c r="B12" s="1">
        <v>-714.29</v>
      </c>
      <c r="C12" s="1"/>
      <c r="D12" s="1"/>
      <c r="E12" s="1">
        <v>-714.29</v>
      </c>
    </row>
    <row r="13" spans="1:5" x14ac:dyDescent="0.2">
      <c r="A13" s="23" t="s">
        <v>97</v>
      </c>
      <c r="B13" s="1">
        <v>1361.62</v>
      </c>
      <c r="C13" s="1"/>
      <c r="D13" s="1"/>
      <c r="E13" s="1">
        <v>1361.62</v>
      </c>
    </row>
    <row r="14" spans="1:5" x14ac:dyDescent="0.2">
      <c r="A14" s="23" t="s">
        <v>94</v>
      </c>
      <c r="B14" s="1">
        <v>50.650000000000091</v>
      </c>
      <c r="C14" s="1"/>
      <c r="D14" s="1">
        <v>-20</v>
      </c>
      <c r="E14" s="1">
        <v>30.650000000000091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75"/>
  <sheetViews>
    <sheetView topLeftCell="A2" workbookViewId="0">
      <selection activeCell="U13" sqref="U13"/>
    </sheetView>
  </sheetViews>
  <sheetFormatPr baseColWidth="10" defaultColWidth="8.83203125" defaultRowHeight="15" x14ac:dyDescent="0.2"/>
  <cols>
    <col min="2" max="2" width="8" style="12" customWidth="1"/>
    <col min="4" max="4" width="8.83203125" style="13"/>
  </cols>
  <sheetData>
    <row r="2" spans="1:22" x14ac:dyDescent="0.2">
      <c r="A2" t="s">
        <v>20</v>
      </c>
      <c r="B2" s="12" t="s">
        <v>21</v>
      </c>
      <c r="C2" t="s">
        <v>30</v>
      </c>
      <c r="D2" s="14" t="s">
        <v>22</v>
      </c>
      <c r="E2" t="s">
        <v>37</v>
      </c>
      <c r="Q2" t="s">
        <v>24</v>
      </c>
    </row>
    <row r="3" spans="1:22" x14ac:dyDescent="0.2">
      <c r="A3" t="s">
        <v>104</v>
      </c>
      <c r="B3" s="26">
        <v>42370</v>
      </c>
      <c r="C3" t="s">
        <v>17</v>
      </c>
      <c r="D3" s="1">
        <v>-38.71</v>
      </c>
      <c r="E3" t="s">
        <v>39</v>
      </c>
      <c r="Q3" t="s">
        <v>7</v>
      </c>
    </row>
    <row r="4" spans="1:22" x14ac:dyDescent="0.2">
      <c r="A4" t="s">
        <v>104</v>
      </c>
      <c r="B4" s="26">
        <v>42371</v>
      </c>
      <c r="C4" t="s">
        <v>26</v>
      </c>
      <c r="D4" s="1">
        <v>-22</v>
      </c>
      <c r="E4" t="s">
        <v>40</v>
      </c>
      <c r="Q4" t="s">
        <v>9</v>
      </c>
    </row>
    <row r="5" spans="1:22" ht="16" thickBot="1" x14ac:dyDescent="0.25">
      <c r="A5" t="s">
        <v>104</v>
      </c>
      <c r="B5" s="26">
        <v>42370</v>
      </c>
      <c r="C5" t="s">
        <v>26</v>
      </c>
      <c r="D5" s="1">
        <v>-6.89</v>
      </c>
      <c r="E5" t="s">
        <v>41</v>
      </c>
      <c r="Q5" t="s">
        <v>38</v>
      </c>
    </row>
    <row r="6" spans="1:22" x14ac:dyDescent="0.2">
      <c r="A6" t="s">
        <v>104</v>
      </c>
      <c r="B6" s="26">
        <v>42371</v>
      </c>
      <c r="C6" t="s">
        <v>17</v>
      </c>
      <c r="D6" s="1">
        <v>-30.23</v>
      </c>
      <c r="E6" t="s">
        <v>42</v>
      </c>
      <c r="Q6" t="s">
        <v>8</v>
      </c>
      <c r="S6" s="27" t="s">
        <v>108</v>
      </c>
      <c r="T6" s="28"/>
      <c r="U6" s="28"/>
      <c r="V6" s="29"/>
    </row>
    <row r="7" spans="1:22" x14ac:dyDescent="0.2">
      <c r="A7" t="s">
        <v>104</v>
      </c>
      <c r="B7" s="26">
        <v>42371</v>
      </c>
      <c r="C7" t="s">
        <v>8</v>
      </c>
      <c r="D7" s="1">
        <v>-10.83</v>
      </c>
      <c r="E7" t="s">
        <v>43</v>
      </c>
      <c r="Q7" t="s">
        <v>17</v>
      </c>
      <c r="S7" s="30"/>
      <c r="T7" s="31"/>
      <c r="U7" s="31"/>
      <c r="V7" s="32"/>
    </row>
    <row r="8" spans="1:22" x14ac:dyDescent="0.2">
      <c r="A8" t="s">
        <v>104</v>
      </c>
      <c r="B8" s="26">
        <v>42372</v>
      </c>
      <c r="C8" t="s">
        <v>9</v>
      </c>
      <c r="D8" s="1">
        <v>-114.56</v>
      </c>
      <c r="E8" t="s">
        <v>44</v>
      </c>
      <c r="Q8" t="s">
        <v>26</v>
      </c>
      <c r="S8" s="30"/>
      <c r="T8" s="31"/>
      <c r="U8" s="31"/>
      <c r="V8" s="32"/>
    </row>
    <row r="9" spans="1:22" ht="16" thickBot="1" x14ac:dyDescent="0.25">
      <c r="A9" t="s">
        <v>104</v>
      </c>
      <c r="B9" s="26">
        <v>42372</v>
      </c>
      <c r="C9" t="s">
        <v>8</v>
      </c>
      <c r="D9" s="1">
        <v>-2.0699999999999998</v>
      </c>
      <c r="E9" t="s">
        <v>45</v>
      </c>
      <c r="Q9" t="s">
        <v>27</v>
      </c>
      <c r="S9" s="33"/>
      <c r="T9" s="34"/>
      <c r="U9" s="34"/>
      <c r="V9" s="35"/>
    </row>
    <row r="10" spans="1:22" x14ac:dyDescent="0.2">
      <c r="A10" t="s">
        <v>104</v>
      </c>
      <c r="B10" s="26">
        <v>42372</v>
      </c>
      <c r="C10" t="s">
        <v>26</v>
      </c>
      <c r="D10" s="1">
        <v>10</v>
      </c>
      <c r="E10" t="s">
        <v>46</v>
      </c>
      <c r="Q10" t="s">
        <v>28</v>
      </c>
    </row>
    <row r="11" spans="1:22" x14ac:dyDescent="0.2">
      <c r="A11" t="s">
        <v>104</v>
      </c>
      <c r="B11" s="26">
        <v>42373</v>
      </c>
      <c r="D11" s="1">
        <v>-638.38</v>
      </c>
      <c r="E11" t="s">
        <v>47</v>
      </c>
      <c r="Q11" t="s">
        <v>25</v>
      </c>
    </row>
    <row r="12" spans="1:22" x14ac:dyDescent="0.2">
      <c r="A12" t="s">
        <v>104</v>
      </c>
      <c r="B12" s="26">
        <v>42373</v>
      </c>
      <c r="D12" s="1">
        <v>2000</v>
      </c>
      <c r="E12" t="s">
        <v>48</v>
      </c>
      <c r="Q12" t="s">
        <v>14</v>
      </c>
    </row>
    <row r="13" spans="1:22" x14ac:dyDescent="0.2">
      <c r="A13" t="s">
        <v>104</v>
      </c>
      <c r="B13" s="26">
        <v>42373</v>
      </c>
      <c r="C13" t="s">
        <v>26</v>
      </c>
      <c r="D13" s="1">
        <v>-0.99</v>
      </c>
      <c r="E13" t="s">
        <v>49</v>
      </c>
      <c r="Q13" t="s">
        <v>105</v>
      </c>
    </row>
    <row r="14" spans="1:22" x14ac:dyDescent="0.2">
      <c r="A14" t="s">
        <v>104</v>
      </c>
      <c r="B14" s="26">
        <v>42374</v>
      </c>
      <c r="C14" t="s">
        <v>8</v>
      </c>
      <c r="D14" s="1">
        <v>-6.51</v>
      </c>
      <c r="E14" t="s">
        <v>50</v>
      </c>
    </row>
    <row r="15" spans="1:22" x14ac:dyDescent="0.2">
      <c r="A15" t="s">
        <v>104</v>
      </c>
      <c r="B15" s="26">
        <v>42374</v>
      </c>
      <c r="C15" t="s">
        <v>26</v>
      </c>
      <c r="D15" s="1">
        <v>-4.99</v>
      </c>
      <c r="E15" t="s">
        <v>51</v>
      </c>
    </row>
    <row r="16" spans="1:22" x14ac:dyDescent="0.2">
      <c r="A16" t="s">
        <v>104</v>
      </c>
      <c r="B16" s="26">
        <v>42375</v>
      </c>
      <c r="C16" t="s">
        <v>8</v>
      </c>
      <c r="D16" s="1">
        <v>-7.16</v>
      </c>
      <c r="E16" t="s">
        <v>52</v>
      </c>
    </row>
    <row r="17" spans="1:15" x14ac:dyDescent="0.2">
      <c r="A17" t="s">
        <v>104</v>
      </c>
      <c r="B17" s="26">
        <v>42376</v>
      </c>
      <c r="C17" t="s">
        <v>26</v>
      </c>
      <c r="D17" s="1">
        <v>-19.989999999999998</v>
      </c>
      <c r="E17" t="s">
        <v>53</v>
      </c>
    </row>
    <row r="18" spans="1:15" x14ac:dyDescent="0.2">
      <c r="A18" t="s">
        <v>104</v>
      </c>
      <c r="B18" s="26">
        <v>42376</v>
      </c>
      <c r="C18" t="s">
        <v>14</v>
      </c>
      <c r="D18" s="1">
        <v>-30.49</v>
      </c>
      <c r="E18" t="s">
        <v>54</v>
      </c>
    </row>
    <row r="19" spans="1:15" x14ac:dyDescent="0.2">
      <c r="A19" t="s">
        <v>104</v>
      </c>
      <c r="B19" s="26">
        <v>42376</v>
      </c>
      <c r="C19" t="s">
        <v>24</v>
      </c>
      <c r="D19" s="1">
        <v>-111.33</v>
      </c>
      <c r="E19" t="s">
        <v>55</v>
      </c>
    </row>
    <row r="20" spans="1:15" x14ac:dyDescent="0.2">
      <c r="A20" t="s">
        <v>104</v>
      </c>
      <c r="B20" s="26">
        <v>42377</v>
      </c>
      <c r="C20" t="s">
        <v>25</v>
      </c>
      <c r="D20" s="1">
        <v>-15.37</v>
      </c>
      <c r="E20" t="s">
        <v>56</v>
      </c>
      <c r="N20" s="12"/>
      <c r="O20" s="1"/>
    </row>
    <row r="21" spans="1:15" x14ac:dyDescent="0.2">
      <c r="A21" t="s">
        <v>104</v>
      </c>
      <c r="B21" s="26">
        <v>42377</v>
      </c>
      <c r="C21" t="s">
        <v>25</v>
      </c>
      <c r="D21" s="1">
        <v>-27.17</v>
      </c>
      <c r="E21" t="s">
        <v>57</v>
      </c>
      <c r="N21" s="12"/>
      <c r="O21" s="1"/>
    </row>
    <row r="22" spans="1:15" x14ac:dyDescent="0.2">
      <c r="A22" t="s">
        <v>104</v>
      </c>
      <c r="B22" s="26">
        <v>42377</v>
      </c>
      <c r="C22" t="s">
        <v>25</v>
      </c>
      <c r="D22" s="1">
        <v>-16.420000000000002</v>
      </c>
      <c r="E22" t="s">
        <v>58</v>
      </c>
      <c r="N22" s="12"/>
      <c r="O22" s="1"/>
    </row>
    <row r="23" spans="1:15" x14ac:dyDescent="0.2">
      <c r="A23" t="s">
        <v>104</v>
      </c>
      <c r="B23" s="26">
        <v>42379</v>
      </c>
      <c r="C23" t="s">
        <v>38</v>
      </c>
      <c r="D23" s="1">
        <v>-8</v>
      </c>
      <c r="E23" t="s">
        <v>59</v>
      </c>
      <c r="N23" s="12"/>
      <c r="O23" s="1"/>
    </row>
    <row r="24" spans="1:15" x14ac:dyDescent="0.2">
      <c r="A24" t="s">
        <v>104</v>
      </c>
      <c r="B24" s="26">
        <v>42380</v>
      </c>
      <c r="C24" t="s">
        <v>26</v>
      </c>
      <c r="D24" s="1">
        <v>-84.53</v>
      </c>
      <c r="E24" t="s">
        <v>46</v>
      </c>
      <c r="N24" s="12"/>
      <c r="O24" s="1"/>
    </row>
    <row r="25" spans="1:15" x14ac:dyDescent="0.2">
      <c r="A25" t="s">
        <v>104</v>
      </c>
      <c r="B25" s="26">
        <v>42379</v>
      </c>
      <c r="C25" t="s">
        <v>38</v>
      </c>
      <c r="D25" s="1">
        <v>-603.79999999999995</v>
      </c>
      <c r="E25" t="s">
        <v>60</v>
      </c>
      <c r="N25" s="12"/>
      <c r="O25" s="1"/>
    </row>
    <row r="26" spans="1:15" x14ac:dyDescent="0.2">
      <c r="A26" t="s">
        <v>104</v>
      </c>
      <c r="B26" s="26">
        <v>42380</v>
      </c>
      <c r="C26" t="s">
        <v>25</v>
      </c>
      <c r="D26" s="1">
        <v>-43.11</v>
      </c>
      <c r="E26" t="s">
        <v>61</v>
      </c>
      <c r="N26" s="12"/>
      <c r="O26" s="1"/>
    </row>
    <row r="27" spans="1:15" x14ac:dyDescent="0.2">
      <c r="A27" t="s">
        <v>104</v>
      </c>
      <c r="B27" s="26">
        <v>42379</v>
      </c>
      <c r="C27" t="s">
        <v>24</v>
      </c>
      <c r="D27" s="1">
        <v>-8</v>
      </c>
      <c r="E27" t="s">
        <v>59</v>
      </c>
      <c r="N27" s="12"/>
      <c r="O27" s="1"/>
    </row>
    <row r="28" spans="1:15" x14ac:dyDescent="0.2">
      <c r="A28" t="s">
        <v>104</v>
      </c>
      <c r="B28" s="26">
        <v>42380</v>
      </c>
      <c r="C28" t="s">
        <v>25</v>
      </c>
      <c r="D28" s="1">
        <v>-5.33</v>
      </c>
      <c r="E28" t="s">
        <v>62</v>
      </c>
      <c r="N28" s="12"/>
      <c r="O28" s="1"/>
    </row>
    <row r="29" spans="1:15" x14ac:dyDescent="0.2">
      <c r="A29" t="s">
        <v>104</v>
      </c>
      <c r="B29" s="26">
        <v>42381</v>
      </c>
      <c r="C29" t="s">
        <v>38</v>
      </c>
      <c r="D29" s="1">
        <v>-87</v>
      </c>
      <c r="E29" t="s">
        <v>63</v>
      </c>
      <c r="N29" s="12"/>
      <c r="O29" s="1"/>
    </row>
    <row r="30" spans="1:15" x14ac:dyDescent="0.2">
      <c r="A30" t="s">
        <v>104</v>
      </c>
      <c r="B30" s="26">
        <v>42382</v>
      </c>
      <c r="C30" t="s">
        <v>38</v>
      </c>
      <c r="D30" s="1">
        <v>-15.49</v>
      </c>
      <c r="E30" t="s">
        <v>64</v>
      </c>
      <c r="N30" s="12"/>
      <c r="O30" s="1"/>
    </row>
    <row r="31" spans="1:15" x14ac:dyDescent="0.2">
      <c r="A31" t="s">
        <v>89</v>
      </c>
      <c r="B31" s="26">
        <v>42402</v>
      </c>
      <c r="C31" t="s">
        <v>24</v>
      </c>
      <c r="D31" s="1">
        <v>-20</v>
      </c>
      <c r="E31" t="s">
        <v>106</v>
      </c>
      <c r="N31" s="12"/>
      <c r="O31" s="1"/>
    </row>
    <row r="32" spans="1:15" x14ac:dyDescent="0.2">
      <c r="B32" s="26"/>
      <c r="D32" s="1"/>
      <c r="N32" s="12"/>
      <c r="O32" s="1"/>
    </row>
    <row r="33" spans="2:15" x14ac:dyDescent="0.2">
      <c r="B33" s="26"/>
      <c r="D33" s="1"/>
      <c r="N33" s="12"/>
      <c r="O33" s="1"/>
    </row>
    <row r="34" spans="2:15" x14ac:dyDescent="0.2">
      <c r="B34" s="26"/>
      <c r="D34" s="1"/>
      <c r="N34" s="12"/>
      <c r="O34" s="1"/>
    </row>
    <row r="35" spans="2:15" x14ac:dyDescent="0.2">
      <c r="B35" s="26"/>
      <c r="D35" s="1"/>
      <c r="N35" s="12"/>
      <c r="O35" s="1"/>
    </row>
    <row r="36" spans="2:15" x14ac:dyDescent="0.2">
      <c r="B36" s="26"/>
      <c r="D36" s="1"/>
      <c r="N36" s="12"/>
      <c r="O36" s="1"/>
    </row>
    <row r="37" spans="2:15" x14ac:dyDescent="0.2">
      <c r="B37" s="26"/>
      <c r="D37" s="1"/>
      <c r="N37" s="12"/>
      <c r="O37" s="1"/>
    </row>
    <row r="38" spans="2:15" x14ac:dyDescent="0.2">
      <c r="B38" s="26"/>
      <c r="D38" s="1"/>
      <c r="N38" s="12"/>
      <c r="O38" s="1"/>
    </row>
    <row r="39" spans="2:15" x14ac:dyDescent="0.2">
      <c r="B39" s="26"/>
      <c r="D39" s="1"/>
      <c r="N39" s="12"/>
      <c r="O39" s="1"/>
    </row>
    <row r="40" spans="2:15" x14ac:dyDescent="0.2">
      <c r="B40" s="26"/>
      <c r="D40" s="1"/>
      <c r="N40" s="12"/>
      <c r="O40" s="1"/>
    </row>
    <row r="41" spans="2:15" x14ac:dyDescent="0.2">
      <c r="D41" s="1"/>
      <c r="N41" s="12"/>
      <c r="O41" s="1"/>
    </row>
    <row r="42" spans="2:15" x14ac:dyDescent="0.2">
      <c r="D42" s="1"/>
      <c r="N42" s="12"/>
      <c r="O42" s="1"/>
    </row>
    <row r="43" spans="2:15" x14ac:dyDescent="0.2">
      <c r="D43" s="1"/>
      <c r="N43" s="12"/>
      <c r="O43" s="1"/>
    </row>
    <row r="44" spans="2:15" x14ac:dyDescent="0.2">
      <c r="D44" s="1"/>
      <c r="N44" s="12"/>
      <c r="O44" s="1"/>
    </row>
    <row r="45" spans="2:15" x14ac:dyDescent="0.2">
      <c r="D45" s="1"/>
      <c r="N45" s="12"/>
      <c r="O45" s="1"/>
    </row>
    <row r="46" spans="2:15" x14ac:dyDescent="0.2">
      <c r="D46" s="1"/>
      <c r="N46" s="12"/>
      <c r="O46" s="1"/>
    </row>
    <row r="47" spans="2:15" x14ac:dyDescent="0.2">
      <c r="D47" s="1"/>
      <c r="N47" s="12"/>
    </row>
    <row r="48" spans="2:15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</sheetData>
  <autoFilter ref="C2:C49"/>
  <mergeCells count="1">
    <mergeCell ref="S6:V9"/>
  </mergeCells>
  <dataValidations count="2">
    <dataValidation type="list" allowBlank="1" showInputMessage="1" showErrorMessage="1" sqref="C3376:C1048576">
      <formula1>$Q$2:$Q$12</formula1>
    </dataValidation>
    <dataValidation type="list" allowBlank="1" showInputMessage="1" showErrorMessage="1" sqref="C3:C3375">
      <formula1>$Q$2:$Q$17</formula1>
    </dataValidation>
  </dataValidation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3:Q28"/>
  <sheetViews>
    <sheetView workbookViewId="0">
      <selection activeCell="E24" sqref="E24"/>
    </sheetView>
  </sheetViews>
  <sheetFormatPr baseColWidth="10" defaultColWidth="8.83203125" defaultRowHeight="15" x14ac:dyDescent="0.2"/>
  <cols>
    <col min="1" max="1" width="13.5" bestFit="1" customWidth="1"/>
    <col min="2" max="2" width="18.5" bestFit="1" customWidth="1"/>
    <col min="3" max="3" width="9.6640625" bestFit="1" customWidth="1"/>
    <col min="4" max="4" width="15" style="7" bestFit="1" customWidth="1"/>
  </cols>
  <sheetData>
    <row r="3" spans="1:17" x14ac:dyDescent="0.2">
      <c r="B3" t="s">
        <v>72</v>
      </c>
    </row>
    <row r="6" spans="1:17" x14ac:dyDescent="0.2">
      <c r="B6" s="4" t="s">
        <v>75</v>
      </c>
      <c r="C6" s="4" t="s">
        <v>74</v>
      </c>
      <c r="D6" s="18"/>
      <c r="E6" s="11">
        <v>42370</v>
      </c>
      <c r="F6" s="11">
        <v>42401</v>
      </c>
      <c r="G6" s="11">
        <v>42430</v>
      </c>
      <c r="H6" s="11">
        <v>42461</v>
      </c>
      <c r="I6" s="11">
        <v>42491</v>
      </c>
      <c r="J6" s="11">
        <v>42522</v>
      </c>
      <c r="K6" s="11">
        <v>42552</v>
      </c>
      <c r="L6" s="11">
        <v>42583</v>
      </c>
      <c r="M6" s="11">
        <v>42614</v>
      </c>
      <c r="N6" s="11">
        <v>42644</v>
      </c>
      <c r="O6" s="11">
        <v>42675</v>
      </c>
      <c r="P6" s="11">
        <v>42705</v>
      </c>
      <c r="Q6" s="11">
        <v>42736</v>
      </c>
    </row>
    <row r="7" spans="1:17" x14ac:dyDescent="0.2">
      <c r="A7" t="s">
        <v>71</v>
      </c>
      <c r="B7" t="s">
        <v>0</v>
      </c>
      <c r="C7" t="s">
        <v>76</v>
      </c>
    </row>
    <row r="8" spans="1:17" x14ac:dyDescent="0.2">
      <c r="B8" t="s">
        <v>0</v>
      </c>
      <c r="C8" t="s">
        <v>76</v>
      </c>
    </row>
    <row r="9" spans="1:17" x14ac:dyDescent="0.2">
      <c r="B9" t="s">
        <v>0</v>
      </c>
      <c r="C9" t="s">
        <v>76</v>
      </c>
    </row>
    <row r="10" spans="1:17" x14ac:dyDescent="0.2">
      <c r="B10" t="s">
        <v>0</v>
      </c>
      <c r="C10" t="s">
        <v>77</v>
      </c>
    </row>
    <row r="11" spans="1:17" x14ac:dyDescent="0.2">
      <c r="B11" t="s">
        <v>0</v>
      </c>
      <c r="C11" t="s">
        <v>77</v>
      </c>
    </row>
    <row r="12" spans="1:17" x14ac:dyDescent="0.2">
      <c r="B12" t="s">
        <v>0</v>
      </c>
      <c r="C12" t="s">
        <v>77</v>
      </c>
    </row>
    <row r="13" spans="1:17" x14ac:dyDescent="0.2">
      <c r="D13" s="18" t="s">
        <v>82</v>
      </c>
      <c r="E13" s="21">
        <f t="shared" ref="E13:Q13" si="0">SUM(E7:E12)</f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  <c r="Q13">
        <f t="shared" si="0"/>
        <v>0</v>
      </c>
    </row>
    <row r="15" spans="1:17" x14ac:dyDescent="0.2">
      <c r="A15" t="s">
        <v>73</v>
      </c>
      <c r="B15" t="s">
        <v>110</v>
      </c>
      <c r="C15" t="s">
        <v>78</v>
      </c>
    </row>
    <row r="16" spans="1:17" x14ac:dyDescent="0.2">
      <c r="B16" t="s">
        <v>111</v>
      </c>
      <c r="C16" t="s">
        <v>78</v>
      </c>
    </row>
    <row r="17" spans="1:17" x14ac:dyDescent="0.2">
      <c r="B17" t="s">
        <v>112</v>
      </c>
      <c r="C17" t="s">
        <v>78</v>
      </c>
    </row>
    <row r="18" spans="1:17" x14ac:dyDescent="0.2">
      <c r="B18" t="s">
        <v>113</v>
      </c>
      <c r="C18" t="s">
        <v>78</v>
      </c>
    </row>
    <row r="19" spans="1:17" x14ac:dyDescent="0.2">
      <c r="B19" t="s">
        <v>109</v>
      </c>
      <c r="C19" t="s">
        <v>78</v>
      </c>
    </row>
    <row r="20" spans="1:17" x14ac:dyDescent="0.2">
      <c r="D20" s="18" t="s">
        <v>84</v>
      </c>
      <c r="E20">
        <f>SUM(E15:E19)</f>
        <v>0</v>
      </c>
      <c r="F20">
        <f t="shared" ref="F20:Q20" si="1">SUM(F15:F19)</f>
        <v>0</v>
      </c>
      <c r="G20">
        <f t="shared" si="1"/>
        <v>0</v>
      </c>
      <c r="H20">
        <f t="shared" si="1"/>
        <v>0</v>
      </c>
      <c r="I20">
        <f t="shared" si="1"/>
        <v>0</v>
      </c>
      <c r="J20">
        <f t="shared" si="1"/>
        <v>0</v>
      </c>
      <c r="K20">
        <f t="shared" si="1"/>
        <v>0</v>
      </c>
      <c r="L20">
        <f t="shared" si="1"/>
        <v>0</v>
      </c>
      <c r="M20">
        <f t="shared" si="1"/>
        <v>0</v>
      </c>
      <c r="N20">
        <f t="shared" si="1"/>
        <v>0</v>
      </c>
      <c r="O20">
        <f t="shared" si="1"/>
        <v>0</v>
      </c>
      <c r="P20">
        <f t="shared" si="1"/>
        <v>0</v>
      </c>
      <c r="Q20">
        <f t="shared" si="1"/>
        <v>0</v>
      </c>
    </row>
    <row r="21" spans="1:17" ht="16" thickBot="1" x14ac:dyDescent="0.25">
      <c r="D21" s="20" t="s">
        <v>90</v>
      </c>
      <c r="E21" s="2">
        <f>E13-E20</f>
        <v>0</v>
      </c>
      <c r="F21" s="2">
        <f>F13-F20</f>
        <v>0</v>
      </c>
      <c r="G21" s="2">
        <f t="shared" ref="G21:Q21" si="2">G13-G20</f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2"/>
        <v>0</v>
      </c>
      <c r="M21" s="2">
        <f t="shared" si="2"/>
        <v>0</v>
      </c>
      <c r="N21" s="2">
        <f t="shared" si="2"/>
        <v>0</v>
      </c>
      <c r="O21" s="2">
        <f t="shared" si="2"/>
        <v>0</v>
      </c>
      <c r="P21" s="2">
        <f t="shared" si="2"/>
        <v>0</v>
      </c>
      <c r="Q21" s="2">
        <f t="shared" si="2"/>
        <v>0</v>
      </c>
    </row>
    <row r="22" spans="1:17" ht="16" thickTop="1" x14ac:dyDescent="0.2"/>
    <row r="23" spans="1:17" x14ac:dyDescent="0.2">
      <c r="A23" t="s">
        <v>79</v>
      </c>
      <c r="B23" t="s">
        <v>10</v>
      </c>
      <c r="C23" t="s">
        <v>81</v>
      </c>
    </row>
    <row r="24" spans="1:17" x14ac:dyDescent="0.2">
      <c r="B24" t="s">
        <v>80</v>
      </c>
      <c r="C24" t="s">
        <v>81</v>
      </c>
    </row>
    <row r="25" spans="1:17" x14ac:dyDescent="0.2">
      <c r="D25" s="18" t="s">
        <v>86</v>
      </c>
      <c r="E25" s="7">
        <f>SUM(E23:E24)</f>
        <v>0</v>
      </c>
      <c r="F25" s="7">
        <f t="shared" ref="F25:Q25" si="3">SUM(F23:F24)</f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</row>
    <row r="26" spans="1:17" x14ac:dyDescent="0.2">
      <c r="D26" s="18" t="s">
        <v>85</v>
      </c>
      <c r="E26" s="7">
        <f>E20+E25</f>
        <v>0</v>
      </c>
      <c r="F26" s="7">
        <f t="shared" ref="F26:Q26" si="4">F20+F25</f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</row>
    <row r="27" spans="1:17" ht="16" thickBot="1" x14ac:dyDescent="0.25">
      <c r="D27" s="20" t="s">
        <v>83</v>
      </c>
      <c r="E27" s="2">
        <f>E13-E26</f>
        <v>0</v>
      </c>
      <c r="F27" s="2">
        <f t="shared" ref="F27:Q27" si="5">F13-F26</f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>
        <f t="shared" si="5"/>
        <v>0</v>
      </c>
      <c r="P27" s="2">
        <f t="shared" si="5"/>
        <v>0</v>
      </c>
      <c r="Q27" s="2">
        <f t="shared" si="5"/>
        <v>0</v>
      </c>
    </row>
    <row r="28" spans="1:17" ht="16" thickTop="1" x14ac:dyDescent="0.2"/>
  </sheetData>
  <pageMargins left="0.7" right="0.7" top="0.75" bottom="0.75" header="0.3" footer="0.3"/>
  <pageSetup orientation="portrait" horizontalDpi="1200" verticalDpi="1200" r:id="rId1"/>
  <ignoredErrors>
    <ignoredError sqref="F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3:M38"/>
  <sheetViews>
    <sheetView workbookViewId="0">
      <selection activeCell="F25" sqref="F25"/>
    </sheetView>
  </sheetViews>
  <sheetFormatPr baseColWidth="10" defaultColWidth="8.83203125" defaultRowHeight="15" x14ac:dyDescent="0.2"/>
  <cols>
    <col min="2" max="2" width="6.83203125" bestFit="1" customWidth="1"/>
    <col min="3" max="3" width="9.33203125" customWidth="1"/>
    <col min="4" max="4" width="9.1640625" customWidth="1"/>
    <col min="10" max="10" width="9.83203125" bestFit="1" customWidth="1"/>
  </cols>
  <sheetData>
    <row r="3" spans="1:13" x14ac:dyDescent="0.2">
      <c r="A3" t="s">
        <v>29</v>
      </c>
      <c r="B3">
        <v>5</v>
      </c>
      <c r="C3">
        <v>22</v>
      </c>
      <c r="D3">
        <v>2015</v>
      </c>
      <c r="F3" s="8" t="str">
        <f>B3&amp;"/"&amp;C3&amp;"/"&amp;D3</f>
        <v>5/22/2015</v>
      </c>
      <c r="H3" s="9"/>
    </row>
    <row r="4" spans="1:13" x14ac:dyDescent="0.2">
      <c r="A4" t="s">
        <v>30</v>
      </c>
      <c r="B4" t="s">
        <v>8</v>
      </c>
      <c r="F4" s="10"/>
    </row>
    <row r="5" spans="1:13" x14ac:dyDescent="0.2">
      <c r="A5" t="s">
        <v>22</v>
      </c>
      <c r="B5">
        <v>55555</v>
      </c>
    </row>
    <row r="6" spans="1:13" x14ac:dyDescent="0.2">
      <c r="A6" t="s">
        <v>23</v>
      </c>
      <c r="B6" t="s">
        <v>33</v>
      </c>
    </row>
    <row r="8" spans="1:13" x14ac:dyDescent="0.2">
      <c r="B8" s="4" t="s">
        <v>20</v>
      </c>
      <c r="C8" s="4" t="s">
        <v>21</v>
      </c>
      <c r="D8" s="4" t="s">
        <v>22</v>
      </c>
      <c r="E8" s="4" t="s">
        <v>30</v>
      </c>
      <c r="F8" s="4" t="s">
        <v>23</v>
      </c>
      <c r="J8">
        <v>1</v>
      </c>
      <c r="K8" t="s">
        <v>24</v>
      </c>
      <c r="L8">
        <v>1</v>
      </c>
      <c r="M8">
        <v>2015</v>
      </c>
    </row>
    <row r="9" spans="1:13" x14ac:dyDescent="0.2">
      <c r="B9">
        <v>6</v>
      </c>
      <c r="C9" t="s">
        <v>32</v>
      </c>
      <c r="D9">
        <v>44</v>
      </c>
      <c r="E9" t="s">
        <v>14</v>
      </c>
      <c r="F9" t="s">
        <v>31</v>
      </c>
      <c r="J9">
        <v>2</v>
      </c>
      <c r="K9" t="s">
        <v>7</v>
      </c>
      <c r="L9">
        <v>2</v>
      </c>
      <c r="M9">
        <v>2016</v>
      </c>
    </row>
    <row r="10" spans="1:13" x14ac:dyDescent="0.2">
      <c r="B10">
        <v>9</v>
      </c>
      <c r="C10" t="s">
        <v>34</v>
      </c>
      <c r="D10">
        <v>55555</v>
      </c>
      <c r="E10" t="s">
        <v>8</v>
      </c>
      <c r="F10" t="s">
        <v>33</v>
      </c>
      <c r="J10">
        <v>3</v>
      </c>
      <c r="K10" t="s">
        <v>9</v>
      </c>
      <c r="L10">
        <v>3</v>
      </c>
    </row>
    <row r="11" spans="1:13" x14ac:dyDescent="0.2">
      <c r="B11">
        <v>11</v>
      </c>
      <c r="J11">
        <v>4</v>
      </c>
      <c r="K11" t="s">
        <v>14</v>
      </c>
      <c r="L11">
        <v>4</v>
      </c>
    </row>
    <row r="12" spans="1:13" x14ac:dyDescent="0.2">
      <c r="B12">
        <v>10</v>
      </c>
      <c r="J12">
        <v>5</v>
      </c>
      <c r="K12" t="s">
        <v>8</v>
      </c>
      <c r="L12">
        <v>5</v>
      </c>
    </row>
    <row r="13" spans="1:13" x14ac:dyDescent="0.2">
      <c r="B13">
        <v>33</v>
      </c>
      <c r="J13">
        <v>6</v>
      </c>
      <c r="K13" t="s">
        <v>17</v>
      </c>
      <c r="L13">
        <v>6</v>
      </c>
    </row>
    <row r="14" spans="1:13" x14ac:dyDescent="0.2">
      <c r="B14">
        <v>5</v>
      </c>
      <c r="J14">
        <v>7</v>
      </c>
      <c r="K14" t="s">
        <v>26</v>
      </c>
      <c r="L14">
        <v>7</v>
      </c>
    </row>
    <row r="15" spans="1:13" x14ac:dyDescent="0.2">
      <c r="J15">
        <v>8</v>
      </c>
      <c r="K15" t="s">
        <v>27</v>
      </c>
      <c r="L15">
        <v>8</v>
      </c>
    </row>
    <row r="16" spans="1:13" x14ac:dyDescent="0.2">
      <c r="J16">
        <v>9</v>
      </c>
      <c r="K16" t="s">
        <v>28</v>
      </c>
      <c r="L16">
        <v>9</v>
      </c>
    </row>
    <row r="17" spans="10:12" x14ac:dyDescent="0.2">
      <c r="J17">
        <v>10</v>
      </c>
      <c r="K17" t="s">
        <v>25</v>
      </c>
      <c r="L17">
        <v>10</v>
      </c>
    </row>
    <row r="18" spans="10:12" x14ac:dyDescent="0.2">
      <c r="J18">
        <v>11</v>
      </c>
      <c r="L18">
        <v>11</v>
      </c>
    </row>
    <row r="19" spans="10:12" x14ac:dyDescent="0.2">
      <c r="J19">
        <v>12</v>
      </c>
      <c r="L19">
        <v>12</v>
      </c>
    </row>
    <row r="20" spans="10:12" x14ac:dyDescent="0.2">
      <c r="L20">
        <v>13</v>
      </c>
    </row>
    <row r="21" spans="10:12" x14ac:dyDescent="0.2">
      <c r="L21">
        <v>14</v>
      </c>
    </row>
    <row r="22" spans="10:12" x14ac:dyDescent="0.2">
      <c r="L22">
        <v>15</v>
      </c>
    </row>
    <row r="23" spans="10:12" x14ac:dyDescent="0.2">
      <c r="L23">
        <v>16</v>
      </c>
    </row>
    <row r="24" spans="10:12" x14ac:dyDescent="0.2">
      <c r="L24">
        <v>17</v>
      </c>
    </row>
    <row r="25" spans="10:12" x14ac:dyDescent="0.2">
      <c r="L25">
        <v>18</v>
      </c>
    </row>
    <row r="26" spans="10:12" x14ac:dyDescent="0.2">
      <c r="L26">
        <v>19</v>
      </c>
    </row>
    <row r="27" spans="10:12" x14ac:dyDescent="0.2">
      <c r="L27">
        <v>20</v>
      </c>
    </row>
    <row r="28" spans="10:12" x14ac:dyDescent="0.2">
      <c r="L28">
        <v>21</v>
      </c>
    </row>
    <row r="29" spans="10:12" x14ac:dyDescent="0.2">
      <c r="L29">
        <v>22</v>
      </c>
    </row>
    <row r="30" spans="10:12" x14ac:dyDescent="0.2">
      <c r="L30">
        <v>23</v>
      </c>
    </row>
    <row r="31" spans="10:12" x14ac:dyDescent="0.2">
      <c r="L31">
        <v>24</v>
      </c>
    </row>
    <row r="32" spans="10:12" x14ac:dyDescent="0.2">
      <c r="L32">
        <v>25</v>
      </c>
    </row>
    <row r="33" spans="12:12" x14ac:dyDescent="0.2">
      <c r="L33">
        <v>26</v>
      </c>
    </row>
    <row r="34" spans="12:12" x14ac:dyDescent="0.2">
      <c r="L34">
        <v>27</v>
      </c>
    </row>
    <row r="35" spans="12:12" x14ac:dyDescent="0.2">
      <c r="L35">
        <v>28</v>
      </c>
    </row>
    <row r="36" spans="12:12" x14ac:dyDescent="0.2">
      <c r="L36">
        <v>29</v>
      </c>
    </row>
    <row r="37" spans="12:12" x14ac:dyDescent="0.2">
      <c r="L37">
        <v>30</v>
      </c>
    </row>
    <row r="38" spans="12:12" x14ac:dyDescent="0.2">
      <c r="L38">
        <v>31</v>
      </c>
    </row>
  </sheetData>
  <dataValidations count="4">
    <dataValidation type="list" allowBlank="1" showInputMessage="1" showErrorMessage="1" sqref="B3">
      <formula1>$J$8:$J$19</formula1>
    </dataValidation>
    <dataValidation type="list" allowBlank="1" showInputMessage="1" showErrorMessage="1" sqref="C3">
      <formula1>$L$8:$L$38</formula1>
    </dataValidation>
    <dataValidation type="list" allowBlank="1" showInputMessage="1" showErrorMessage="1" sqref="D3">
      <formula1>$M$8:$M$9</formula1>
    </dataValidation>
    <dataValidation type="list" allowBlank="1" showInputMessage="1" showErrorMessage="1" sqref="B4">
      <formula1>$K$8:$K$17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</vt:lpstr>
      <vt:lpstr>Transactions</vt:lpstr>
      <vt:lpstr>Pivot</vt:lpstr>
      <vt:lpstr>Journal</vt:lpstr>
      <vt:lpstr>Balance Sheet</vt:lpstr>
      <vt:lpstr>Sheet3</vt:lpstr>
    </vt:vector>
  </TitlesOfParts>
  <Company>McGladrey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Kelsey</dc:creator>
  <cp:lastModifiedBy>Microsoft Office User</cp:lastModifiedBy>
  <dcterms:created xsi:type="dcterms:W3CDTF">2015-08-12T13:51:50Z</dcterms:created>
  <dcterms:modified xsi:type="dcterms:W3CDTF">2016-03-05T03:30:59Z</dcterms:modified>
</cp:coreProperties>
</file>