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cem/Desktop/M1/tips/BásicoNEW/"/>
    </mc:Choice>
  </mc:AlternateContent>
  <xr:revisionPtr revIDLastSave="0" documentId="13_ncr:1_{83007E9E-6A89-A34B-863E-401B889A7625}" xr6:coauthVersionLast="47" xr6:coauthVersionMax="47" xr10:uidLastSave="{00000000-0000-0000-0000-000000000000}"/>
  <bookViews>
    <workbookView xWindow="0" yWindow="0" windowWidth="28800" windowHeight="18000" xr2:uid="{798E2237-4311-434C-BE05-31333C77C172}"/>
  </bookViews>
  <sheets>
    <sheet name="Errores" sheetId="15" r:id="rId1"/>
    <sheet name="Ejercicio 1" sheetId="6" r:id="rId2"/>
    <sheet name="Ejercicio 2" sheetId="11" r:id="rId3"/>
    <sheet name="Ejercicio 3" sheetId="8" r:id="rId4"/>
    <sheet name="Ejercicio 4" sheetId="9" r:id="rId5"/>
    <sheet name="Ejercicio 5" sheetId="10" r:id="rId6"/>
    <sheet name="Ejercicio 6" sheetId="12" r:id="rId7"/>
    <sheet name="Ejercicio 7" sheetId="13" r:id="rId8"/>
    <sheet name="Ejercicio 8" sheetId="14" r:id="rId9"/>
    <sheet name="TRUCOS" sheetId="7"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 i="6" l="1"/>
  <c r="N67" i="6"/>
  <c r="M67" i="6"/>
  <c r="N66" i="6"/>
  <c r="M66" i="6"/>
  <c r="N65" i="6"/>
  <c r="M65" i="6"/>
  <c r="N64" i="6"/>
  <c r="M64" i="6"/>
  <c r="N63" i="6"/>
  <c r="M63" i="6"/>
  <c r="N62" i="6"/>
  <c r="M62" i="6"/>
  <c r="N61" i="6"/>
  <c r="M61" i="6"/>
  <c r="N60" i="6"/>
  <c r="M60" i="6"/>
  <c r="N59" i="6"/>
  <c r="M59" i="6"/>
  <c r="N58" i="6"/>
  <c r="M58" i="6"/>
  <c r="N57" i="6"/>
  <c r="M57" i="6"/>
  <c r="N56" i="6"/>
  <c r="M56" i="6"/>
  <c r="N55" i="6"/>
  <c r="M55" i="6"/>
  <c r="N54" i="6"/>
  <c r="M54" i="6"/>
  <c r="N53" i="6"/>
  <c r="M53" i="6"/>
  <c r="N52" i="6"/>
  <c r="M52" i="6"/>
  <c r="N51" i="6"/>
  <c r="M51" i="6"/>
  <c r="N50" i="6"/>
  <c r="M50" i="6"/>
  <c r="N49" i="6"/>
  <c r="M49" i="6"/>
  <c r="N48" i="6"/>
  <c r="M48" i="6"/>
  <c r="N47" i="6"/>
  <c r="M47" i="6"/>
  <c r="N46" i="6"/>
  <c r="M46" i="6"/>
  <c r="N45" i="6"/>
  <c r="M45" i="6"/>
  <c r="N44" i="6"/>
  <c r="M44" i="6"/>
  <c r="N43" i="6"/>
  <c r="M43" i="6"/>
  <c r="N42" i="6"/>
  <c r="M42" i="6"/>
  <c r="N41" i="6"/>
  <c r="M41" i="6"/>
  <c r="N40" i="6"/>
  <c r="M40" i="6"/>
  <c r="N39" i="6"/>
  <c r="M39" i="6"/>
  <c r="N38" i="6"/>
  <c r="M38" i="6"/>
  <c r="N37" i="6"/>
  <c r="M37" i="6"/>
  <c r="N36" i="6"/>
  <c r="M36" i="6"/>
  <c r="N35" i="6"/>
  <c r="G67" i="6"/>
  <c r="F67" i="6"/>
  <c r="G104" i="6"/>
  <c r="G103" i="6"/>
  <c r="F103" i="6"/>
  <c r="G102" i="6"/>
  <c r="F102" i="6"/>
  <c r="G99" i="6"/>
  <c r="F99" i="6"/>
  <c r="G98" i="6"/>
  <c r="F98" i="6"/>
  <c r="G97" i="6"/>
  <c r="F97" i="6"/>
  <c r="G94" i="6"/>
  <c r="F94" i="6"/>
  <c r="G93" i="6"/>
  <c r="F93" i="6"/>
  <c r="G92" i="6"/>
  <c r="F92" i="6"/>
  <c r="G91" i="6"/>
  <c r="F91" i="6"/>
  <c r="G89" i="6"/>
  <c r="F89" i="6"/>
  <c r="G88" i="6"/>
  <c r="F88" i="6"/>
  <c r="F87" i="6"/>
  <c r="G86" i="6"/>
  <c r="F86" i="6"/>
  <c r="G85" i="6"/>
  <c r="F85" i="6"/>
  <c r="G84" i="6"/>
  <c r="G83" i="6"/>
  <c r="F83" i="6"/>
  <c r="G81" i="6"/>
  <c r="F81" i="6"/>
  <c r="G80" i="6"/>
  <c r="F80" i="6"/>
  <c r="G78" i="6"/>
  <c r="F78" i="6"/>
  <c r="G77" i="6"/>
  <c r="F77" i="6"/>
  <c r="G76" i="6"/>
  <c r="F76" i="6"/>
  <c r="G75" i="6"/>
  <c r="F75" i="6"/>
  <c r="G74" i="6"/>
  <c r="F74" i="6"/>
  <c r="F35" i="6"/>
  <c r="C28" i="14"/>
  <c r="E28" i="14" s="1"/>
  <c r="E33" i="14"/>
  <c r="E25" i="14"/>
  <c r="E26" i="14"/>
  <c r="E27" i="14"/>
  <c r="E29" i="14"/>
  <c r="E30" i="14"/>
  <c r="E31" i="14"/>
  <c r="E32" i="14"/>
  <c r="E24" i="14"/>
  <c r="F29" i="13"/>
  <c r="F28" i="13"/>
  <c r="F27" i="13"/>
  <c r="F26" i="13"/>
  <c r="F25" i="13"/>
  <c r="F24" i="13"/>
  <c r="F23" i="13"/>
  <c r="F22" i="13"/>
  <c r="F21" i="13"/>
  <c r="G35" i="12"/>
  <c r="G36" i="12"/>
  <c r="G37" i="12"/>
  <c r="G38" i="12"/>
  <c r="G39" i="12"/>
  <c r="G40" i="12"/>
  <c r="G41" i="12"/>
  <c r="G42" i="12"/>
  <c r="G34" i="12"/>
  <c r="G22" i="12"/>
  <c r="G23" i="12"/>
  <c r="G24" i="12"/>
  <c r="G25" i="12"/>
  <c r="G26" i="12"/>
  <c r="G27" i="12"/>
  <c r="G28" i="12"/>
  <c r="G29" i="12"/>
  <c r="G21" i="12"/>
  <c r="O32" i="8"/>
  <c r="O37" i="8"/>
  <c r="O38" i="8"/>
  <c r="Y31" i="8"/>
  <c r="Y32" i="8"/>
  <c r="Z32" i="8" s="1"/>
  <c r="Y33" i="8"/>
  <c r="Z33" i="8" s="1"/>
  <c r="Y34" i="8"/>
  <c r="Z34" i="8" s="1"/>
  <c r="Y35" i="8"/>
  <c r="Z35" i="8" s="1"/>
  <c r="Y36" i="8"/>
  <c r="Z36" i="8" s="1"/>
  <c r="Y37" i="8"/>
  <c r="Y38" i="8"/>
  <c r="Z38" i="8" s="1"/>
  <c r="Y39" i="8"/>
  <c r="Z39" i="8" s="1"/>
  <c r="Y40" i="8"/>
  <c r="Z40" i="8" s="1"/>
  <c r="O35" i="8"/>
  <c r="O36" i="8"/>
  <c r="O33" i="8"/>
  <c r="O39" i="8"/>
  <c r="O40" i="8"/>
  <c r="O31" i="8"/>
  <c r="E25" i="10"/>
  <c r="F25" i="10" s="1"/>
  <c r="E26" i="10"/>
  <c r="E27" i="10"/>
  <c r="F27" i="10" s="1"/>
  <c r="E28" i="10"/>
  <c r="F28" i="10" s="1"/>
  <c r="E29" i="10"/>
  <c r="F29" i="10" s="1"/>
  <c r="E30" i="10"/>
  <c r="F30" i="10" s="1"/>
  <c r="E31" i="10"/>
  <c r="F31" i="10" s="1"/>
  <c r="E32" i="10"/>
  <c r="F32" i="10" s="1"/>
  <c r="E33" i="10"/>
  <c r="F33" i="10" s="1"/>
  <c r="E24" i="10"/>
  <c r="F26" i="10"/>
  <c r="F24" i="10"/>
  <c r="Z31" i="8"/>
  <c r="Z37" i="8"/>
  <c r="O34" i="8"/>
  <c r="G45" i="9"/>
  <c r="G44" i="9"/>
  <c r="G24" i="9"/>
  <c r="G30" i="8"/>
  <c r="G31" i="8" s="1"/>
  <c r="G23" i="9"/>
  <c r="G39" i="11"/>
  <c r="G38" i="11"/>
  <c r="G37" i="11"/>
  <c r="G22" i="11"/>
  <c r="G24" i="11" a="1"/>
  <c r="G24" i="11" s="1"/>
  <c r="G23" i="11" a="1"/>
  <c r="G23" i="11" s="1"/>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32" i="8" l="1"/>
  <c r="F53" i="6"/>
  <c r="F61" i="6"/>
  <c r="F51" i="6"/>
  <c r="F60" i="6"/>
  <c r="F50" i="6"/>
  <c r="F59" i="6"/>
  <c r="F58" i="6"/>
  <c r="F46" i="6"/>
  <c r="F49" i="6"/>
  <c r="F57" i="6"/>
  <c r="F45" i="6"/>
  <c r="F66" i="6"/>
  <c r="F54" i="6"/>
  <c r="F44" i="6"/>
  <c r="F65" i="6"/>
  <c r="F41" i="6"/>
  <c r="F62" i="6"/>
  <c r="F52" i="6"/>
  <c r="F37" i="6"/>
  <c r="F43" i="6"/>
  <c r="F42" i="6"/>
  <c r="F40" i="6"/>
  <c r="F64" i="6"/>
  <c r="F56" i="6"/>
  <c r="F48" i="6"/>
  <c r="F63" i="6"/>
  <c r="F55" i="6"/>
  <c r="F47" i="6"/>
  <c r="F39" i="6"/>
  <c r="F38" i="6"/>
  <c r="F36" i="6"/>
  <c r="G35"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<sst xmlns="http://schemas.openxmlformats.org/spreadsheetml/2006/main" count="382" uniqueCount="79">
  <si>
    <t>Javier Morales</t>
  </si>
  <si>
    <t>Valentina García</t>
  </si>
  <si>
    <t>Nicolás Vásquez</t>
  </si>
  <si>
    <t>Sofía Ríos</t>
  </si>
  <si>
    <t>Eduardo Castro</t>
  </si>
  <si>
    <t>Isabella Herrera</t>
  </si>
  <si>
    <t>Andrés Ortega</t>
  </si>
  <si>
    <t>Gabriela Paredes</t>
  </si>
  <si>
    <t>Martín Silva</t>
  </si>
  <si>
    <t>Camila Rojas</t>
  </si>
  <si>
    <t>Juan Pablo Núñez</t>
  </si>
  <si>
    <t>Valeria Martínez</t>
  </si>
  <si>
    <t>Óscar Mendoza</t>
  </si>
  <si>
    <t>Renata Soto</t>
  </si>
  <si>
    <t>Guillermo Ramírez</t>
  </si>
  <si>
    <t>Fernanda Pérez</t>
  </si>
  <si>
    <t>Ricardo González</t>
  </si>
  <si>
    <t>Empleados</t>
  </si>
  <si>
    <t>Adriana Montoya</t>
  </si>
  <si>
    <t>Víctor Navarro</t>
  </si>
  <si>
    <t>Regina Flores</t>
  </si>
  <si>
    <t>Arturo Salazar</t>
  </si>
  <si>
    <t>Antonella Ruiz</t>
  </si>
  <si>
    <t>Sebastián Díaz</t>
  </si>
  <si>
    <t>Mariana López</t>
  </si>
  <si>
    <t>Felipe Sánchez</t>
  </si>
  <si>
    <t>Renée Carrillo</t>
  </si>
  <si>
    <t>Mateo Vargas</t>
  </si>
  <si>
    <t>Isabela Jiménez</t>
  </si>
  <si>
    <t>Ángel Torres</t>
  </si>
  <si>
    <t>Renata Cruz</t>
  </si>
  <si>
    <t>Martín Ríos</t>
  </si>
  <si>
    <t>Valeria González</t>
  </si>
  <si>
    <t>Total de emails</t>
  </si>
  <si>
    <t>Leidos</t>
  </si>
  <si>
    <t>Sin leer</t>
  </si>
  <si>
    <t>% LEIDOS</t>
  </si>
  <si>
    <t>%SIN LEER</t>
  </si>
  <si>
    <t>SUMA TOTAL CON ERRORES</t>
  </si>
  <si>
    <t>SUMA TOTAL SIN ERRORES</t>
  </si>
  <si>
    <t>PRUEBA A</t>
  </si>
  <si>
    <t>PRUEBA B</t>
  </si>
  <si>
    <t>Agua mineral</t>
  </si>
  <si>
    <t>Jugo de naranja</t>
  </si>
  <si>
    <t>Té verde</t>
  </si>
  <si>
    <t>Limonada</t>
  </si>
  <si>
    <t>Batido de frutas</t>
  </si>
  <si>
    <t>Café</t>
  </si>
  <si>
    <t>Agua de coco</t>
  </si>
  <si>
    <t>Horchata</t>
  </si>
  <si>
    <t>Leche de almendra</t>
  </si>
  <si>
    <t>Té de manzanilla</t>
  </si>
  <si>
    <t>BEBIDAS</t>
  </si>
  <si>
    <t>PRECIO</t>
  </si>
  <si>
    <t>TIPO DE BEBIDA</t>
  </si>
  <si>
    <t>REFERENCIA</t>
  </si>
  <si>
    <t>A2198</t>
  </si>
  <si>
    <t>A2199</t>
  </si>
  <si>
    <t>A2200</t>
  </si>
  <si>
    <t>A2201</t>
  </si>
  <si>
    <t>A2202</t>
  </si>
  <si>
    <t>A2203</t>
  </si>
  <si>
    <t>A2204</t>
  </si>
  <si>
    <t>A2205</t>
  </si>
  <si>
    <t>A2206</t>
  </si>
  <si>
    <t>A2207</t>
  </si>
  <si>
    <t>B2198</t>
  </si>
  <si>
    <t>IVA</t>
  </si>
  <si>
    <t>PRECIO FINAL</t>
  </si>
  <si>
    <t>16%%</t>
  </si>
  <si>
    <t>TIENDA A</t>
  </si>
  <si>
    <t>TIENDA B</t>
  </si>
  <si>
    <t>TIENDA C</t>
  </si>
  <si>
    <t>TIENDA D</t>
  </si>
  <si>
    <t>TOTAL</t>
  </si>
  <si>
    <t>CATETO A</t>
  </si>
  <si>
    <t>CATETO B</t>
  </si>
  <si>
    <t>HIPOTENUSA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</si>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</sst>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_-* #,##0.00\ [$€-C0A]_-;\-* #,##0.00\ [$€-C0A]_-;_-* &quot;-&quot;??\ [$€-C0A]_-;_-@_-"/>
  </numFmts>
  <fonts count="13" x14ac:knownFonts="1">
    <font>
      <sz val="12"/>
      <color theme="1"/>
      <name val="Calibri"/>
      <family val="2"/>
      <scheme val="minor"/>
    </font>
    <font>
      <sz val="18"/>
      <color theme="3"/>
      <name val="Calibri Light"/>
      <family val="2"/>
      <scheme val="major"/>
    </font>
    <font>
      <sz val="72"/>
      <color rgb="FF6E9BC9"/>
      <name val="Franklin Gothic Demi Cond"/>
      <family val="2"/>
    </font>
    <font>
      <sz val="11"/>
      <color theme="1"/>
      <name val="Calibri"/>
      <family val="2"/>
      <scheme val="minor"/>
    </font>
    <font>
      <sz val="18"/>
      <color rgb="FFFF9101"/>
      <name val="Segoe UI"/>
      <family val="2"/>
    </font>
    <font>
      <b/>
      <sz val="16"/>
      <color theme="0"/>
      <name val="Franklin Gothic Medium"/>
      <family val="2"/>
    </font>
    <font>
      <sz val="12"/>
      <color theme="1"/>
      <name val="Calibri"/>
      <family val="2"/>
      <scheme val="minor"/>
    </font>
    <font>
      <b/>
      <sz val="12"/>
      <color theme="0"/>
      <name val="Calibri"/>
      <family val="2"/>
      <scheme val="minor"/>
    </font>
    <font>
      <b/>
      <sz val="12"/>
      <color theme="1"/>
      <name val="Calibri"/>
      <family val="2"/>
      <scheme val="minor"/>
    </font>
    <font>
      <b/>
      <sz val="16"/>
      <name val="Franklin Gothic Medium"/>
      <family val="2"/>
    </font>
    <font>
      <sz val="12"/>
      <name val="Calibri"/>
      <family val="2"/>
      <scheme val="minor"/>
    </font>
    <font>
      <b/>
      <sz val="14"/>
      <color theme="0"/>
      <name val="Calibri"/>
      <family val="2"/>
      <scheme val="minor"/>
    </font>
    <font>
      <sz val="8"/>
      <name val="Calibri"/>
      <family val="2"/>
      <scheme val="minor"/>
    </font>
  </fonts>
  <fills count="10">
    <fill>
      <patternFill patternType="none"/>
    </fill>
    <fill>
      <patternFill patternType="gray125"/>
    </fill>
    <fill>
      <patternFill patternType="solid">
        <fgColor rgb="FF6E9BC9"/>
        <bgColor indexed="64"/>
      </patternFill>
    </fill>
    <fill>
      <patternFill patternType="solid">
        <fgColor rgb="FFFF9101"/>
        <bgColor indexed="64"/>
      </patternFill>
    </fill>
    <fill>
      <patternFill patternType="solid">
        <fgColor theme="4" tint="0.79998168889431442"/>
        <bgColor indexed="64"/>
      </patternFill>
    </fill>
    <fill>
      <patternFill patternType="solid">
        <fgColor theme="7"/>
        <bgColor indexed="64"/>
      </patternFill>
    </fill>
    <fill>
      <patternFill patternType="solid">
        <fgColor theme="1"/>
        <bgColor indexed="64"/>
      </patternFill>
    </fill>
    <fill>
      <patternFill patternType="solid">
        <fgColor theme="4"/>
        <bgColor indexed="64"/>
      </patternFill>
    </fill>
    <fill>
      <patternFill patternType="solid">
        <fgColor theme="6" tint="0.79998168889431442"/>
        <bgColor indexed="64"/>
      </patternFill>
    </fill>
    <fill>
      <patternFill patternType="solid">
        <fgColor rgb="FFFFFF00"/>
        <bgColor indexed="64"/>
      </patternFill>
    </fill>
  </fills>
  <borders count="1">
    <border>
      <left/>
      <right/>
      <top/>
      <bottom/>
      <diagonal/>
    </border>
  </borders>
  <cellStyleXfs count="5">
    <xf numFmtId="0" fontId="0" fillId="0" borderId="0"/>
    <xf numFmtId="0" fontId="1" fillId="0" borderId="0" applyNumberFormat="0" applyFill="0" applyBorder="0" applyAlignment="0" applyProtection="0"/>
    <xf numFmtId="0" fontId="3" fillId="0" borderId="0"/>
    <xf numFmtId="44" fontId="6" fillId="0" borderId="0" applyFont="0" applyFill="0" applyBorder="0" applyAlignment="0" applyProtection="0"/>
    <xf numFmtId="9" fontId="6" fillId="0" borderId="0" applyFont="0" applyFill="0" applyBorder="0" applyAlignment="0" applyProtection="0"/>
  </cellStyleXfs>
  <cellXfs count="34">
    <xf numFmtId="0" fontId="0" fillId="0" borderId="0" xfId="0"/>
    <xf numFmtId="0" fontId="2" fillId="0" borderId="0" xfId="1" applyFont="1" applyFill="1" applyAlignment="1">
      <alignment horizontal="left" vertical="center" indent="1"/>
    </xf>
    <xf numFmtId="0" fontId="3" fillId="0" borderId="0" xfId="2"/>
    <xf numFmtId="0" fontId="4" fillId="0" borderId="0" xfId="2" applyFont="1" applyAlignment="1">
      <alignment horizontal="left" vertical="center" wrapText="1"/>
    </xf>
    <xf numFmtId="164" fontId="0" fillId="0" borderId="0" xfId="0" applyNumberFormat="1"/>
    <xf numFmtId="0" fontId="5" fillId="0" borderId="0" xfId="0" applyFont="1"/>
    <xf numFmtId="44" fontId="0" fillId="0" borderId="0" xfId="3" applyFont="1" applyFill="1"/>
    <xf numFmtId="0" fontId="9" fillId="0" borderId="0" xfId="0" applyFont="1"/>
    <xf numFmtId="0" fontId="10" fillId="0" borderId="0" xfId="0" applyFont="1"/>
    <xf numFmtId="9" fontId="10" fillId="0" borderId="0" xfId="4" applyFont="1" applyFill="1"/>
    <xf numFmtId="0" fontId="11" fillId="2" borderId="0" xfId="0" applyFont="1" applyFill="1" applyAlignment="1">
      <alignment horizontal="center" vertical="center"/>
    </xf>
    <xf numFmtId="2" fontId="0" fillId="0" borderId="0" xfId="0" applyNumberFormat="1"/>
    <xf numFmtId="0" fontId="0" fillId="4" borderId="0" xfId="0" applyFill="1"/>
    <xf numFmtId="0" fontId="0" fillId="4" borderId="0" xfId="0" applyFill="1" applyAlignment="1">
      <alignment horizontal="right" vertical="center"/>
    </xf>
    <xf numFmtId="0" fontId="0" fillId="0" borderId="0" xfId="0" applyAlignment="1">
      <alignment horizontal="right" vertical="center"/>
    </xf>
    <xf numFmtId="9" fontId="0" fillId="4" borderId="0" xfId="0" applyNumberFormat="1" applyFill="1"/>
    <xf numFmtId="44" fontId="0" fillId="0" borderId="0" xfId="3" applyFont="1"/>
    <xf numFmtId="44" fontId="0" fillId="3" borderId="0" xfId="3" applyFont="1" applyFill="1"/>
    <xf numFmtId="44" fontId="0" fillId="0" borderId="0" xfId="0" applyNumberFormat="1"/>
    <xf numFmtId="44" fontId="0" fillId="5" borderId="0" xfId="3" applyFont="1" applyFill="1"/>
    <xf numFmtId="0" fontId="5" fillId="6" borderId="0" xfId="0" applyFont="1" applyFill="1" applyAlignment="1">
      <alignment horizontal="center" vertical="center"/>
    </xf>
    <xf numFmtId="0" fontId="0" fillId="0" borderId="0" xfId="0" applyFill="1"/>
    <xf numFmtId="9" fontId="0" fillId="4" borderId="0" xfId="4" applyFont="1" applyFill="1"/>
    <xf numFmtId="0" fontId="7" fillId="7" borderId="0" xfId="0" applyFont="1" applyFill="1" applyAlignment="1">
      <alignment horizontal="center" vertical="center"/>
    </xf>
    <xf numFmtId="9" fontId="10" fillId="8" borderId="0" xfId="4" applyFont="1" applyFill="1"/>
    <xf numFmtId="9" fontId="10" fillId="4" borderId="0" xfId="4" applyFont="1" applyFill="1"/>
    <xf numFmtId="0" fontId="11" fillId="6" borderId="0" xfId="0" applyFont="1" applyFill="1" applyAlignment="1">
      <alignment horizontal="center" vertical="center"/>
    </xf>
    <xf numFmtId="0" fontId="8" fillId="4" borderId="0" xfId="0" applyFont="1" applyFill="1" applyAlignment="1">
      <alignment horizontal="right" vertical="center"/>
    </xf>
    <xf numFmtId="0" fontId="11" fillId="7" borderId="0" xfId="0" applyFont="1" applyFill="1" applyAlignment="1">
      <alignment horizontal="center" vertical="center"/>
    </xf>
    <xf numFmtId="9" fontId="0" fillId="9" borderId="0" xfId="0" applyNumberFormat="1" applyFill="1"/>
    <xf numFmtId="0" fontId="7" fillId="6" borderId="0" xfId="0" applyFont="1" applyFill="1" applyAlignment="1">
      <alignment horizontal="center" vertical="center"/>
    </xf>
    <xf numFmtId="44" fontId="0" fillId="4" borderId="0" xfId="0" applyNumberFormat="1" applyFill="1"/>
    <xf numFmtId="44" fontId="0" fillId="0" borderId="0" xfId="0" applyNumberFormat="1" applyFill="1"/>
    <xf numFmtId="2" fontId="0" fillId="4" borderId="0" xfId="0" applyNumberFormat="1" applyFill="1"/>
  </cellXfs>
  <cellStyles count="5">
    <cellStyle name="Moneda" xfId="3" builtinId="4"/>
    <cellStyle name="Normal" xfId="0" builtinId="0"/>
    <cellStyle name="Normal 2" xfId="2" xr:uid="{92036ED8-C9C6-0648-83FF-9594B2C7EDED}"/>
    <cellStyle name="Porcentaje" xfId="4" builtinId="5"/>
    <cellStyle name="Título" xfId="1" builtinId="15"/>
  </cellStyles>
  <dxfs count="0"/>
  <tableStyles count="0" defaultTableStyle="TableStyleMedium2" defaultPivotStyle="PivotStyleLight16"/>
  <colors>
    <mruColors>
      <color rgb="FF6E9BC9"/>
      <color rgb="FFFF9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71967</xdr:rowOff>
    </xdr:from>
    <xdr:to>
      <xdr:col>6</xdr:col>
      <xdr:colOff>101600</xdr:colOff>
      <xdr:row>36</xdr:row>
      <xdr:rowOff>165100</xdr:rowOff>
    </xdr:to>
    <xdr:sp macro="" textlink="">
      <xdr:nvSpPr>
        <xdr:cNvPr id="2" name="CuadroTexto 1">
          <a:extLst>
            <a:ext uri="{FF2B5EF4-FFF2-40B4-BE49-F238E27FC236}">
              <a16:creationId xmlns:a16="http://schemas.microsoft.com/office/drawing/2014/main" id="{1A908D00-465A-754D-AC03-AF8A1D3BFD8B}"/>
            </a:ext>
          </a:extLst>
        </xdr:cNvPr>
        <xdr:cNvSpPr txBox="1"/>
      </xdr:nvSpPr>
      <xdr:spPr>
        <a:xfrm>
          <a:off x="0" y="7628467"/>
          <a:ext cx="13538200" cy="474133"/>
        </a:xfrm>
        <a:prstGeom prst="rect">
          <a:avLst/>
        </a:prstGeom>
        <a:solidFill>
          <a:schemeClr val="tx1"/>
        </a:solidFill>
        <a:ln w="127000" cap="rnd"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500" b="1" i="0" u="none" strike="noStrike">
              <a:solidFill>
                <a:schemeClr val="bg1"/>
              </a:solidFill>
              <a:effectLst/>
              <a:latin typeface="Arial" panose="020B0604020202020204" pitchFamily="34" charset="0"/>
              <a:ea typeface="+mn-ea"/>
              <a:cs typeface="Arial" panose="020B0604020202020204" pitchFamily="34" charset="0"/>
            </a:rPr>
            <a:t>Aprende</a:t>
          </a:r>
          <a:r>
            <a:rPr lang="es-ES" sz="1500" b="1" i="0" u="none" strike="noStrike" baseline="0">
              <a:solidFill>
                <a:schemeClr val="bg1"/>
              </a:solidFill>
              <a:effectLst/>
              <a:latin typeface="Arial" panose="020B0604020202020204" pitchFamily="34" charset="0"/>
              <a:ea typeface="+mn-ea"/>
              <a:cs typeface="Arial" panose="020B0604020202020204" pitchFamily="34" charset="0"/>
            </a:rPr>
            <a:t> los 8 errores de Excel</a:t>
          </a:r>
          <a:endParaRPr lang="es-ES_tradnl" sz="15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0</xdr:colOff>
      <xdr:row>29</xdr:row>
      <xdr:rowOff>165101</xdr:rowOff>
    </xdr:from>
    <xdr:to>
      <xdr:col>6</xdr:col>
      <xdr:colOff>114300</xdr:colOff>
      <xdr:row>34</xdr:row>
      <xdr:rowOff>34881</xdr:rowOff>
    </xdr:to>
    <xdr:sp macro="" textlink="">
      <xdr:nvSpPr>
        <xdr:cNvPr id="3" name="CuadroTexto 2">
          <a:extLst>
            <a:ext uri="{FF2B5EF4-FFF2-40B4-BE49-F238E27FC236}">
              <a16:creationId xmlns:a16="http://schemas.microsoft.com/office/drawing/2014/main" id="{55F5C295-9EAA-944D-9F2C-68412D76B6D6}"/>
            </a:ext>
          </a:extLst>
        </xdr:cNvPr>
        <xdr:cNvSpPr txBox="1"/>
      </xdr:nvSpPr>
      <xdr:spPr>
        <a:xfrm>
          <a:off x="0" y="6769101"/>
          <a:ext cx="13550900" cy="822280"/>
        </a:xfrm>
        <a:prstGeom prst="rect">
          <a:avLst/>
        </a:prstGeom>
        <a:solidFill>
          <a:schemeClr val="bg1"/>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ES_tradnl" sz="4400">
            <a:solidFill>
              <a:srgbClr val="6E9BC9"/>
            </a:solidFill>
            <a:latin typeface="Arial" panose="020B0604020202020204" pitchFamily="34" charset="0"/>
            <a:cs typeface="Arial" panose="020B0604020202020204" pitchFamily="34" charset="0"/>
          </a:endParaRPr>
        </a:p>
      </xdr:txBody>
    </xdr:sp>
    <xdr:clientData/>
  </xdr:twoCellAnchor>
  <xdr:twoCellAnchor>
    <xdr:from>
      <xdr:col>0</xdr:col>
      <xdr:colOff>901700</xdr:colOff>
      <xdr:row>31</xdr:row>
      <xdr:rowOff>114300</xdr:rowOff>
    </xdr:from>
    <xdr:to>
      <xdr:col>0</xdr:col>
      <xdr:colOff>2037885</xdr:colOff>
      <xdr:row>33</xdr:row>
      <xdr:rowOff>88900</xdr:rowOff>
    </xdr:to>
    <xdr:pic>
      <xdr:nvPicPr>
        <xdr:cNvPr id="4" name="Imagen 3">
          <a:extLst>
            <a:ext uri="{FF2B5EF4-FFF2-40B4-BE49-F238E27FC236}">
              <a16:creationId xmlns:a16="http://schemas.microsoft.com/office/drawing/2014/main" id="{BDFC6160-540A-B941-AE75-37BCAC320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1700" y="7099300"/>
          <a:ext cx="1136185" cy="355600"/>
        </a:xfrm>
        <a:prstGeom prst="rect">
          <a:avLst/>
        </a:prstGeom>
      </xdr:spPr>
    </xdr:pic>
    <xdr:clientData/>
  </xdr:twoCellAnchor>
  <xdr:twoCellAnchor>
    <xdr:from>
      <xdr:col>0</xdr:col>
      <xdr:colOff>38100</xdr:colOff>
      <xdr:row>29</xdr:row>
      <xdr:rowOff>177800</xdr:rowOff>
    </xdr:from>
    <xdr:to>
      <xdr:col>6</xdr:col>
      <xdr:colOff>88900</xdr:colOff>
      <xdr:row>34</xdr:row>
      <xdr:rowOff>25400</xdr:rowOff>
    </xdr:to>
    <xdr:sp macro="" textlink="">
      <xdr:nvSpPr>
        <xdr:cNvPr id="5" name="CuadroTexto 4">
          <a:extLst>
            <a:ext uri="{FF2B5EF4-FFF2-40B4-BE49-F238E27FC236}">
              <a16:creationId xmlns:a16="http://schemas.microsoft.com/office/drawing/2014/main" id="{FC8912BE-6054-3D40-A11F-98473FF96BBF}"/>
            </a:ext>
          </a:extLst>
        </xdr:cNvPr>
        <xdr:cNvSpPr txBox="1"/>
      </xdr:nvSpPr>
      <xdr:spPr>
        <a:xfrm>
          <a:off x="38100" y="6781800"/>
          <a:ext cx="13487400" cy="8001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4400">
              <a:solidFill>
                <a:srgbClr val="FF3130"/>
              </a:solidFill>
              <a:latin typeface="Arial" panose="020B0604020202020204" pitchFamily="34" charset="0"/>
              <a:cs typeface="Arial" panose="020B0604020202020204" pitchFamily="34" charset="0"/>
            </a:rPr>
            <a:t>Errores</a:t>
          </a:r>
        </a:p>
      </xdr:txBody>
    </xdr:sp>
    <xdr:clientData/>
  </xdr:twoCellAnchor>
  <xdr:twoCellAnchor>
    <xdr:from>
      <xdr:col>0</xdr:col>
      <xdr:colOff>0</xdr:colOff>
      <xdr:row>0</xdr:row>
      <xdr:rowOff>0</xdr:rowOff>
    </xdr:from>
    <xdr:to>
      <xdr:col>12</xdr:col>
      <xdr:colOff>127000</xdr:colOff>
      <xdr:row>29</xdr:row>
      <xdr:rowOff>171450</xdr:rowOff>
    </xdr:to>
    <xdr:grpSp>
      <xdr:nvGrpSpPr>
        <xdr:cNvPr id="6" name="Grupo 5">
          <a:extLst>
            <a:ext uri="{FF2B5EF4-FFF2-40B4-BE49-F238E27FC236}">
              <a16:creationId xmlns:a16="http://schemas.microsoft.com/office/drawing/2014/main" id="{5BE26021-84FC-8A4B-9F56-4255FDC18AD8}"/>
            </a:ext>
          </a:extLst>
        </xdr:cNvPr>
        <xdr:cNvGrpSpPr/>
      </xdr:nvGrpSpPr>
      <xdr:grpSpPr>
        <a:xfrm>
          <a:off x="0" y="0"/>
          <a:ext cx="17754600" cy="6775450"/>
          <a:chOff x="0" y="0"/>
          <a:chExt cx="17754600" cy="6775450"/>
        </a:xfrm>
      </xdr:grpSpPr>
      <xdr:pic>
        <xdr:nvPicPr>
          <xdr:cNvPr id="7" name="Imagen 6">
            <a:extLst>
              <a:ext uri="{FF2B5EF4-FFF2-40B4-BE49-F238E27FC236}">
                <a16:creationId xmlns:a16="http://schemas.microsoft.com/office/drawing/2014/main" id="{B9E824F2-910F-E9C9-2555-A586C5550E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3550900" cy="6775450"/>
          </a:xfrm>
          <a:prstGeom prst="rect">
            <a:avLst/>
          </a:prstGeom>
        </xdr:spPr>
      </xdr:pic>
      <xdr:pic>
        <xdr:nvPicPr>
          <xdr:cNvPr id="8" name="Imagen 7">
            <a:extLst>
              <a:ext uri="{FF2B5EF4-FFF2-40B4-BE49-F238E27FC236}">
                <a16:creationId xmlns:a16="http://schemas.microsoft.com/office/drawing/2014/main" id="{3523E3EB-29B8-74E6-68A7-A7C792F5FE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50900" y="165100"/>
            <a:ext cx="4203700" cy="42037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193261</xdr:colOff>
      <xdr:row>13</xdr:row>
      <xdr:rowOff>33868</xdr:rowOff>
    </xdr:from>
    <xdr:to>
      <xdr:col>9</xdr:col>
      <xdr:colOff>790161</xdr:colOff>
      <xdr:row>30</xdr:row>
      <xdr:rowOff>189028</xdr:rowOff>
    </xdr:to>
    <xdr:sp macro="" textlink="">
      <xdr:nvSpPr>
        <xdr:cNvPr id="2" name="CuadroTexto 1">
          <a:extLst>
            <a:ext uri="{FF2B5EF4-FFF2-40B4-BE49-F238E27FC236}">
              <a16:creationId xmlns:a16="http://schemas.microsoft.com/office/drawing/2014/main" id="{66946C99-5C46-7B4C-B247-C155212A233C}"/>
            </a:ext>
          </a:extLst>
        </xdr:cNvPr>
        <xdr:cNvSpPr txBox="1"/>
      </xdr:nvSpPr>
      <xdr:spPr>
        <a:xfrm>
          <a:off x="1021522" y="4285607"/>
          <a:ext cx="7222987" cy="3440595"/>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#N/A</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latin typeface="Segoe UI" panose="020B0502040204020203" pitchFamily="34" charset="0"/>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Significado</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No disponible.</a:t>
          </a:r>
          <a:br>
            <a:rPr lang="es-ES" sz="1800">
              <a:latin typeface="Segoe UI" panose="020B0502040204020203" pitchFamily="34" charset="0"/>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Razón frecuente</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Sucede cuando funciones de búsqueda como BUSCARV, BUSCARH, COINCIDIR y BUSCAR no pueden encontrar el valor buscado debido a que la información no existe en el rango </a:t>
          </a:r>
          <a:r>
            <a:rPr lang="es-ES" sz="1800" b="0" i="0" u="none" strike="noStrike" baseline="0">
              <a:solidFill>
                <a:schemeClr val="tx1"/>
              </a:solidFill>
              <a:effectLst/>
              <a:latin typeface="Segoe UI" panose="020B0502040204020203" pitchFamily="34" charset="0"/>
              <a:ea typeface="+mn-ea"/>
              <a:cs typeface="Segoe UI" panose="020B0502040204020203" pitchFamily="34" charset="0"/>
            </a:rPr>
            <a:t>especificado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Utilizar alguna función de mensaje de error,</a:t>
          </a:r>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 por ejemplo SI.ERROR o sustituir la función BUSCARV por BUSCARX</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1</xdr:col>
      <xdr:colOff>193261</xdr:colOff>
      <xdr:row>33</xdr:row>
      <xdr:rowOff>14540</xdr:rowOff>
    </xdr:from>
    <xdr:to>
      <xdr:col>9</xdr:col>
      <xdr:colOff>790161</xdr:colOff>
      <xdr:row>50</xdr:row>
      <xdr:rowOff>179641</xdr:rowOff>
    </xdr:to>
    <xdr:sp macro="" textlink="">
      <xdr:nvSpPr>
        <xdr:cNvPr id="4" name="CuadroTexto 3">
          <a:extLst>
            <a:ext uri="{FF2B5EF4-FFF2-40B4-BE49-F238E27FC236}">
              <a16:creationId xmlns:a16="http://schemas.microsoft.com/office/drawing/2014/main" id="{1CA55132-609D-F342-8458-6DCC42E6D44C}"/>
            </a:ext>
          </a:extLst>
        </xdr:cNvPr>
        <xdr:cNvSpPr txBox="1"/>
      </xdr:nvSpPr>
      <xdr:spPr>
        <a:xfrm>
          <a:off x="1021522" y="8131497"/>
          <a:ext cx="7222987" cy="3450535"/>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#¡VALOR!</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1" u="sng">
            <a:solidFill>
              <a:schemeClr val="dk1"/>
            </a:solidFill>
            <a:effectLst/>
            <a:latin typeface="Segoe UI" panose="020B0502040204020203" pitchFamily="34" charset="0"/>
            <a:ea typeface="+mn-ea"/>
            <a:cs typeface="Segoe UI" panose="020B0502040204020203" pitchFamily="34" charset="0"/>
          </a:endParaRPr>
        </a:p>
        <a:p>
          <a:pPr algn="l"/>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Valor inválido.</a:t>
          </a:r>
          <a:br>
            <a:rPr lang="es-ES" sz="1800">
              <a:latin typeface="Segoe UI" panose="020B0502040204020203" pitchFamily="34" charset="0"/>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Razón frecuente</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Ocurre cuando introducimos en nuestras fórmulas o funciones algún argumento erróneo como espacios, caracteres o texto en fórmulas que requieren números.</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Utilizar la opción de texto en columnas para cambiar el formato TEXTO a número y revisar las</a:t>
          </a:r>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 celdas</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19</xdr:col>
      <xdr:colOff>496957</xdr:colOff>
      <xdr:row>13</xdr:row>
      <xdr:rowOff>39021</xdr:rowOff>
    </xdr:from>
    <xdr:to>
      <xdr:col>28</xdr:col>
      <xdr:colOff>265597</xdr:colOff>
      <xdr:row>31</xdr:row>
      <xdr:rowOff>10860</xdr:rowOff>
    </xdr:to>
    <xdr:sp macro="" textlink="">
      <xdr:nvSpPr>
        <xdr:cNvPr id="5" name="CuadroTexto 4">
          <a:extLst>
            <a:ext uri="{FF2B5EF4-FFF2-40B4-BE49-F238E27FC236}">
              <a16:creationId xmlns:a16="http://schemas.microsoft.com/office/drawing/2014/main" id="{C0B911EF-31DA-B443-AA94-1C82CD880E4D}"/>
            </a:ext>
          </a:extLst>
        </xdr:cNvPr>
        <xdr:cNvSpPr txBox="1"/>
      </xdr:nvSpPr>
      <xdr:spPr>
        <a:xfrm>
          <a:off x="16233914" y="4290760"/>
          <a:ext cx="7222987" cy="3450535"/>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#¡REF!</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br>
          <a:r>
            <a:rPr lang="es-ES" sz="1800" b="0" i="1" u="sng" strike="noStrike">
              <a:solidFill>
                <a:schemeClr val="dk1"/>
              </a:solidFill>
              <a:effectLst/>
              <a:latin typeface="Segoe UI" panose="020B0502040204020203" pitchFamily="34" charset="0"/>
              <a:ea typeface="+mn-ea"/>
              <a:cs typeface="Segoe UI" panose="020B0502040204020203" pitchFamily="34" charset="0"/>
            </a:rPr>
            <a:t>Significado</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No hay referencia.</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Razón frecuente:</a:t>
          </a:r>
          <a:r>
            <a:rPr lang="es-ES" sz="1800" b="0" i="0" u="none" strike="noStrike">
              <a:solidFill>
                <a:schemeClr val="dk1"/>
              </a:solidFill>
              <a:effectLst/>
              <a:latin typeface="Segoe UI" panose="020B0502040204020203" pitchFamily="34" charset="0"/>
              <a:ea typeface="+mn-ea"/>
              <a:cs typeface="Segoe UI" panose="020B0502040204020203" pitchFamily="34" charset="0"/>
            </a:rPr>
            <a:t>  Cuando eliminamos o pegamos información accidentalmente sobre una fila o columna que es parte de una fórmula.  Excel al tratar de actualizar la referencia,  no la encuentra y reemplaza la celda por un error de referencia.</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Es conveniente que deshagas las acciones previas para recuperar la información borrada.</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10</xdr:col>
      <xdr:colOff>424622</xdr:colOff>
      <xdr:row>13</xdr:row>
      <xdr:rowOff>33867</xdr:rowOff>
    </xdr:from>
    <xdr:to>
      <xdr:col>19</xdr:col>
      <xdr:colOff>193261</xdr:colOff>
      <xdr:row>30</xdr:row>
      <xdr:rowOff>189028</xdr:rowOff>
    </xdr:to>
    <xdr:sp macro="" textlink="">
      <xdr:nvSpPr>
        <xdr:cNvPr id="6" name="CuadroTexto 5">
          <a:extLst>
            <a:ext uri="{FF2B5EF4-FFF2-40B4-BE49-F238E27FC236}">
              <a16:creationId xmlns:a16="http://schemas.microsoft.com/office/drawing/2014/main" id="{69E48B8D-52B9-8747-A899-4711C56B459F}"/>
            </a:ext>
          </a:extLst>
        </xdr:cNvPr>
        <xdr:cNvSpPr txBox="1"/>
      </xdr:nvSpPr>
      <xdr:spPr>
        <a:xfrm>
          <a:off x="8707231" y="4285606"/>
          <a:ext cx="7222987" cy="3440596"/>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#¡NOMBRE!</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No encuentra la función especificada.</a:t>
          </a:r>
          <a:br>
            <a:rPr lang="es-ES" sz="1800">
              <a:latin typeface="Segoe UI" panose="020B0502040204020203" pitchFamily="34" charset="0"/>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Razón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 </a:t>
          </a:r>
          <a:r>
            <a:rPr lang="es-ES" sz="1800" b="0" i="0" u="none" strike="noStrike">
              <a:solidFill>
                <a:schemeClr val="dk1"/>
              </a:solidFill>
              <a:effectLst/>
              <a:latin typeface="Segoe UI" panose="020B0502040204020203" pitchFamily="34" charset="0"/>
              <a:ea typeface="+mn-ea"/>
              <a:cs typeface="Segoe UI" panose="020B0502040204020203" pitchFamily="34" charset="0"/>
            </a:rPr>
            <a:t>Usualmente es por un error de tipeo en la fórmula o no puede computar uno o más valores que has introducido como argumento.  </a:t>
          </a:r>
          <a:br>
            <a:rPr lang="es-ES" sz="1800">
              <a:latin typeface="Segoe UI" panose="020B0502040204020203" pitchFamily="34" charset="0"/>
              <a:cs typeface="Segoe UI" panose="020B0502040204020203" pitchFamily="34" charset="0"/>
            </a:rPr>
          </a:br>
          <a:r>
            <a:rPr lang="es-ES" sz="1800" b="0" i="0" u="none" strike="noStrike">
              <a:solidFill>
                <a:schemeClr val="dk1"/>
              </a:solidFill>
              <a:effectLst/>
              <a:latin typeface="Segoe UI" panose="020B0502040204020203" pitchFamily="34" charset="0"/>
              <a:ea typeface="+mn-ea"/>
              <a:cs typeface="Segoe UI" panose="020B0502040204020203" pitchFamily="34" charset="0"/>
            </a:rPr>
            <a:t>Por ejemplo aquí hay un error al escribir “pomedio” en lugar de “promedio” para llamar a la función homónima.</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Asegúrate de que hayas escrito bien el nombre de la fórmula. Si verificas que está bien y aún así arroja el error, utiliza la pestaña fórmulas y busca la función a insertar.  Luego sigue los pasos para introducir los argumentos de la función.</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28</xdr:col>
      <xdr:colOff>728319</xdr:colOff>
      <xdr:row>13</xdr:row>
      <xdr:rowOff>0</xdr:rowOff>
    </xdr:from>
    <xdr:to>
      <xdr:col>37</xdr:col>
      <xdr:colOff>496958</xdr:colOff>
      <xdr:row>30</xdr:row>
      <xdr:rowOff>155161</xdr:rowOff>
    </xdr:to>
    <xdr:sp macro="" textlink="">
      <xdr:nvSpPr>
        <xdr:cNvPr id="7" name="CuadroTexto 6">
          <a:extLst>
            <a:ext uri="{FF2B5EF4-FFF2-40B4-BE49-F238E27FC236}">
              <a16:creationId xmlns:a16="http://schemas.microsoft.com/office/drawing/2014/main" id="{DE857401-F2C9-5343-A349-F49776CC8310}"/>
            </a:ext>
          </a:extLst>
        </xdr:cNvPr>
        <xdr:cNvSpPr txBox="1"/>
      </xdr:nvSpPr>
      <xdr:spPr>
        <a:xfrm>
          <a:off x="23919623" y="4251739"/>
          <a:ext cx="7222987" cy="3440596"/>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#¡DIV/0!</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Dividido por cero.</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Razón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El denominador es cero. Así como en las calculadoras hacer esta operación arroja un error, lo mismo pasa con Excel. </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Utiliza una función para operar</a:t>
          </a:r>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 con celdas que contienen error (=AGREGAR) o utiliza funciones para manejar errores.</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10</xdr:col>
      <xdr:colOff>424622</xdr:colOff>
      <xdr:row>33</xdr:row>
      <xdr:rowOff>0</xdr:rowOff>
    </xdr:from>
    <xdr:to>
      <xdr:col>19</xdr:col>
      <xdr:colOff>193261</xdr:colOff>
      <xdr:row>50</xdr:row>
      <xdr:rowOff>155161</xdr:rowOff>
    </xdr:to>
    <xdr:sp macro="" textlink="">
      <xdr:nvSpPr>
        <xdr:cNvPr id="8" name="CuadroTexto 7">
          <a:extLst>
            <a:ext uri="{FF2B5EF4-FFF2-40B4-BE49-F238E27FC236}">
              <a16:creationId xmlns:a16="http://schemas.microsoft.com/office/drawing/2014/main" id="{99BF4DCC-FA1C-CD49-8202-7C7890CF15F8}"/>
            </a:ext>
          </a:extLst>
        </xdr:cNvPr>
        <xdr:cNvSpPr txBox="1"/>
      </xdr:nvSpPr>
      <xdr:spPr>
        <a:xfrm>
          <a:off x="8707231" y="8116957"/>
          <a:ext cx="7222987" cy="3440595"/>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#¡NULO!</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br>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Valor vacío.</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Razón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Cuando Excel no puede determinar el rango especificado. Usualmente es porque se utilizó un operador de referencia incorrecto o directamente no está.</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Asegúrate de llamar a los rangos de manera apropiada utilizando los operadores</a:t>
          </a:r>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 (dos puntos para rangos y punto y coma para argumentos).</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28</xdr:col>
      <xdr:colOff>728319</xdr:colOff>
      <xdr:row>32</xdr:row>
      <xdr:rowOff>70309</xdr:rowOff>
    </xdr:from>
    <xdr:to>
      <xdr:col>37</xdr:col>
      <xdr:colOff>496958</xdr:colOff>
      <xdr:row>58</xdr:row>
      <xdr:rowOff>133810</xdr:rowOff>
    </xdr:to>
    <xdr:sp macro="" textlink="">
      <xdr:nvSpPr>
        <xdr:cNvPr id="9" name="CuadroTexto 8">
          <a:extLst>
            <a:ext uri="{FF2B5EF4-FFF2-40B4-BE49-F238E27FC236}">
              <a16:creationId xmlns:a16="http://schemas.microsoft.com/office/drawing/2014/main" id="{B0468506-EE8E-2740-BDDE-835E0EEADE43}"/>
            </a:ext>
          </a:extLst>
        </xdr:cNvPr>
        <xdr:cNvSpPr txBox="1"/>
      </xdr:nvSpPr>
      <xdr:spPr>
        <a:xfrm>
          <a:off x="23919623" y="7994005"/>
          <a:ext cx="7222987" cy="5088283"/>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#¡NUM!</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br>
            <a:rPr lang="es-ES" sz="1800"/>
          </a:br>
          <a:r>
            <a:rPr lang="es-ES" sz="1800" b="0" i="1" u="sng" strike="noStrike">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Número inválido.</a:t>
          </a:r>
          <a:br>
            <a:rPr lang="es-ES" sz="1800" b="0" i="0" u="none" strike="noStrike">
              <a:solidFill>
                <a:schemeClr val="dk1"/>
              </a:solidFill>
              <a:effectLst/>
              <a:latin typeface="Segoe UI" panose="020B0502040204020203" pitchFamily="34" charset="0"/>
              <a:ea typeface="+mn-ea"/>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Razón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Aparece usualmente cuando Excel no puede mostrar el resultado de un cálculo. Esto puede ocurrir por 2 razones:</a:t>
          </a:r>
        </a:p>
        <a:p>
          <a:pPr lvl="1"/>
          <a:r>
            <a:rPr lang="es-ES" sz="1800" b="0" i="0" u="none" strike="noStrike">
              <a:solidFill>
                <a:schemeClr val="dk1"/>
              </a:solidFill>
              <a:effectLst/>
              <a:latin typeface="Segoe UI" panose="020B0502040204020203" pitchFamily="34" charset="0"/>
              <a:ea typeface="+mn-ea"/>
              <a:cs typeface="Segoe UI" panose="020B0502040204020203" pitchFamily="34" charset="0"/>
            </a:rPr>
            <a:t>-&gt;Porque el cálculo que se plantea es imposible; por ejemplo, si se intenta calcular la raíz cuadrada de un número negativo, como con la función: =RAIZ(-2) que no tiene en cuenta los numeros imaginarios.</a:t>
          </a:r>
        </a:p>
        <a:p>
          <a:pPr lvl="1"/>
          <a:r>
            <a:rPr lang="es-ES" sz="1800" b="0" i="0" u="none" strike="noStrike">
              <a:solidFill>
                <a:schemeClr val="dk1"/>
              </a:solidFill>
              <a:effectLst/>
              <a:latin typeface="Segoe UI" panose="020B0502040204020203" pitchFamily="34" charset="0"/>
              <a:ea typeface="+mn-ea"/>
              <a:cs typeface="Segoe UI" panose="020B0502040204020203" pitchFamily="34" charset="0"/>
            </a:rPr>
            <a:t>-&gt;Porque el resultado es demasiado grande o pequeño como para que Excel pueda mostrarlo; por ejemplo, el cálculo de la potencia de 1000 elevado a 103: =POTENCIA(1000;103).</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Se debe evaluar cada valor numérico de la fórmula para corregir estos casos.</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19</xdr:col>
      <xdr:colOff>496957</xdr:colOff>
      <xdr:row>32</xdr:row>
      <xdr:rowOff>182769</xdr:rowOff>
    </xdr:from>
    <xdr:to>
      <xdr:col>28</xdr:col>
      <xdr:colOff>265597</xdr:colOff>
      <xdr:row>50</xdr:row>
      <xdr:rowOff>144670</xdr:rowOff>
    </xdr:to>
    <xdr:sp macro="" textlink="">
      <xdr:nvSpPr>
        <xdr:cNvPr id="10" name="CuadroTexto 9">
          <a:extLst>
            <a:ext uri="{FF2B5EF4-FFF2-40B4-BE49-F238E27FC236}">
              <a16:creationId xmlns:a16="http://schemas.microsoft.com/office/drawing/2014/main" id="{EA68DB91-53E2-314D-AD29-B2D9E1BF3A07}"/>
            </a:ext>
          </a:extLst>
        </xdr:cNvPr>
        <xdr:cNvSpPr txBox="1"/>
      </xdr:nvSpPr>
      <xdr:spPr>
        <a:xfrm>
          <a:off x="16233914" y="8106465"/>
          <a:ext cx="7222987" cy="3440596"/>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br>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No se puede mostrar.</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Razón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El tamaño de celda es no lo suficiente grande para mostrar el contenido.</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Solución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Agrandar la celda</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787400</xdr:colOff>
      <xdr:row>22</xdr:row>
      <xdr:rowOff>25400</xdr:rowOff>
    </xdr:from>
    <xdr:to>
      <xdr:col>7</xdr:col>
      <xdr:colOff>1003300</xdr:colOff>
      <xdr:row>32</xdr:row>
      <xdr:rowOff>12700</xdr:rowOff>
    </xdr:to>
    <xdr:sp macro="" textlink="">
      <xdr:nvSpPr>
        <xdr:cNvPr id="2" name="CuadroTexto 1">
          <a:extLst>
            <a:ext uri="{FF2B5EF4-FFF2-40B4-BE49-F238E27FC236}">
              <a16:creationId xmlns:a16="http://schemas.microsoft.com/office/drawing/2014/main" id="{2580EC8A-743E-F241-841E-93593E370D34}"/>
            </a:ext>
          </a:extLst>
        </xdr:cNvPr>
        <xdr:cNvSpPr txBox="1"/>
      </xdr:nvSpPr>
      <xdr:spPr>
        <a:xfrm>
          <a:off x="787400" y="2463800"/>
          <a:ext cx="7200900" cy="20701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¡Oh!</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Hay errores en la tabla, elimínalos</a:t>
          </a:r>
        </a:p>
        <a:p>
          <a:pPr algn="l"/>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r>
            <a:rPr lang="es-ES" sz="1800" b="0" i="0" u="none" strike="noStrike" baseline="0">
              <a:solidFill>
                <a:schemeClr val="tx1"/>
              </a:solidFill>
              <a:effectLst/>
              <a:latin typeface="Segoe UI" panose="020B0502040204020203" pitchFamily="34" charset="0"/>
              <a:ea typeface="+mn-ea"/>
              <a:cs typeface="Segoe UI" panose="020B0502040204020203" pitchFamily="34" charset="0"/>
            </a:rPr>
            <a:t>El error #¡DIV/0! significa que se intenta dividir un número por cero. </a:t>
          </a:r>
        </a:p>
        <a:p>
          <a:pPr algn="l"/>
          <a:r>
            <a:rPr lang="es-ES" sz="1800" b="1" i="0" u="none" strike="noStrike" baseline="0">
              <a:solidFill>
                <a:schemeClr val="accent1"/>
              </a:solidFill>
              <a:effectLst/>
              <a:latin typeface="Segoe UI" panose="020B0502040204020203" pitchFamily="34" charset="0"/>
              <a:ea typeface="+mn-ea"/>
              <a:cs typeface="Segoe UI" panose="020B0502040204020203" pitchFamily="34" charset="0"/>
            </a:rPr>
            <a:t>Ir a &gt; especial &gt; fórmulas</a:t>
          </a:r>
        </a:p>
        <a:p>
          <a:pPr algn="l"/>
          <a:r>
            <a:rPr lang="es-ES" sz="1800" b="0" i="0" u="none" strike="noStrike" baseline="0">
              <a:solidFill>
                <a:schemeClr val="tx1"/>
              </a:solidFill>
              <a:effectLst/>
              <a:latin typeface="Segoe UI" panose="020B0502040204020203" pitchFamily="34" charset="0"/>
              <a:ea typeface="+mn-ea"/>
              <a:cs typeface="Segoe UI" panose="020B0502040204020203" pitchFamily="34" charset="0"/>
            </a:rPr>
            <a:t>Selecciona solo ERRORES, introduce un cero y pulsa ctrol+enter para eliminar los errores de golpe</a:t>
          </a:r>
        </a:p>
      </xdr:txBody>
    </xdr:sp>
    <xdr:clientData/>
  </xdr:twoCellAnchor>
  <xdr:twoCellAnchor>
    <xdr:from>
      <xdr:col>8</xdr:col>
      <xdr:colOff>12700</xdr:colOff>
      <xdr:row>21</xdr:row>
      <xdr:rowOff>165100</xdr:rowOff>
    </xdr:from>
    <xdr:to>
      <xdr:col>15</xdr:col>
      <xdr:colOff>228600</xdr:colOff>
      <xdr:row>31</xdr:row>
      <xdr:rowOff>152400</xdr:rowOff>
    </xdr:to>
    <xdr:sp macro="" textlink="">
      <xdr:nvSpPr>
        <xdr:cNvPr id="3" name="CuadroTexto 2">
          <a:extLst>
            <a:ext uri="{FF2B5EF4-FFF2-40B4-BE49-F238E27FC236}">
              <a16:creationId xmlns:a16="http://schemas.microsoft.com/office/drawing/2014/main" id="{B4633CC4-09FD-E84E-978D-CA4C5C6D21BC}"/>
            </a:ext>
          </a:extLst>
        </xdr:cNvPr>
        <xdr:cNvSpPr txBox="1"/>
      </xdr:nvSpPr>
      <xdr:spPr>
        <a:xfrm>
          <a:off x="8686800" y="2400300"/>
          <a:ext cx="7200900" cy="20701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¡Oh!</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Hay errores en la tabla, sustitúyelos por 0</a:t>
          </a:r>
        </a:p>
        <a:p>
          <a:pPr algn="l"/>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r>
            <a:rPr lang="es-ES" sz="1800" b="0" i="0" u="none" strike="noStrike" baseline="0">
              <a:solidFill>
                <a:schemeClr val="tx1"/>
              </a:solidFill>
              <a:effectLst/>
              <a:latin typeface="Segoe UI" panose="020B0502040204020203" pitchFamily="34" charset="0"/>
              <a:ea typeface="+mn-ea"/>
              <a:cs typeface="Segoe UI" panose="020B0502040204020203" pitchFamily="34" charset="0"/>
            </a:rPr>
            <a:t>El error #¡DIV/0! significa que se intenta dividir un número por cero. </a:t>
          </a:r>
        </a:p>
        <a:p>
          <a:pPr algn="l"/>
          <a:r>
            <a:rPr lang="es-ES" sz="1800" b="0" i="0" u="none" strike="noStrike" baseline="0">
              <a:solidFill>
                <a:schemeClr val="tx1"/>
              </a:solidFill>
              <a:effectLst/>
              <a:latin typeface="Segoe UI" panose="020B0502040204020203" pitchFamily="34" charset="0"/>
              <a:ea typeface="+mn-ea"/>
              <a:cs typeface="Segoe UI" panose="020B0502040204020203" pitchFamily="34" charset="0"/>
            </a:rPr>
            <a:t>Ir a &gt; especial &gt; fórmulas</a:t>
          </a:r>
        </a:p>
        <a:p>
          <a:pPr algn="l"/>
          <a:r>
            <a:rPr lang="es-ES" sz="1800" b="0" i="0" u="none" strike="noStrike" baseline="0">
              <a:solidFill>
                <a:schemeClr val="tx1"/>
              </a:solidFill>
              <a:effectLst/>
              <a:latin typeface="Segoe UI" panose="020B0502040204020203" pitchFamily="34" charset="0"/>
              <a:ea typeface="+mn-ea"/>
              <a:cs typeface="Segoe UI" panose="020B0502040204020203" pitchFamily="34" charset="0"/>
            </a:rPr>
            <a:t>Utiliza la función </a:t>
          </a:r>
          <a:r>
            <a:rPr lang="es-ES" sz="1800" b="0" i="0" u="none" strike="noStrike" baseline="0">
              <a:solidFill>
                <a:schemeClr val="accent1"/>
              </a:solidFill>
              <a:effectLst/>
              <a:latin typeface="Segoe UI" panose="020B0502040204020203" pitchFamily="34" charset="0"/>
              <a:ea typeface="+mn-ea"/>
              <a:cs typeface="Segoe UI" panose="020B0502040204020203" pitchFamily="34" charset="0"/>
            </a:rPr>
            <a:t>=si.error(k35/J35;0)</a:t>
          </a:r>
        </a:p>
      </xdr:txBody>
    </xdr:sp>
    <xdr:clientData/>
  </xdr:twoCellAnchor>
  <xdr:twoCellAnchor>
    <xdr:from>
      <xdr:col>16</xdr:col>
      <xdr:colOff>0</xdr:colOff>
      <xdr:row>21</xdr:row>
      <xdr:rowOff>165100</xdr:rowOff>
    </xdr:from>
    <xdr:to>
      <xdr:col>29</xdr:col>
      <xdr:colOff>0</xdr:colOff>
      <xdr:row>31</xdr:row>
      <xdr:rowOff>152400</xdr:rowOff>
    </xdr:to>
    <xdr:sp macro="" textlink="">
      <xdr:nvSpPr>
        <xdr:cNvPr id="4" name="CuadroTexto 3">
          <a:extLst>
            <a:ext uri="{FF2B5EF4-FFF2-40B4-BE49-F238E27FC236}">
              <a16:creationId xmlns:a16="http://schemas.microsoft.com/office/drawing/2014/main" id="{3CF26023-35DB-E44F-8217-6ACDEF3DFC18}"/>
            </a:ext>
          </a:extLst>
        </xdr:cNvPr>
        <xdr:cNvSpPr txBox="1"/>
      </xdr:nvSpPr>
      <xdr:spPr>
        <a:xfrm>
          <a:off x="16484600" y="2400300"/>
          <a:ext cx="15113000" cy="20701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2+2+#¡DIV/0! = #¡DIV/0! </a:t>
          </a:r>
        </a:p>
        <a:p>
          <a:pPr algn="l"/>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r>
            <a:rPr lang="es-ES" sz="1800" b="0" i="0" u="none" strike="noStrike" baseline="0">
              <a:solidFill>
                <a:schemeClr val="tx1"/>
              </a:solidFill>
              <a:effectLst/>
              <a:latin typeface="Segoe UI" panose="020B0502040204020203" pitchFamily="34" charset="0"/>
              <a:ea typeface="+mn-ea"/>
              <a:cs typeface="Segoe UI" panose="020B0502040204020203" pitchFamily="34" charset="0"/>
            </a:rPr>
            <a:t>Cuando una suma contiene celdas que aportar error, Excel no realiza el cálculo. Utiliza la función AGREGAR para omitir los errores en la fórmula.</a:t>
          </a:r>
        </a:p>
        <a:p>
          <a:pPr algn="l"/>
          <a:r>
            <a:rPr lang="es-ES" sz="1800" b="0" i="0" u="none" strike="noStrike" baseline="0">
              <a:solidFill>
                <a:schemeClr val="accent1"/>
              </a:solidFill>
              <a:effectLst/>
              <a:latin typeface="Segoe UI" panose="020B0502040204020203" pitchFamily="34" charset="0"/>
              <a:ea typeface="+mn-ea"/>
              <a:cs typeface="Segoe UI" panose="020B0502040204020203" pitchFamily="34" charset="0"/>
            </a:rPr>
            <a:t>=AGREGAR(9;6;RANGO)</a:t>
          </a:r>
        </a:p>
        <a:p>
          <a:pPr algn="l"/>
          <a:r>
            <a:rPr lang="es-ES" sz="1800" b="0" i="0" u="none" strike="noStrike" baseline="0">
              <a:solidFill>
                <a:schemeClr val="tx1"/>
              </a:solidFill>
              <a:effectLst/>
              <a:latin typeface="Segoe UI" panose="020B0502040204020203" pitchFamily="34" charset="0"/>
              <a:ea typeface="+mn-ea"/>
              <a:cs typeface="Segoe UI" panose="020B0502040204020203" pitchFamily="34" charset="0"/>
            </a:rPr>
            <a:t>Se ha representado la puntuación de dos pruebas que han obtenido los empleados de una empresa en porcentaje, calcula la suma total de puntaje. Algunos de los empleados no han realizado las dos pruebas.</a:t>
          </a:r>
        </a:p>
      </xdr:txBody>
    </xdr:sp>
    <xdr:clientData/>
  </xdr:twoCellAnchor>
  <xdr:twoCellAnchor>
    <xdr:from>
      <xdr:col>6</xdr:col>
      <xdr:colOff>241300</xdr:colOff>
      <xdr:row>2</xdr:row>
      <xdr:rowOff>50800</xdr:rowOff>
    </xdr:from>
    <xdr:to>
      <xdr:col>15</xdr:col>
      <xdr:colOff>0</xdr:colOff>
      <xdr:row>15</xdr:row>
      <xdr:rowOff>50800</xdr:rowOff>
    </xdr:to>
    <xdr:sp macro="" textlink="">
      <xdr:nvSpPr>
        <xdr:cNvPr id="5" name="CuadroTexto 4">
          <a:extLst>
            <a:ext uri="{FF2B5EF4-FFF2-40B4-BE49-F238E27FC236}">
              <a16:creationId xmlns:a16="http://schemas.microsoft.com/office/drawing/2014/main" id="{C5B56F8E-F71E-4446-9AA3-D508B67F23EB}"/>
            </a:ext>
          </a:extLst>
        </xdr:cNvPr>
        <xdr:cNvSpPr txBox="1"/>
      </xdr:nvSpPr>
      <xdr:spPr>
        <a:xfrm>
          <a:off x="6159500" y="457200"/>
          <a:ext cx="9499600" cy="26416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#¡DIV/0!</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Dividido por cero.</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Razón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El denominador es cero. Así como en las calculadoras hacer esta operación arroja un error, lo mismo pasa con Excel. </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Utiliza una función para operar</a:t>
          </a:r>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 con celdas que contienen error (=AGREGAR) o utiliza funciones para manejar errores.</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editAs="oneCell">
    <xdr:from>
      <xdr:col>0</xdr:col>
      <xdr:colOff>520699</xdr:colOff>
      <xdr:row>4</xdr:row>
      <xdr:rowOff>139700</xdr:rowOff>
    </xdr:from>
    <xdr:to>
      <xdr:col>5</xdr:col>
      <xdr:colOff>676638</xdr:colOff>
      <xdr:row>9</xdr:row>
      <xdr:rowOff>165100</xdr:rowOff>
    </xdr:to>
    <xdr:pic>
      <xdr:nvPicPr>
        <xdr:cNvPr id="7" name="Imagen 6">
          <a:extLst>
            <a:ext uri="{FF2B5EF4-FFF2-40B4-BE49-F238E27FC236}">
              <a16:creationId xmlns:a16="http://schemas.microsoft.com/office/drawing/2014/main" id="{8FCFAFC0-7D6E-F2D4-C41F-314E4F8DA7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0699" y="952500"/>
          <a:ext cx="5121639" cy="1041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660400</xdr:colOff>
      <xdr:row>1</xdr:row>
      <xdr:rowOff>38100</xdr:rowOff>
    </xdr:from>
    <xdr:to>
      <xdr:col>21</xdr:col>
      <xdr:colOff>0</xdr:colOff>
      <xdr:row>15</xdr:row>
      <xdr:rowOff>38100</xdr:rowOff>
    </xdr:to>
    <xdr:sp macro="" textlink="">
      <xdr:nvSpPr>
        <xdr:cNvPr id="3" name="CuadroTexto 2">
          <a:extLst>
            <a:ext uri="{FF2B5EF4-FFF2-40B4-BE49-F238E27FC236}">
              <a16:creationId xmlns:a16="http://schemas.microsoft.com/office/drawing/2014/main" id="{DFA5B282-0FE2-F648-B0C6-418AC3CE93E5}"/>
            </a:ext>
          </a:extLst>
        </xdr:cNvPr>
        <xdr:cNvSpPr txBox="1"/>
      </xdr:nvSpPr>
      <xdr:spPr>
        <a:xfrm>
          <a:off x="5613400" y="241300"/>
          <a:ext cx="11722100" cy="28448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#¡NOMBRE!</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No encuentra la función especificada.</a:t>
          </a:r>
          <a:br>
            <a:rPr lang="es-ES" sz="1800">
              <a:latin typeface="Segoe UI" panose="020B0502040204020203" pitchFamily="34" charset="0"/>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Razón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 </a:t>
          </a:r>
          <a:r>
            <a:rPr lang="es-ES" sz="1800" b="0" i="0" u="none" strike="noStrike">
              <a:solidFill>
                <a:schemeClr val="dk1"/>
              </a:solidFill>
              <a:effectLst/>
              <a:latin typeface="Segoe UI" panose="020B0502040204020203" pitchFamily="34" charset="0"/>
              <a:ea typeface="+mn-ea"/>
              <a:cs typeface="Segoe UI" panose="020B0502040204020203" pitchFamily="34" charset="0"/>
            </a:rPr>
            <a:t>Usualmente es por un error de tipeo en la fórmula o no puede computar uno o más valores que has introducido como argumento.  </a:t>
          </a:r>
          <a:br>
            <a:rPr lang="es-ES" sz="1800">
              <a:latin typeface="Segoe UI" panose="020B0502040204020203" pitchFamily="34" charset="0"/>
              <a:cs typeface="Segoe UI" panose="020B0502040204020203" pitchFamily="34" charset="0"/>
            </a:rPr>
          </a:br>
          <a:r>
            <a:rPr lang="es-ES" sz="1800" b="0" i="0" u="none" strike="noStrike">
              <a:solidFill>
                <a:schemeClr val="dk1"/>
              </a:solidFill>
              <a:effectLst/>
              <a:latin typeface="Segoe UI" panose="020B0502040204020203" pitchFamily="34" charset="0"/>
              <a:ea typeface="+mn-ea"/>
              <a:cs typeface="Segoe UI" panose="020B0502040204020203" pitchFamily="34" charset="0"/>
            </a:rPr>
            <a:t>Por ejemplo aquí hay un error al escribir “pomedio” en lugar de “promedio” para llamar a la función homónima.</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Asegúrate de que hayas escrito bien el nombre de la fórmula. Si verificas que está bien y aún así arroja el error, utiliza la pestaña fórmulas y busca la función a insertar.  Luego sigue los pasos para introducir los argumentos de la función.</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7</xdr:col>
      <xdr:colOff>533400</xdr:colOff>
      <xdr:row>20</xdr:row>
      <xdr:rowOff>190500</xdr:rowOff>
    </xdr:from>
    <xdr:to>
      <xdr:col>15</xdr:col>
      <xdr:colOff>177800</xdr:colOff>
      <xdr:row>28</xdr:row>
      <xdr:rowOff>0</xdr:rowOff>
    </xdr:to>
    <xdr:sp macro="" textlink="">
      <xdr:nvSpPr>
        <xdr:cNvPr id="8" name="CuadroTexto 7">
          <a:extLst>
            <a:ext uri="{FF2B5EF4-FFF2-40B4-BE49-F238E27FC236}">
              <a16:creationId xmlns:a16="http://schemas.microsoft.com/office/drawing/2014/main" id="{5BDB8963-0E30-E643-BCE2-E56EAA935D44}"/>
            </a:ext>
          </a:extLst>
        </xdr:cNvPr>
        <xdr:cNvSpPr txBox="1"/>
      </xdr:nvSpPr>
      <xdr:spPr>
        <a:xfrm>
          <a:off x="8432800" y="4254500"/>
          <a:ext cx="6248400" cy="15494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#¡NOMBRE! en la fórmula =BUSCARV</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La fórmula =buscarv ha sido escrita de forma incorrecta.</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editAs="oneCell">
    <xdr:from>
      <xdr:col>0</xdr:col>
      <xdr:colOff>533399</xdr:colOff>
      <xdr:row>4</xdr:row>
      <xdr:rowOff>139700</xdr:rowOff>
    </xdr:from>
    <xdr:to>
      <xdr:col>6</xdr:col>
      <xdr:colOff>200492</xdr:colOff>
      <xdr:row>10</xdr:row>
      <xdr:rowOff>38100</xdr:rowOff>
    </xdr:to>
    <xdr:pic>
      <xdr:nvPicPr>
        <xdr:cNvPr id="4" name="Imagen 3">
          <a:extLst>
            <a:ext uri="{FF2B5EF4-FFF2-40B4-BE49-F238E27FC236}">
              <a16:creationId xmlns:a16="http://schemas.microsoft.com/office/drawing/2014/main" id="{C6B0F9FD-A88B-8375-8CB3-494F844B12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399" y="952500"/>
          <a:ext cx="5496393" cy="111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xdr:row>
      <xdr:rowOff>3865</xdr:rowOff>
    </xdr:from>
    <xdr:to>
      <xdr:col>20</xdr:col>
      <xdr:colOff>0</xdr:colOff>
      <xdr:row>14</xdr:row>
      <xdr:rowOff>0</xdr:rowOff>
    </xdr:to>
    <xdr:sp macro="" textlink="">
      <xdr:nvSpPr>
        <xdr:cNvPr id="2" name="CuadroTexto 1">
          <a:extLst>
            <a:ext uri="{FF2B5EF4-FFF2-40B4-BE49-F238E27FC236}">
              <a16:creationId xmlns:a16="http://schemas.microsoft.com/office/drawing/2014/main" id="{5611D905-3EE4-D045-809C-79A04B80ED64}"/>
            </a:ext>
          </a:extLst>
        </xdr:cNvPr>
        <xdr:cNvSpPr txBox="1"/>
      </xdr:nvSpPr>
      <xdr:spPr>
        <a:xfrm>
          <a:off x="5778500" y="207065"/>
          <a:ext cx="11557000" cy="2637735"/>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#¡REF!</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br>
          <a:r>
            <a:rPr lang="es-ES" sz="1800" b="0" i="1" u="sng" strike="noStrike">
              <a:solidFill>
                <a:schemeClr val="dk1"/>
              </a:solidFill>
              <a:effectLst/>
              <a:latin typeface="Segoe UI" panose="020B0502040204020203" pitchFamily="34" charset="0"/>
              <a:ea typeface="+mn-ea"/>
              <a:cs typeface="Segoe UI" panose="020B0502040204020203" pitchFamily="34" charset="0"/>
            </a:rPr>
            <a:t>Significado</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No hay referencia.</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Razón frecuente:</a:t>
          </a:r>
          <a:r>
            <a:rPr lang="es-ES" sz="1800" b="0" i="0" u="none" strike="noStrike">
              <a:solidFill>
                <a:schemeClr val="dk1"/>
              </a:solidFill>
              <a:effectLst/>
              <a:latin typeface="Segoe UI" panose="020B0502040204020203" pitchFamily="34" charset="0"/>
              <a:ea typeface="+mn-ea"/>
              <a:cs typeface="Segoe UI" panose="020B0502040204020203" pitchFamily="34" charset="0"/>
            </a:rPr>
            <a:t>  Cuando eliminamos o pegamos información accidentalmente sobre una fila o columna que es parte de una fórmula.  Excel al tratar de actualizar la referencia,  no la encuentra y reemplaza la celda por un error de referencia.</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Es conveniente que deshagas las acciones previas para recuperar la información borrada.</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0</xdr:col>
      <xdr:colOff>330200</xdr:colOff>
      <xdr:row>17</xdr:row>
      <xdr:rowOff>0</xdr:rowOff>
    </xdr:from>
    <xdr:to>
      <xdr:col>10</xdr:col>
      <xdr:colOff>0</xdr:colOff>
      <xdr:row>27</xdr:row>
      <xdr:rowOff>114300</xdr:rowOff>
    </xdr:to>
    <xdr:sp macro="" textlink="">
      <xdr:nvSpPr>
        <xdr:cNvPr id="6" name="CuadroTexto 5">
          <a:extLst>
            <a:ext uri="{FF2B5EF4-FFF2-40B4-BE49-F238E27FC236}">
              <a16:creationId xmlns:a16="http://schemas.microsoft.com/office/drawing/2014/main" id="{7463AD38-11A2-2B45-9705-C87256F12F48}"/>
            </a:ext>
          </a:extLst>
        </xdr:cNvPr>
        <xdr:cNvSpPr txBox="1"/>
      </xdr:nvSpPr>
      <xdr:spPr>
        <a:xfrm>
          <a:off x="330200" y="3454400"/>
          <a:ext cx="8902700" cy="21463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800" b="1" i="0" u="none" strike="noStrike">
              <a:solidFill>
                <a:schemeClr val="dk1"/>
              </a:solidFill>
              <a:effectLst/>
              <a:latin typeface="Franklin Gothic Medium" panose="020B0603020102020204" pitchFamily="34" charset="0"/>
              <a:ea typeface="+mn-ea"/>
              <a:cs typeface="+mn-cs"/>
            </a:rPr>
            <a:t>EJERCICIO 1</a:t>
          </a:r>
        </a:p>
        <a:p>
          <a:pPr algn="ctr"/>
          <a:endParaRPr lang="es-ES" sz="1800" b="1" i="0" u="none" strike="noStrike">
            <a:solidFill>
              <a:schemeClr val="dk1"/>
            </a:solidFill>
            <a:effectLst/>
            <a:latin typeface="Franklin Gothic Medium" panose="020B0603020102020204" pitchFamily="34" charset="0"/>
            <a:ea typeface="+mn-ea"/>
            <a:cs typeface="+mn-cs"/>
          </a:endParaRPr>
        </a:p>
        <a:p>
          <a:pPr algn="l"/>
          <a:r>
            <a:rPr lang="es-ES" sz="1800" b="1" i="0" u="none" strike="noStrike">
              <a:solidFill>
                <a:schemeClr val="dk1"/>
              </a:solidFill>
              <a:effectLst/>
              <a:latin typeface="Franklin Gothic Medium" panose="020B0603020102020204" pitchFamily="34" charset="0"/>
              <a:ea typeface="+mn-ea"/>
              <a:cs typeface="+mn-cs"/>
            </a:rPr>
            <a:t>Error  #¡REF! en la fórmula =BUSCARV</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La fórmula =buscarv ha sido mal referenciada.</a:t>
          </a: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El valor buscado se encuentra en la columna 3 y se ha indicado la columna 4 que no se encuentra incluida en la matriz referenciada.</a:t>
          </a:r>
        </a:p>
        <a:p>
          <a:pPr algn="l"/>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11</xdr:col>
      <xdr:colOff>0</xdr:colOff>
      <xdr:row>17</xdr:row>
      <xdr:rowOff>0</xdr:rowOff>
    </xdr:from>
    <xdr:to>
      <xdr:col>20</xdr:col>
      <xdr:colOff>647700</xdr:colOff>
      <xdr:row>27</xdr:row>
      <xdr:rowOff>114300</xdr:rowOff>
    </xdr:to>
    <xdr:sp macro="" textlink="">
      <xdr:nvSpPr>
        <xdr:cNvPr id="7" name="CuadroTexto 6">
          <a:extLst>
            <a:ext uri="{FF2B5EF4-FFF2-40B4-BE49-F238E27FC236}">
              <a16:creationId xmlns:a16="http://schemas.microsoft.com/office/drawing/2014/main" id="{45DB3508-FC7A-D749-9AD4-B062C50D6715}"/>
            </a:ext>
          </a:extLst>
        </xdr:cNvPr>
        <xdr:cNvSpPr txBox="1"/>
      </xdr:nvSpPr>
      <xdr:spPr>
        <a:xfrm>
          <a:off x="10058400" y="3454400"/>
          <a:ext cx="8902700" cy="21463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800" b="1" i="0" u="none" strike="noStrike">
              <a:solidFill>
                <a:schemeClr val="dk1"/>
              </a:solidFill>
              <a:effectLst/>
              <a:latin typeface="Franklin Gothic Medium" panose="020B0603020102020204" pitchFamily="34" charset="0"/>
              <a:ea typeface="+mn-ea"/>
              <a:cs typeface="+mn-cs"/>
            </a:rPr>
            <a:t>EJERCICIO 2</a:t>
          </a:r>
        </a:p>
        <a:p>
          <a:pPr algn="ctr"/>
          <a:endParaRPr lang="es-ES" sz="1800" b="1" i="0" u="none" strike="noStrike">
            <a:solidFill>
              <a:schemeClr val="dk1"/>
            </a:solidFill>
            <a:effectLst/>
            <a:latin typeface="Franklin Gothic Medium" panose="020B0603020102020204" pitchFamily="34" charset="0"/>
            <a:ea typeface="+mn-ea"/>
            <a:cs typeface="+mn-cs"/>
          </a:endParaRPr>
        </a:p>
        <a:p>
          <a:pPr algn="l"/>
          <a:r>
            <a:rPr lang="es-ES" sz="1800" b="1" i="0" u="none" strike="noStrike">
              <a:solidFill>
                <a:schemeClr val="dk1"/>
              </a:solidFill>
              <a:effectLst/>
              <a:latin typeface="Franklin Gothic Medium" panose="020B0603020102020204" pitchFamily="34" charset="0"/>
              <a:ea typeface="+mn-ea"/>
              <a:cs typeface="+mn-cs"/>
            </a:rPr>
            <a:t>Error  #¡REF! relación entre celdas</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Se ha eliminado la columna IVA y por los tanto, Excel no puede realizar el cálculo sin la referencia.</a:t>
          </a:r>
        </a:p>
        <a:p>
          <a:pPr algn="l"/>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editAs="oneCell">
    <xdr:from>
      <xdr:col>0</xdr:col>
      <xdr:colOff>323979</xdr:colOff>
      <xdr:row>4</xdr:row>
      <xdr:rowOff>64796</xdr:rowOff>
    </xdr:from>
    <xdr:to>
      <xdr:col>6</xdr:col>
      <xdr:colOff>350320</xdr:colOff>
      <xdr:row>9</xdr:row>
      <xdr:rowOff>129592</xdr:rowOff>
    </xdr:to>
    <xdr:pic>
      <xdr:nvPicPr>
        <xdr:cNvPr id="4" name="Imagen 3">
          <a:extLst>
            <a:ext uri="{FF2B5EF4-FFF2-40B4-BE49-F238E27FC236}">
              <a16:creationId xmlns:a16="http://schemas.microsoft.com/office/drawing/2014/main" id="{752C7520-C6E6-90E8-C28C-A5AA8C5572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3979" y="894184"/>
          <a:ext cx="5417361" cy="1101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1</xdr:row>
      <xdr:rowOff>101600</xdr:rowOff>
    </xdr:from>
    <xdr:to>
      <xdr:col>20</xdr:col>
      <xdr:colOff>618987</xdr:colOff>
      <xdr:row>14</xdr:row>
      <xdr:rowOff>0</xdr:rowOff>
    </xdr:to>
    <xdr:sp macro="" textlink="">
      <xdr:nvSpPr>
        <xdr:cNvPr id="2" name="CuadroTexto 1">
          <a:extLst>
            <a:ext uri="{FF2B5EF4-FFF2-40B4-BE49-F238E27FC236}">
              <a16:creationId xmlns:a16="http://schemas.microsoft.com/office/drawing/2014/main" id="{03C4CA61-23D3-BD44-A179-3440B805958A}"/>
            </a:ext>
          </a:extLst>
        </xdr:cNvPr>
        <xdr:cNvSpPr txBox="1"/>
      </xdr:nvSpPr>
      <xdr:spPr>
        <a:xfrm>
          <a:off x="4953000" y="304800"/>
          <a:ext cx="12175987" cy="25400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#N/A</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latin typeface="Segoe UI" panose="020B0502040204020203" pitchFamily="34" charset="0"/>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Significado</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No disponible.</a:t>
          </a:r>
          <a:br>
            <a:rPr lang="es-ES" sz="1800">
              <a:latin typeface="Segoe UI" panose="020B0502040204020203" pitchFamily="34" charset="0"/>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Razón frecuente</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Sucede cuando funciones de búsqueda como BUSCARV, BUSCARH, COINCIDIR y BUSCAR no pueden encontrar el valor buscado debido a que la información no existe en el rango </a:t>
          </a:r>
          <a:r>
            <a:rPr lang="es-ES" sz="1800" b="0" i="0" u="none" strike="noStrike" baseline="0">
              <a:solidFill>
                <a:schemeClr val="tx1"/>
              </a:solidFill>
              <a:effectLst/>
              <a:latin typeface="Segoe UI" panose="020B0502040204020203" pitchFamily="34" charset="0"/>
              <a:ea typeface="+mn-ea"/>
              <a:cs typeface="Segoe UI" panose="020B0502040204020203" pitchFamily="34" charset="0"/>
            </a:rPr>
            <a:t>especificado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Utilizar alguna función de mensaje de error,</a:t>
          </a:r>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 por ejemplo SI.ERROR o sustituir la función BUSCARV por BUSCARX</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7</xdr:col>
      <xdr:colOff>495300</xdr:colOff>
      <xdr:row>20</xdr:row>
      <xdr:rowOff>165100</xdr:rowOff>
    </xdr:from>
    <xdr:to>
      <xdr:col>15</xdr:col>
      <xdr:colOff>139700</xdr:colOff>
      <xdr:row>36</xdr:row>
      <xdr:rowOff>0</xdr:rowOff>
    </xdr:to>
    <xdr:sp macro="" textlink="">
      <xdr:nvSpPr>
        <xdr:cNvPr id="5" name="CuadroTexto 4">
          <a:extLst>
            <a:ext uri="{FF2B5EF4-FFF2-40B4-BE49-F238E27FC236}">
              <a16:creationId xmlns:a16="http://schemas.microsoft.com/office/drawing/2014/main" id="{712E8550-C29A-3745-ACF2-639320F770D1}"/>
            </a:ext>
          </a:extLst>
        </xdr:cNvPr>
        <xdr:cNvSpPr txBox="1"/>
      </xdr:nvSpPr>
      <xdr:spPr>
        <a:xfrm>
          <a:off x="7391400" y="4229100"/>
          <a:ext cx="6248400" cy="32004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#N/A en la fórmula =BUSCARV</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La fórmula =buscarv no encuentra el valor buscado porque no existe en la tabla.</a:t>
          </a: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Puede incluirse un mensaje "No se encuentra" con la función SI.ERROR o usar la función BUSCARX que ya incorpora mensaje de error de forma predeterminada.</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editAs="oneCell">
    <xdr:from>
      <xdr:col>0</xdr:col>
      <xdr:colOff>596899</xdr:colOff>
      <xdr:row>5</xdr:row>
      <xdr:rowOff>114300</xdr:rowOff>
    </xdr:from>
    <xdr:to>
      <xdr:col>5</xdr:col>
      <xdr:colOff>1171938</xdr:colOff>
      <xdr:row>10</xdr:row>
      <xdr:rowOff>139700</xdr:rowOff>
    </xdr:to>
    <xdr:pic>
      <xdr:nvPicPr>
        <xdr:cNvPr id="6" name="Imagen 5">
          <a:extLst>
            <a:ext uri="{FF2B5EF4-FFF2-40B4-BE49-F238E27FC236}">
              <a16:creationId xmlns:a16="http://schemas.microsoft.com/office/drawing/2014/main" id="{70839FB7-971E-BD22-6918-8EBFB9CD1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6899" y="1130300"/>
          <a:ext cx="5121639" cy="1041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1</xdr:row>
      <xdr:rowOff>16565</xdr:rowOff>
    </xdr:from>
    <xdr:to>
      <xdr:col>20</xdr:col>
      <xdr:colOff>0</xdr:colOff>
      <xdr:row>14</xdr:row>
      <xdr:rowOff>0</xdr:rowOff>
    </xdr:to>
    <xdr:sp macro="" textlink="">
      <xdr:nvSpPr>
        <xdr:cNvPr id="2" name="CuadroTexto 1">
          <a:extLst>
            <a:ext uri="{FF2B5EF4-FFF2-40B4-BE49-F238E27FC236}">
              <a16:creationId xmlns:a16="http://schemas.microsoft.com/office/drawing/2014/main" id="{6D9C3C40-0199-3E46-8B34-32EA45E964A4}"/>
            </a:ext>
          </a:extLst>
        </xdr:cNvPr>
        <xdr:cNvSpPr txBox="1"/>
      </xdr:nvSpPr>
      <xdr:spPr>
        <a:xfrm>
          <a:off x="4953000" y="219765"/>
          <a:ext cx="11557000" cy="2625035"/>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#¡VALOR!</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1" u="sng">
            <a:solidFill>
              <a:schemeClr val="dk1"/>
            </a:solidFill>
            <a:effectLst/>
            <a:latin typeface="Segoe UI" panose="020B0502040204020203" pitchFamily="34" charset="0"/>
            <a:ea typeface="+mn-ea"/>
            <a:cs typeface="Segoe UI" panose="020B0502040204020203" pitchFamily="34" charset="0"/>
          </a:endParaRPr>
        </a:p>
        <a:p>
          <a:pPr algn="l"/>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Valor inválido.</a:t>
          </a:r>
          <a:br>
            <a:rPr lang="es-ES" sz="1800">
              <a:latin typeface="Segoe UI" panose="020B0502040204020203" pitchFamily="34" charset="0"/>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Razón frecuente</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Ocurre cuando introducimos en nuestras fórmulas o funciones algún argumento erróneo como espacios, caracteres o texto en fórmulas que requieren números.</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Utilizar la opción de texto en columnas para cambiar el formato TEXTO a número y revisar las</a:t>
          </a:r>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 celdas</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10</xdr:col>
      <xdr:colOff>469900</xdr:colOff>
      <xdr:row>22</xdr:row>
      <xdr:rowOff>152400</xdr:rowOff>
    </xdr:from>
    <xdr:to>
      <xdr:col>18</xdr:col>
      <xdr:colOff>114300</xdr:colOff>
      <xdr:row>30</xdr:row>
      <xdr:rowOff>0</xdr:rowOff>
    </xdr:to>
    <xdr:sp macro="" textlink="">
      <xdr:nvSpPr>
        <xdr:cNvPr id="5" name="CuadroTexto 4">
          <a:extLst>
            <a:ext uri="{FF2B5EF4-FFF2-40B4-BE49-F238E27FC236}">
              <a16:creationId xmlns:a16="http://schemas.microsoft.com/office/drawing/2014/main" id="{C03F0D20-A88D-1E49-900E-E555D0393B03}"/>
            </a:ext>
          </a:extLst>
        </xdr:cNvPr>
        <xdr:cNvSpPr txBox="1"/>
      </xdr:nvSpPr>
      <xdr:spPr>
        <a:xfrm>
          <a:off x="8724900" y="4622800"/>
          <a:ext cx="6248400" cy="15494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#¡VALOR! </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La celda I25 contiene el dato de 16% pero ha habido un error tipográfico y consta "16</a:t>
          </a:r>
          <a:r>
            <a:rPr lang="es-ES" sz="1800" b="0" i="0" u="none" strike="noStrike" baseline="0">
              <a:solidFill>
                <a:srgbClr val="C00000"/>
              </a:solidFill>
              <a:effectLst/>
              <a:latin typeface="Segoe UI" panose="020B0502040204020203" pitchFamily="34" charset="0"/>
              <a:ea typeface="+mn-ea"/>
              <a:cs typeface="Segoe UI" panose="020B0502040204020203" pitchFamily="34" charset="0"/>
            </a:rPr>
            <a:t>%%</a:t>
          </a:r>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editAs="oneCell">
    <xdr:from>
      <xdr:col>0</xdr:col>
      <xdr:colOff>469900</xdr:colOff>
      <xdr:row>3</xdr:row>
      <xdr:rowOff>177800</xdr:rowOff>
    </xdr:from>
    <xdr:to>
      <xdr:col>5</xdr:col>
      <xdr:colOff>747426</xdr:colOff>
      <xdr:row>8</xdr:row>
      <xdr:rowOff>114300</xdr:rowOff>
    </xdr:to>
    <xdr:pic>
      <xdr:nvPicPr>
        <xdr:cNvPr id="6" name="Imagen 5">
          <a:extLst>
            <a:ext uri="{FF2B5EF4-FFF2-40B4-BE49-F238E27FC236}">
              <a16:creationId xmlns:a16="http://schemas.microsoft.com/office/drawing/2014/main" id="{05DF6980-8754-F8B3-6921-F2F9C260F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787400"/>
          <a:ext cx="4684426"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161235</xdr:rowOff>
    </xdr:from>
    <xdr:to>
      <xdr:col>20</xdr:col>
      <xdr:colOff>0</xdr:colOff>
      <xdr:row>13</xdr:row>
      <xdr:rowOff>157370</xdr:rowOff>
    </xdr:to>
    <xdr:sp macro="" textlink="">
      <xdr:nvSpPr>
        <xdr:cNvPr id="2" name="CuadroTexto 1">
          <a:extLst>
            <a:ext uri="{FF2B5EF4-FFF2-40B4-BE49-F238E27FC236}">
              <a16:creationId xmlns:a16="http://schemas.microsoft.com/office/drawing/2014/main" id="{11F7BBE2-1BA5-564E-97A7-95B63D77D2D6}"/>
            </a:ext>
          </a:extLst>
        </xdr:cNvPr>
        <xdr:cNvSpPr txBox="1"/>
      </xdr:nvSpPr>
      <xdr:spPr>
        <a:xfrm>
          <a:off x="4953000" y="161235"/>
          <a:ext cx="11557000" cy="2637735"/>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#¡NULO!</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br>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Valor vacío.</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Razón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Cuando Excel no puede determinar el rango especificado. Usualmente es porque se utilizó un operador de referencia incorrecto o directamente no está.</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Asegúrate de llamar a los rangos de manera apropiada utilizando los operadores</a:t>
          </a:r>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 (dos puntos para rangos y punto y coma para argumentos).</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7</xdr:col>
      <xdr:colOff>355600</xdr:colOff>
      <xdr:row>19</xdr:row>
      <xdr:rowOff>50800</xdr:rowOff>
    </xdr:from>
    <xdr:to>
      <xdr:col>15</xdr:col>
      <xdr:colOff>0</xdr:colOff>
      <xdr:row>29</xdr:row>
      <xdr:rowOff>177800</xdr:rowOff>
    </xdr:to>
    <xdr:sp macro="" textlink="">
      <xdr:nvSpPr>
        <xdr:cNvPr id="5" name="CuadroTexto 4">
          <a:extLst>
            <a:ext uri="{FF2B5EF4-FFF2-40B4-BE49-F238E27FC236}">
              <a16:creationId xmlns:a16="http://schemas.microsoft.com/office/drawing/2014/main" id="{A6471C8F-00A2-5D43-81F5-E6BD079BABD2}"/>
            </a:ext>
          </a:extLst>
        </xdr:cNvPr>
        <xdr:cNvSpPr txBox="1"/>
      </xdr:nvSpPr>
      <xdr:spPr>
        <a:xfrm>
          <a:off x="6134100" y="3911600"/>
          <a:ext cx="6248400" cy="21590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#¡NULO! en la fórmula =SUMA()</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La fórmula =suma(C21:F21) ha sido escrita de forma incorrecta. No se han colocado los dos puntos que sirven para determinar un rango.</a:t>
          </a:r>
        </a:p>
      </xdr:txBody>
    </xdr:sp>
    <xdr:clientData/>
  </xdr:twoCellAnchor>
  <xdr:twoCellAnchor editAs="oneCell">
    <xdr:from>
      <xdr:col>0</xdr:col>
      <xdr:colOff>266700</xdr:colOff>
      <xdr:row>3</xdr:row>
      <xdr:rowOff>76199</xdr:rowOff>
    </xdr:from>
    <xdr:to>
      <xdr:col>5</xdr:col>
      <xdr:colOff>393700</xdr:colOff>
      <xdr:row>7</xdr:row>
      <xdr:rowOff>136228</xdr:rowOff>
    </xdr:to>
    <xdr:pic>
      <xdr:nvPicPr>
        <xdr:cNvPr id="6" name="Imagen 5">
          <a:extLst>
            <a:ext uri="{FF2B5EF4-FFF2-40B4-BE49-F238E27FC236}">
              <a16:creationId xmlns:a16="http://schemas.microsoft.com/office/drawing/2014/main" id="{7C589CA3-94CA-7389-0748-3254AC5611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685799"/>
          <a:ext cx="4292600" cy="872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774700</xdr:colOff>
      <xdr:row>2</xdr:row>
      <xdr:rowOff>0</xdr:rowOff>
    </xdr:from>
    <xdr:to>
      <xdr:col>19</xdr:col>
      <xdr:colOff>774700</xdr:colOff>
      <xdr:row>13</xdr:row>
      <xdr:rowOff>0</xdr:rowOff>
    </xdr:to>
    <xdr:sp macro="" textlink="">
      <xdr:nvSpPr>
        <xdr:cNvPr id="2" name="CuadroTexto 1">
          <a:extLst>
            <a:ext uri="{FF2B5EF4-FFF2-40B4-BE49-F238E27FC236}">
              <a16:creationId xmlns:a16="http://schemas.microsoft.com/office/drawing/2014/main" id="{CD828421-12ED-714E-9B16-6F7820487257}"/>
            </a:ext>
          </a:extLst>
        </xdr:cNvPr>
        <xdr:cNvSpPr txBox="1"/>
      </xdr:nvSpPr>
      <xdr:spPr>
        <a:xfrm>
          <a:off x="4826000" y="406400"/>
          <a:ext cx="10731500" cy="22352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br>
            <a:rPr lang="es-ES" sz="1800"/>
          </a:br>
          <a:r>
            <a:rPr lang="es-ES" sz="1800" b="0" i="1" u="sng">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No se puede mostrar.</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Razón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El tamaño de celda es no lo suficiente grande para mostrar el contenido.</a:t>
          </a:r>
          <a:br>
            <a:rPr lang="es-ES" sz="1800">
              <a:latin typeface="Segoe UI" panose="020B0502040204020203" pitchFamily="34" charset="0"/>
              <a:cs typeface="Segoe UI" panose="020B0502040204020203" pitchFamily="34" charset="0"/>
            </a:rPr>
          </a:br>
          <a:r>
            <a:rPr lang="es-ES" sz="1800" b="0" i="1" u="sng">
              <a:solidFill>
                <a:schemeClr val="dk1"/>
              </a:solidFill>
              <a:effectLst/>
              <a:latin typeface="Segoe UI" panose="020B0502040204020203" pitchFamily="34" charset="0"/>
              <a:ea typeface="+mn-ea"/>
              <a:cs typeface="Segoe UI" panose="020B0502040204020203" pitchFamily="34" charset="0"/>
            </a:rPr>
            <a:t>Solución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Agrandar la celda</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8</xdr:col>
      <xdr:colOff>0</xdr:colOff>
      <xdr:row>19</xdr:row>
      <xdr:rowOff>0</xdr:rowOff>
    </xdr:from>
    <xdr:to>
      <xdr:col>17</xdr:col>
      <xdr:colOff>0</xdr:colOff>
      <xdr:row>31</xdr:row>
      <xdr:rowOff>0</xdr:rowOff>
    </xdr:to>
    <xdr:sp macro="" textlink="">
      <xdr:nvSpPr>
        <xdr:cNvPr id="5" name="CuadroTexto 4">
          <a:extLst>
            <a:ext uri="{FF2B5EF4-FFF2-40B4-BE49-F238E27FC236}">
              <a16:creationId xmlns:a16="http://schemas.microsoft.com/office/drawing/2014/main" id="{B8B5A63E-A6CB-9542-BCBC-664244646BBE}"/>
            </a:ext>
          </a:extLst>
        </xdr:cNvPr>
        <xdr:cNvSpPr txBox="1"/>
      </xdr:nvSpPr>
      <xdr:spPr>
        <a:xfrm>
          <a:off x="5702300" y="3860800"/>
          <a:ext cx="7429500" cy="24384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Excel no puede mostrar los valores de la celda por el tamaño. Selecciona la hoja completa y haz doble click entre la separación de dos columnas, se ajustará automáticamente al contenido de celda.</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editAs="oneCell">
    <xdr:from>
      <xdr:col>0</xdr:col>
      <xdr:colOff>355599</xdr:colOff>
      <xdr:row>4</xdr:row>
      <xdr:rowOff>12700</xdr:rowOff>
    </xdr:from>
    <xdr:to>
      <xdr:col>6</xdr:col>
      <xdr:colOff>676430</xdr:colOff>
      <xdr:row>8</xdr:row>
      <xdr:rowOff>88900</xdr:rowOff>
    </xdr:to>
    <xdr:pic>
      <xdr:nvPicPr>
        <xdr:cNvPr id="6" name="Imagen 5">
          <a:extLst>
            <a:ext uri="{FF2B5EF4-FFF2-40B4-BE49-F238E27FC236}">
              <a16:creationId xmlns:a16="http://schemas.microsoft.com/office/drawing/2014/main" id="{9B3DC8BE-4C63-9F17-8C43-066FADD90B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599" y="825500"/>
          <a:ext cx="4372131" cy="88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596900</xdr:colOff>
      <xdr:row>1</xdr:row>
      <xdr:rowOff>29817</xdr:rowOff>
    </xdr:from>
    <xdr:to>
      <xdr:col>21</xdr:col>
      <xdr:colOff>596900</xdr:colOff>
      <xdr:row>17</xdr:row>
      <xdr:rowOff>38100</xdr:rowOff>
    </xdr:to>
    <xdr:sp macro="" textlink="">
      <xdr:nvSpPr>
        <xdr:cNvPr id="2" name="CuadroTexto 1">
          <a:extLst>
            <a:ext uri="{FF2B5EF4-FFF2-40B4-BE49-F238E27FC236}">
              <a16:creationId xmlns:a16="http://schemas.microsoft.com/office/drawing/2014/main" id="{59E09303-34B4-6849-A91B-D98FDA84CA36}"/>
            </a:ext>
          </a:extLst>
        </xdr:cNvPr>
        <xdr:cNvSpPr txBox="1"/>
      </xdr:nvSpPr>
      <xdr:spPr>
        <a:xfrm>
          <a:off x="5549900" y="233017"/>
          <a:ext cx="12382500" cy="3259483"/>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#¡NUM!</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br>
            <a:rPr lang="es-ES" sz="1800"/>
          </a:br>
          <a:r>
            <a:rPr lang="es-ES" sz="1800" b="0" i="1" u="sng" strike="noStrike">
              <a:solidFill>
                <a:schemeClr val="dk1"/>
              </a:solidFill>
              <a:effectLst/>
              <a:latin typeface="Segoe UI" panose="020B0502040204020203" pitchFamily="34" charset="0"/>
              <a:ea typeface="+mn-ea"/>
              <a:cs typeface="Segoe UI" panose="020B0502040204020203" pitchFamily="34" charset="0"/>
            </a:rPr>
            <a:t>Significado</a:t>
          </a:r>
          <a:r>
            <a:rPr lang="es-ES" sz="1800" b="0" i="0" u="none" strike="noStrike">
              <a:solidFill>
                <a:schemeClr val="dk1"/>
              </a:solidFill>
              <a:effectLst/>
              <a:latin typeface="Segoe UI" panose="020B0502040204020203" pitchFamily="34" charset="0"/>
              <a:ea typeface="+mn-ea"/>
              <a:cs typeface="Segoe UI" panose="020B0502040204020203" pitchFamily="34" charset="0"/>
            </a:rPr>
            <a:t>: Número inválido.</a:t>
          </a:r>
          <a:br>
            <a:rPr lang="es-ES" sz="1800" b="0" i="0" u="none" strike="noStrike">
              <a:solidFill>
                <a:schemeClr val="dk1"/>
              </a:solidFill>
              <a:effectLst/>
              <a:latin typeface="Segoe UI" panose="020B0502040204020203" pitchFamily="34" charset="0"/>
              <a:ea typeface="+mn-ea"/>
              <a:cs typeface="Segoe UI" panose="020B0502040204020203" pitchFamily="34" charset="0"/>
            </a:rPr>
          </a:br>
          <a:r>
            <a:rPr lang="es-ES" sz="1800" b="0" i="1" u="sng" strike="noStrike">
              <a:solidFill>
                <a:schemeClr val="dk1"/>
              </a:solidFill>
              <a:effectLst/>
              <a:latin typeface="Segoe UI" panose="020B0502040204020203" pitchFamily="34" charset="0"/>
              <a:ea typeface="+mn-ea"/>
              <a:cs typeface="Segoe UI" panose="020B0502040204020203" pitchFamily="34" charset="0"/>
            </a:rPr>
            <a:t>Razón</a:t>
          </a:r>
          <a:r>
            <a:rPr lang="es-ES" sz="1800" b="0" i="0" u="none" strike="noStrike">
              <a:solidFill>
                <a:schemeClr val="dk1"/>
              </a:solidFill>
              <a:effectLst/>
              <a:latin typeface="Segoe UI" panose="020B0502040204020203" pitchFamily="34" charset="0"/>
              <a:ea typeface="+mn-ea"/>
              <a:cs typeface="Segoe UI" panose="020B0502040204020203" pitchFamily="34" charset="0"/>
            </a:rPr>
            <a:t>:  Aparece usualmente cuando Excel no puede mostrar el resultado de un cálculo. Esto puede ocurrir por 2 razones:</a:t>
          </a:r>
        </a:p>
        <a:p>
          <a:pPr lvl="1"/>
          <a:r>
            <a:rPr lang="es-ES" sz="1800" b="0" i="0" u="none" strike="noStrike">
              <a:solidFill>
                <a:schemeClr val="dk1"/>
              </a:solidFill>
              <a:effectLst/>
              <a:latin typeface="Segoe UI" panose="020B0502040204020203" pitchFamily="34" charset="0"/>
              <a:ea typeface="+mn-ea"/>
              <a:cs typeface="Segoe UI" panose="020B0502040204020203" pitchFamily="34" charset="0"/>
            </a:rPr>
            <a:t>-&gt;Porque el cálculo que se plantea es imposible; por ejemplo, si se intenta calcular la raíz cuadrada de un número negativo, como con la función: =RAIZ(-2) que no tiene en cuenta los numeros imaginarios.</a:t>
          </a:r>
        </a:p>
        <a:p>
          <a:pPr lvl="1"/>
          <a:r>
            <a:rPr lang="es-ES" sz="1800" b="0" i="0" u="none" strike="noStrike">
              <a:solidFill>
                <a:schemeClr val="dk1"/>
              </a:solidFill>
              <a:effectLst/>
              <a:latin typeface="Segoe UI" panose="020B0502040204020203" pitchFamily="34" charset="0"/>
              <a:ea typeface="+mn-ea"/>
              <a:cs typeface="Segoe UI" panose="020B0502040204020203" pitchFamily="34" charset="0"/>
            </a:rPr>
            <a:t>-&gt;Porque el resultado es demasiado grande o pequeño como para que Excel pueda mostrarlo; por ejemplo, el cálculo de la potencia de 1000 elevado a 103: =POTENCIA(1000;103).</a:t>
          </a:r>
        </a:p>
        <a:p>
          <a:pPr algn="l"/>
          <a:r>
            <a:rPr lang="es-ES" sz="1800" b="0" i="1" u="sng" strike="noStrike">
              <a:solidFill>
                <a:schemeClr val="dk1"/>
              </a:solidFill>
              <a:effectLst/>
              <a:latin typeface="Segoe UI" panose="020B0502040204020203" pitchFamily="34" charset="0"/>
              <a:ea typeface="+mn-ea"/>
              <a:cs typeface="Segoe UI" panose="020B0502040204020203" pitchFamily="34" charset="0"/>
            </a:rPr>
            <a:t>Solución</a:t>
          </a:r>
          <a:r>
            <a:rPr lang="es-ES" sz="1800" b="0" i="1" u="none" strike="noStrike">
              <a:solidFill>
                <a:schemeClr val="dk1"/>
              </a:solidFill>
              <a:effectLst/>
              <a:latin typeface="Segoe UI" panose="020B0502040204020203" pitchFamily="34" charset="0"/>
              <a:ea typeface="+mn-ea"/>
              <a:cs typeface="Segoe UI" panose="020B0502040204020203" pitchFamily="34" charset="0"/>
            </a:rPr>
            <a:t>:</a:t>
          </a:r>
          <a:r>
            <a:rPr lang="es-ES" sz="1800" b="0" i="0" u="none" strike="noStrike">
              <a:solidFill>
                <a:schemeClr val="dk1"/>
              </a:solidFill>
              <a:effectLst/>
              <a:latin typeface="Segoe UI" panose="020B0502040204020203" pitchFamily="34" charset="0"/>
              <a:ea typeface="+mn-ea"/>
              <a:cs typeface="Segoe UI" panose="020B0502040204020203" pitchFamily="34" charset="0"/>
            </a:rPr>
            <a:t> Se debe evaluar cada valor numérico de la fórmula para corregir estos casos.</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xdr:clientData/>
  </xdr:twoCellAnchor>
  <xdr:twoCellAnchor>
    <xdr:from>
      <xdr:col>7</xdr:col>
      <xdr:colOff>0</xdr:colOff>
      <xdr:row>22</xdr:row>
      <xdr:rowOff>0</xdr:rowOff>
    </xdr:from>
    <xdr:to>
      <xdr:col>18</xdr:col>
      <xdr:colOff>0</xdr:colOff>
      <xdr:row>33</xdr:row>
      <xdr:rowOff>165100</xdr:rowOff>
    </xdr:to>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F663589C-5918-3A40-9250-745E480AB218}"/>
                </a:ext>
              </a:extLst>
            </xdr:cNvPr>
            <xdr:cNvSpPr txBox="1"/>
          </xdr:nvSpPr>
          <xdr:spPr>
            <a:xfrm>
              <a:off x="6134100" y="4470400"/>
              <a:ext cx="9080500" cy="24384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#¡NUM!</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Excel no puede mostrar el resultado ya que no exísten raíces negativas y no puede realizar el cálculo.</a:t>
              </a: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tx1"/>
                  </a:solidFill>
                  <a:effectLst/>
                  <a:latin typeface="Cambria Math" panose="02040503050406030204" pitchFamily="18" charset="0"/>
                  <a:ea typeface="+mn-ea"/>
                  <a:cs typeface="Segoe UI" panose="020B0502040204020203" pitchFamily="34" charset="0"/>
                </a:rPr>
                <a:t>La hipotenusa al cuadrado es igual a la suma al cuadrado de los catetos del triángulo rectángulo.</a:t>
              </a:r>
            </a:p>
            <a:p>
              <a:pPr algn="l"/>
              <a14:m>
                <m:oMathPara xmlns:m="http://schemas.openxmlformats.org/officeDocument/2006/math">
                  <m:oMathParaPr>
                    <m:jc m:val="centerGroup"/>
                  </m:oMathParaPr>
                  <m:oMath xmlns:m="http://schemas.openxmlformats.org/officeDocument/2006/math">
                    <m:sSup>
                      <m:sSupPr>
                        <m:ctrlP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ctrlPr>
                      </m:sSupPr>
                      <m:e>
                        <m: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t>𝑎</m:t>
                        </m:r>
                      </m:e>
                      <m:sup>
                        <m: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t>2</m:t>
                        </m:r>
                      </m:sup>
                    </m:sSup>
                    <m: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t>+</m:t>
                    </m:r>
                    <m:sSup>
                      <m:sSupPr>
                        <m:ctrlP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ctrlPr>
                      </m:sSupPr>
                      <m:e>
                        <m: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t>𝑏</m:t>
                        </m:r>
                      </m:e>
                      <m:sup>
                        <m: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t>2</m:t>
                        </m:r>
                      </m:sup>
                    </m:sSup>
                    <m: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t>=</m:t>
                    </m:r>
                    <m:sSup>
                      <m:sSupPr>
                        <m:ctrlP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ctrlPr>
                      </m:sSupPr>
                      <m:e>
                        <m: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t>𝑐</m:t>
                        </m:r>
                      </m:e>
                      <m:sup>
                        <m:r>
                          <a:rPr lang="es-ES" sz="1800" b="0" i="1" u="none" strike="noStrike" baseline="0">
                            <a:solidFill>
                              <a:schemeClr val="tx1"/>
                            </a:solidFill>
                            <a:effectLst/>
                            <a:latin typeface="Cambria Math" panose="02040503050406030204" pitchFamily="18" charset="0"/>
                            <a:ea typeface="+mn-ea"/>
                            <a:cs typeface="Segoe UI" panose="020B0502040204020203" pitchFamily="34" charset="0"/>
                          </a:rPr>
                          <m:t>2</m:t>
                        </m:r>
                      </m:sup>
                    </m:sSup>
                  </m:oMath>
                </m:oMathPara>
              </a14:m>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mc:Choice>
      <mc:Fallback xmlns="">
        <xdr:sp macro="" textlink="">
          <xdr:nvSpPr>
            <xdr:cNvPr id="5" name="CuadroTexto 4">
              <a:extLst>
                <a:ext uri="{FF2B5EF4-FFF2-40B4-BE49-F238E27FC236}">
                  <a16:creationId xmlns:a16="http://schemas.microsoft.com/office/drawing/2014/main" id="{F663589C-5918-3A40-9250-745E480AB218}"/>
                </a:ext>
              </a:extLst>
            </xdr:cNvPr>
            <xdr:cNvSpPr txBox="1"/>
          </xdr:nvSpPr>
          <xdr:spPr>
            <a:xfrm>
              <a:off x="6134100" y="4470400"/>
              <a:ext cx="9080500" cy="24384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dk1"/>
                  </a:solidFill>
                  <a:effectLst/>
                  <a:latin typeface="Franklin Gothic Medium" panose="020B0603020102020204" pitchFamily="34" charset="0"/>
                  <a:ea typeface="+mn-ea"/>
                  <a:cs typeface="+mn-cs"/>
                </a:rPr>
                <a:t>Error  #¡NUM!</a:t>
              </a:r>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dk1"/>
                  </a:solidFill>
                  <a:effectLst/>
                  <a:latin typeface="Segoe UI" panose="020B0502040204020203" pitchFamily="34" charset="0"/>
                  <a:ea typeface="+mn-ea"/>
                  <a:cs typeface="Segoe UI" panose="020B0502040204020203" pitchFamily="34" charset="0"/>
                </a:rPr>
                <a:t>Excel no puede mostrar el resultado ya que no exísten raíces negativas y no puede realizar el cálculo.</a:t>
              </a:r>
            </a:p>
            <a:p>
              <a:pPr algn="l"/>
              <a:endParaRPr lang="es-ES" sz="1800" b="0" i="0" u="none" strike="noStrike" baseline="0">
                <a:solidFill>
                  <a:schemeClr val="dk1"/>
                </a:solidFill>
                <a:effectLst/>
                <a:latin typeface="Segoe UI" panose="020B0502040204020203" pitchFamily="34" charset="0"/>
                <a:ea typeface="+mn-ea"/>
                <a:cs typeface="Segoe UI" panose="020B0502040204020203" pitchFamily="34" charset="0"/>
              </a:endParaRPr>
            </a:p>
            <a:p>
              <a:pPr algn="l"/>
              <a:r>
                <a:rPr lang="es-ES" sz="1800" b="0" i="0" u="none" strike="noStrike" baseline="0">
                  <a:solidFill>
                    <a:schemeClr val="tx1"/>
                  </a:solidFill>
                  <a:effectLst/>
                  <a:latin typeface="Cambria Math" panose="02040503050406030204" pitchFamily="18" charset="0"/>
                  <a:ea typeface="+mn-ea"/>
                  <a:cs typeface="Segoe UI" panose="020B0502040204020203" pitchFamily="34" charset="0"/>
                </a:rPr>
                <a:t>La hipotenusa al cuadrado es igual a la suma al cuadrado de los catetos del triángulo rectángulo.</a:t>
              </a:r>
            </a:p>
            <a:p>
              <a:pPr algn="l"/>
              <a:r>
                <a:rPr lang="es-ES" sz="1800" b="0" i="0" u="none" strike="noStrike" baseline="0">
                  <a:solidFill>
                    <a:schemeClr val="tx1"/>
                  </a:solidFill>
                  <a:effectLst/>
                  <a:latin typeface="Cambria Math" panose="02040503050406030204" pitchFamily="18" charset="0"/>
                  <a:ea typeface="+mn-ea"/>
                  <a:cs typeface="Segoe UI" panose="020B0502040204020203" pitchFamily="34" charset="0"/>
                </a:rPr>
                <a:t>𝑎^2+𝑏^2=𝑐^2</a:t>
              </a:r>
              <a:endParaRPr lang="es-ES" sz="1800" b="0" i="0" u="none" strike="noStrike" baseline="0">
                <a:solidFill>
                  <a:schemeClr val="tx1"/>
                </a:solidFill>
                <a:effectLst/>
                <a:latin typeface="Segoe UI" panose="020B0502040204020203" pitchFamily="34" charset="0"/>
                <a:ea typeface="+mn-ea"/>
                <a:cs typeface="Segoe UI" panose="020B0502040204020203" pitchFamily="34" charset="0"/>
              </a:endParaRPr>
            </a:p>
          </xdr:txBody>
        </xdr:sp>
      </mc:Fallback>
    </mc:AlternateContent>
    <xdr:clientData/>
  </xdr:twoCellAnchor>
  <xdr:twoCellAnchor editAs="oneCell">
    <xdr:from>
      <xdr:col>0</xdr:col>
      <xdr:colOff>825499</xdr:colOff>
      <xdr:row>5</xdr:row>
      <xdr:rowOff>0</xdr:rowOff>
    </xdr:from>
    <xdr:to>
      <xdr:col>6</xdr:col>
      <xdr:colOff>138866</xdr:colOff>
      <xdr:row>9</xdr:row>
      <xdr:rowOff>127000</xdr:rowOff>
    </xdr:to>
    <xdr:pic>
      <xdr:nvPicPr>
        <xdr:cNvPr id="6" name="Imagen 5">
          <a:extLst>
            <a:ext uri="{FF2B5EF4-FFF2-40B4-BE49-F238E27FC236}">
              <a16:creationId xmlns:a16="http://schemas.microsoft.com/office/drawing/2014/main" id="{E66586CE-D0D9-2C56-85B8-5AFDEA0ABD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499" y="1016000"/>
          <a:ext cx="4621967" cy="939800"/>
        </a:xfrm>
        <a:prstGeom prst="rect">
          <a:avLst/>
        </a:prstGeom>
      </xdr:spPr>
    </xdr:pic>
    <xdr:clientData/>
  </xdr:twoCellAnchor>
</xdr:wsDr>
</file>

<file path=xl/theme/theme1.xml><?xml version="1.0" encoding="utf-8"?>
<a:theme xmlns:a="http://schemas.openxmlformats.org/drawingml/2006/main" name="Atlas">
  <a:themeElements>
    <a:clrScheme name="Atlas">
      <a:dk1>
        <a:sysClr val="windowText" lastClr="000000"/>
      </a:dk1>
      <a:lt1>
        <a:sysClr val="window" lastClr="FFFFFF"/>
      </a:lt1>
      <a:dk2>
        <a:srgbClr val="454545"/>
      </a:dk2>
      <a:lt2>
        <a:srgbClr val="E0E0E0"/>
      </a:lt2>
      <a:accent1>
        <a:srgbClr val="F81B02"/>
      </a:accent1>
      <a:accent2>
        <a:srgbClr val="FC7715"/>
      </a:accent2>
      <a:accent3>
        <a:srgbClr val="AFBF41"/>
      </a:accent3>
      <a:accent4>
        <a:srgbClr val="50C49F"/>
      </a:accent4>
      <a:accent5>
        <a:srgbClr val="3B95C4"/>
      </a:accent5>
      <a:accent6>
        <a:srgbClr val="B560D4"/>
      </a:accent6>
      <a:hlink>
        <a:srgbClr val="FC5A1A"/>
      </a:hlink>
      <a:folHlink>
        <a:srgbClr val="B49E7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Atlas">
      <a:fillStyleLst>
        <a:solidFill>
          <a:schemeClr val="phClr"/>
        </a:solidFill>
        <a:gradFill rotWithShape="1">
          <a:gsLst>
            <a:gs pos="0">
              <a:schemeClr val="phClr">
                <a:tint val="62000"/>
                <a:alpha val="60000"/>
                <a:satMod val="109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4000"/>
                <a:satMod val="130000"/>
                <a:lumMod val="92000"/>
              </a:schemeClr>
            </a:gs>
            <a:gs pos="100000">
              <a:schemeClr val="phClr">
                <a:shade val="76000"/>
                <a:satMod val="130000"/>
                <a:lumMod val="88000"/>
              </a:schemeClr>
            </a:gs>
          </a:gsLst>
          <a:lin ang="5400000" scaled="0"/>
        </a:gradFill>
      </a:fillStyleLst>
      <a:lnStyleLst>
        <a:ln w="9525" cap="flat" cmpd="sng" algn="ctr">
          <a:solidFill>
            <a:schemeClr val="phClr">
              <a:shade val="90000"/>
            </a:schemeClr>
          </a:solidFill>
          <a:prstDash val="solid"/>
        </a:ln>
        <a:ln w="15875" cap="flat" cmpd="sng" algn="ctr">
          <a:solidFill>
            <a:schemeClr val="phClr">
              <a:shade val="90000"/>
            </a:schemeClr>
          </a:solidFill>
          <a:prstDash val="solid"/>
        </a:ln>
        <a:ln w="25400" cap="flat" cmpd="sng" algn="ctr">
          <a:solidFill>
            <a:schemeClr val="phClr"/>
          </a:solidFill>
          <a:prstDash val="solid"/>
        </a:ln>
      </a:lnStyleLst>
      <a:effectStyleLst>
        <a:effectStyle>
          <a:effectLst/>
        </a:effectStyle>
        <a:effectStyle>
          <a:effectLst/>
        </a:effectStyle>
        <a:effectStyle>
          <a:effectLst>
            <a:outerShdw blurRad="38100" dist="25400" dir="5400000" rotWithShape="0">
              <a:srgbClr val="000000">
                <a:alpha val="75000"/>
              </a:srgbClr>
            </a:outerShdw>
          </a:effectLst>
          <a:scene3d>
            <a:camera prst="orthographicFront">
              <a:rot lat="0" lon="0" rev="0"/>
            </a:camera>
            <a:lightRig rig="threePt" dir="tl"/>
          </a:scene3d>
          <a:sp3d>
            <a:bevelT w="0" h="0"/>
          </a:sp3d>
        </a:effectStyle>
      </a:effectStyleLst>
      <a:bgFillStyleLst>
        <a:solidFill>
          <a:schemeClr val="phClr"/>
        </a:solidFill>
        <a:solidFill>
          <a:schemeClr val="phClr"/>
        </a:solidFill>
        <a:gradFill rotWithShape="1">
          <a:gsLst>
            <a:gs pos="10000">
              <a:schemeClr val="phClr">
                <a:tint val="94000"/>
                <a:lumMod val="116000"/>
              </a:schemeClr>
            </a:gs>
            <a:gs pos="100000">
              <a:schemeClr val="phClr">
                <a:tint val="98000"/>
                <a:shade val="86000"/>
                <a:satMod val="90000"/>
                <a:lumMod val="88000"/>
              </a:schemeClr>
            </a:gs>
          </a:gsLst>
          <a:path path="circle">
            <a:fillToRect l="50000" t="15000" r="50000" b="169000"/>
          </a:path>
        </a:gradFill>
      </a:bgFillStyleLst>
    </a:fmtScheme>
  </a:themeElements>
  <a:objectDefaults/>
  <a:extraClrSchemeLst/>
  <a:extLst>
    <a:ext uri="{05A4C25C-085E-4340-85A3-A5531E510DB2}">
      <thm15:themeFamily xmlns:thm15="http://schemas.microsoft.com/office/thememl/2012/main" name="Atlas" id="{5156B0E4-0EB1-49FE-A26B-15F6F698AEC6}" vid="{508F7963-D0B5-43F7-BB2C-FCE3009C08EC}"/>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B50D-AFCD-3E43-98C9-0C04F2F806A1}">
  <sheetPr>
    <tabColor theme="1"/>
  </sheetPr>
  <dimension ref="A24:A32"/>
  <sheetViews>
    <sheetView showGridLines="0" tabSelected="1" zoomScaleNormal="100" workbookViewId="0">
      <selection activeCell="H24" sqref="H24"/>
    </sheetView>
  </sheetViews>
  <sheetFormatPr baseColWidth="10" defaultColWidth="9.1640625" defaultRowHeight="15" x14ac:dyDescent="0.2"/>
  <cols>
    <col min="1" max="1" width="130.5" style="2" customWidth="1"/>
    <col min="2" max="16384" width="9.1640625" style="2"/>
  </cols>
  <sheetData>
    <row r="24" spans="1:1" ht="89" x14ac:dyDescent="0.2">
      <c r="A24" s="1"/>
    </row>
    <row r="25" spans="1:1" ht="26" x14ac:dyDescent="0.2">
      <c r="A25" s="3"/>
    </row>
    <row r="32" spans="1:1" x14ac:dyDescent="0.2">
      <c r="A32" s="2" t="s">
        <v>78</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82E6-AEBE-9D4F-B814-55EB0B15E8C2}">
  <sheetPr>
    <tabColor theme="0" tint="-0.34998626667073579"/>
  </sheetPr>
  <dimension ref="A1"/>
  <sheetViews>
    <sheetView showGridLines="0" zoomScale="125" zoomScaleNormal="125" workbookViewId="0">
      <selection activeCell="I10" sqref="I10"/>
    </sheetView>
  </sheetViews>
  <sheetFormatPr baseColWidth="10"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7E42C-EF67-B140-AC77-BCB07E00CA20}">
  <sheetPr>
    <tabColor theme="4" tint="0.79998168889431442"/>
  </sheetPr>
  <dimension ref="B31:W104"/>
  <sheetViews>
    <sheetView showGridLines="0" workbookViewId="0">
      <selection activeCell="H38" sqref="H38"/>
    </sheetView>
  </sheetViews>
  <sheetFormatPr baseColWidth="10" defaultRowHeight="16" x14ac:dyDescent="0.2"/>
  <cols>
    <col min="2" max="2" width="16.33203125" customWidth="1"/>
    <col min="3" max="3" width="19.1640625" customWidth="1"/>
    <col min="4" max="4" width="8.83203125" style="4" customWidth="1"/>
    <col min="5" max="5" width="10" customWidth="1"/>
    <col min="6" max="6" width="12.5" customWidth="1"/>
    <col min="7" max="7" width="14" customWidth="1"/>
    <col min="8" max="8" width="22.1640625" customWidth="1"/>
    <col min="9" max="9" width="16.33203125" customWidth="1"/>
    <col min="10" max="10" width="19.1640625" customWidth="1"/>
    <col min="11" max="11" width="8.83203125" customWidth="1"/>
    <col min="12" max="12" width="10" customWidth="1"/>
    <col min="13" max="13" width="12.5" customWidth="1"/>
    <col min="14" max="14" width="14" customWidth="1"/>
    <col min="17" max="17" width="16.33203125" customWidth="1"/>
    <col min="18" max="19" width="13.6640625" customWidth="1"/>
    <col min="20" max="20" width="34.5" customWidth="1"/>
    <col min="21" max="21" width="33.5" customWidth="1"/>
  </cols>
  <sheetData>
    <row r="31" spans="2:2" ht="20" x14ac:dyDescent="0.2">
      <c r="B31" s="5"/>
    </row>
    <row r="33" spans="2:23" ht="20" x14ac:dyDescent="0.2">
      <c r="G33" s="5"/>
      <c r="H33" s="5"/>
      <c r="I33" s="5"/>
      <c r="J33" s="5"/>
    </row>
    <row r="34" spans="2:23" ht="20" x14ac:dyDescent="0.2">
      <c r="B34" s="20" t="s">
        <v>17</v>
      </c>
      <c r="C34" s="20" t="s">
        <v>33</v>
      </c>
      <c r="D34" s="20" t="s">
        <v>34</v>
      </c>
      <c r="E34" s="20" t="s">
        <v>35</v>
      </c>
      <c r="F34" s="20" t="s">
        <v>36</v>
      </c>
      <c r="G34" s="20" t="s">
        <v>37</v>
      </c>
      <c r="I34" s="20" t="s">
        <v>17</v>
      </c>
      <c r="J34" s="20" t="s">
        <v>33</v>
      </c>
      <c r="K34" s="20" t="s">
        <v>34</v>
      </c>
      <c r="L34" s="20" t="s">
        <v>35</v>
      </c>
      <c r="M34" s="20" t="s">
        <v>36</v>
      </c>
      <c r="N34" s="20" t="s">
        <v>37</v>
      </c>
      <c r="Q34" s="20" t="s">
        <v>17</v>
      </c>
      <c r="R34" s="20" t="s">
        <v>40</v>
      </c>
      <c r="S34" s="20" t="s">
        <v>41</v>
      </c>
      <c r="T34" s="20" t="s">
        <v>38</v>
      </c>
      <c r="U34" s="20" t="s">
        <v>39</v>
      </c>
      <c r="V34" s="7"/>
      <c r="W34" s="8"/>
    </row>
    <row r="35" spans="2:23" x14ac:dyDescent="0.2">
      <c r="B35" t="s">
        <v>0</v>
      </c>
      <c r="C35" s="21">
        <v>0</v>
      </c>
      <c r="D35" s="21">
        <v>0</v>
      </c>
      <c r="E35" s="21">
        <v>0</v>
      </c>
      <c r="F35" s="22" t="e">
        <f>D35/C35</f>
        <v>#DIV/0!</v>
      </c>
      <c r="G35" s="22" t="e">
        <f>E35/D35</f>
        <v>#DIV/0!</v>
      </c>
      <c r="I35" t="s">
        <v>0</v>
      </c>
      <c r="J35" s="21">
        <v>0</v>
      </c>
      <c r="K35" s="21">
        <v>0</v>
      </c>
      <c r="L35" s="21">
        <v>0</v>
      </c>
      <c r="M35" s="22" t="e">
        <f>K35/J35</f>
        <v>#DIV/0!</v>
      </c>
      <c r="N35" s="22" t="e">
        <f>L35/K35</f>
        <v>#DIV/0!</v>
      </c>
      <c r="Q35" t="s">
        <v>0</v>
      </c>
      <c r="R35" s="9" t="e">
        <v>#DIV/0!</v>
      </c>
      <c r="S35" s="9">
        <v>0.7</v>
      </c>
      <c r="T35" s="24" t="e">
        <f>SUM(R35:S35)</f>
        <v>#DIV/0!</v>
      </c>
      <c r="U35" s="25">
        <f>_xlfn.AGGREGATE(9,6,R35:S35)</f>
        <v>0.7</v>
      </c>
      <c r="V35" s="8"/>
      <c r="W35" s="8"/>
    </row>
    <row r="36" spans="2:23" x14ac:dyDescent="0.2">
      <c r="B36" t="s">
        <v>1</v>
      </c>
      <c r="C36" s="21">
        <v>36</v>
      </c>
      <c r="D36" s="21">
        <v>4</v>
      </c>
      <c r="E36" s="21">
        <v>0</v>
      </c>
      <c r="F36" s="22">
        <f t="shared" ref="F36:G66" si="0">D36/C36</f>
        <v>0.1111111111111111</v>
      </c>
      <c r="G36" s="22">
        <f t="shared" si="0"/>
        <v>0</v>
      </c>
      <c r="I36" t="s">
        <v>1</v>
      </c>
      <c r="J36" s="21">
        <v>36</v>
      </c>
      <c r="K36" s="21">
        <v>4</v>
      </c>
      <c r="L36" s="21">
        <v>0</v>
      </c>
      <c r="M36" s="22">
        <f t="shared" ref="M36:M66" si="1">K36/J36</f>
        <v>0.1111111111111111</v>
      </c>
      <c r="N36" s="22">
        <f t="shared" ref="N36:N66" si="2">L36/K36</f>
        <v>0</v>
      </c>
      <c r="Q36" t="s">
        <v>1</v>
      </c>
      <c r="R36" s="9">
        <v>0.1111111111111111</v>
      </c>
      <c r="S36" s="9">
        <v>0</v>
      </c>
      <c r="T36" s="24">
        <f t="shared" ref="T36:T66" si="3">SUM(R36:S36)</f>
        <v>0.1111111111111111</v>
      </c>
      <c r="U36" s="25">
        <f t="shared" ref="U36:U66" si="4">_xlfn.AGGREGATE(9,6,R36:S36)</f>
        <v>0.1111111111111111</v>
      </c>
      <c r="V36" s="8"/>
      <c r="W36" s="8"/>
    </row>
    <row r="37" spans="2:23" x14ac:dyDescent="0.2">
      <c r="B37" t="s">
        <v>2</v>
      </c>
      <c r="C37" s="21">
        <v>96</v>
      </c>
      <c r="D37" s="21">
        <v>81</v>
      </c>
      <c r="E37" s="21">
        <v>77</v>
      </c>
      <c r="F37" s="22">
        <f t="shared" si="0"/>
        <v>0.84375</v>
      </c>
      <c r="G37" s="22">
        <f t="shared" si="0"/>
        <v>0.95061728395061729</v>
      </c>
      <c r="I37" t="s">
        <v>2</v>
      </c>
      <c r="J37" s="21">
        <v>96</v>
      </c>
      <c r="K37" s="21">
        <v>81</v>
      </c>
      <c r="L37" s="21">
        <v>77</v>
      </c>
      <c r="M37" s="22">
        <f t="shared" si="1"/>
        <v>0.84375</v>
      </c>
      <c r="N37" s="22">
        <f t="shared" si="2"/>
        <v>0.95061728395061729</v>
      </c>
      <c r="Q37" t="s">
        <v>2</v>
      </c>
      <c r="R37" s="9">
        <v>0.84375</v>
      </c>
      <c r="S37" s="9">
        <v>0.01</v>
      </c>
      <c r="T37" s="24">
        <f t="shared" si="3"/>
        <v>0.85375000000000001</v>
      </c>
      <c r="U37" s="25">
        <f t="shared" si="4"/>
        <v>0.85375000000000001</v>
      </c>
      <c r="V37" s="8"/>
      <c r="W37" s="8"/>
    </row>
    <row r="38" spans="2:23" x14ac:dyDescent="0.2">
      <c r="B38" t="s">
        <v>3</v>
      </c>
      <c r="C38" s="21">
        <v>29</v>
      </c>
      <c r="D38" s="21">
        <v>7</v>
      </c>
      <c r="E38" s="21">
        <v>6</v>
      </c>
      <c r="F38" s="22">
        <f t="shared" si="0"/>
        <v>0.2413793103448276</v>
      </c>
      <c r="G38" s="22">
        <f t="shared" si="0"/>
        <v>0.8571428571428571</v>
      </c>
      <c r="I38" t="s">
        <v>3</v>
      </c>
      <c r="J38" s="21">
        <v>29</v>
      </c>
      <c r="K38" s="21">
        <v>7</v>
      </c>
      <c r="L38" s="21">
        <v>6</v>
      </c>
      <c r="M38" s="22">
        <f t="shared" si="1"/>
        <v>0.2413793103448276</v>
      </c>
      <c r="N38" s="22">
        <f t="shared" si="2"/>
        <v>0.8571428571428571</v>
      </c>
      <c r="Q38" t="s">
        <v>3</v>
      </c>
      <c r="R38" s="9">
        <v>0.2413793103448276</v>
      </c>
      <c r="S38" s="9">
        <v>0.06</v>
      </c>
      <c r="T38" s="24">
        <f t="shared" si="3"/>
        <v>0.30137931034482757</v>
      </c>
      <c r="U38" s="25">
        <f t="shared" si="4"/>
        <v>0.30137931034482757</v>
      </c>
      <c r="V38" s="8"/>
      <c r="W38" s="8"/>
    </row>
    <row r="39" spans="2:23" x14ac:dyDescent="0.2">
      <c r="B39" t="s">
        <v>4</v>
      </c>
      <c r="C39" s="21">
        <v>87</v>
      </c>
      <c r="D39" s="21">
        <v>42</v>
      </c>
      <c r="E39" s="21">
        <v>19</v>
      </c>
      <c r="F39" s="22">
        <f t="shared" si="0"/>
        <v>0.48275862068965519</v>
      </c>
      <c r="G39" s="22">
        <f t="shared" si="0"/>
        <v>0.45238095238095238</v>
      </c>
      <c r="I39" t="s">
        <v>4</v>
      </c>
      <c r="J39" s="21">
        <v>87</v>
      </c>
      <c r="K39" s="21">
        <v>42</v>
      </c>
      <c r="L39" s="21">
        <v>19</v>
      </c>
      <c r="M39" s="22">
        <f t="shared" si="1"/>
        <v>0.48275862068965519</v>
      </c>
      <c r="N39" s="22">
        <f t="shared" si="2"/>
        <v>0.45238095238095238</v>
      </c>
      <c r="Q39" t="s">
        <v>4</v>
      </c>
      <c r="R39" s="9">
        <v>0.48275862068965519</v>
      </c>
      <c r="S39" s="9">
        <v>0.45238095238095238</v>
      </c>
      <c r="T39" s="24">
        <f t="shared" si="3"/>
        <v>0.93513957307060758</v>
      </c>
      <c r="U39" s="25">
        <f t="shared" si="4"/>
        <v>0.93513957307060758</v>
      </c>
      <c r="V39" s="8"/>
      <c r="W39" s="8"/>
    </row>
    <row r="40" spans="2:23" x14ac:dyDescent="0.2">
      <c r="B40" t="s">
        <v>5</v>
      </c>
      <c r="C40" s="21">
        <v>64</v>
      </c>
      <c r="D40" s="21">
        <v>30</v>
      </c>
      <c r="E40" s="21">
        <v>30</v>
      </c>
      <c r="F40" s="22">
        <f t="shared" si="0"/>
        <v>0.46875</v>
      </c>
      <c r="G40" s="22">
        <f t="shared" si="0"/>
        <v>1</v>
      </c>
      <c r="I40" t="s">
        <v>5</v>
      </c>
      <c r="J40" s="21">
        <v>64</v>
      </c>
      <c r="K40" s="21">
        <v>30</v>
      </c>
      <c r="L40" s="21">
        <v>30</v>
      </c>
      <c r="M40" s="22">
        <f t="shared" si="1"/>
        <v>0.46875</v>
      </c>
      <c r="N40" s="22">
        <f t="shared" si="2"/>
        <v>1</v>
      </c>
      <c r="Q40" t="s">
        <v>5</v>
      </c>
      <c r="R40" s="9">
        <v>0.46875</v>
      </c>
      <c r="S40" s="9">
        <v>0.02</v>
      </c>
      <c r="T40" s="24">
        <f t="shared" si="3"/>
        <v>0.48875000000000002</v>
      </c>
      <c r="U40" s="25">
        <f t="shared" si="4"/>
        <v>0.48875000000000002</v>
      </c>
      <c r="V40" s="8"/>
      <c r="W40" s="8"/>
    </row>
    <row r="41" spans="2:23" x14ac:dyDescent="0.2">
      <c r="B41" t="s">
        <v>6</v>
      </c>
      <c r="C41" s="21">
        <v>0</v>
      </c>
      <c r="D41" s="21">
        <v>0</v>
      </c>
      <c r="E41" s="21">
        <v>0</v>
      </c>
      <c r="F41" s="22" t="e">
        <f t="shared" si="0"/>
        <v>#DIV/0!</v>
      </c>
      <c r="G41" s="22" t="e">
        <f t="shared" si="0"/>
        <v>#DIV/0!</v>
      </c>
      <c r="I41" t="s">
        <v>6</v>
      </c>
      <c r="J41" s="21">
        <v>0</v>
      </c>
      <c r="K41" s="21">
        <v>0</v>
      </c>
      <c r="L41" s="21">
        <v>0</v>
      </c>
      <c r="M41" s="22" t="e">
        <f t="shared" si="1"/>
        <v>#DIV/0!</v>
      </c>
      <c r="N41" s="22" t="e">
        <f t="shared" si="2"/>
        <v>#DIV/0!</v>
      </c>
      <c r="Q41" t="s">
        <v>6</v>
      </c>
      <c r="R41" s="9" t="e">
        <v>#DIV/0!</v>
      </c>
      <c r="S41" s="9" t="e">
        <v>#DIV/0!</v>
      </c>
      <c r="T41" s="24" t="e">
        <f t="shared" si="3"/>
        <v>#DIV/0!</v>
      </c>
      <c r="U41" s="25">
        <f t="shared" si="4"/>
        <v>0</v>
      </c>
      <c r="V41" s="8"/>
      <c r="W41" s="8"/>
    </row>
    <row r="42" spans="2:23" x14ac:dyDescent="0.2">
      <c r="B42" t="s">
        <v>7</v>
      </c>
      <c r="C42" s="21">
        <v>155</v>
      </c>
      <c r="D42" s="21">
        <v>79</v>
      </c>
      <c r="E42" s="21">
        <v>54</v>
      </c>
      <c r="F42" s="22">
        <f t="shared" si="0"/>
        <v>0.50967741935483868</v>
      </c>
      <c r="G42" s="22">
        <f t="shared" si="0"/>
        <v>0.68354430379746833</v>
      </c>
      <c r="I42" t="s">
        <v>7</v>
      </c>
      <c r="J42" s="21">
        <v>155</v>
      </c>
      <c r="K42" s="21">
        <v>79</v>
      </c>
      <c r="L42" s="21">
        <v>54</v>
      </c>
      <c r="M42" s="22">
        <f t="shared" si="1"/>
        <v>0.50967741935483868</v>
      </c>
      <c r="N42" s="22">
        <f t="shared" si="2"/>
        <v>0.68354430379746833</v>
      </c>
      <c r="Q42" t="s">
        <v>7</v>
      </c>
      <c r="R42" s="9">
        <v>0.50967741935483868</v>
      </c>
      <c r="S42" s="9">
        <v>0.06</v>
      </c>
      <c r="T42" s="24">
        <f t="shared" si="3"/>
        <v>0.56967741935483862</v>
      </c>
      <c r="U42" s="25">
        <f t="shared" si="4"/>
        <v>0.56967741935483862</v>
      </c>
      <c r="V42" s="8"/>
      <c r="W42" s="8"/>
    </row>
    <row r="43" spans="2:23" x14ac:dyDescent="0.2">
      <c r="B43" t="s">
        <v>8</v>
      </c>
      <c r="C43" s="21">
        <v>139</v>
      </c>
      <c r="D43" s="21">
        <v>48</v>
      </c>
      <c r="E43" s="21">
        <v>7</v>
      </c>
      <c r="F43" s="22">
        <f t="shared" si="0"/>
        <v>0.34532374100719426</v>
      </c>
      <c r="G43" s="22">
        <f t="shared" si="0"/>
        <v>0.14583333333333334</v>
      </c>
      <c r="I43" t="s">
        <v>8</v>
      </c>
      <c r="J43" s="21">
        <v>139</v>
      </c>
      <c r="K43" s="21">
        <v>48</v>
      </c>
      <c r="L43" s="21">
        <v>7</v>
      </c>
      <c r="M43" s="22">
        <f t="shared" si="1"/>
        <v>0.34532374100719426</v>
      </c>
      <c r="N43" s="22">
        <f t="shared" si="2"/>
        <v>0.14583333333333334</v>
      </c>
      <c r="Q43" t="s">
        <v>8</v>
      </c>
      <c r="R43" s="9">
        <v>0.34532374100719426</v>
      </c>
      <c r="S43" s="9">
        <v>0.14583333333333334</v>
      </c>
      <c r="T43" s="24">
        <f t="shared" si="3"/>
        <v>0.49115707434052758</v>
      </c>
      <c r="U43" s="25">
        <f t="shared" si="4"/>
        <v>0.49115707434052758</v>
      </c>
      <c r="V43" s="8"/>
      <c r="W43" s="8"/>
    </row>
    <row r="44" spans="2:23" x14ac:dyDescent="0.2">
      <c r="B44" t="s">
        <v>9</v>
      </c>
      <c r="C44" s="21">
        <v>0</v>
      </c>
      <c r="D44" s="21">
        <v>0</v>
      </c>
      <c r="E44" s="21">
        <v>0</v>
      </c>
      <c r="F44" s="22" t="e">
        <f t="shared" si="0"/>
        <v>#DIV/0!</v>
      </c>
      <c r="G44" s="22" t="e">
        <f t="shared" si="0"/>
        <v>#DIV/0!</v>
      </c>
      <c r="I44" t="s">
        <v>9</v>
      </c>
      <c r="J44" s="21">
        <v>0</v>
      </c>
      <c r="K44" s="21">
        <v>0</v>
      </c>
      <c r="L44" s="21">
        <v>0</v>
      </c>
      <c r="M44" s="22" t="e">
        <f t="shared" si="1"/>
        <v>#DIV/0!</v>
      </c>
      <c r="N44" s="22" t="e">
        <f t="shared" si="2"/>
        <v>#DIV/0!</v>
      </c>
      <c r="Q44" t="s">
        <v>9</v>
      </c>
      <c r="R44" s="9" t="e">
        <v>#DIV/0!</v>
      </c>
      <c r="S44" s="9" t="e">
        <v>#DIV/0!</v>
      </c>
      <c r="T44" s="24" t="e">
        <f t="shared" si="3"/>
        <v>#DIV/0!</v>
      </c>
      <c r="U44" s="25">
        <f t="shared" si="4"/>
        <v>0</v>
      </c>
      <c r="V44" s="8"/>
      <c r="W44" s="8"/>
    </row>
    <row r="45" spans="2:23" x14ac:dyDescent="0.2">
      <c r="B45" t="s">
        <v>10</v>
      </c>
      <c r="C45" s="21">
        <v>80</v>
      </c>
      <c r="D45" s="21">
        <v>31</v>
      </c>
      <c r="E45" s="21">
        <v>11</v>
      </c>
      <c r="F45" s="22">
        <f t="shared" si="0"/>
        <v>0.38750000000000001</v>
      </c>
      <c r="G45" s="22">
        <f t="shared" si="0"/>
        <v>0.35483870967741937</v>
      </c>
      <c r="I45" t="s">
        <v>10</v>
      </c>
      <c r="J45" s="21">
        <v>80</v>
      </c>
      <c r="K45" s="21">
        <v>31</v>
      </c>
      <c r="L45" s="21">
        <v>11</v>
      </c>
      <c r="M45" s="22">
        <f t="shared" si="1"/>
        <v>0.38750000000000001</v>
      </c>
      <c r="N45" s="22">
        <f t="shared" si="2"/>
        <v>0.35483870967741937</v>
      </c>
      <c r="Q45" t="s">
        <v>10</v>
      </c>
      <c r="R45" s="9">
        <v>0.38750000000000001</v>
      </c>
      <c r="S45" s="9">
        <v>0.35483870967741937</v>
      </c>
      <c r="T45" s="24">
        <f t="shared" si="3"/>
        <v>0.74233870967741944</v>
      </c>
      <c r="U45" s="25">
        <f t="shared" si="4"/>
        <v>0.74233870967741944</v>
      </c>
      <c r="V45" s="8"/>
      <c r="W45" s="8"/>
    </row>
    <row r="46" spans="2:23" x14ac:dyDescent="0.2">
      <c r="B46" t="s">
        <v>11</v>
      </c>
      <c r="C46" s="21">
        <v>0</v>
      </c>
      <c r="D46" s="21">
        <v>12</v>
      </c>
      <c r="E46" s="21">
        <v>3</v>
      </c>
      <c r="F46" s="22" t="e">
        <f t="shared" si="0"/>
        <v>#DIV/0!</v>
      </c>
      <c r="G46" s="22">
        <f t="shared" si="0"/>
        <v>0.25</v>
      </c>
      <c r="I46" t="s">
        <v>11</v>
      </c>
      <c r="J46" s="21">
        <v>0</v>
      </c>
      <c r="K46" s="21">
        <v>12</v>
      </c>
      <c r="L46" s="21">
        <v>3</v>
      </c>
      <c r="M46" s="22" t="e">
        <f t="shared" si="1"/>
        <v>#DIV/0!</v>
      </c>
      <c r="N46" s="22">
        <f t="shared" si="2"/>
        <v>0.25</v>
      </c>
      <c r="Q46" t="s">
        <v>11</v>
      </c>
      <c r="R46" s="9" t="e">
        <v>#DIV/0!</v>
      </c>
      <c r="S46" s="9">
        <v>0.25</v>
      </c>
      <c r="T46" s="24" t="e">
        <f t="shared" si="3"/>
        <v>#DIV/0!</v>
      </c>
      <c r="U46" s="25">
        <f t="shared" si="4"/>
        <v>0.25</v>
      </c>
      <c r="V46" s="8"/>
      <c r="W46" s="8"/>
    </row>
    <row r="47" spans="2:23" x14ac:dyDescent="0.2">
      <c r="B47" t="s">
        <v>12</v>
      </c>
      <c r="C47" s="21">
        <v>39</v>
      </c>
      <c r="D47" s="21">
        <v>7</v>
      </c>
      <c r="E47" s="21">
        <v>1</v>
      </c>
      <c r="F47" s="22">
        <f t="shared" si="0"/>
        <v>0.17948717948717949</v>
      </c>
      <c r="G47" s="22">
        <f t="shared" si="0"/>
        <v>0.14285714285714285</v>
      </c>
      <c r="I47" t="s">
        <v>12</v>
      </c>
      <c r="J47" s="21">
        <v>39</v>
      </c>
      <c r="K47" s="21">
        <v>7</v>
      </c>
      <c r="L47" s="21">
        <v>1</v>
      </c>
      <c r="M47" s="22">
        <f t="shared" si="1"/>
        <v>0.17948717948717949</v>
      </c>
      <c r="N47" s="22">
        <f t="shared" si="2"/>
        <v>0.14285714285714285</v>
      </c>
      <c r="Q47" t="s">
        <v>12</v>
      </c>
      <c r="R47" s="9">
        <v>0.17948717948717949</v>
      </c>
      <c r="S47" s="9">
        <v>0.14285714285714285</v>
      </c>
      <c r="T47" s="24">
        <f t="shared" si="3"/>
        <v>0.32234432234432231</v>
      </c>
      <c r="U47" s="25">
        <f t="shared" si="4"/>
        <v>0.32234432234432231</v>
      </c>
      <c r="V47" s="8"/>
      <c r="W47" s="8"/>
    </row>
    <row r="48" spans="2:23" x14ac:dyDescent="0.2">
      <c r="B48" t="s">
        <v>13</v>
      </c>
      <c r="C48" s="21">
        <v>138</v>
      </c>
      <c r="D48" s="21">
        <v>64</v>
      </c>
      <c r="E48" s="21">
        <v>17</v>
      </c>
      <c r="F48" s="22">
        <f t="shared" si="0"/>
        <v>0.46376811594202899</v>
      </c>
      <c r="G48" s="22">
        <f t="shared" si="0"/>
        <v>0.265625</v>
      </c>
      <c r="I48" t="s">
        <v>13</v>
      </c>
      <c r="J48" s="21">
        <v>138</v>
      </c>
      <c r="K48" s="21">
        <v>64</v>
      </c>
      <c r="L48" s="21">
        <v>17</v>
      </c>
      <c r="M48" s="22">
        <f t="shared" si="1"/>
        <v>0.46376811594202899</v>
      </c>
      <c r="N48" s="22">
        <f t="shared" si="2"/>
        <v>0.265625</v>
      </c>
      <c r="Q48" t="s">
        <v>13</v>
      </c>
      <c r="R48" s="9">
        <v>0.46376811594202899</v>
      </c>
      <c r="S48" s="9">
        <v>0.265625</v>
      </c>
      <c r="T48" s="24">
        <f t="shared" si="3"/>
        <v>0.72939311594202905</v>
      </c>
      <c r="U48" s="25">
        <f t="shared" si="4"/>
        <v>0.72939311594202905</v>
      </c>
      <c r="V48" s="8"/>
      <c r="W48" s="8"/>
    </row>
    <row r="49" spans="2:23" x14ac:dyDescent="0.2">
      <c r="B49" t="s">
        <v>14</v>
      </c>
      <c r="C49" s="21">
        <v>32</v>
      </c>
      <c r="D49" s="21">
        <v>0</v>
      </c>
      <c r="E49" s="21">
        <v>0</v>
      </c>
      <c r="F49" s="22">
        <f t="shared" si="0"/>
        <v>0</v>
      </c>
      <c r="G49" s="22" t="e">
        <f t="shared" si="0"/>
        <v>#DIV/0!</v>
      </c>
      <c r="I49" t="s">
        <v>14</v>
      </c>
      <c r="J49" s="21">
        <v>32</v>
      </c>
      <c r="K49" s="21">
        <v>0</v>
      </c>
      <c r="L49" s="21">
        <v>0</v>
      </c>
      <c r="M49" s="22">
        <f t="shared" si="1"/>
        <v>0</v>
      </c>
      <c r="N49" s="22" t="e">
        <f t="shared" si="2"/>
        <v>#DIV/0!</v>
      </c>
      <c r="Q49" t="s">
        <v>14</v>
      </c>
      <c r="R49" s="9">
        <v>0</v>
      </c>
      <c r="S49" s="9" t="e">
        <v>#DIV/0!</v>
      </c>
      <c r="T49" s="24" t="e">
        <f t="shared" si="3"/>
        <v>#DIV/0!</v>
      </c>
      <c r="U49" s="25">
        <f t="shared" si="4"/>
        <v>0</v>
      </c>
      <c r="V49" s="8"/>
      <c r="W49" s="8"/>
    </row>
    <row r="50" spans="2:23" x14ac:dyDescent="0.2">
      <c r="B50" t="s">
        <v>15</v>
      </c>
      <c r="C50" s="21">
        <v>31</v>
      </c>
      <c r="D50" s="21">
        <v>7</v>
      </c>
      <c r="E50" s="21">
        <v>7</v>
      </c>
      <c r="F50" s="22">
        <f t="shared" si="0"/>
        <v>0.22580645161290322</v>
      </c>
      <c r="G50" s="22">
        <f t="shared" si="0"/>
        <v>1</v>
      </c>
      <c r="I50" t="s">
        <v>15</v>
      </c>
      <c r="J50" s="21">
        <v>31</v>
      </c>
      <c r="K50" s="21">
        <v>7</v>
      </c>
      <c r="L50" s="21">
        <v>7</v>
      </c>
      <c r="M50" s="22">
        <f t="shared" si="1"/>
        <v>0.22580645161290322</v>
      </c>
      <c r="N50" s="22">
        <f t="shared" si="2"/>
        <v>1</v>
      </c>
      <c r="Q50" t="s">
        <v>15</v>
      </c>
      <c r="R50" s="9">
        <v>0.22580645161290322</v>
      </c>
      <c r="S50" s="9">
        <v>7.0000000000000007E-2</v>
      </c>
      <c r="T50" s="24">
        <f t="shared" si="3"/>
        <v>0.2958064516129032</v>
      </c>
      <c r="U50" s="25">
        <f t="shared" si="4"/>
        <v>0.2958064516129032</v>
      </c>
      <c r="V50" s="8"/>
      <c r="W50" s="8"/>
    </row>
    <row r="51" spans="2:23" x14ac:dyDescent="0.2">
      <c r="B51" t="s">
        <v>16</v>
      </c>
      <c r="C51" s="21">
        <v>144</v>
      </c>
      <c r="D51" s="21">
        <v>15</v>
      </c>
      <c r="E51" s="21">
        <v>2</v>
      </c>
      <c r="F51" s="22">
        <f t="shared" si="0"/>
        <v>0.10416666666666667</v>
      </c>
      <c r="G51" s="22">
        <f t="shared" si="0"/>
        <v>0.13333333333333333</v>
      </c>
      <c r="I51" t="s">
        <v>16</v>
      </c>
      <c r="J51" s="21">
        <v>144</v>
      </c>
      <c r="K51" s="21">
        <v>15</v>
      </c>
      <c r="L51" s="21">
        <v>2</v>
      </c>
      <c r="M51" s="22">
        <f t="shared" si="1"/>
        <v>0.10416666666666667</v>
      </c>
      <c r="N51" s="22">
        <f t="shared" si="2"/>
        <v>0.13333333333333333</v>
      </c>
      <c r="Q51" t="s">
        <v>16</v>
      </c>
      <c r="R51" s="9">
        <v>0.10416666666666667</v>
      </c>
      <c r="S51" s="9">
        <v>0.13333333333333333</v>
      </c>
      <c r="T51" s="24">
        <f t="shared" si="3"/>
        <v>0.23749999999999999</v>
      </c>
      <c r="U51" s="25">
        <f t="shared" si="4"/>
        <v>0.23749999999999999</v>
      </c>
      <c r="V51" s="8"/>
      <c r="W51" s="8"/>
    </row>
    <row r="52" spans="2:23" x14ac:dyDescent="0.2">
      <c r="B52" t="s">
        <v>18</v>
      </c>
      <c r="C52" s="21">
        <v>0</v>
      </c>
      <c r="D52" s="21">
        <v>0</v>
      </c>
      <c r="E52" s="21">
        <v>0</v>
      </c>
      <c r="F52" s="22" t="e">
        <f t="shared" si="0"/>
        <v>#DIV/0!</v>
      </c>
      <c r="G52" s="22" t="e">
        <f t="shared" si="0"/>
        <v>#DIV/0!</v>
      </c>
      <c r="I52" t="s">
        <v>18</v>
      </c>
      <c r="J52" s="21">
        <v>0</v>
      </c>
      <c r="K52" s="21">
        <v>0</v>
      </c>
      <c r="L52" s="21">
        <v>0</v>
      </c>
      <c r="M52" s="22" t="e">
        <f t="shared" si="1"/>
        <v>#DIV/0!</v>
      </c>
      <c r="N52" s="22" t="e">
        <f t="shared" si="2"/>
        <v>#DIV/0!</v>
      </c>
      <c r="Q52" t="s">
        <v>18</v>
      </c>
      <c r="R52" s="9" t="e">
        <v>#DIV/0!</v>
      </c>
      <c r="S52" s="9" t="e">
        <v>#DIV/0!</v>
      </c>
      <c r="T52" s="24" t="e">
        <f t="shared" si="3"/>
        <v>#DIV/0!</v>
      </c>
      <c r="U52" s="25">
        <f t="shared" si="4"/>
        <v>0</v>
      </c>
      <c r="V52" s="8"/>
      <c r="W52" s="8"/>
    </row>
    <row r="53" spans="2:23" x14ac:dyDescent="0.2">
      <c r="B53" t="s">
        <v>19</v>
      </c>
      <c r="C53" s="21">
        <v>157</v>
      </c>
      <c r="D53" s="21">
        <v>105</v>
      </c>
      <c r="E53" s="21">
        <v>104</v>
      </c>
      <c r="F53" s="22">
        <f t="shared" si="0"/>
        <v>0.66878980891719741</v>
      </c>
      <c r="G53" s="22">
        <f t="shared" si="0"/>
        <v>0.99047619047619051</v>
      </c>
      <c r="I53" t="s">
        <v>19</v>
      </c>
      <c r="J53" s="21">
        <v>157</v>
      </c>
      <c r="K53" s="21">
        <v>105</v>
      </c>
      <c r="L53" s="21">
        <v>104</v>
      </c>
      <c r="M53" s="22">
        <f t="shared" si="1"/>
        <v>0.66878980891719741</v>
      </c>
      <c r="N53" s="22">
        <f t="shared" si="2"/>
        <v>0.99047619047619051</v>
      </c>
      <c r="Q53" t="s">
        <v>19</v>
      </c>
      <c r="R53" s="9">
        <v>0.66878980891719741</v>
      </c>
      <c r="S53" s="9">
        <v>0.08</v>
      </c>
      <c r="T53" s="24">
        <f t="shared" si="3"/>
        <v>0.74878980891719737</v>
      </c>
      <c r="U53" s="25">
        <f t="shared" si="4"/>
        <v>0.74878980891719737</v>
      </c>
      <c r="V53" s="8"/>
      <c r="W53" s="8"/>
    </row>
    <row r="54" spans="2:23" x14ac:dyDescent="0.2">
      <c r="B54" t="s">
        <v>20</v>
      </c>
      <c r="C54" s="21">
        <v>52</v>
      </c>
      <c r="D54" s="21">
        <v>24</v>
      </c>
      <c r="E54" s="21">
        <v>9</v>
      </c>
      <c r="F54" s="22">
        <f t="shared" si="0"/>
        <v>0.46153846153846156</v>
      </c>
      <c r="G54" s="22">
        <f t="shared" si="0"/>
        <v>0.375</v>
      </c>
      <c r="I54" t="s">
        <v>20</v>
      </c>
      <c r="J54" s="21">
        <v>52</v>
      </c>
      <c r="K54" s="21">
        <v>24</v>
      </c>
      <c r="L54" s="21">
        <v>9</v>
      </c>
      <c r="M54" s="22">
        <f t="shared" si="1"/>
        <v>0.46153846153846156</v>
      </c>
      <c r="N54" s="22">
        <f t="shared" si="2"/>
        <v>0.375</v>
      </c>
      <c r="Q54" t="s">
        <v>20</v>
      </c>
      <c r="R54" s="9">
        <v>0.46153846153846156</v>
      </c>
      <c r="S54" s="9">
        <v>0.375</v>
      </c>
      <c r="T54" s="24">
        <f t="shared" si="3"/>
        <v>0.83653846153846156</v>
      </c>
      <c r="U54" s="25">
        <f t="shared" si="4"/>
        <v>0.83653846153846156</v>
      </c>
      <c r="V54" s="8"/>
      <c r="W54" s="8"/>
    </row>
    <row r="55" spans="2:23" x14ac:dyDescent="0.2">
      <c r="B55" t="s">
        <v>21</v>
      </c>
      <c r="C55" s="21">
        <v>85</v>
      </c>
      <c r="D55" s="21">
        <v>14</v>
      </c>
      <c r="E55" s="21">
        <v>8</v>
      </c>
      <c r="F55" s="22">
        <f t="shared" si="0"/>
        <v>0.16470588235294117</v>
      </c>
      <c r="G55" s="22">
        <f t="shared" si="0"/>
        <v>0.5714285714285714</v>
      </c>
      <c r="I55" t="s">
        <v>21</v>
      </c>
      <c r="J55" s="21">
        <v>85</v>
      </c>
      <c r="K55" s="21">
        <v>14</v>
      </c>
      <c r="L55" s="21">
        <v>8</v>
      </c>
      <c r="M55" s="22">
        <f t="shared" si="1"/>
        <v>0.16470588235294117</v>
      </c>
      <c r="N55" s="22">
        <f t="shared" si="2"/>
        <v>0.5714285714285714</v>
      </c>
      <c r="Q55" t="s">
        <v>21</v>
      </c>
      <c r="R55" s="9">
        <v>0.16470588235294117</v>
      </c>
      <c r="S55" s="9">
        <v>0.5714285714285714</v>
      </c>
      <c r="T55" s="24">
        <f t="shared" si="3"/>
        <v>0.73613445378151254</v>
      </c>
      <c r="U55" s="25">
        <f t="shared" si="4"/>
        <v>0.73613445378151254</v>
      </c>
      <c r="V55" s="8"/>
      <c r="W55" s="8"/>
    </row>
    <row r="56" spans="2:23" x14ac:dyDescent="0.2">
      <c r="B56" t="s">
        <v>22</v>
      </c>
      <c r="C56" s="21">
        <v>152</v>
      </c>
      <c r="D56" s="21">
        <v>146</v>
      </c>
      <c r="E56" s="21">
        <v>35</v>
      </c>
      <c r="F56" s="22">
        <f t="shared" si="0"/>
        <v>0.96052631578947367</v>
      </c>
      <c r="G56" s="22">
        <f t="shared" si="0"/>
        <v>0.23972602739726026</v>
      </c>
      <c r="I56" t="s">
        <v>22</v>
      </c>
      <c r="J56" s="21">
        <v>152</v>
      </c>
      <c r="K56" s="21">
        <v>146</v>
      </c>
      <c r="L56" s="21">
        <v>35</v>
      </c>
      <c r="M56" s="22">
        <f t="shared" si="1"/>
        <v>0.96052631578947367</v>
      </c>
      <c r="N56" s="22">
        <f t="shared" si="2"/>
        <v>0.23972602739726026</v>
      </c>
      <c r="Q56" t="s">
        <v>22</v>
      </c>
      <c r="R56" s="9">
        <v>0.96052631578947367</v>
      </c>
      <c r="S56" s="9">
        <v>0.04</v>
      </c>
      <c r="T56" s="24">
        <f t="shared" si="3"/>
        <v>1.0005263157894737</v>
      </c>
      <c r="U56" s="25">
        <f t="shared" si="4"/>
        <v>1.0005263157894737</v>
      </c>
      <c r="V56" s="8"/>
      <c r="W56" s="8"/>
    </row>
    <row r="57" spans="2:23" x14ac:dyDescent="0.2">
      <c r="B57" t="s">
        <v>23</v>
      </c>
      <c r="C57" s="21">
        <v>0</v>
      </c>
      <c r="D57" s="21">
        <v>0</v>
      </c>
      <c r="E57" s="21">
        <v>0</v>
      </c>
      <c r="F57" s="22" t="e">
        <f t="shared" si="0"/>
        <v>#DIV/0!</v>
      </c>
      <c r="G57" s="22" t="e">
        <f t="shared" si="0"/>
        <v>#DIV/0!</v>
      </c>
      <c r="I57" t="s">
        <v>23</v>
      </c>
      <c r="J57" s="21">
        <v>0</v>
      </c>
      <c r="K57" s="21">
        <v>0</v>
      </c>
      <c r="L57" s="21">
        <v>0</v>
      </c>
      <c r="M57" s="22" t="e">
        <f t="shared" si="1"/>
        <v>#DIV/0!</v>
      </c>
      <c r="N57" s="22" t="e">
        <f t="shared" si="2"/>
        <v>#DIV/0!</v>
      </c>
      <c r="Q57" t="s">
        <v>23</v>
      </c>
      <c r="R57" s="9" t="e">
        <v>#DIV/0!</v>
      </c>
      <c r="S57" s="9" t="e">
        <v>#DIV/0!</v>
      </c>
      <c r="T57" s="24" t="e">
        <f t="shared" si="3"/>
        <v>#DIV/0!</v>
      </c>
      <c r="U57" s="25">
        <f t="shared" si="4"/>
        <v>0</v>
      </c>
      <c r="V57" s="8"/>
      <c r="W57" s="8"/>
    </row>
    <row r="58" spans="2:23" x14ac:dyDescent="0.2">
      <c r="B58" t="s">
        <v>24</v>
      </c>
      <c r="C58" s="21">
        <v>0</v>
      </c>
      <c r="D58" s="21">
        <v>0</v>
      </c>
      <c r="E58" s="21">
        <v>0</v>
      </c>
      <c r="F58" s="22" t="e">
        <f t="shared" si="0"/>
        <v>#DIV/0!</v>
      </c>
      <c r="G58" s="22" t="e">
        <f t="shared" si="0"/>
        <v>#DIV/0!</v>
      </c>
      <c r="I58" t="s">
        <v>24</v>
      </c>
      <c r="J58" s="21">
        <v>0</v>
      </c>
      <c r="K58" s="21">
        <v>0</v>
      </c>
      <c r="L58" s="21">
        <v>0</v>
      </c>
      <c r="M58" s="22" t="e">
        <f t="shared" si="1"/>
        <v>#DIV/0!</v>
      </c>
      <c r="N58" s="22" t="e">
        <f t="shared" si="2"/>
        <v>#DIV/0!</v>
      </c>
      <c r="Q58" t="s">
        <v>24</v>
      </c>
      <c r="R58" s="9" t="e">
        <v>#DIV/0!</v>
      </c>
      <c r="S58" s="9" t="e">
        <v>#DIV/0!</v>
      </c>
      <c r="T58" s="24" t="e">
        <f t="shared" si="3"/>
        <v>#DIV/0!</v>
      </c>
      <c r="U58" s="25">
        <f t="shared" si="4"/>
        <v>0</v>
      </c>
      <c r="V58" s="8"/>
      <c r="W58" s="8"/>
    </row>
    <row r="59" spans="2:23" x14ac:dyDescent="0.2">
      <c r="B59" t="s">
        <v>25</v>
      </c>
      <c r="C59" s="21">
        <v>61</v>
      </c>
      <c r="D59" s="21">
        <v>45</v>
      </c>
      <c r="E59" s="21">
        <v>14</v>
      </c>
      <c r="F59" s="22">
        <f t="shared" si="0"/>
        <v>0.73770491803278693</v>
      </c>
      <c r="G59" s="22">
        <f t="shared" si="0"/>
        <v>0.31111111111111112</v>
      </c>
      <c r="I59" t="s">
        <v>25</v>
      </c>
      <c r="J59" s="21">
        <v>61</v>
      </c>
      <c r="K59" s="21">
        <v>45</v>
      </c>
      <c r="L59" s="21">
        <v>14</v>
      </c>
      <c r="M59" s="22">
        <f t="shared" si="1"/>
        <v>0.73770491803278693</v>
      </c>
      <c r="N59" s="22">
        <f t="shared" si="2"/>
        <v>0.31111111111111112</v>
      </c>
      <c r="Q59" t="s">
        <v>25</v>
      </c>
      <c r="R59" s="9">
        <v>0.73770491803278693</v>
      </c>
      <c r="S59" s="9">
        <v>7.0000000000000007E-2</v>
      </c>
      <c r="T59" s="24">
        <f t="shared" si="3"/>
        <v>0.80770491803278688</v>
      </c>
      <c r="U59" s="25">
        <f t="shared" si="4"/>
        <v>0.80770491803278688</v>
      </c>
      <c r="V59" s="8"/>
      <c r="W59" s="8"/>
    </row>
    <row r="60" spans="2:23" x14ac:dyDescent="0.2">
      <c r="B60" t="s">
        <v>26</v>
      </c>
      <c r="C60" s="21">
        <v>120</v>
      </c>
      <c r="D60" s="21">
        <v>55</v>
      </c>
      <c r="E60" s="21">
        <v>49</v>
      </c>
      <c r="F60" s="22">
        <f t="shared" si="0"/>
        <v>0.45833333333333331</v>
      </c>
      <c r="G60" s="22">
        <f t="shared" si="0"/>
        <v>0.89090909090909087</v>
      </c>
      <c r="I60" t="s">
        <v>26</v>
      </c>
      <c r="J60" s="21">
        <v>120</v>
      </c>
      <c r="K60" s="21">
        <v>55</v>
      </c>
      <c r="L60" s="21">
        <v>49</v>
      </c>
      <c r="M60" s="22">
        <f t="shared" si="1"/>
        <v>0.45833333333333331</v>
      </c>
      <c r="N60" s="22">
        <f t="shared" si="2"/>
        <v>0.89090909090909087</v>
      </c>
      <c r="Q60" t="s">
        <v>26</v>
      </c>
      <c r="R60" s="9">
        <v>0.45833333333333331</v>
      </c>
      <c r="S60" s="9">
        <v>0.09</v>
      </c>
      <c r="T60" s="24">
        <f t="shared" si="3"/>
        <v>0.54833333333333334</v>
      </c>
      <c r="U60" s="25">
        <f t="shared" si="4"/>
        <v>0.54833333333333334</v>
      </c>
      <c r="V60" s="8"/>
      <c r="W60" s="8"/>
    </row>
    <row r="61" spans="2:23" x14ac:dyDescent="0.2">
      <c r="B61" t="s">
        <v>27</v>
      </c>
      <c r="C61" s="21">
        <v>33</v>
      </c>
      <c r="D61" s="21">
        <v>7</v>
      </c>
      <c r="E61" s="21">
        <v>6</v>
      </c>
      <c r="F61" s="22">
        <f t="shared" si="0"/>
        <v>0.21212121212121213</v>
      </c>
      <c r="G61" s="22">
        <f t="shared" si="0"/>
        <v>0.8571428571428571</v>
      </c>
      <c r="I61" t="s">
        <v>27</v>
      </c>
      <c r="J61" s="21">
        <v>33</v>
      </c>
      <c r="K61" s="21">
        <v>7</v>
      </c>
      <c r="L61" s="21">
        <v>6</v>
      </c>
      <c r="M61" s="22">
        <f t="shared" si="1"/>
        <v>0.21212121212121213</v>
      </c>
      <c r="N61" s="22">
        <f t="shared" si="2"/>
        <v>0.8571428571428571</v>
      </c>
      <c r="Q61" t="s">
        <v>27</v>
      </c>
      <c r="R61" s="9">
        <v>0.21212121212121213</v>
      </c>
      <c r="S61" s="9">
        <v>0.12</v>
      </c>
      <c r="T61" s="24">
        <f t="shared" si="3"/>
        <v>0.33212121212121215</v>
      </c>
      <c r="U61" s="25">
        <f t="shared" si="4"/>
        <v>0.33212121212121215</v>
      </c>
      <c r="V61" s="8"/>
      <c r="W61" s="8"/>
    </row>
    <row r="62" spans="2:23" x14ac:dyDescent="0.2">
      <c r="B62" t="s">
        <v>28</v>
      </c>
      <c r="C62" s="21">
        <v>0</v>
      </c>
      <c r="D62" s="21">
        <v>0</v>
      </c>
      <c r="E62" s="21">
        <v>0</v>
      </c>
      <c r="F62" s="22" t="e">
        <f t="shared" si="0"/>
        <v>#DIV/0!</v>
      </c>
      <c r="G62" s="22" t="e">
        <f t="shared" si="0"/>
        <v>#DIV/0!</v>
      </c>
      <c r="I62" t="s">
        <v>28</v>
      </c>
      <c r="J62" s="21">
        <v>0</v>
      </c>
      <c r="K62" s="21">
        <v>0</v>
      </c>
      <c r="L62" s="21">
        <v>0</v>
      </c>
      <c r="M62" s="22" t="e">
        <f t="shared" si="1"/>
        <v>#DIV/0!</v>
      </c>
      <c r="N62" s="22" t="e">
        <f t="shared" si="2"/>
        <v>#DIV/0!</v>
      </c>
      <c r="Q62" t="s">
        <v>28</v>
      </c>
      <c r="R62" s="9" t="e">
        <v>#DIV/0!</v>
      </c>
      <c r="S62" s="9" t="e">
        <v>#DIV/0!</v>
      </c>
      <c r="T62" s="24" t="e">
        <f t="shared" si="3"/>
        <v>#DIV/0!</v>
      </c>
      <c r="U62" s="25">
        <f t="shared" si="4"/>
        <v>0</v>
      </c>
      <c r="V62" s="8"/>
      <c r="W62" s="8"/>
    </row>
    <row r="63" spans="2:23" x14ac:dyDescent="0.2">
      <c r="B63" t="s">
        <v>29</v>
      </c>
      <c r="C63" s="21">
        <v>0</v>
      </c>
      <c r="D63" s="21">
        <v>0</v>
      </c>
      <c r="E63" s="21">
        <v>0</v>
      </c>
      <c r="F63" s="22" t="e">
        <f t="shared" si="0"/>
        <v>#DIV/0!</v>
      </c>
      <c r="G63" s="22" t="e">
        <f t="shared" si="0"/>
        <v>#DIV/0!</v>
      </c>
      <c r="I63" t="s">
        <v>29</v>
      </c>
      <c r="J63" s="21">
        <v>0</v>
      </c>
      <c r="K63" s="21">
        <v>0</v>
      </c>
      <c r="L63" s="21">
        <v>0</v>
      </c>
      <c r="M63" s="22" t="e">
        <f t="shared" si="1"/>
        <v>#DIV/0!</v>
      </c>
      <c r="N63" s="22" t="e">
        <f t="shared" si="2"/>
        <v>#DIV/0!</v>
      </c>
      <c r="Q63" t="s">
        <v>29</v>
      </c>
      <c r="R63" s="9" t="e">
        <v>#DIV/0!</v>
      </c>
      <c r="S63" s="9" t="e">
        <v>#DIV/0!</v>
      </c>
      <c r="T63" s="24" t="e">
        <f t="shared" si="3"/>
        <v>#DIV/0!</v>
      </c>
      <c r="U63" s="25">
        <f t="shared" si="4"/>
        <v>0</v>
      </c>
      <c r="V63" s="8"/>
      <c r="W63" s="8"/>
    </row>
    <row r="64" spans="2:23" x14ac:dyDescent="0.2">
      <c r="B64" t="s">
        <v>30</v>
      </c>
      <c r="C64" s="21">
        <v>151</v>
      </c>
      <c r="D64" s="21">
        <v>82</v>
      </c>
      <c r="E64" s="21">
        <v>0</v>
      </c>
      <c r="F64" s="22">
        <f t="shared" si="0"/>
        <v>0.54304635761589404</v>
      </c>
      <c r="G64" s="22">
        <f t="shared" si="0"/>
        <v>0</v>
      </c>
      <c r="I64" t="s">
        <v>30</v>
      </c>
      <c r="J64" s="21">
        <v>151</v>
      </c>
      <c r="K64" s="21">
        <v>82</v>
      </c>
      <c r="L64" s="21">
        <v>0</v>
      </c>
      <c r="M64" s="22">
        <f t="shared" si="1"/>
        <v>0.54304635761589404</v>
      </c>
      <c r="N64" s="22">
        <f t="shared" si="2"/>
        <v>0</v>
      </c>
      <c r="Q64" t="s">
        <v>30</v>
      </c>
      <c r="R64" s="9">
        <v>0.54304635761589404</v>
      </c>
      <c r="S64" s="9">
        <v>0</v>
      </c>
      <c r="T64" s="24">
        <f t="shared" si="3"/>
        <v>0.54304635761589404</v>
      </c>
      <c r="U64" s="25">
        <f t="shared" si="4"/>
        <v>0.54304635761589404</v>
      </c>
      <c r="V64" s="8"/>
      <c r="W64" s="8"/>
    </row>
    <row r="65" spans="2:23" x14ac:dyDescent="0.2">
      <c r="B65" t="s">
        <v>31</v>
      </c>
      <c r="C65" s="21">
        <v>43</v>
      </c>
      <c r="D65" s="21">
        <v>4</v>
      </c>
      <c r="E65" s="21">
        <v>4</v>
      </c>
      <c r="F65" s="22">
        <f t="shared" si="0"/>
        <v>9.3023255813953487E-2</v>
      </c>
      <c r="G65" s="22">
        <f t="shared" si="0"/>
        <v>1</v>
      </c>
      <c r="I65" t="s">
        <v>31</v>
      </c>
      <c r="J65" s="21">
        <v>43</v>
      </c>
      <c r="K65" s="21">
        <v>4</v>
      </c>
      <c r="L65" s="21">
        <v>4</v>
      </c>
      <c r="M65" s="22">
        <f t="shared" si="1"/>
        <v>9.3023255813953487E-2</v>
      </c>
      <c r="N65" s="22">
        <f t="shared" si="2"/>
        <v>1</v>
      </c>
      <c r="Q65" t="s">
        <v>31</v>
      </c>
      <c r="R65" s="9">
        <v>9.3023255813953487E-2</v>
      </c>
      <c r="S65" s="9">
        <v>7.0000000000000007E-2</v>
      </c>
      <c r="T65" s="24">
        <f t="shared" si="3"/>
        <v>0.16302325581395349</v>
      </c>
      <c r="U65" s="25">
        <f t="shared" si="4"/>
        <v>0.16302325581395349</v>
      </c>
      <c r="V65" s="8"/>
      <c r="W65" s="8"/>
    </row>
    <row r="66" spans="2:23" x14ac:dyDescent="0.2">
      <c r="B66" t="s">
        <v>32</v>
      </c>
      <c r="C66" s="21">
        <v>0</v>
      </c>
      <c r="D66" s="21">
        <v>111</v>
      </c>
      <c r="E66" s="21">
        <v>1</v>
      </c>
      <c r="F66" s="22" t="e">
        <f t="shared" si="0"/>
        <v>#DIV/0!</v>
      </c>
      <c r="G66" s="22">
        <f t="shared" si="0"/>
        <v>9.0090090090090089E-3</v>
      </c>
      <c r="I66" t="s">
        <v>32</v>
      </c>
      <c r="J66" s="21">
        <v>0</v>
      </c>
      <c r="K66" s="21">
        <v>111</v>
      </c>
      <c r="L66" s="21">
        <v>1</v>
      </c>
      <c r="M66" s="22" t="e">
        <f t="shared" si="1"/>
        <v>#DIV/0!</v>
      </c>
      <c r="N66" s="22">
        <f t="shared" si="2"/>
        <v>9.0090090090090089E-3</v>
      </c>
      <c r="Q66" t="s">
        <v>32</v>
      </c>
      <c r="R66" s="9" t="e">
        <v>#DIV/0!</v>
      </c>
      <c r="S66" s="9">
        <v>9.0090090090090089E-3</v>
      </c>
      <c r="T66" s="24" t="e">
        <f t="shared" si="3"/>
        <v>#DIV/0!</v>
      </c>
      <c r="U66" s="25">
        <f t="shared" si="4"/>
        <v>9.0090090090090089E-3</v>
      </c>
      <c r="V66" s="8"/>
      <c r="W66" s="8"/>
    </row>
    <row r="67" spans="2:23" x14ac:dyDescent="0.2">
      <c r="E67" s="23" t="s">
        <v>74</v>
      </c>
      <c r="F67" s="15" t="e">
        <f>SUM(F35:F66)</f>
        <v>#DIV/0!</v>
      </c>
      <c r="G67" s="15" t="e">
        <f>SUM(G35:G66)</f>
        <v>#DIV/0!</v>
      </c>
      <c r="K67" s="4"/>
      <c r="L67" s="23" t="s">
        <v>74</v>
      </c>
      <c r="M67" s="15" t="e">
        <f>SUM(M35:M66)</f>
        <v>#DIV/0!</v>
      </c>
      <c r="N67" s="15" t="e">
        <f>SUM(N35:N66)</f>
        <v>#DIV/0!</v>
      </c>
      <c r="R67" s="8"/>
      <c r="S67" s="8"/>
      <c r="T67" s="8"/>
      <c r="U67" s="8"/>
      <c r="V67" s="8"/>
      <c r="W67" s="8"/>
    </row>
    <row r="68" spans="2:23" x14ac:dyDescent="0.2">
      <c r="J68" s="6"/>
      <c r="R68" s="8"/>
      <c r="S68" s="8"/>
      <c r="T68" s="8"/>
      <c r="U68" s="8"/>
      <c r="V68" s="8"/>
      <c r="W68" s="8"/>
    </row>
    <row r="69" spans="2:23" x14ac:dyDescent="0.2">
      <c r="J69" s="6"/>
    </row>
    <row r="70" spans="2:23" x14ac:dyDescent="0.2">
      <c r="J70" s="6"/>
    </row>
    <row r="71" spans="2:23" x14ac:dyDescent="0.2">
      <c r="J71" s="6"/>
    </row>
    <row r="72" spans="2:23" ht="20" x14ac:dyDescent="0.2">
      <c r="B72" s="20" t="s">
        <v>17</v>
      </c>
      <c r="C72" s="20" t="s">
        <v>33</v>
      </c>
      <c r="D72" s="20" t="s">
        <v>34</v>
      </c>
      <c r="E72" s="20" t="s">
        <v>35</v>
      </c>
      <c r="F72" s="20" t="s">
        <v>36</v>
      </c>
      <c r="G72" s="20" t="s">
        <v>37</v>
      </c>
      <c r="J72" s="6"/>
    </row>
    <row r="73" spans="2:23" x14ac:dyDescent="0.2">
      <c r="B73" t="s">
        <v>0</v>
      </c>
      <c r="C73" s="21">
        <v>0</v>
      </c>
      <c r="D73" s="21">
        <v>0</v>
      </c>
      <c r="E73" s="21">
        <v>0</v>
      </c>
      <c r="F73" s="22">
        <v>0</v>
      </c>
      <c r="G73" s="22">
        <v>0</v>
      </c>
      <c r="J73" s="6"/>
    </row>
    <row r="74" spans="2:23" x14ac:dyDescent="0.2">
      <c r="B74" t="s">
        <v>1</v>
      </c>
      <c r="C74" s="21">
        <v>36</v>
      </c>
      <c r="D74" s="21">
        <v>4</v>
      </c>
      <c r="E74" s="21">
        <v>0</v>
      </c>
      <c r="F74" s="22">
        <f t="shared" ref="F74:F103" si="5">D74/C74</f>
        <v>0.1111111111111111</v>
      </c>
      <c r="G74" s="22">
        <f t="shared" ref="G74:G104" si="6">E74/D74</f>
        <v>0</v>
      </c>
      <c r="J74" s="6"/>
    </row>
    <row r="75" spans="2:23" x14ac:dyDescent="0.2">
      <c r="B75" t="s">
        <v>2</v>
      </c>
      <c r="C75" s="21">
        <v>96</v>
      </c>
      <c r="D75" s="21">
        <v>81</v>
      </c>
      <c r="E75" s="21">
        <v>77</v>
      </c>
      <c r="F75" s="22">
        <f t="shared" si="5"/>
        <v>0.84375</v>
      </c>
      <c r="G75" s="22">
        <f t="shared" si="6"/>
        <v>0.95061728395061729</v>
      </c>
      <c r="J75" s="6"/>
    </row>
    <row r="76" spans="2:23" x14ac:dyDescent="0.2">
      <c r="B76" t="s">
        <v>3</v>
      </c>
      <c r="C76" s="21">
        <v>29</v>
      </c>
      <c r="D76" s="21">
        <v>7</v>
      </c>
      <c r="E76" s="21">
        <v>6</v>
      </c>
      <c r="F76" s="22">
        <f t="shared" si="5"/>
        <v>0.2413793103448276</v>
      </c>
      <c r="G76" s="22">
        <f t="shared" si="6"/>
        <v>0.8571428571428571</v>
      </c>
      <c r="J76" s="6"/>
    </row>
    <row r="77" spans="2:23" x14ac:dyDescent="0.2">
      <c r="B77" t="s">
        <v>4</v>
      </c>
      <c r="C77" s="21">
        <v>87</v>
      </c>
      <c r="D77" s="21">
        <v>42</v>
      </c>
      <c r="E77" s="21">
        <v>19</v>
      </c>
      <c r="F77" s="22">
        <f t="shared" si="5"/>
        <v>0.48275862068965519</v>
      </c>
      <c r="G77" s="22">
        <f t="shared" si="6"/>
        <v>0.45238095238095238</v>
      </c>
      <c r="J77" s="6"/>
    </row>
    <row r="78" spans="2:23" x14ac:dyDescent="0.2">
      <c r="B78" t="s">
        <v>5</v>
      </c>
      <c r="C78" s="21">
        <v>64</v>
      </c>
      <c r="D78" s="21">
        <v>30</v>
      </c>
      <c r="E78" s="21">
        <v>30</v>
      </c>
      <c r="F78" s="22">
        <f t="shared" si="5"/>
        <v>0.46875</v>
      </c>
      <c r="G78" s="22">
        <f t="shared" si="6"/>
        <v>1</v>
      </c>
      <c r="J78" s="6"/>
    </row>
    <row r="79" spans="2:23" x14ac:dyDescent="0.2">
      <c r="B79" t="s">
        <v>6</v>
      </c>
      <c r="C79" s="21">
        <v>0</v>
      </c>
      <c r="D79" s="21">
        <v>0</v>
      </c>
      <c r="E79" s="21">
        <v>0</v>
      </c>
      <c r="F79" s="22">
        <v>0</v>
      </c>
      <c r="G79" s="22">
        <v>0</v>
      </c>
      <c r="J79" s="6"/>
    </row>
    <row r="80" spans="2:23" x14ac:dyDescent="0.2">
      <c r="B80" t="s">
        <v>7</v>
      </c>
      <c r="C80" s="21">
        <v>155</v>
      </c>
      <c r="D80" s="21">
        <v>79</v>
      </c>
      <c r="E80" s="21">
        <v>54</v>
      </c>
      <c r="F80" s="22">
        <f t="shared" si="5"/>
        <v>0.50967741935483868</v>
      </c>
      <c r="G80" s="22">
        <f t="shared" si="6"/>
        <v>0.68354430379746833</v>
      </c>
      <c r="J80" s="6"/>
    </row>
    <row r="81" spans="2:7" x14ac:dyDescent="0.2">
      <c r="B81" t="s">
        <v>8</v>
      </c>
      <c r="C81" s="21">
        <v>139</v>
      </c>
      <c r="D81" s="21">
        <v>48</v>
      </c>
      <c r="E81" s="21">
        <v>7</v>
      </c>
      <c r="F81" s="22">
        <f t="shared" si="5"/>
        <v>0.34532374100719426</v>
      </c>
      <c r="G81" s="22">
        <f t="shared" si="6"/>
        <v>0.14583333333333334</v>
      </c>
    </row>
    <row r="82" spans="2:7" x14ac:dyDescent="0.2">
      <c r="B82" t="s">
        <v>9</v>
      </c>
      <c r="C82" s="21">
        <v>0</v>
      </c>
      <c r="D82" s="21">
        <v>0</v>
      </c>
      <c r="E82" s="21">
        <v>0</v>
      </c>
      <c r="F82" s="22">
        <v>0</v>
      </c>
      <c r="G82" s="22">
        <v>0</v>
      </c>
    </row>
    <row r="83" spans="2:7" x14ac:dyDescent="0.2">
      <c r="B83" t="s">
        <v>10</v>
      </c>
      <c r="C83" s="21">
        <v>80</v>
      </c>
      <c r="D83" s="21">
        <v>31</v>
      </c>
      <c r="E83" s="21">
        <v>11</v>
      </c>
      <c r="F83" s="22">
        <f t="shared" si="5"/>
        <v>0.38750000000000001</v>
      </c>
      <c r="G83" s="22">
        <f t="shared" si="6"/>
        <v>0.35483870967741937</v>
      </c>
    </row>
    <row r="84" spans="2:7" x14ac:dyDescent="0.2">
      <c r="B84" t="s">
        <v>11</v>
      </c>
      <c r="C84" s="21">
        <v>0</v>
      </c>
      <c r="D84" s="21">
        <v>12</v>
      </c>
      <c r="E84" s="21">
        <v>3</v>
      </c>
      <c r="F84" s="22">
        <v>0</v>
      </c>
      <c r="G84" s="22">
        <f t="shared" si="6"/>
        <v>0.25</v>
      </c>
    </row>
    <row r="85" spans="2:7" x14ac:dyDescent="0.2">
      <c r="B85" t="s">
        <v>12</v>
      </c>
      <c r="C85" s="21">
        <v>39</v>
      </c>
      <c r="D85" s="21">
        <v>7</v>
      </c>
      <c r="E85" s="21">
        <v>1</v>
      </c>
      <c r="F85" s="22">
        <f t="shared" si="5"/>
        <v>0.17948717948717949</v>
      </c>
      <c r="G85" s="22">
        <f t="shared" si="6"/>
        <v>0.14285714285714285</v>
      </c>
    </row>
    <row r="86" spans="2:7" x14ac:dyDescent="0.2">
      <c r="B86" t="s">
        <v>13</v>
      </c>
      <c r="C86" s="21">
        <v>138</v>
      </c>
      <c r="D86" s="21">
        <v>64</v>
      </c>
      <c r="E86" s="21">
        <v>17</v>
      </c>
      <c r="F86" s="22">
        <f t="shared" si="5"/>
        <v>0.46376811594202899</v>
      </c>
      <c r="G86" s="22">
        <f t="shared" si="6"/>
        <v>0.265625</v>
      </c>
    </row>
    <row r="87" spans="2:7" x14ac:dyDescent="0.2">
      <c r="B87" t="s">
        <v>14</v>
      </c>
      <c r="C87" s="21">
        <v>32</v>
      </c>
      <c r="D87" s="21">
        <v>0</v>
      </c>
      <c r="E87" s="21">
        <v>0</v>
      </c>
      <c r="F87" s="22">
        <f t="shared" si="5"/>
        <v>0</v>
      </c>
      <c r="G87" s="22">
        <v>0</v>
      </c>
    </row>
    <row r="88" spans="2:7" x14ac:dyDescent="0.2">
      <c r="B88" t="s">
        <v>15</v>
      </c>
      <c r="C88" s="21">
        <v>31</v>
      </c>
      <c r="D88" s="21">
        <v>7</v>
      </c>
      <c r="E88" s="21">
        <v>7</v>
      </c>
      <c r="F88" s="22">
        <f t="shared" si="5"/>
        <v>0.22580645161290322</v>
      </c>
      <c r="G88" s="22">
        <f t="shared" si="6"/>
        <v>1</v>
      </c>
    </row>
    <row r="89" spans="2:7" x14ac:dyDescent="0.2">
      <c r="B89" t="s">
        <v>16</v>
      </c>
      <c r="C89" s="21">
        <v>144</v>
      </c>
      <c r="D89" s="21">
        <v>15</v>
      </c>
      <c r="E89" s="21">
        <v>2</v>
      </c>
      <c r="F89" s="22">
        <f t="shared" si="5"/>
        <v>0.10416666666666667</v>
      </c>
      <c r="G89" s="22">
        <f t="shared" si="6"/>
        <v>0.13333333333333333</v>
      </c>
    </row>
    <row r="90" spans="2:7" x14ac:dyDescent="0.2">
      <c r="B90" t="s">
        <v>18</v>
      </c>
      <c r="C90" s="21">
        <v>0</v>
      </c>
      <c r="D90" s="21">
        <v>0</v>
      </c>
      <c r="E90" s="21">
        <v>0</v>
      </c>
      <c r="F90" s="22">
        <v>0</v>
      </c>
      <c r="G90" s="22">
        <v>0</v>
      </c>
    </row>
    <row r="91" spans="2:7" x14ac:dyDescent="0.2">
      <c r="B91" t="s">
        <v>19</v>
      </c>
      <c r="C91" s="21">
        <v>157</v>
      </c>
      <c r="D91" s="21">
        <v>105</v>
      </c>
      <c r="E91" s="21">
        <v>104</v>
      </c>
      <c r="F91" s="22">
        <f t="shared" si="5"/>
        <v>0.66878980891719741</v>
      </c>
      <c r="G91" s="22">
        <f t="shared" si="6"/>
        <v>0.99047619047619051</v>
      </c>
    </row>
    <row r="92" spans="2:7" x14ac:dyDescent="0.2">
      <c r="B92" t="s">
        <v>20</v>
      </c>
      <c r="C92" s="21">
        <v>52</v>
      </c>
      <c r="D92" s="21">
        <v>24</v>
      </c>
      <c r="E92" s="21">
        <v>9</v>
      </c>
      <c r="F92" s="22">
        <f t="shared" si="5"/>
        <v>0.46153846153846156</v>
      </c>
      <c r="G92" s="22">
        <f t="shared" si="6"/>
        <v>0.375</v>
      </c>
    </row>
    <row r="93" spans="2:7" x14ac:dyDescent="0.2">
      <c r="B93" t="s">
        <v>21</v>
      </c>
      <c r="C93" s="21">
        <v>85</v>
      </c>
      <c r="D93" s="21">
        <v>14</v>
      </c>
      <c r="E93" s="21">
        <v>8</v>
      </c>
      <c r="F93" s="22">
        <f t="shared" si="5"/>
        <v>0.16470588235294117</v>
      </c>
      <c r="G93" s="22">
        <f t="shared" si="6"/>
        <v>0.5714285714285714</v>
      </c>
    </row>
    <row r="94" spans="2:7" x14ac:dyDescent="0.2">
      <c r="B94" t="s">
        <v>22</v>
      </c>
      <c r="C94" s="21">
        <v>152</v>
      </c>
      <c r="D94" s="21">
        <v>146</v>
      </c>
      <c r="E94" s="21">
        <v>35</v>
      </c>
      <c r="F94" s="22">
        <f t="shared" si="5"/>
        <v>0.96052631578947367</v>
      </c>
      <c r="G94" s="22">
        <f t="shared" si="6"/>
        <v>0.23972602739726026</v>
      </c>
    </row>
    <row r="95" spans="2:7" x14ac:dyDescent="0.2">
      <c r="B95" t="s">
        <v>23</v>
      </c>
      <c r="C95" s="21">
        <v>0</v>
      </c>
      <c r="D95" s="21">
        <v>0</v>
      </c>
      <c r="E95" s="21">
        <v>0</v>
      </c>
      <c r="F95" s="22">
        <v>0</v>
      </c>
      <c r="G95" s="22">
        <v>0</v>
      </c>
    </row>
    <row r="96" spans="2:7" x14ac:dyDescent="0.2">
      <c r="B96" t="s">
        <v>24</v>
      </c>
      <c r="C96" s="21">
        <v>0</v>
      </c>
      <c r="D96" s="21">
        <v>0</v>
      </c>
      <c r="E96" s="21">
        <v>0</v>
      </c>
      <c r="F96" s="22">
        <v>0</v>
      </c>
      <c r="G96" s="22">
        <v>0</v>
      </c>
    </row>
    <row r="97" spans="2:7" x14ac:dyDescent="0.2">
      <c r="B97" t="s">
        <v>25</v>
      </c>
      <c r="C97" s="21">
        <v>61</v>
      </c>
      <c r="D97" s="21">
        <v>45</v>
      </c>
      <c r="E97" s="21">
        <v>14</v>
      </c>
      <c r="F97" s="22">
        <f t="shared" si="5"/>
        <v>0.73770491803278693</v>
      </c>
      <c r="G97" s="22">
        <f t="shared" si="6"/>
        <v>0.31111111111111112</v>
      </c>
    </row>
    <row r="98" spans="2:7" x14ac:dyDescent="0.2">
      <c r="B98" t="s">
        <v>26</v>
      </c>
      <c r="C98" s="21">
        <v>120</v>
      </c>
      <c r="D98" s="21">
        <v>55</v>
      </c>
      <c r="E98" s="21">
        <v>49</v>
      </c>
      <c r="F98" s="22">
        <f t="shared" si="5"/>
        <v>0.45833333333333331</v>
      </c>
      <c r="G98" s="22">
        <f t="shared" si="6"/>
        <v>0.89090909090909087</v>
      </c>
    </row>
    <row r="99" spans="2:7" x14ac:dyDescent="0.2">
      <c r="B99" t="s">
        <v>27</v>
      </c>
      <c r="C99" s="21">
        <v>33</v>
      </c>
      <c r="D99" s="21">
        <v>7</v>
      </c>
      <c r="E99" s="21">
        <v>6</v>
      </c>
      <c r="F99" s="22">
        <f t="shared" si="5"/>
        <v>0.21212121212121213</v>
      </c>
      <c r="G99" s="22">
        <f t="shared" si="6"/>
        <v>0.8571428571428571</v>
      </c>
    </row>
    <row r="100" spans="2:7" x14ac:dyDescent="0.2">
      <c r="B100" t="s">
        <v>28</v>
      </c>
      <c r="C100" s="21">
        <v>0</v>
      </c>
      <c r="D100" s="21">
        <v>0</v>
      </c>
      <c r="E100" s="21">
        <v>0</v>
      </c>
      <c r="F100" s="22">
        <v>0</v>
      </c>
      <c r="G100" s="22">
        <v>0</v>
      </c>
    </row>
    <row r="101" spans="2:7" x14ac:dyDescent="0.2">
      <c r="B101" t="s">
        <v>29</v>
      </c>
      <c r="C101" s="21">
        <v>0</v>
      </c>
      <c r="D101" s="21">
        <v>0</v>
      </c>
      <c r="E101" s="21">
        <v>0</v>
      </c>
      <c r="F101" s="22">
        <v>0</v>
      </c>
      <c r="G101" s="22">
        <v>0</v>
      </c>
    </row>
    <row r="102" spans="2:7" x14ac:dyDescent="0.2">
      <c r="B102" t="s">
        <v>30</v>
      </c>
      <c r="C102" s="21">
        <v>151</v>
      </c>
      <c r="D102" s="21">
        <v>82</v>
      </c>
      <c r="E102" s="21">
        <v>0</v>
      </c>
      <c r="F102" s="22">
        <f t="shared" si="5"/>
        <v>0.54304635761589404</v>
      </c>
      <c r="G102" s="22">
        <f t="shared" si="6"/>
        <v>0</v>
      </c>
    </row>
    <row r="103" spans="2:7" x14ac:dyDescent="0.2">
      <c r="B103" t="s">
        <v>31</v>
      </c>
      <c r="C103" s="21">
        <v>43</v>
      </c>
      <c r="D103" s="21">
        <v>4</v>
      </c>
      <c r="E103" s="21">
        <v>4</v>
      </c>
      <c r="F103" s="22">
        <f t="shared" si="5"/>
        <v>9.3023255813953487E-2</v>
      </c>
      <c r="G103" s="22">
        <f t="shared" si="6"/>
        <v>1</v>
      </c>
    </row>
    <row r="104" spans="2:7" x14ac:dyDescent="0.2">
      <c r="B104" t="s">
        <v>32</v>
      </c>
      <c r="C104" s="21">
        <v>0</v>
      </c>
      <c r="D104" s="21">
        <v>111</v>
      </c>
      <c r="E104" s="21">
        <v>1</v>
      </c>
      <c r="F104" s="22">
        <v>0</v>
      </c>
      <c r="G104" s="22">
        <f t="shared" si="6"/>
        <v>9.0090090090090089E-3</v>
      </c>
    </row>
  </sheetData>
  <dataValidations count="1">
    <dataValidation type="list" allowBlank="1" showInputMessage="1" showErrorMessage="1" sqref="B32" xr:uid="{BC4C510F-4CCE-5349-96CD-DE1CE8B7869A}">
      <formula1>$M$34:$M$48</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21FC-DFFD-1444-93FF-6DFAAF2E12C7}">
  <sheetPr>
    <tabColor theme="4" tint="0.59999389629810485"/>
  </sheetPr>
  <dimension ref="B22:G47"/>
  <sheetViews>
    <sheetView showGridLines="0" workbookViewId="0">
      <selection activeCell="K36" sqref="K36"/>
    </sheetView>
  </sheetViews>
  <sheetFormatPr baseColWidth="10" defaultRowHeight="16" x14ac:dyDescent="0.2"/>
  <cols>
    <col min="2" max="2" width="13" customWidth="1"/>
    <col min="3" max="3" width="16.83203125" customWidth="1"/>
    <col min="4" max="4" width="8.1640625" customWidth="1"/>
    <col min="6" max="6" width="16.83203125" customWidth="1"/>
    <col min="7" max="7" width="14" customWidth="1"/>
  </cols>
  <sheetData>
    <row r="22" spans="2:7" ht="19" x14ac:dyDescent="0.2">
      <c r="B22" s="26" t="s">
        <v>55</v>
      </c>
      <c r="C22" s="26" t="s">
        <v>52</v>
      </c>
      <c r="D22" s="26" t="s">
        <v>53</v>
      </c>
      <c r="F22" s="26" t="s">
        <v>55</v>
      </c>
      <c r="G22" s="13" t="str">
        <f>B24</f>
        <v>A2199</v>
      </c>
    </row>
    <row r="23" spans="2:7" ht="19" x14ac:dyDescent="0.2">
      <c r="B23" s="12" t="s">
        <v>56</v>
      </c>
      <c r="C23" t="s">
        <v>42</v>
      </c>
      <c r="D23" s="11">
        <v>1.58</v>
      </c>
      <c r="F23" s="26" t="s">
        <v>54</v>
      </c>
      <c r="G23" s="14" t="e" cm="1">
        <f t="array" aca="1" ref="G23" ca="1">BUSCAV($G$22,$B$22:$D$32,2,0)</f>
        <v>#NAME?</v>
      </c>
    </row>
    <row r="24" spans="2:7" ht="19" x14ac:dyDescent="0.2">
      <c r="B24" s="12" t="s">
        <v>57</v>
      </c>
      <c r="C24" t="s">
        <v>43</v>
      </c>
      <c r="D24" s="11">
        <v>3.53</v>
      </c>
      <c r="F24" s="26" t="s">
        <v>53</v>
      </c>
      <c r="G24" s="14" t="e" cm="1">
        <f t="array" aca="1" ref="G24" ca="1">BUSCAV($G$22,$B$22:$D$32,3,0)</f>
        <v>#NAME?</v>
      </c>
    </row>
    <row r="25" spans="2:7" x14ac:dyDescent="0.2">
      <c r="B25" s="12" t="s">
        <v>58</v>
      </c>
      <c r="C25" t="s">
        <v>44</v>
      </c>
      <c r="D25" s="11">
        <v>3.49</v>
      </c>
      <c r="G25" s="14"/>
    </row>
    <row r="26" spans="2:7" x14ac:dyDescent="0.2">
      <c r="B26" s="12" t="s">
        <v>59</v>
      </c>
      <c r="C26" t="s">
        <v>45</v>
      </c>
      <c r="D26" s="11">
        <v>3.55</v>
      </c>
      <c r="G26" s="14"/>
    </row>
    <row r="27" spans="2:7" x14ac:dyDescent="0.2">
      <c r="B27" s="12" t="s">
        <v>60</v>
      </c>
      <c r="C27" t="s">
        <v>46</v>
      </c>
      <c r="D27" s="11">
        <v>2.35</v>
      </c>
      <c r="G27" s="14"/>
    </row>
    <row r="28" spans="2:7" x14ac:dyDescent="0.2">
      <c r="B28" s="12" t="s">
        <v>61</v>
      </c>
      <c r="C28" t="s">
        <v>47</v>
      </c>
      <c r="D28" s="11">
        <v>2.12</v>
      </c>
      <c r="G28" s="14"/>
    </row>
    <row r="29" spans="2:7" x14ac:dyDescent="0.2">
      <c r="B29" s="12" t="s">
        <v>62</v>
      </c>
      <c r="C29" t="s">
        <v>48</v>
      </c>
      <c r="D29" s="11">
        <v>1.78</v>
      </c>
      <c r="G29" s="14"/>
    </row>
    <row r="30" spans="2:7" x14ac:dyDescent="0.2">
      <c r="B30" s="12" t="s">
        <v>63</v>
      </c>
      <c r="C30" t="s">
        <v>49</v>
      </c>
      <c r="D30" s="11">
        <v>3.16</v>
      </c>
      <c r="G30" s="14"/>
    </row>
    <row r="31" spans="2:7" x14ac:dyDescent="0.2">
      <c r="B31" s="12" t="s">
        <v>64</v>
      </c>
      <c r="C31" t="s">
        <v>50</v>
      </c>
      <c r="D31" s="11">
        <v>1.76</v>
      </c>
      <c r="G31" s="14"/>
    </row>
    <row r="32" spans="2:7" x14ac:dyDescent="0.2">
      <c r="B32" s="12" t="s">
        <v>65</v>
      </c>
      <c r="C32" t="s">
        <v>51</v>
      </c>
      <c r="D32" s="11">
        <v>3.95</v>
      </c>
      <c r="G32" s="14"/>
    </row>
    <row r="33" spans="2:7" x14ac:dyDescent="0.2">
      <c r="G33" s="14"/>
    </row>
    <row r="34" spans="2:7" x14ac:dyDescent="0.2">
      <c r="G34" s="14"/>
    </row>
    <row r="35" spans="2:7" x14ac:dyDescent="0.2">
      <c r="G35" s="14"/>
    </row>
    <row r="36" spans="2:7" x14ac:dyDescent="0.2">
      <c r="G36" s="14"/>
    </row>
    <row r="37" spans="2:7" ht="19" x14ac:dyDescent="0.2">
      <c r="B37" s="26" t="s">
        <v>55</v>
      </c>
      <c r="C37" s="26" t="s">
        <v>52</v>
      </c>
      <c r="D37" s="26" t="s">
        <v>53</v>
      </c>
      <c r="F37" s="26" t="s">
        <v>55</v>
      </c>
      <c r="G37" s="13" t="str">
        <f>B39</f>
        <v>A2199</v>
      </c>
    </row>
    <row r="38" spans="2:7" ht="19" x14ac:dyDescent="0.2">
      <c r="B38" s="12" t="s">
        <v>56</v>
      </c>
      <c r="C38" t="s">
        <v>42</v>
      </c>
      <c r="D38" s="11">
        <v>1.58</v>
      </c>
      <c r="F38" s="26" t="s">
        <v>54</v>
      </c>
      <c r="G38" s="14" t="str">
        <f>VLOOKUP($G$22,$B$22:$D$32,2,0)</f>
        <v>Jugo de naranja</v>
      </c>
    </row>
    <row r="39" spans="2:7" ht="19" x14ac:dyDescent="0.2">
      <c r="B39" s="12" t="s">
        <v>57</v>
      </c>
      <c r="C39" t="s">
        <v>43</v>
      </c>
      <c r="D39" s="11">
        <v>3.53</v>
      </c>
      <c r="F39" s="26" t="s">
        <v>53</v>
      </c>
      <c r="G39" s="14">
        <f>VLOOKUP($G$22,$B$22:$D$32,3,0)</f>
        <v>3.53</v>
      </c>
    </row>
    <row r="40" spans="2:7" x14ac:dyDescent="0.2">
      <c r="B40" s="12" t="s">
        <v>58</v>
      </c>
      <c r="C40" t="s">
        <v>44</v>
      </c>
      <c r="D40" s="11">
        <v>3.49</v>
      </c>
    </row>
    <row r="41" spans="2:7" x14ac:dyDescent="0.2">
      <c r="B41" s="12" t="s">
        <v>59</v>
      </c>
      <c r="C41" t="s">
        <v>45</v>
      </c>
      <c r="D41" s="11">
        <v>3.55</v>
      </c>
    </row>
    <row r="42" spans="2:7" x14ac:dyDescent="0.2">
      <c r="B42" s="12" t="s">
        <v>60</v>
      </c>
      <c r="C42" t="s">
        <v>46</v>
      </c>
      <c r="D42" s="11">
        <v>2.35</v>
      </c>
    </row>
    <row r="43" spans="2:7" x14ac:dyDescent="0.2">
      <c r="B43" s="12" t="s">
        <v>61</v>
      </c>
      <c r="C43" t="s">
        <v>47</v>
      </c>
      <c r="D43" s="11">
        <v>2.12</v>
      </c>
    </row>
    <row r="44" spans="2:7" x14ac:dyDescent="0.2">
      <c r="B44" s="12" t="s">
        <v>62</v>
      </c>
      <c r="C44" t="s">
        <v>48</v>
      </c>
      <c r="D44" s="11">
        <v>1.78</v>
      </c>
    </row>
    <row r="45" spans="2:7" x14ac:dyDescent="0.2">
      <c r="B45" s="12" t="s">
        <v>63</v>
      </c>
      <c r="C45" t="s">
        <v>49</v>
      </c>
      <c r="D45" s="11">
        <v>3.16</v>
      </c>
    </row>
    <row r="46" spans="2:7" x14ac:dyDescent="0.2">
      <c r="B46" s="12" t="s">
        <v>64</v>
      </c>
      <c r="C46" t="s">
        <v>50</v>
      </c>
      <c r="D46" s="11">
        <v>1.76</v>
      </c>
    </row>
    <row r="47" spans="2:7" x14ac:dyDescent="0.2">
      <c r="B47" s="12" t="s">
        <v>65</v>
      </c>
      <c r="C47" t="s">
        <v>51</v>
      </c>
      <c r="D47" s="11">
        <v>3.95</v>
      </c>
    </row>
  </sheetData>
  <phoneticPr fontId="1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B93FC-CBBB-2C4A-A063-069D82600FCF}">
  <sheetPr>
    <tabColor theme="4" tint="0.39997558519241921"/>
  </sheetPr>
  <dimension ref="B30:AD41"/>
  <sheetViews>
    <sheetView showGridLines="0" zoomScale="98" workbookViewId="0">
      <selection activeCell="W25" sqref="W25"/>
    </sheetView>
  </sheetViews>
  <sheetFormatPr baseColWidth="10" defaultColWidth="8" defaultRowHeight="16" x14ac:dyDescent="0.2"/>
  <cols>
    <col min="2" max="2" width="13" customWidth="1"/>
    <col min="3" max="3" width="16.83203125" customWidth="1"/>
    <col min="4" max="4" width="8.1640625" customWidth="1"/>
    <col min="6" max="6" width="16.83203125" customWidth="1"/>
    <col min="7" max="7" width="12.1640625" customWidth="1"/>
    <col min="12" max="12" width="13" customWidth="1"/>
    <col min="13" max="13" width="16.83203125" customWidth="1"/>
    <col min="14" max="14" width="8.1640625" customWidth="1"/>
    <col min="15" max="15" width="14.1640625" customWidth="1"/>
    <col min="18" max="18" width="4.5" customWidth="1"/>
    <col min="19" max="19" width="4.6640625" customWidth="1"/>
    <col min="21" max="21" width="2.33203125" customWidth="1"/>
    <col min="22" max="22" width="13" customWidth="1"/>
    <col min="23" max="23" width="16.83203125" customWidth="1"/>
    <col min="24" max="24" width="8.1640625" customWidth="1"/>
    <col min="25" max="25" width="7.33203125" customWidth="1"/>
    <col min="26" max="26" width="14.1640625" customWidth="1"/>
    <col min="29" max="29" width="4.5" customWidth="1"/>
    <col min="30" max="30" width="4.6640625" customWidth="1"/>
  </cols>
  <sheetData>
    <row r="30" spans="2:30" ht="19" x14ac:dyDescent="0.2">
      <c r="B30" s="10" t="s">
        <v>55</v>
      </c>
      <c r="C30" s="10" t="s">
        <v>52</v>
      </c>
      <c r="D30" s="10" t="s">
        <v>53</v>
      </c>
      <c r="F30" s="10" t="s">
        <v>55</v>
      </c>
      <c r="G30" s="13" t="str">
        <f>B31</f>
        <v>A2198</v>
      </c>
      <c r="L30" s="10" t="s">
        <v>55</v>
      </c>
      <c r="M30" s="10" t="s">
        <v>52</v>
      </c>
      <c r="N30" s="10" t="s">
        <v>53</v>
      </c>
      <c r="O30" s="10" t="s">
        <v>68</v>
      </c>
      <c r="V30" s="10" t="s">
        <v>55</v>
      </c>
      <c r="W30" s="10" t="s">
        <v>52</v>
      </c>
      <c r="X30" s="10" t="s">
        <v>53</v>
      </c>
      <c r="Y30" s="10" t="s">
        <v>67</v>
      </c>
      <c r="Z30" s="10" t="s">
        <v>68</v>
      </c>
    </row>
    <row r="31" spans="2:30" ht="19" x14ac:dyDescent="0.2">
      <c r="B31" s="12" t="s">
        <v>56</v>
      </c>
      <c r="C31" t="s">
        <v>42</v>
      </c>
      <c r="D31" s="11">
        <v>1.58</v>
      </c>
      <c r="F31" s="10" t="s">
        <v>54</v>
      </c>
      <c r="G31" s="14" t="str">
        <f>VLOOKUP($G$30,$B$30:$D$40,2,0)</f>
        <v>Agua mineral</v>
      </c>
      <c r="L31" s="12" t="s">
        <v>56</v>
      </c>
      <c r="M31" t="s">
        <v>42</v>
      </c>
      <c r="N31" s="16">
        <v>1.58</v>
      </c>
      <c r="O31" s="17" t="e">
        <f>N31+#REF!</f>
        <v>#REF!</v>
      </c>
      <c r="V31" s="12" t="s">
        <v>56</v>
      </c>
      <c r="W31" t="s">
        <v>42</v>
      </c>
      <c r="X31" s="16">
        <v>1.58</v>
      </c>
      <c r="Y31" s="19">
        <f>X31*$AD$32</f>
        <v>0.25280000000000002</v>
      </c>
      <c r="Z31" s="6">
        <f t="shared" ref="Z31:Z40" si="0">X31+Y31</f>
        <v>1.8328000000000002</v>
      </c>
    </row>
    <row r="32" spans="2:30" ht="19" x14ac:dyDescent="0.2">
      <c r="B32" s="12" t="s">
        <v>57</v>
      </c>
      <c r="C32" t="s">
        <v>43</v>
      </c>
      <c r="D32" s="11">
        <v>3.53</v>
      </c>
      <c r="F32" s="10" t="s">
        <v>53</v>
      </c>
      <c r="G32" s="14" t="e">
        <f>VLOOKUP($G$30,$B$30:$D$40,4,0)</f>
        <v>#REF!</v>
      </c>
      <c r="L32" s="12" t="s">
        <v>57</v>
      </c>
      <c r="M32" t="s">
        <v>43</v>
      </c>
      <c r="N32" s="16">
        <v>3.53</v>
      </c>
      <c r="O32" s="17" t="e">
        <f>N32+#REF!</f>
        <v>#REF!</v>
      </c>
      <c r="R32" s="10" t="s">
        <v>67</v>
      </c>
      <c r="S32" s="15">
        <v>0.16</v>
      </c>
      <c r="V32" s="12" t="s">
        <v>57</v>
      </c>
      <c r="W32" t="s">
        <v>43</v>
      </c>
      <c r="X32" s="16">
        <v>3.53</v>
      </c>
      <c r="Y32" s="19">
        <f t="shared" ref="Y32:Y40" si="1">X32*$S$32</f>
        <v>0.56479999999999997</v>
      </c>
      <c r="Z32" s="6">
        <f t="shared" si="0"/>
        <v>4.0947999999999993</v>
      </c>
      <c r="AC32" s="10" t="s">
        <v>67</v>
      </c>
      <c r="AD32" s="15">
        <v>0.16</v>
      </c>
    </row>
    <row r="33" spans="2:26" x14ac:dyDescent="0.2">
      <c r="B33" s="12" t="s">
        <v>58</v>
      </c>
      <c r="C33" t="s">
        <v>44</v>
      </c>
      <c r="D33" s="11">
        <v>3.49</v>
      </c>
      <c r="L33" s="12" t="s">
        <v>58</v>
      </c>
      <c r="M33" t="s">
        <v>44</v>
      </c>
      <c r="N33" s="16">
        <v>3.49</v>
      </c>
      <c r="O33" s="17" t="e">
        <f>N33+#REF!</f>
        <v>#REF!</v>
      </c>
      <c r="V33" s="12" t="s">
        <v>58</v>
      </c>
      <c r="W33" t="s">
        <v>44</v>
      </c>
      <c r="X33" s="16">
        <v>3.49</v>
      </c>
      <c r="Y33" s="19">
        <f t="shared" si="1"/>
        <v>0.55840000000000001</v>
      </c>
      <c r="Z33" s="6">
        <f t="shared" si="0"/>
        <v>4.0484</v>
      </c>
    </row>
    <row r="34" spans="2:26" x14ac:dyDescent="0.2">
      <c r="B34" s="12" t="s">
        <v>59</v>
      </c>
      <c r="C34" t="s">
        <v>45</v>
      </c>
      <c r="D34" s="11">
        <v>3.55</v>
      </c>
      <c r="L34" s="12" t="s">
        <v>59</v>
      </c>
      <c r="M34" t="s">
        <v>45</v>
      </c>
      <c r="N34" s="16">
        <v>3.55</v>
      </c>
      <c r="O34" s="17" t="e">
        <f>N34+#REF!</f>
        <v>#REF!</v>
      </c>
      <c r="V34" s="12" t="s">
        <v>59</v>
      </c>
      <c r="W34" t="s">
        <v>45</v>
      </c>
      <c r="X34" s="16">
        <v>3.55</v>
      </c>
      <c r="Y34" s="19">
        <f t="shared" si="1"/>
        <v>0.56799999999999995</v>
      </c>
      <c r="Z34" s="6">
        <f t="shared" si="0"/>
        <v>4.1179999999999994</v>
      </c>
    </row>
    <row r="35" spans="2:26" x14ac:dyDescent="0.2">
      <c r="B35" s="12" t="s">
        <v>60</v>
      </c>
      <c r="C35" t="s">
        <v>46</v>
      </c>
      <c r="D35" s="11">
        <v>2.35</v>
      </c>
      <c r="L35" s="12" t="s">
        <v>60</v>
      </c>
      <c r="M35" t="s">
        <v>46</v>
      </c>
      <c r="N35" s="16">
        <v>2.35</v>
      </c>
      <c r="O35" s="17" t="e">
        <f>N35+#REF!</f>
        <v>#REF!</v>
      </c>
      <c r="V35" s="12" t="s">
        <v>60</v>
      </c>
      <c r="W35" t="s">
        <v>46</v>
      </c>
      <c r="X35" s="16">
        <v>2.35</v>
      </c>
      <c r="Y35" s="19">
        <f t="shared" si="1"/>
        <v>0.376</v>
      </c>
      <c r="Z35" s="6">
        <f t="shared" si="0"/>
        <v>2.726</v>
      </c>
    </row>
    <row r="36" spans="2:26" x14ac:dyDescent="0.2">
      <c r="B36" s="12" t="s">
        <v>61</v>
      </c>
      <c r="C36" t="s">
        <v>47</v>
      </c>
      <c r="D36" s="11">
        <v>2.12</v>
      </c>
      <c r="L36" s="12" t="s">
        <v>61</v>
      </c>
      <c r="M36" t="s">
        <v>47</v>
      </c>
      <c r="N36" s="16">
        <v>2.12</v>
      </c>
      <c r="O36" s="17" t="e">
        <f>N36+#REF!</f>
        <v>#REF!</v>
      </c>
      <c r="V36" s="12" t="s">
        <v>61</v>
      </c>
      <c r="W36" t="s">
        <v>47</v>
      </c>
      <c r="X36" s="16">
        <v>2.12</v>
      </c>
      <c r="Y36" s="19">
        <f t="shared" si="1"/>
        <v>0.3392</v>
      </c>
      <c r="Z36" s="6">
        <f t="shared" si="0"/>
        <v>2.4592000000000001</v>
      </c>
    </row>
    <row r="37" spans="2:26" x14ac:dyDescent="0.2">
      <c r="B37" s="12" t="s">
        <v>62</v>
      </c>
      <c r="C37" t="s">
        <v>48</v>
      </c>
      <c r="D37" s="11">
        <v>1.78</v>
      </c>
      <c r="L37" s="12" t="s">
        <v>62</v>
      </c>
      <c r="M37" t="s">
        <v>48</v>
      </c>
      <c r="N37" s="16">
        <v>1.78</v>
      </c>
      <c r="O37" s="17" t="e">
        <f>N37+#REF!</f>
        <v>#REF!</v>
      </c>
      <c r="V37" s="12" t="s">
        <v>62</v>
      </c>
      <c r="W37" t="s">
        <v>48</v>
      </c>
      <c r="X37" s="16">
        <v>1.78</v>
      </c>
      <c r="Y37" s="19">
        <f t="shared" si="1"/>
        <v>0.2848</v>
      </c>
      <c r="Z37" s="6">
        <f t="shared" si="0"/>
        <v>2.0648</v>
      </c>
    </row>
    <row r="38" spans="2:26" x14ac:dyDescent="0.2">
      <c r="B38" s="12" t="s">
        <v>63</v>
      </c>
      <c r="C38" t="s">
        <v>49</v>
      </c>
      <c r="D38" s="11">
        <v>3.16</v>
      </c>
      <c r="L38" s="12" t="s">
        <v>63</v>
      </c>
      <c r="M38" t="s">
        <v>49</v>
      </c>
      <c r="N38" s="16">
        <v>3.16</v>
      </c>
      <c r="O38" s="17" t="e">
        <f>N38+#REF!</f>
        <v>#REF!</v>
      </c>
      <c r="V38" s="12" t="s">
        <v>63</v>
      </c>
      <c r="W38" t="s">
        <v>49</v>
      </c>
      <c r="X38" s="16">
        <v>3.16</v>
      </c>
      <c r="Y38" s="19">
        <f t="shared" si="1"/>
        <v>0.50560000000000005</v>
      </c>
      <c r="Z38" s="6">
        <f t="shared" si="0"/>
        <v>3.6656000000000004</v>
      </c>
    </row>
    <row r="39" spans="2:26" x14ac:dyDescent="0.2">
      <c r="B39" s="12" t="s">
        <v>64</v>
      </c>
      <c r="C39" t="s">
        <v>50</v>
      </c>
      <c r="D39" s="11">
        <v>1.76</v>
      </c>
      <c r="L39" s="12" t="s">
        <v>64</v>
      </c>
      <c r="M39" t="s">
        <v>50</v>
      </c>
      <c r="N39" s="16">
        <v>1.76</v>
      </c>
      <c r="O39" s="17" t="e">
        <f>N39+#REF!</f>
        <v>#REF!</v>
      </c>
      <c r="V39" s="12" t="s">
        <v>64</v>
      </c>
      <c r="W39" t="s">
        <v>50</v>
      </c>
      <c r="X39" s="16">
        <v>1.76</v>
      </c>
      <c r="Y39" s="19">
        <f t="shared" si="1"/>
        <v>0.28160000000000002</v>
      </c>
      <c r="Z39" s="6">
        <f t="shared" si="0"/>
        <v>2.0415999999999999</v>
      </c>
    </row>
    <row r="40" spans="2:26" x14ac:dyDescent="0.2">
      <c r="B40" s="12" t="s">
        <v>65</v>
      </c>
      <c r="C40" t="s">
        <v>51</v>
      </c>
      <c r="D40" s="11">
        <v>3.95</v>
      </c>
      <c r="L40" s="12" t="s">
        <v>65</v>
      </c>
      <c r="M40" t="s">
        <v>51</v>
      </c>
      <c r="N40" s="16">
        <v>3.95</v>
      </c>
      <c r="O40" s="17" t="e">
        <f>N40+#REF!</f>
        <v>#REF!</v>
      </c>
      <c r="V40" s="12" t="s">
        <v>65</v>
      </c>
      <c r="W40" t="s">
        <v>51</v>
      </c>
      <c r="X40" s="16">
        <v>3.95</v>
      </c>
      <c r="Y40" s="19">
        <f t="shared" si="1"/>
        <v>0.63200000000000001</v>
      </c>
      <c r="Z40" s="6">
        <f t="shared" si="0"/>
        <v>4.5819999999999999</v>
      </c>
    </row>
    <row r="41" spans="2:26" x14ac:dyDescent="0.2">
      <c r="O41" s="1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B440-7E46-F646-B73F-BD2325AB33DC}">
  <sheetPr>
    <tabColor theme="4" tint="-0.249977111117893"/>
  </sheetPr>
  <dimension ref="B22:G53"/>
  <sheetViews>
    <sheetView showGridLines="0" workbookViewId="0">
      <selection activeCell="G39" sqref="G39"/>
    </sheetView>
  </sheetViews>
  <sheetFormatPr baseColWidth="10" defaultRowHeight="16" x14ac:dyDescent="0.2"/>
  <cols>
    <col min="2" max="2" width="13" customWidth="1"/>
    <col min="3" max="3" width="16.83203125" customWidth="1"/>
    <col min="4" max="4" width="8.1640625" customWidth="1"/>
    <col min="6" max="6" width="16.83203125" customWidth="1"/>
    <col min="7" max="7" width="41.6640625" customWidth="1"/>
  </cols>
  <sheetData>
    <row r="22" spans="2:7" ht="19" x14ac:dyDescent="0.2">
      <c r="B22" s="26" t="s">
        <v>55</v>
      </c>
      <c r="C22" s="26" t="s">
        <v>52</v>
      </c>
      <c r="D22" s="26" t="s">
        <v>53</v>
      </c>
      <c r="F22" s="26" t="s">
        <v>55</v>
      </c>
      <c r="G22" s="13" t="s">
        <v>66</v>
      </c>
    </row>
    <row r="23" spans="2:7" ht="19" x14ac:dyDescent="0.2">
      <c r="B23" s="12" t="s">
        <v>56</v>
      </c>
      <c r="C23" t="s">
        <v>42</v>
      </c>
      <c r="D23" s="11">
        <v>1.58</v>
      </c>
      <c r="F23" s="26" t="s">
        <v>54</v>
      </c>
      <c r="G23" s="14" t="e">
        <f>VLOOKUP($G$22,$B$22:$D$32,2,0)</f>
        <v>#N/A</v>
      </c>
    </row>
    <row r="24" spans="2:7" ht="19" x14ac:dyDescent="0.2">
      <c r="B24" s="12" t="s">
        <v>57</v>
      </c>
      <c r="C24" t="s">
        <v>43</v>
      </c>
      <c r="D24" s="11">
        <v>3.53</v>
      </c>
      <c r="F24" s="26" t="s">
        <v>53</v>
      </c>
      <c r="G24" s="14" t="e">
        <f>VLOOKUP($G$22,$B$22:$D$32,3,0)</f>
        <v>#N/A</v>
      </c>
    </row>
    <row r="25" spans="2:7" x14ac:dyDescent="0.2">
      <c r="B25" s="12" t="s">
        <v>58</v>
      </c>
      <c r="C25" t="s">
        <v>44</v>
      </c>
      <c r="D25" s="11">
        <v>3.49</v>
      </c>
    </row>
    <row r="26" spans="2:7" x14ac:dyDescent="0.2">
      <c r="B26" s="12" t="s">
        <v>59</v>
      </c>
      <c r="C26" t="s">
        <v>45</v>
      </c>
      <c r="D26" s="11">
        <v>3.55</v>
      </c>
    </row>
    <row r="27" spans="2:7" x14ac:dyDescent="0.2">
      <c r="B27" s="12" t="s">
        <v>60</v>
      </c>
      <c r="C27" t="s">
        <v>46</v>
      </c>
      <c r="D27" s="11">
        <v>2.35</v>
      </c>
    </row>
    <row r="28" spans="2:7" x14ac:dyDescent="0.2">
      <c r="B28" s="12" t="s">
        <v>61</v>
      </c>
      <c r="C28" t="s">
        <v>47</v>
      </c>
      <c r="D28" s="11">
        <v>2.12</v>
      </c>
    </row>
    <row r="29" spans="2:7" x14ac:dyDescent="0.2">
      <c r="B29" s="12" t="s">
        <v>62</v>
      </c>
      <c r="C29" t="s">
        <v>48</v>
      </c>
      <c r="D29" s="11">
        <v>1.78</v>
      </c>
    </row>
    <row r="30" spans="2:7" x14ac:dyDescent="0.2">
      <c r="B30" s="12" t="s">
        <v>63</v>
      </c>
      <c r="C30" t="s">
        <v>49</v>
      </c>
      <c r="D30" s="11">
        <v>3.16</v>
      </c>
    </row>
    <row r="31" spans="2:7" x14ac:dyDescent="0.2">
      <c r="B31" s="12" t="s">
        <v>64</v>
      </c>
      <c r="C31" t="s">
        <v>50</v>
      </c>
      <c r="D31" s="11">
        <v>1.76</v>
      </c>
    </row>
    <row r="32" spans="2:7" x14ac:dyDescent="0.2">
      <c r="B32" s="12" t="s">
        <v>65</v>
      </c>
      <c r="C32" t="s">
        <v>51</v>
      </c>
      <c r="D32" s="11">
        <v>3.95</v>
      </c>
    </row>
    <row r="43" spans="2:7" ht="19" x14ac:dyDescent="0.2">
      <c r="B43" s="26" t="s">
        <v>55</v>
      </c>
      <c r="C43" s="26" t="s">
        <v>52</v>
      </c>
      <c r="D43" s="26" t="s">
        <v>53</v>
      </c>
      <c r="F43" s="26" t="s">
        <v>55</v>
      </c>
      <c r="G43" s="13" t="s">
        <v>66</v>
      </c>
    </row>
    <row r="44" spans="2:7" ht="19" x14ac:dyDescent="0.2">
      <c r="B44" s="12" t="s">
        <v>56</v>
      </c>
      <c r="C44" t="s">
        <v>42</v>
      </c>
      <c r="D44" s="11">
        <v>1.58</v>
      </c>
      <c r="F44" s="26" t="s">
        <v>54</v>
      </c>
      <c r="G44" s="27" t="str">
        <f>IFERROR(VLOOKUP($G$22,$B$22:$D$32,2,0),"No existe en la tabla")</f>
        <v>No existe en la tabla</v>
      </c>
    </row>
    <row r="45" spans="2:7" ht="19" x14ac:dyDescent="0.2">
      <c r="B45" s="12" t="s">
        <v>57</v>
      </c>
      <c r="C45" t="s">
        <v>43</v>
      </c>
      <c r="D45" s="11">
        <v>3.53</v>
      </c>
      <c r="F45" s="26" t="s">
        <v>53</v>
      </c>
      <c r="G45" s="27" t="str">
        <f>_xlfn.XLOOKUP(G43,B43:B53,D43:D53,"Ni con la función buscarX lo encuentro, sorry",0)</f>
        <v>Ni con la función buscarX lo encuentro, sorry</v>
      </c>
    </row>
    <row r="46" spans="2:7" x14ac:dyDescent="0.2">
      <c r="B46" s="12" t="s">
        <v>58</v>
      </c>
      <c r="C46" t="s">
        <v>44</v>
      </c>
      <c r="D46" s="11">
        <v>3.49</v>
      </c>
    </row>
    <row r="47" spans="2:7" x14ac:dyDescent="0.2">
      <c r="B47" s="12" t="s">
        <v>59</v>
      </c>
      <c r="C47" t="s">
        <v>45</v>
      </c>
      <c r="D47" s="11">
        <v>3.55</v>
      </c>
    </row>
    <row r="48" spans="2:7" x14ac:dyDescent="0.2">
      <c r="B48" s="12" t="s">
        <v>60</v>
      </c>
      <c r="C48" t="s">
        <v>46</v>
      </c>
      <c r="D48" s="11">
        <v>2.35</v>
      </c>
    </row>
    <row r="49" spans="2:4" x14ac:dyDescent="0.2">
      <c r="B49" s="12" t="s">
        <v>61</v>
      </c>
      <c r="C49" t="s">
        <v>47</v>
      </c>
      <c r="D49" s="11">
        <v>2.12</v>
      </c>
    </row>
    <row r="50" spans="2:4" x14ac:dyDescent="0.2">
      <c r="B50" s="12" t="s">
        <v>62</v>
      </c>
      <c r="C50" t="s">
        <v>48</v>
      </c>
      <c r="D50" s="11">
        <v>1.78</v>
      </c>
    </row>
    <row r="51" spans="2:4" x14ac:dyDescent="0.2">
      <c r="B51" s="12" t="s">
        <v>63</v>
      </c>
      <c r="C51" t="s">
        <v>49</v>
      </c>
      <c r="D51" s="11">
        <v>3.16</v>
      </c>
    </row>
    <row r="52" spans="2:4" x14ac:dyDescent="0.2">
      <c r="B52" s="12" t="s">
        <v>64</v>
      </c>
      <c r="C52" t="s">
        <v>50</v>
      </c>
      <c r="D52" s="11">
        <v>1.76</v>
      </c>
    </row>
    <row r="53" spans="2:4" x14ac:dyDescent="0.2">
      <c r="B53" s="12" t="s">
        <v>65</v>
      </c>
      <c r="C53" t="s">
        <v>51</v>
      </c>
      <c r="D53" s="11">
        <v>3.95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58FE4-DE21-3144-973B-EB5E411C4B7B}">
  <sheetPr>
    <tabColor theme="4" tint="-0.499984740745262"/>
  </sheetPr>
  <dimension ref="B23:J33"/>
  <sheetViews>
    <sheetView showGridLines="0" workbookViewId="0">
      <selection activeCell="O37" sqref="O37"/>
    </sheetView>
  </sheetViews>
  <sheetFormatPr baseColWidth="10" defaultRowHeight="16" x14ac:dyDescent="0.2"/>
  <cols>
    <col min="2" max="2" width="13" bestFit="1" customWidth="1"/>
    <col min="3" max="3" width="16.83203125" bestFit="1" customWidth="1"/>
    <col min="4" max="4" width="8.1640625" bestFit="1" customWidth="1"/>
    <col min="5" max="5" width="9" bestFit="1" customWidth="1"/>
    <col min="6" max="6" width="14.1640625" bestFit="1" customWidth="1"/>
    <col min="7" max="7" width="6" customWidth="1"/>
    <col min="8" max="8" width="2.83203125" customWidth="1"/>
    <col min="9" max="9" width="4.5" bestFit="1" customWidth="1"/>
    <col min="10" max="10" width="6.1640625" bestFit="1" customWidth="1"/>
  </cols>
  <sheetData>
    <row r="23" spans="2:10" ht="19" x14ac:dyDescent="0.2">
      <c r="B23" s="26" t="s">
        <v>55</v>
      </c>
      <c r="C23" s="26" t="s">
        <v>52</v>
      </c>
      <c r="D23" s="26" t="s">
        <v>53</v>
      </c>
      <c r="E23" s="26" t="s">
        <v>67</v>
      </c>
      <c r="F23" s="26" t="s">
        <v>68</v>
      </c>
    </row>
    <row r="24" spans="2:10" x14ac:dyDescent="0.2">
      <c r="B24" s="12" t="s">
        <v>56</v>
      </c>
      <c r="C24" t="s">
        <v>42</v>
      </c>
      <c r="D24" s="16">
        <v>1.58</v>
      </c>
      <c r="E24" s="6" t="e">
        <f>D24*$J$25</f>
        <v>#VALUE!</v>
      </c>
      <c r="F24" s="6" t="e">
        <f>D24+E24</f>
        <v>#VALUE!</v>
      </c>
    </row>
    <row r="25" spans="2:10" ht="19" x14ac:dyDescent="0.2">
      <c r="B25" s="12" t="s">
        <v>57</v>
      </c>
      <c r="C25" t="s">
        <v>43</v>
      </c>
      <c r="D25" s="16">
        <v>3.53</v>
      </c>
      <c r="E25" s="6" t="e">
        <f t="shared" ref="E25:E33" si="0">D25*$J$25</f>
        <v>#VALUE!</v>
      </c>
      <c r="F25" s="6" t="e">
        <f t="shared" ref="F25:F33" si="1">D25+E25</f>
        <v>#VALUE!</v>
      </c>
      <c r="I25" s="28" t="s">
        <v>67</v>
      </c>
      <c r="J25" s="29" t="s">
        <v>69</v>
      </c>
    </row>
    <row r="26" spans="2:10" x14ac:dyDescent="0.2">
      <c r="B26" s="12" t="s">
        <v>58</v>
      </c>
      <c r="C26" t="s">
        <v>44</v>
      </c>
      <c r="D26" s="16">
        <v>3.49</v>
      </c>
      <c r="E26" s="6" t="e">
        <f t="shared" si="0"/>
        <v>#VALUE!</v>
      </c>
      <c r="F26" s="6" t="e">
        <f t="shared" si="1"/>
        <v>#VALUE!</v>
      </c>
    </row>
    <row r="27" spans="2:10" x14ac:dyDescent="0.2">
      <c r="B27" s="12" t="s">
        <v>59</v>
      </c>
      <c r="C27" t="s">
        <v>45</v>
      </c>
      <c r="D27" s="16">
        <v>3.55</v>
      </c>
      <c r="E27" s="6" t="e">
        <f t="shared" si="0"/>
        <v>#VALUE!</v>
      </c>
      <c r="F27" s="6" t="e">
        <f t="shared" si="1"/>
        <v>#VALUE!</v>
      </c>
    </row>
    <row r="28" spans="2:10" x14ac:dyDescent="0.2">
      <c r="B28" s="12" t="s">
        <v>60</v>
      </c>
      <c r="C28" t="s">
        <v>46</v>
      </c>
      <c r="D28" s="16">
        <v>2.35</v>
      </c>
      <c r="E28" s="6" t="e">
        <f t="shared" si="0"/>
        <v>#VALUE!</v>
      </c>
      <c r="F28" s="6" t="e">
        <f t="shared" si="1"/>
        <v>#VALUE!</v>
      </c>
    </row>
    <row r="29" spans="2:10" x14ac:dyDescent="0.2">
      <c r="B29" s="12" t="s">
        <v>61</v>
      </c>
      <c r="C29" t="s">
        <v>47</v>
      </c>
      <c r="D29" s="16">
        <v>2.12</v>
      </c>
      <c r="E29" s="6" t="e">
        <f t="shared" si="0"/>
        <v>#VALUE!</v>
      </c>
      <c r="F29" s="6" t="e">
        <f t="shared" si="1"/>
        <v>#VALUE!</v>
      </c>
    </row>
    <row r="30" spans="2:10" x14ac:dyDescent="0.2">
      <c r="B30" s="12" t="s">
        <v>62</v>
      </c>
      <c r="C30" t="s">
        <v>48</v>
      </c>
      <c r="D30" s="16">
        <v>1.78</v>
      </c>
      <c r="E30" s="6" t="e">
        <f t="shared" si="0"/>
        <v>#VALUE!</v>
      </c>
      <c r="F30" s="6" t="e">
        <f t="shared" si="1"/>
        <v>#VALUE!</v>
      </c>
    </row>
    <row r="31" spans="2:10" x14ac:dyDescent="0.2">
      <c r="B31" s="12" t="s">
        <v>63</v>
      </c>
      <c r="C31" t="s">
        <v>49</v>
      </c>
      <c r="D31" s="16">
        <v>3.16</v>
      </c>
      <c r="E31" s="6" t="e">
        <f t="shared" si="0"/>
        <v>#VALUE!</v>
      </c>
      <c r="F31" s="6" t="e">
        <f t="shared" si="1"/>
        <v>#VALUE!</v>
      </c>
    </row>
    <row r="32" spans="2:10" x14ac:dyDescent="0.2">
      <c r="B32" s="12" t="s">
        <v>64</v>
      </c>
      <c r="C32" t="s">
        <v>50</v>
      </c>
      <c r="D32" s="16">
        <v>1.76</v>
      </c>
      <c r="E32" s="6" t="e">
        <f t="shared" si="0"/>
        <v>#VALUE!</v>
      </c>
      <c r="F32" s="6" t="e">
        <f t="shared" si="1"/>
        <v>#VALUE!</v>
      </c>
    </row>
    <row r="33" spans="2:6" x14ac:dyDescent="0.2">
      <c r="B33" s="12" t="s">
        <v>65</v>
      </c>
      <c r="C33" t="s">
        <v>51</v>
      </c>
      <c r="D33" s="16">
        <v>3.95</v>
      </c>
      <c r="E33" s="6" t="e">
        <f t="shared" si="0"/>
        <v>#VALUE!</v>
      </c>
      <c r="F33" s="6" t="e">
        <f t="shared" si="1"/>
        <v>#VALUE!</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78F46-9C53-8D45-8A7E-B41C014C6C7D}">
  <sheetPr>
    <tabColor theme="5" tint="0.79998168889431442"/>
  </sheetPr>
  <dimension ref="C20:G42"/>
  <sheetViews>
    <sheetView showGridLines="0" workbookViewId="0">
      <selection activeCell="M50" sqref="M50"/>
    </sheetView>
  </sheetViews>
  <sheetFormatPr baseColWidth="10" defaultRowHeight="16" x14ac:dyDescent="0.2"/>
  <cols>
    <col min="3" max="6" width="11" customWidth="1"/>
    <col min="7" max="7" width="12" customWidth="1"/>
  </cols>
  <sheetData>
    <row r="20" spans="3:7" x14ac:dyDescent="0.2">
      <c r="C20" s="30" t="s">
        <v>70</v>
      </c>
      <c r="D20" s="30" t="s">
        <v>71</v>
      </c>
      <c r="E20" s="30" t="s">
        <v>72</v>
      </c>
      <c r="F20" s="30" t="s">
        <v>73</v>
      </c>
      <c r="G20" s="30" t="s">
        <v>74</v>
      </c>
    </row>
    <row r="21" spans="3:7" x14ac:dyDescent="0.2">
      <c r="C21" s="16">
        <v>2304</v>
      </c>
      <c r="D21" s="16">
        <v>2750</v>
      </c>
      <c r="E21" s="16">
        <v>2118</v>
      </c>
      <c r="F21" s="16">
        <v>2118</v>
      </c>
      <c r="G21" s="31" t="e">
        <f>SUM(C21 F21)</f>
        <v>#NULL!</v>
      </c>
    </row>
    <row r="22" spans="3:7" x14ac:dyDescent="0.2">
      <c r="C22" s="16">
        <v>1848</v>
      </c>
      <c r="D22" s="16">
        <v>2011</v>
      </c>
      <c r="E22" s="16">
        <v>2611</v>
      </c>
      <c r="F22" s="16">
        <v>3132</v>
      </c>
      <c r="G22" s="31" t="e">
        <f>SUM(C22 F22)</f>
        <v>#NULL!</v>
      </c>
    </row>
    <row r="23" spans="3:7" x14ac:dyDescent="0.2">
      <c r="C23" s="16">
        <v>1239</v>
      </c>
      <c r="D23" s="16">
        <v>1618</v>
      </c>
      <c r="E23" s="16">
        <v>1661</v>
      </c>
      <c r="F23" s="16">
        <v>2086</v>
      </c>
      <c r="G23" s="31" t="e">
        <f>SUM(C23 F23)</f>
        <v>#NULL!</v>
      </c>
    </row>
    <row r="24" spans="3:7" x14ac:dyDescent="0.2">
      <c r="C24" s="16">
        <v>2282</v>
      </c>
      <c r="D24" s="16">
        <v>2002</v>
      </c>
      <c r="E24" s="16">
        <v>3016</v>
      </c>
      <c r="F24" s="16">
        <v>2686</v>
      </c>
      <c r="G24" s="31" t="e">
        <f>SUM(C24 F24)</f>
        <v>#NULL!</v>
      </c>
    </row>
    <row r="25" spans="3:7" x14ac:dyDescent="0.2">
      <c r="C25" s="16">
        <v>2278</v>
      </c>
      <c r="D25" s="16">
        <v>2720</v>
      </c>
      <c r="E25" s="16">
        <v>3139</v>
      </c>
      <c r="F25" s="16">
        <v>3133</v>
      </c>
      <c r="G25" s="31" t="e">
        <f>SUM(C25 F25)</f>
        <v>#NULL!</v>
      </c>
    </row>
    <row r="26" spans="3:7" x14ac:dyDescent="0.2">
      <c r="C26" s="16">
        <v>1780</v>
      </c>
      <c r="D26" s="16">
        <v>1591</v>
      </c>
      <c r="E26" s="16">
        <v>1962</v>
      </c>
      <c r="F26" s="16">
        <v>3173</v>
      </c>
      <c r="G26" s="31" t="e">
        <f>SUM(C26 F26)</f>
        <v>#NULL!</v>
      </c>
    </row>
    <row r="27" spans="3:7" x14ac:dyDescent="0.2">
      <c r="C27" s="16">
        <v>2521</v>
      </c>
      <c r="D27" s="16">
        <v>1776</v>
      </c>
      <c r="E27" s="16">
        <v>1258</v>
      </c>
      <c r="F27" s="16">
        <v>1792</v>
      </c>
      <c r="G27" s="31" t="e">
        <f>SUM(C27 F27)</f>
        <v>#NULL!</v>
      </c>
    </row>
    <row r="28" spans="3:7" x14ac:dyDescent="0.2">
      <c r="C28" s="16">
        <v>2601</v>
      </c>
      <c r="D28" s="16">
        <v>1443</v>
      </c>
      <c r="E28" s="16">
        <v>1371</v>
      </c>
      <c r="F28" s="16">
        <v>1977</v>
      </c>
      <c r="G28" s="31" t="e">
        <f>SUM(C28 F28)</f>
        <v>#NULL!</v>
      </c>
    </row>
    <row r="29" spans="3:7" x14ac:dyDescent="0.2">
      <c r="C29" s="16">
        <v>3256</v>
      </c>
      <c r="D29" s="16">
        <v>1828</v>
      </c>
      <c r="E29" s="16">
        <v>2697</v>
      </c>
      <c r="F29" s="16">
        <v>2980</v>
      </c>
      <c r="G29" s="31" t="e">
        <f>SUM(C29 F29)</f>
        <v>#NULL!</v>
      </c>
    </row>
    <row r="33" spans="3:7" x14ac:dyDescent="0.2">
      <c r="C33" s="30" t="s">
        <v>70</v>
      </c>
      <c r="D33" s="30" t="s">
        <v>71</v>
      </c>
      <c r="E33" s="30" t="s">
        <v>72</v>
      </c>
      <c r="F33" s="30" t="s">
        <v>73</v>
      </c>
      <c r="G33" s="30" t="s">
        <v>74</v>
      </c>
    </row>
    <row r="34" spans="3:7" x14ac:dyDescent="0.2">
      <c r="C34" s="16">
        <v>2304</v>
      </c>
      <c r="D34" s="16">
        <v>2750</v>
      </c>
      <c r="E34" s="16">
        <v>2118</v>
      </c>
      <c r="F34" s="16">
        <v>2118</v>
      </c>
      <c r="G34" s="31">
        <f>SUM(C34:F34)</f>
        <v>9290</v>
      </c>
    </row>
    <row r="35" spans="3:7" x14ac:dyDescent="0.2">
      <c r="C35" s="16">
        <v>1848</v>
      </c>
      <c r="D35" s="16">
        <v>2011</v>
      </c>
      <c r="E35" s="16">
        <v>2611</v>
      </c>
      <c r="F35" s="16">
        <v>3132</v>
      </c>
      <c r="G35" s="31">
        <f t="shared" ref="G35:G42" si="0">SUM(C35:F35)</f>
        <v>9602</v>
      </c>
    </row>
    <row r="36" spans="3:7" x14ac:dyDescent="0.2">
      <c r="C36" s="16">
        <v>1239</v>
      </c>
      <c r="D36" s="16">
        <v>1618</v>
      </c>
      <c r="E36" s="16">
        <v>1661</v>
      </c>
      <c r="F36" s="16">
        <v>2086</v>
      </c>
      <c r="G36" s="31">
        <f t="shared" si="0"/>
        <v>6604</v>
      </c>
    </row>
    <row r="37" spans="3:7" x14ac:dyDescent="0.2">
      <c r="C37" s="16">
        <v>2282</v>
      </c>
      <c r="D37" s="16">
        <v>2002</v>
      </c>
      <c r="E37" s="16">
        <v>3016</v>
      </c>
      <c r="F37" s="16">
        <v>2686</v>
      </c>
      <c r="G37" s="31">
        <f t="shared" si="0"/>
        <v>9986</v>
      </c>
    </row>
    <row r="38" spans="3:7" x14ac:dyDescent="0.2">
      <c r="C38" s="16">
        <v>2278</v>
      </c>
      <c r="D38" s="16">
        <v>2720</v>
      </c>
      <c r="E38" s="16">
        <v>3139</v>
      </c>
      <c r="F38" s="16">
        <v>3133</v>
      </c>
      <c r="G38" s="31">
        <f t="shared" si="0"/>
        <v>11270</v>
      </c>
    </row>
    <row r="39" spans="3:7" x14ac:dyDescent="0.2">
      <c r="C39" s="16">
        <v>1780</v>
      </c>
      <c r="D39" s="16">
        <v>1591</v>
      </c>
      <c r="E39" s="16">
        <v>1962</v>
      </c>
      <c r="F39" s="16">
        <v>3173</v>
      </c>
      <c r="G39" s="31">
        <f t="shared" si="0"/>
        <v>8506</v>
      </c>
    </row>
    <row r="40" spans="3:7" x14ac:dyDescent="0.2">
      <c r="C40" s="16">
        <v>2521</v>
      </c>
      <c r="D40" s="16">
        <v>1776</v>
      </c>
      <c r="E40" s="16">
        <v>1258</v>
      </c>
      <c r="F40" s="16">
        <v>1792</v>
      </c>
      <c r="G40" s="31">
        <f t="shared" si="0"/>
        <v>7347</v>
      </c>
    </row>
    <row r="41" spans="3:7" x14ac:dyDescent="0.2">
      <c r="C41" s="16">
        <v>2601</v>
      </c>
      <c r="D41" s="16">
        <v>1443</v>
      </c>
      <c r="E41" s="16">
        <v>1371</v>
      </c>
      <c r="F41" s="16">
        <v>1977</v>
      </c>
      <c r="G41" s="31">
        <f t="shared" si="0"/>
        <v>7392</v>
      </c>
    </row>
    <row r="42" spans="3:7" x14ac:dyDescent="0.2">
      <c r="C42" s="16">
        <v>3256</v>
      </c>
      <c r="D42" s="16">
        <v>1828</v>
      </c>
      <c r="E42" s="16">
        <v>2697</v>
      </c>
      <c r="F42" s="16">
        <v>2980</v>
      </c>
      <c r="G42" s="31">
        <f t="shared" si="0"/>
        <v>10761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ECEAE-75C3-2A41-8314-55749C204CF7}">
  <sheetPr>
    <tabColor theme="5" tint="0.59999389629810485"/>
  </sheetPr>
  <dimension ref="B20:F29"/>
  <sheetViews>
    <sheetView showGridLines="0" workbookViewId="0">
      <selection activeCell="P39" sqref="P39"/>
    </sheetView>
  </sheetViews>
  <sheetFormatPr baseColWidth="10" defaultRowHeight="16" x14ac:dyDescent="0.2"/>
  <cols>
    <col min="2" max="2" width="8" customWidth="1"/>
    <col min="3" max="3" width="9.1640625" customWidth="1"/>
    <col min="4" max="5" width="8.5" customWidth="1"/>
    <col min="6" max="6" width="8.1640625" customWidth="1"/>
  </cols>
  <sheetData>
    <row r="20" spans="2:6" x14ac:dyDescent="0.2">
      <c r="B20" s="30" t="s">
        <v>70</v>
      </c>
      <c r="C20" s="30" t="s">
        <v>71</v>
      </c>
      <c r="D20" s="30" t="s">
        <v>72</v>
      </c>
      <c r="E20" s="30" t="s">
        <v>73</v>
      </c>
      <c r="F20" s="30" t="s">
        <v>74</v>
      </c>
    </row>
    <row r="21" spans="2:6" x14ac:dyDescent="0.2">
      <c r="B21" s="16">
        <v>2304</v>
      </c>
      <c r="C21" s="16">
        <v>2750</v>
      </c>
      <c r="D21" s="16">
        <v>2118</v>
      </c>
      <c r="E21" s="16">
        <v>2118</v>
      </c>
      <c r="F21" s="32">
        <f>SUM(B21:E21)</f>
        <v>9290</v>
      </c>
    </row>
    <row r="22" spans="2:6" x14ac:dyDescent="0.2">
      <c r="B22" s="16">
        <v>1848</v>
      </c>
      <c r="C22" s="16">
        <v>2011</v>
      </c>
      <c r="D22" s="16">
        <v>2611</v>
      </c>
      <c r="E22" s="16">
        <v>3132</v>
      </c>
      <c r="F22" s="32">
        <f t="shared" ref="F22:F29" si="0">SUM(B22:E22)</f>
        <v>9602</v>
      </c>
    </row>
    <row r="23" spans="2:6" x14ac:dyDescent="0.2">
      <c r="B23" s="16">
        <v>1239</v>
      </c>
      <c r="C23" s="16">
        <v>1618</v>
      </c>
      <c r="D23" s="16">
        <v>1661</v>
      </c>
      <c r="E23" s="16">
        <v>2086</v>
      </c>
      <c r="F23" s="32">
        <f t="shared" si="0"/>
        <v>6604</v>
      </c>
    </row>
    <row r="24" spans="2:6" x14ac:dyDescent="0.2">
      <c r="B24" s="16">
        <v>2282</v>
      </c>
      <c r="C24" s="16">
        <v>2002</v>
      </c>
      <c r="D24" s="16">
        <v>3016</v>
      </c>
      <c r="E24" s="16">
        <v>2686</v>
      </c>
      <c r="F24" s="32">
        <f t="shared" si="0"/>
        <v>9986</v>
      </c>
    </row>
    <row r="25" spans="2:6" x14ac:dyDescent="0.2">
      <c r="B25" s="16">
        <v>2278</v>
      </c>
      <c r="C25" s="16">
        <v>2720</v>
      </c>
      <c r="D25" s="16">
        <v>3139</v>
      </c>
      <c r="E25" s="16">
        <v>3133</v>
      </c>
      <c r="F25" s="32">
        <f t="shared" si="0"/>
        <v>11270</v>
      </c>
    </row>
    <row r="26" spans="2:6" x14ac:dyDescent="0.2">
      <c r="B26" s="16">
        <v>1780</v>
      </c>
      <c r="C26" s="16">
        <v>1591</v>
      </c>
      <c r="D26" s="16">
        <v>1962</v>
      </c>
      <c r="E26" s="16">
        <v>3173</v>
      </c>
      <c r="F26" s="32">
        <f t="shared" si="0"/>
        <v>8506</v>
      </c>
    </row>
    <row r="27" spans="2:6" x14ac:dyDescent="0.2">
      <c r="B27" s="16">
        <v>2521</v>
      </c>
      <c r="C27" s="16">
        <v>1776</v>
      </c>
      <c r="D27" s="16">
        <v>1258</v>
      </c>
      <c r="E27" s="16">
        <v>1792</v>
      </c>
      <c r="F27" s="32">
        <f t="shared" si="0"/>
        <v>7347</v>
      </c>
    </row>
    <row r="28" spans="2:6" x14ac:dyDescent="0.2">
      <c r="B28" s="16">
        <v>2601</v>
      </c>
      <c r="C28" s="16">
        <v>1443</v>
      </c>
      <c r="D28" s="16">
        <v>1371</v>
      </c>
      <c r="E28" s="16">
        <v>1977</v>
      </c>
      <c r="F28" s="32">
        <f t="shared" si="0"/>
        <v>7392</v>
      </c>
    </row>
    <row r="29" spans="2:6" x14ac:dyDescent="0.2">
      <c r="B29" s="16">
        <v>3256</v>
      </c>
      <c r="C29" s="16">
        <v>1828</v>
      </c>
      <c r="D29" s="16">
        <v>2697</v>
      </c>
      <c r="E29" s="16">
        <v>2980</v>
      </c>
      <c r="F29" s="32">
        <f t="shared" si="0"/>
        <v>10761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D53-81D1-0B48-A4B6-876B16B6ED1E}">
  <sheetPr>
    <tabColor theme="5" tint="0.39997558519241921"/>
  </sheetPr>
  <dimension ref="C23:E33"/>
  <sheetViews>
    <sheetView showGridLines="0" workbookViewId="0">
      <selection activeCell="E16" sqref="E16"/>
    </sheetView>
  </sheetViews>
  <sheetFormatPr baseColWidth="10" defaultRowHeight="16" x14ac:dyDescent="0.2"/>
  <cols>
    <col min="5" max="5" width="15.5" customWidth="1"/>
  </cols>
  <sheetData>
    <row r="23" spans="3:5" ht="19" x14ac:dyDescent="0.2">
      <c r="C23" s="26" t="s">
        <v>75</v>
      </c>
      <c r="D23" s="26" t="s">
        <v>76</v>
      </c>
      <c r="E23" s="26" t="s">
        <v>77</v>
      </c>
    </row>
    <row r="24" spans="3:5" x14ac:dyDescent="0.2">
      <c r="C24">
        <v>25</v>
      </c>
      <c r="D24">
        <v>5</v>
      </c>
      <c r="E24" s="11">
        <f>SQRT(C24^2+D24^2)</f>
        <v>25.495097567963924</v>
      </c>
    </row>
    <row r="25" spans="3:5" x14ac:dyDescent="0.2">
      <c r="C25">
        <v>22</v>
      </c>
      <c r="D25">
        <v>23</v>
      </c>
      <c r="E25" s="11">
        <f t="shared" ref="E25:E33" si="0">SQRT(C25^2+D25^2)</f>
        <v>31.827660925679098</v>
      </c>
    </row>
    <row r="26" spans="3:5" x14ac:dyDescent="0.2">
      <c r="C26">
        <v>13</v>
      </c>
      <c r="D26">
        <v>23</v>
      </c>
      <c r="E26" s="11">
        <f t="shared" si="0"/>
        <v>26.419689627245813</v>
      </c>
    </row>
    <row r="27" spans="3:5" x14ac:dyDescent="0.2">
      <c r="C27">
        <v>2</v>
      </c>
      <c r="D27">
        <v>15</v>
      </c>
      <c r="E27" s="11">
        <f t="shared" si="0"/>
        <v>15.132745950421556</v>
      </c>
    </row>
    <row r="28" spans="3:5" x14ac:dyDescent="0.2">
      <c r="C28" s="12" t="e">
        <f>SQRT(-2)</f>
        <v>#NUM!</v>
      </c>
      <c r="D28" s="12">
        <v>18</v>
      </c>
      <c r="E28" s="33" t="e">
        <f t="shared" si="0"/>
        <v>#NUM!</v>
      </c>
    </row>
    <row r="29" spans="3:5" x14ac:dyDescent="0.2">
      <c r="C29">
        <v>9</v>
      </c>
      <c r="D29">
        <v>14</v>
      </c>
      <c r="E29" s="11">
        <f t="shared" si="0"/>
        <v>16.643316977093239</v>
      </c>
    </row>
    <row r="30" spans="3:5" x14ac:dyDescent="0.2">
      <c r="C30">
        <v>8</v>
      </c>
      <c r="D30">
        <v>16</v>
      </c>
      <c r="E30" s="11">
        <f t="shared" si="0"/>
        <v>17.888543819998318</v>
      </c>
    </row>
    <row r="31" spans="3:5" x14ac:dyDescent="0.2">
      <c r="C31">
        <v>24</v>
      </c>
      <c r="D31">
        <v>8</v>
      </c>
      <c r="E31" s="11">
        <f t="shared" si="0"/>
        <v>25.298221281347036</v>
      </c>
    </row>
    <row r="32" spans="3:5" x14ac:dyDescent="0.2">
      <c r="C32">
        <v>25</v>
      </c>
      <c r="D32">
        <v>22</v>
      </c>
      <c r="E32" s="11">
        <f t="shared" si="0"/>
        <v>33.301651610693426</v>
      </c>
    </row>
    <row r="33" spans="3:5" x14ac:dyDescent="0.2">
      <c r="C33">
        <v>2</v>
      </c>
      <c r="D33">
        <v>24</v>
      </c>
      <c r="E33" s="11">
        <f t="shared" si="0"/>
        <v>24.083189157584592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Errores</vt:lpstr>
      <vt:lpstr>Ejercicio 1</vt:lpstr>
      <vt:lpstr>Ejercicio 2</vt:lpstr>
      <vt:lpstr>Ejercicio 3</vt:lpstr>
      <vt:lpstr>Ejercicio 4</vt:lpstr>
      <vt:lpstr>Ejercicio 5</vt:lpstr>
      <vt:lpstr>Ejercicio 6</vt:lpstr>
      <vt:lpstr>Ejercicio 7</vt:lpstr>
      <vt:lpstr>Ejercicio 8</vt:lpstr>
      <vt:lpstr>TRUCOS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Duran</dc:creator>
  <cp:lastModifiedBy>Nathalie Duran</cp:lastModifiedBy>
  <dcterms:created xsi:type="dcterms:W3CDTF">2024-02-02T20:21:29Z</dcterms:created>
  <dcterms:modified xsi:type="dcterms:W3CDTF">2024-10-06T16:12:21Z</dcterms:modified>
</cp:coreProperties>
</file>