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cs" sheetId="1" r:id="rId4"/>
    <sheet state="visible" name="Menu" sheetId="2" r:id="rId5"/>
    <sheet state="visible" name="Introduction" sheetId="3" r:id="rId6"/>
    <sheet state="visible" name="Addressing" sheetId="4" r:id="rId7"/>
    <sheet state="visible" name="Fill cells" sheetId="5" r:id="rId8"/>
    <sheet state="visible" name="Reference" sheetId="6" r:id="rId9"/>
    <sheet state="visible" name="Flash_fill" sheetId="7" r:id="rId10"/>
    <sheet state="visible" name="Math_Function" sheetId="8" r:id="rId11"/>
    <sheet state="visible" name="Statistical Function" sheetId="9" r:id="rId12"/>
    <sheet state="visible" name="Name_Manager" sheetId="10" r:id="rId13"/>
    <sheet state="visible" name="Text Fn" sheetId="11" r:id="rId14"/>
    <sheet state="visible" name="Paste Special" sheetId="12" r:id="rId15"/>
    <sheet state="visible" name="Date_Functions" sheetId="13" r:id="rId16"/>
    <sheet state="visible" name="Logical_Fun" sheetId="14" r:id="rId17"/>
    <sheet state="visible" name="Cal_FinYear" sheetId="15" r:id="rId1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Manju:
Paste special Comment
</t>
      </text>
    </comment>
    <comment authorId="0" ref="E3">
      <text>
        <t xml:space="preserve">Manju:
Paste special Comment
</t>
      </text>
    </comment>
    <comment authorId="0" ref="E4">
      <text>
        <t xml:space="preserve">Manju:
Paste special Comment
</t>
      </text>
    </comment>
    <comment authorId="0" ref="E5">
      <text>
        <t xml:space="preserve">Manju:
Paste special Comment
</t>
      </text>
    </comment>
    <comment authorId="0" ref="E6">
      <text>
        <t xml:space="preserve">Manju:
Paste special Comment
</t>
      </text>
    </comment>
    <comment authorId="0" ref="E7">
      <text>
        <t xml:space="preserve">Manju:
Paste special Comment
</t>
      </text>
    </comment>
    <comment authorId="0" ref="E8">
      <text>
        <t xml:space="preserve">Manju:
Paste special Comment
</t>
      </text>
    </comment>
    <comment authorId="0" ref="E9">
      <text>
        <t xml:space="preserve">Manju:
Paste special Comment
</t>
      </text>
    </comment>
    <comment authorId="0" ref="E10">
      <text>
        <t xml:space="preserve">Manju:
Paste special Comment
</t>
      </text>
    </comment>
    <comment authorId="0" ref="E11">
      <text>
        <t xml:space="preserve">Manju:
Paste special Comment
</t>
      </text>
    </comment>
    <comment authorId="0" ref="E12">
      <text>
        <t xml:space="preserve">Manju:
Paste special Comment
</t>
      </text>
    </comment>
    <comment authorId="0" ref="E13">
      <text>
        <t xml:space="preserve">Manju:
Paste special Comment
</t>
      </text>
    </comment>
    <comment authorId="0" ref="E14">
      <text>
        <t xml:space="preserve">Manju:
Paste special Comment
</t>
      </text>
    </comment>
    <comment authorId="0" ref="E15">
      <text>
        <t xml:space="preserve">Manju:
Paste special Comment
</t>
      </text>
    </comment>
    <comment authorId="0" ref="E16">
      <text>
        <t xml:space="preserve">Manju:
Paste special Comment
</t>
      </text>
    </comment>
    <comment authorId="0" ref="E17">
      <text>
        <t xml:space="preserve">Manju:
Paste special Comment
</t>
      </text>
    </comment>
    <comment authorId="0" ref="E18">
      <text>
        <t xml:space="preserve">Manju:
Paste special Comment
</t>
      </text>
    </comment>
    <comment authorId="0" ref="E19">
      <text>
        <t xml:space="preserve">Manju:
Paste special Comment
</t>
      </text>
    </comment>
    <comment authorId="0" ref="E20">
      <text>
        <t xml:space="preserve">Manju:
Paste special Comment
</t>
      </text>
    </comment>
    <comment authorId="0" ref="E21">
      <text>
        <t xml:space="preserve">Manju:
Paste special Comment
</t>
      </text>
    </comment>
  </commentList>
</comments>
</file>

<file path=xl/sharedStrings.xml><?xml version="1.0" encoding="utf-8"?>
<sst xmlns="http://schemas.openxmlformats.org/spreadsheetml/2006/main" count="1877" uniqueCount="536">
  <si>
    <t>A workbook is a collection of multiple worksheets or can be a single worksheet</t>
  </si>
  <si>
    <t>A worksheet is made up of individual cells which can contain a value, a formula, or text.</t>
  </si>
  <si>
    <t>A cell is a smallest but most powerful part of a Woksheet 
Every cell is identified by its cell address, cell address contains its column Name and row number</t>
  </si>
  <si>
    <t>Introduction to Excel</t>
  </si>
  <si>
    <t xml:space="preserve">Basic Elements </t>
  </si>
  <si>
    <t>Starting Value</t>
  </si>
  <si>
    <t>Max Size</t>
  </si>
  <si>
    <t>Work Book</t>
  </si>
  <si>
    <t>Book1</t>
  </si>
  <si>
    <t>Depends on Memory</t>
  </si>
  <si>
    <t>Work sheet</t>
  </si>
  <si>
    <t>Sheet1</t>
  </si>
  <si>
    <t>Default 3 sheets(255 sheets)</t>
  </si>
  <si>
    <t>Column</t>
  </si>
  <si>
    <t>Start with A</t>
  </si>
  <si>
    <t>16,384 (A-XFD)</t>
  </si>
  <si>
    <t>Row</t>
  </si>
  <si>
    <t>Start with 1</t>
  </si>
  <si>
    <t>Cell</t>
  </si>
  <si>
    <t>Starting Address A1</t>
  </si>
  <si>
    <t>17,179,869,184 cells</t>
  </si>
  <si>
    <t xml:space="preserve"> around 17 million</t>
  </si>
  <si>
    <t>Formula Bar</t>
  </si>
  <si>
    <t>Current cell function</t>
  </si>
  <si>
    <t>Start with =</t>
  </si>
  <si>
    <t>Name Box</t>
  </si>
  <si>
    <t>Current cell address</t>
  </si>
  <si>
    <t>File Type</t>
  </si>
  <si>
    <t>Extension</t>
  </si>
  <si>
    <t xml:space="preserve">Excel workbook </t>
  </si>
  <si>
    <t>.xlsx</t>
  </si>
  <si>
    <t>Templates</t>
  </si>
  <si>
    <t>.xltx</t>
  </si>
  <si>
    <t>Excel workbook (code)</t>
  </si>
  <si>
    <t>.xlsm</t>
  </si>
  <si>
    <t>Numbers are assign right</t>
  </si>
  <si>
    <t>Text are assign left</t>
  </si>
  <si>
    <t>Cell Alignment</t>
  </si>
  <si>
    <t>Number formating</t>
  </si>
  <si>
    <t>Alt HOR</t>
  </si>
  <si>
    <t>format painter</t>
  </si>
  <si>
    <t>Alt HDS</t>
  </si>
  <si>
    <t>merge and center</t>
  </si>
  <si>
    <t>Ctrl Drag</t>
  </si>
  <si>
    <t>Wrap text</t>
  </si>
  <si>
    <t>Shift F11</t>
  </si>
  <si>
    <t>Borders</t>
  </si>
  <si>
    <t>F12</t>
  </si>
  <si>
    <t>autofit</t>
  </si>
  <si>
    <t>Ctrl  F12</t>
  </si>
  <si>
    <t>Ctrl  F1</t>
  </si>
  <si>
    <t>Ctrl N</t>
  </si>
  <si>
    <t>EMP CODE</t>
  </si>
  <si>
    <t>EMP F NAME</t>
  </si>
  <si>
    <t>EMP L NAME</t>
  </si>
  <si>
    <t>EMP M NAME</t>
  </si>
  <si>
    <t>DOB</t>
  </si>
  <si>
    <t>ADDRESS</t>
  </si>
  <si>
    <t>PH NO.</t>
  </si>
  <si>
    <t>Dept No</t>
  </si>
  <si>
    <t>DEPT</t>
  </si>
  <si>
    <t>BASIC SAL</t>
  </si>
  <si>
    <t>GENDER</t>
  </si>
  <si>
    <t>EMP101</t>
  </si>
  <si>
    <t>LALIT</t>
  </si>
  <si>
    <t>SHAH</t>
  </si>
  <si>
    <t>ASHOK</t>
  </si>
  <si>
    <t>PUNE</t>
  </si>
  <si>
    <t>HR</t>
  </si>
  <si>
    <t>male</t>
  </si>
  <si>
    <t>EMP102</t>
  </si>
  <si>
    <t>SWAPNIL</t>
  </si>
  <si>
    <t>DESHMUKH</t>
  </si>
  <si>
    <t>ANIL</t>
  </si>
  <si>
    <t>MUMBAI</t>
  </si>
  <si>
    <t>MARKETING</t>
  </si>
  <si>
    <t>EMP103</t>
  </si>
  <si>
    <t>SWATI</t>
  </si>
  <si>
    <t>RATGI</t>
  </si>
  <si>
    <t>VIPUL</t>
  </si>
  <si>
    <t>female</t>
  </si>
  <si>
    <t>EMP104</t>
  </si>
  <si>
    <t>SAPANA</t>
  </si>
  <si>
    <t>TAWARI</t>
  </si>
  <si>
    <t>PRITAK</t>
  </si>
  <si>
    <t>PRODUCTION</t>
  </si>
  <si>
    <t>EMP105</t>
  </si>
  <si>
    <t>BHAVANA</t>
  </si>
  <si>
    <t>BHANDAEI</t>
  </si>
  <si>
    <t>PREEM</t>
  </si>
  <si>
    <t>BANGALORE</t>
  </si>
  <si>
    <t>EMP106</t>
  </si>
  <si>
    <t>KARTIK</t>
  </si>
  <si>
    <t>SHINDE</t>
  </si>
  <si>
    <t>PRAFUL</t>
  </si>
  <si>
    <t>FINANCE</t>
  </si>
  <si>
    <t>EMP107</t>
  </si>
  <si>
    <t>RAJ</t>
  </si>
  <si>
    <t>SHEGOKAR</t>
  </si>
  <si>
    <t>PAWAN</t>
  </si>
  <si>
    <t>EMP108</t>
  </si>
  <si>
    <t>TAMANA</t>
  </si>
  <si>
    <t>INGLE</t>
  </si>
  <si>
    <t>SUMIT</t>
  </si>
  <si>
    <t>ADMIN</t>
  </si>
  <si>
    <t>EMP109</t>
  </si>
  <si>
    <t>AARMAN</t>
  </si>
  <si>
    <t>KHAN</t>
  </si>
  <si>
    <t>SURESH</t>
  </si>
  <si>
    <t>EMP110</t>
  </si>
  <si>
    <t>ASHISH</t>
  </si>
  <si>
    <t>SHARMA</t>
  </si>
  <si>
    <t>MUKESH</t>
  </si>
  <si>
    <t>EMP111</t>
  </si>
  <si>
    <t>EMP112</t>
  </si>
  <si>
    <t>EMP113</t>
  </si>
  <si>
    <t>EMP114</t>
  </si>
  <si>
    <t>EMP115</t>
  </si>
  <si>
    <t>EMP116</t>
  </si>
  <si>
    <t>EMP117</t>
  </si>
  <si>
    <t>EMP118</t>
  </si>
  <si>
    <t>EMP119</t>
  </si>
  <si>
    <t>EMP120</t>
  </si>
  <si>
    <t>Action</t>
  </si>
  <si>
    <t>Short Cut</t>
  </si>
  <si>
    <t>Upper top Most cell</t>
  </si>
  <si>
    <t>Ctrl+Home</t>
  </si>
  <si>
    <t>Lower Rightmost cell</t>
  </si>
  <si>
    <t>Ctrl+end</t>
  </si>
  <si>
    <t>shortcut to select entire row</t>
  </si>
  <si>
    <t>Shift+Spacebar</t>
  </si>
  <si>
    <t>shortcut to select entire column</t>
  </si>
  <si>
    <t>Ctrl+SpaceBar</t>
  </si>
  <si>
    <t>shortcut to select entire worksheet</t>
  </si>
  <si>
    <t>Ctrl+Shift+SpaceBar</t>
  </si>
  <si>
    <t xml:space="preserve">shortcur to select activated data </t>
  </si>
  <si>
    <t>Ctrl+A on activated Cells</t>
  </si>
  <si>
    <t>2 times Ctrl A</t>
  </si>
  <si>
    <t>To make cell Active</t>
  </si>
  <si>
    <t>F2</t>
  </si>
  <si>
    <t>ctrl+drag</t>
  </si>
  <si>
    <t>To copy sheet</t>
  </si>
  <si>
    <t>drag</t>
  </si>
  <si>
    <t>To move sheet</t>
  </si>
  <si>
    <t>SHIFT+F10</t>
  </si>
  <si>
    <t>Shortcut menu</t>
  </si>
  <si>
    <t>F10 or Alt</t>
  </si>
  <si>
    <t>Make menu bar active</t>
  </si>
  <si>
    <t>ESC</t>
  </si>
  <si>
    <t>Close the menu</t>
  </si>
  <si>
    <t>Enter</t>
  </si>
  <si>
    <t xml:space="preserve">To go down </t>
  </si>
  <si>
    <t>Tab</t>
  </si>
  <si>
    <t>To go to next cell</t>
  </si>
  <si>
    <t>Shift+Tab</t>
  </si>
  <si>
    <t>Go to previous cell</t>
  </si>
  <si>
    <t>Shift+Enter</t>
  </si>
  <si>
    <t>To move up</t>
  </si>
  <si>
    <t>Ctrl+ spacebar</t>
  </si>
  <si>
    <t>To select entire colunm</t>
  </si>
  <si>
    <t>To select entire row</t>
  </si>
  <si>
    <t>Shift+Ctrl+Spacebar</t>
  </si>
  <si>
    <t>Whole Sheet</t>
  </si>
  <si>
    <t>Column/row to add/delete</t>
  </si>
  <si>
    <t>ctrl+ to add</t>
  </si>
  <si>
    <t>Ctrl - to delete</t>
  </si>
  <si>
    <t>Shortcut to open Workbook</t>
  </si>
  <si>
    <t>Ctrl+F12</t>
  </si>
  <si>
    <t>Shortcut to Save Workbook</t>
  </si>
  <si>
    <t>Addressing In Excel</t>
  </si>
  <si>
    <t xml:space="preserve">Row </t>
  </si>
  <si>
    <t>Address</t>
  </si>
  <si>
    <t>A3</t>
  </si>
  <si>
    <t>C4</t>
  </si>
  <si>
    <t>A1</t>
  </si>
  <si>
    <t>Format</t>
  </si>
  <si>
    <t>Single Cell</t>
  </si>
  <si>
    <t>A2 and B3</t>
  </si>
  <si>
    <t>A2,B3</t>
  </si>
  <si>
    <t>From A2 to B3</t>
  </si>
  <si>
    <t>A2:B3</t>
  </si>
  <si>
    <t>Range</t>
  </si>
  <si>
    <t>SUM function</t>
  </si>
  <si>
    <t>Syntax</t>
  </si>
  <si>
    <t>From A1 to A5</t>
  </si>
  <si>
    <t>A1,A3,A6</t>
  </si>
  <si>
    <t>A2..B4</t>
  </si>
  <si>
    <t>A2 to A4</t>
  </si>
  <si>
    <t>Repeat the Number 1</t>
  </si>
  <si>
    <t>Create the 
series from 1 to 12</t>
  </si>
  <si>
    <t>Fill
 table of 6</t>
  </si>
  <si>
    <t>Months</t>
  </si>
  <si>
    <t>Week</t>
  </si>
  <si>
    <t>Date</t>
  </si>
  <si>
    <t>Date
(month)</t>
  </si>
  <si>
    <t>Date
(year)</t>
  </si>
  <si>
    <t>Alphabets</t>
  </si>
  <si>
    <t>Name of Employees</t>
  </si>
  <si>
    <t>Double Click</t>
  </si>
  <si>
    <t>Custom Series</t>
  </si>
  <si>
    <t>Custom series</t>
  </si>
  <si>
    <t>Relative Referencing</t>
  </si>
  <si>
    <t>Absolute Referencing</t>
  </si>
  <si>
    <t>Mix Referencing</t>
  </si>
  <si>
    <t>Quantity</t>
  </si>
  <si>
    <t>Rate</t>
  </si>
  <si>
    <t>Jan</t>
  </si>
  <si>
    <t>Feb</t>
  </si>
  <si>
    <t>Mar</t>
  </si>
  <si>
    <t>Apr</t>
  </si>
  <si>
    <t>May</t>
  </si>
  <si>
    <t>June</t>
  </si>
  <si>
    <t>Item Number</t>
  </si>
  <si>
    <t>commission</t>
  </si>
  <si>
    <t>amount</t>
  </si>
  <si>
    <t>Discount</t>
  </si>
  <si>
    <t>Price</t>
  </si>
  <si>
    <t>Total Amount</t>
  </si>
  <si>
    <t>Sales</t>
  </si>
  <si>
    <t>Fur_54</t>
  </si>
  <si>
    <t>Tec_46</t>
  </si>
  <si>
    <t>Off_111</t>
  </si>
  <si>
    <t>Fur_74</t>
  </si>
  <si>
    <t>Off_15</t>
  </si>
  <si>
    <t>Fur_66</t>
  </si>
  <si>
    <t>Total Expense</t>
  </si>
  <si>
    <t>Off_58</t>
  </si>
  <si>
    <t>Net Income</t>
  </si>
  <si>
    <t>Off_109</t>
  </si>
  <si>
    <t>Tec_30</t>
  </si>
  <si>
    <t>Assumption Table</t>
  </si>
  <si>
    <t>Off_60</t>
  </si>
  <si>
    <t>Jan Start</t>
  </si>
  <si>
    <t>Tec_8</t>
  </si>
  <si>
    <t>Rev % Increase</t>
  </si>
  <si>
    <t>Off_82</t>
  </si>
  <si>
    <t>Expense 1</t>
  </si>
  <si>
    <t>Expense 2</t>
  </si>
  <si>
    <t>Off_21</t>
  </si>
  <si>
    <t>Expense 3</t>
  </si>
  <si>
    <t>Off_34</t>
  </si>
  <si>
    <t>Expense 4</t>
  </si>
  <si>
    <t>Off_45</t>
  </si>
  <si>
    <t>Expense 5</t>
  </si>
  <si>
    <t>Fur_85</t>
  </si>
  <si>
    <t>Expense 6</t>
  </si>
  <si>
    <t>Fur_20</t>
  </si>
  <si>
    <t>NAME</t>
  </si>
  <si>
    <t>FNAME</t>
  </si>
  <si>
    <t>MID NAME</t>
  </si>
  <si>
    <t>email</t>
  </si>
  <si>
    <t>Proper</t>
  </si>
  <si>
    <t>GHATE ASHWINI RAMESH</t>
  </si>
  <si>
    <t>BUDHWANI MEEHIR SURESH</t>
  </si>
  <si>
    <t>BELDARE APOORVA VIJAY</t>
  </si>
  <si>
    <t>GHOMAN BHAGYASHRI RAMESH</t>
  </si>
  <si>
    <t>ADHAV AJAY WAMAN</t>
  </si>
  <si>
    <t>BHARATE FARHIN VASANTHA</t>
  </si>
  <si>
    <t>GODHANE DEBOLINA RAMCHANDRA</t>
  </si>
  <si>
    <t>CHAUDHARI NEHA SUNIL</t>
  </si>
  <si>
    <t>CHAUDHARY NIKITA SUNIL</t>
  </si>
  <si>
    <t>KUMAR YASH ADESH</t>
  </si>
  <si>
    <t>SHEKHAR VAIBHAVI AJAY</t>
  </si>
  <si>
    <t>DHANANJAY SUKANYA AJAY</t>
  </si>
  <si>
    <t>RITESH SHIVANI AJIT</t>
  </si>
  <si>
    <t>AWALGAONKAR SHEETAL ANAND</t>
  </si>
  <si>
    <t>GAWANDE SAYANTAN ANAND</t>
  </si>
  <si>
    <t>GADEKAR SANTOSH ANANDKUMAR</t>
  </si>
  <si>
    <t>Sum</t>
  </si>
  <si>
    <t>Max</t>
  </si>
  <si>
    <t>Min</t>
  </si>
  <si>
    <t>Count</t>
  </si>
  <si>
    <t>Counta</t>
  </si>
  <si>
    <t>Countblank</t>
  </si>
  <si>
    <t>Average</t>
  </si>
  <si>
    <t>Random</t>
  </si>
  <si>
    <t>Random  Between</t>
  </si>
  <si>
    <t>Large</t>
  </si>
  <si>
    <t>Small</t>
  </si>
  <si>
    <t>Marks</t>
  </si>
  <si>
    <t>Rank</t>
  </si>
  <si>
    <t>shortcut to open shortcut menu bar</t>
  </si>
  <si>
    <t>Shift+F10</t>
  </si>
  <si>
    <t>Formula</t>
  </si>
  <si>
    <t xml:space="preserve">short cut to copy cell  </t>
  </si>
  <si>
    <t>Ctrl+"</t>
  </si>
  <si>
    <t>Function</t>
  </si>
  <si>
    <t xml:space="preserve">short cut to copy formula </t>
  </si>
  <si>
    <t>Ctrl+'</t>
  </si>
  <si>
    <t>AutoSum shortcut</t>
  </si>
  <si>
    <t>Alt+=</t>
  </si>
  <si>
    <t xml:space="preserve">Excel Operator works on </t>
  </si>
  <si>
    <t>BODMAS</t>
  </si>
  <si>
    <t>=(C29+C30)*C31</t>
  </si>
  <si>
    <t>Notes</t>
  </si>
  <si>
    <t>we can use  negative no. to 2nd parameter to round to the nearest 10 by using -1 as the second parameter, or  to the nearest 100 by using -2 or  to the nearest 1000 by using -3.</t>
  </si>
  <si>
    <t>Category</t>
  </si>
  <si>
    <t>SubCategory</t>
  </si>
  <si>
    <t>State</t>
  </si>
  <si>
    <t>Region</t>
  </si>
  <si>
    <t>Amount</t>
  </si>
  <si>
    <t>Tax</t>
  </si>
  <si>
    <t>Freight</t>
  </si>
  <si>
    <t>Other Charges</t>
  </si>
  <si>
    <t>Furniture</t>
  </si>
  <si>
    <t>Labels</t>
  </si>
  <si>
    <t>Maharashtra </t>
  </si>
  <si>
    <t>East</t>
  </si>
  <si>
    <t>Technology</t>
  </si>
  <si>
    <t>Phones</t>
  </si>
  <si>
    <t>South Dakota</t>
  </si>
  <si>
    <t>Central</t>
  </si>
  <si>
    <t>Find The Total Amount</t>
  </si>
  <si>
    <t>Office Supplies</t>
  </si>
  <si>
    <t>Bookcases</t>
  </si>
  <si>
    <t>West Virginia</t>
  </si>
  <si>
    <t>Total Amount If Amount  Is Greater Than 10000</t>
  </si>
  <si>
    <t>Tables</t>
  </si>
  <si>
    <t>Punjab </t>
  </si>
  <si>
    <t>Total Amount For South Region</t>
  </si>
  <si>
    <t>Art</t>
  </si>
  <si>
    <t>West</t>
  </si>
  <si>
    <t xml:space="preserve">Total Transactions </t>
  </si>
  <si>
    <t>Chairs</t>
  </si>
  <si>
    <t>Rajasthan </t>
  </si>
  <si>
    <t>Total Transactions For West</t>
  </si>
  <si>
    <t>e2:e101,j2:j101</t>
  </si>
  <si>
    <t>Banglore</t>
  </si>
  <si>
    <t>South</t>
  </si>
  <si>
    <t>Total Amount For Category Office Supplies Of  Central Region</t>
  </si>
  <si>
    <t>Envelopes</t>
  </si>
  <si>
    <t>Jammu &amp; Kashmir </t>
  </si>
  <si>
    <t>Total Trasaction for Category Office_Supplies of Central Region</t>
  </si>
  <si>
    <t>Furnishings</t>
  </si>
  <si>
    <t>Rhode Island</t>
  </si>
  <si>
    <t>Find The Average Of Total Amount</t>
  </si>
  <si>
    <t>Appliances</t>
  </si>
  <si>
    <t>Georgia</t>
  </si>
  <si>
    <t>Find The Average Of Total Amount For Central Region</t>
  </si>
  <si>
    <t xml:space="preserve">Average Of Total Amount For Category Office_supplies of Central Region </t>
  </si>
  <si>
    <t>Arizona</t>
  </si>
  <si>
    <t>Total Amount more than Cell Q15</t>
  </si>
  <si>
    <t>Storage</t>
  </si>
  <si>
    <t>Louisiana</t>
  </si>
  <si>
    <t>West Bengal </t>
  </si>
  <si>
    <t>Binders</t>
  </si>
  <si>
    <t>Uttar Pradesh </t>
  </si>
  <si>
    <t xml:space="preserve"> East Midlands</t>
  </si>
  <si>
    <t>Subcategory</t>
  </si>
  <si>
    <t>Montana</t>
  </si>
  <si>
    <t>Fur_11</t>
  </si>
  <si>
    <t>Mississippi</t>
  </si>
  <si>
    <t>Off_78</t>
  </si>
  <si>
    <t>Jharkhand </t>
  </si>
  <si>
    <t>Off_11</t>
  </si>
  <si>
    <t>Haryana </t>
  </si>
  <si>
    <t>Off_32</t>
  </si>
  <si>
    <t>Chhattisgarh </t>
  </si>
  <si>
    <t>South East</t>
  </si>
  <si>
    <t>Fur_18</t>
  </si>
  <si>
    <t>Seemandhra </t>
  </si>
  <si>
    <t>Off_39</t>
  </si>
  <si>
    <t>Tamil Nadu </t>
  </si>
  <si>
    <t>Accessories</t>
  </si>
  <si>
    <t>Fur_64</t>
  </si>
  <si>
    <t>Paper</t>
  </si>
  <si>
    <t>Off_46</t>
  </si>
  <si>
    <t>Off_113</t>
  </si>
  <si>
    <t>Off_44</t>
  </si>
  <si>
    <t xml:space="preserve"> Yorkshire and the Humber</t>
  </si>
  <si>
    <t>Tec_48</t>
  </si>
  <si>
    <t>Off_1</t>
  </si>
  <si>
    <t>Ohio</t>
  </si>
  <si>
    <t>Virginia</t>
  </si>
  <si>
    <t>Off_49</t>
  </si>
  <si>
    <t>California</t>
  </si>
  <si>
    <t>Tec_87</t>
  </si>
  <si>
    <t>Florida</t>
  </si>
  <si>
    <t>Fur_25</t>
  </si>
  <si>
    <t>Tec_99</t>
  </si>
  <si>
    <t>Off_14</t>
  </si>
  <si>
    <t>North Dakota</t>
  </si>
  <si>
    <t>Tec_109</t>
  </si>
  <si>
    <t>Off_71</t>
  </si>
  <si>
    <t>Gujarat </t>
  </si>
  <si>
    <t>Tec_66</t>
  </si>
  <si>
    <t xml:space="preserve"> Northern Ireland</t>
  </si>
  <si>
    <t>Fur_24</t>
  </si>
  <si>
    <t>Off_2</t>
  </si>
  <si>
    <t>Off_87</t>
  </si>
  <si>
    <t>Oregon</t>
  </si>
  <si>
    <t>Scotland</t>
  </si>
  <si>
    <t>Fur_77</t>
  </si>
  <si>
    <t>Tec_52</t>
  </si>
  <si>
    <t>Fur_112</t>
  </si>
  <si>
    <t>Tec_77</t>
  </si>
  <si>
    <t>Orissa </t>
  </si>
  <si>
    <t>Off_91</t>
  </si>
  <si>
    <t>Massachusetts</t>
  </si>
  <si>
    <t>Minnesota</t>
  </si>
  <si>
    <t>Tec_54</t>
  </si>
  <si>
    <t>Fur_115</t>
  </si>
  <si>
    <t>Off_75</t>
  </si>
  <si>
    <t>Tec_90</t>
  </si>
  <si>
    <t>Off_98</t>
  </si>
  <si>
    <t>Off_77</t>
  </si>
  <si>
    <t>Off_100</t>
  </si>
  <si>
    <t>Maryland</t>
  </si>
  <si>
    <t>Tec_12</t>
  </si>
  <si>
    <t>Greater London</t>
  </si>
  <si>
    <t>Bihar </t>
  </si>
  <si>
    <t>Off_51</t>
  </si>
  <si>
    <t xml:space="preserve"> East of England</t>
  </si>
  <si>
    <t>North East</t>
  </si>
  <si>
    <t>Off_9</t>
  </si>
  <si>
    <t>Fur_7</t>
  </si>
  <si>
    <t>Off_65</t>
  </si>
  <si>
    <t>Off_47</t>
  </si>
  <si>
    <t>South West</t>
  </si>
  <si>
    <t>Fur_111</t>
  </si>
  <si>
    <t>North West</t>
  </si>
  <si>
    <t>Off_42</t>
  </si>
  <si>
    <t>Item</t>
  </si>
  <si>
    <t>Company Name</t>
  </si>
  <si>
    <t>Total Sales Amount</t>
  </si>
  <si>
    <t>Laptop</t>
  </si>
  <si>
    <t>Apple</t>
  </si>
  <si>
    <t>Tablet</t>
  </si>
  <si>
    <t>Samsung</t>
  </si>
  <si>
    <t>Mobile</t>
  </si>
  <si>
    <t>HP</t>
  </si>
  <si>
    <t>Lower</t>
  </si>
  <si>
    <t>Upper</t>
  </si>
  <si>
    <t>Concatenate</t>
  </si>
  <si>
    <t>&amp;</t>
  </si>
  <si>
    <t>Mail Id</t>
  </si>
  <si>
    <t>Find</t>
  </si>
  <si>
    <t>find adv</t>
  </si>
  <si>
    <t>Len</t>
  </si>
  <si>
    <t>Left</t>
  </si>
  <si>
    <t>Right</t>
  </si>
  <si>
    <t>Middle</t>
  </si>
  <si>
    <t>SUBstitute</t>
  </si>
  <si>
    <t>Textjoin</t>
  </si>
  <si>
    <t>MOULIK</t>
  </si>
  <si>
    <t>Name with extra space</t>
  </si>
  <si>
    <t>Trim</t>
  </si>
  <si>
    <t>LALIT SHAH     ASHOK</t>
  </si>
  <si>
    <t xml:space="preserve">     LALIT SHAH ASHOK</t>
  </si>
  <si>
    <t xml:space="preserve">LALIT SHAH ASHOK     </t>
  </si>
  <si>
    <t>Name</t>
  </si>
  <si>
    <t>First Name</t>
  </si>
  <si>
    <t>Last Name</t>
  </si>
  <si>
    <t>LALIT ASHOK</t>
  </si>
  <si>
    <t>SWAPNIL MOULIK</t>
  </si>
  <si>
    <t>SWATI VIPUL</t>
  </si>
  <si>
    <t>SAPANA PRITAK</t>
  </si>
  <si>
    <t>BHAVANA PREEM</t>
  </si>
  <si>
    <t>KARTIK PRAFUL</t>
  </si>
  <si>
    <t>RAJ PAWAN</t>
  </si>
  <si>
    <t>TAMANA SUMIT</t>
  </si>
  <si>
    <t>Location</t>
  </si>
  <si>
    <t>Commission</t>
  </si>
  <si>
    <t>Data Validation</t>
  </si>
  <si>
    <t>Paste Special All</t>
  </si>
  <si>
    <t>Paste value</t>
  </si>
  <si>
    <t>Paste Formula</t>
  </si>
  <si>
    <t>Formats</t>
  </si>
  <si>
    <t>Comments</t>
  </si>
  <si>
    <t>Validation</t>
  </si>
  <si>
    <t>Formula &amp; number Format</t>
  </si>
  <si>
    <t>Values &amp; Num format</t>
  </si>
  <si>
    <t>Paste Link</t>
  </si>
  <si>
    <t>text to number</t>
  </si>
  <si>
    <t>%age</t>
  </si>
  <si>
    <t>Delhi</t>
  </si>
  <si>
    <t>Pune</t>
  </si>
  <si>
    <t>13164.65</t>
  </si>
  <si>
    <t>Mumbai</t>
  </si>
  <si>
    <t>data validation</t>
  </si>
  <si>
    <t>17968.7</t>
  </si>
  <si>
    <t>Paste Blank</t>
  </si>
  <si>
    <t>13458.2</t>
  </si>
  <si>
    <t>Bangalore</t>
  </si>
  <si>
    <t>Transpose Static</t>
  </si>
  <si>
    <t>Shortcut keys to convert data from one format to another</t>
  </si>
  <si>
    <t>Transpose Dyanmic</t>
  </si>
  <si>
    <t>Original Number</t>
  </si>
  <si>
    <t>Converted To Text</t>
  </si>
  <si>
    <t>Function To Be Used</t>
  </si>
  <si>
    <t>TEXT(A3,"0.00")</t>
  </si>
  <si>
    <t>TEXT(A4,"$0.00")</t>
  </si>
  <si>
    <t>TEXT(A5,"0")</t>
  </si>
  <si>
    <t>TEXT(A6,"$0")</t>
  </si>
  <si>
    <t>TEXT(A7,"0.0")</t>
  </si>
  <si>
    <t>TEXT(A8,"$0.00")</t>
  </si>
  <si>
    <t>TEXT(A9,"ddd")</t>
  </si>
  <si>
    <t>TEXT(A10,"mmm-yy")</t>
  </si>
  <si>
    <t>TEXT(A11,"mmm")</t>
  </si>
  <si>
    <t>TEXT(A12,"mmmm")</t>
  </si>
  <si>
    <t>TEXT(A13,"dddd")</t>
  </si>
  <si>
    <t>TEXT(A14,"ddd")</t>
  </si>
  <si>
    <t>TEXT(A15,"mm-dd-yy")</t>
  </si>
  <si>
    <t>TEXT(A16,"mmm-dd-yy")</t>
  </si>
  <si>
    <t>TEXT(A17,"dddd, mmmm dd, yyyy")</t>
  </si>
  <si>
    <t>"Month beginning "&amp;TEXT(A18,"mmmm dd, yyyy")</t>
  </si>
  <si>
    <t>Today</t>
  </si>
  <si>
    <t>TEXT(TODAY(),"dddd, m/d/yyyy")</t>
  </si>
  <si>
    <t>#</t>
  </si>
  <si>
    <t>Start</t>
  </si>
  <si>
    <t>Period</t>
  </si>
  <si>
    <t>Day Sequence</t>
  </si>
  <si>
    <t>Week Sequence</t>
  </si>
  <si>
    <t>Month Sequence</t>
  </si>
  <si>
    <t>Year Sequences</t>
  </si>
  <si>
    <t xml:space="preserve">End of Month
</t>
  </si>
  <si>
    <t>Month Sequence by Edate</t>
  </si>
  <si>
    <t>Weekday</t>
  </si>
  <si>
    <t>days in number</t>
  </si>
  <si>
    <t>Holiday List</t>
  </si>
  <si>
    <t>in words</t>
  </si>
  <si>
    <t>Working date</t>
  </si>
  <si>
    <t>No of Working days</t>
  </si>
  <si>
    <t>Date Difference</t>
  </si>
  <si>
    <t>Sales Order Amount</t>
  </si>
  <si>
    <t>If Text</t>
  </si>
  <si>
    <t>If Number</t>
  </si>
  <si>
    <t>And</t>
  </si>
  <si>
    <t>Or</t>
  </si>
  <si>
    <t>And/OR</t>
  </si>
  <si>
    <t>Nested If</t>
  </si>
  <si>
    <t>Nested%</t>
  </si>
  <si>
    <t>IFS</t>
  </si>
  <si>
    <t>End</t>
  </si>
  <si>
    <t>C.Rate</t>
  </si>
  <si>
    <t>Fiscal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</si>
</sst>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₹&quot;\ #,##0.00"/>
  </numFmts>
  <fonts count="15">
    <font>
      <sz val="11.0"/>
      <color theme="1"/>
      <name val="Calibri"/>
      <scheme val="minor"/>
    </font>
    <font>
      <sz val="15.0"/>
      <color rgb="FF3A3A3A"/>
      <name val="Quattrocento Sans"/>
    </font>
    <font>
      <sz val="14.0"/>
      <color theme="0"/>
      <name val="Calibri"/>
    </font>
    <font>
      <sz val="12.0"/>
      <color theme="0"/>
      <name val="Calibri"/>
    </font>
    <font>
      <b/>
      <sz val="14.0"/>
      <color rgb="FFFF0000"/>
      <name val="Calibri"/>
    </font>
    <font>
      <sz val="11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/>
    <font>
      <sz val="14.0"/>
      <color theme="1"/>
      <name val="Calibri"/>
    </font>
    <font>
      <u/>
      <sz val="11.0"/>
      <color theme="10"/>
      <name val="Calibri"/>
    </font>
    <font>
      <sz val="10.0"/>
      <color rgb="FF0000FF"/>
      <name val="Arial"/>
    </font>
    <font>
      <sz val="11.0"/>
      <color rgb="FF9C0006"/>
      <name val="Calibri"/>
    </font>
    <font>
      <sz val="11.0"/>
      <color rgb="FF006100"/>
      <name val="Calibri"/>
    </font>
    <font>
      <sz val="11.0"/>
      <color rgb="FF9C65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1" fillId="2" fontId="2" numFmtId="0" xfId="0" applyBorder="1" applyFill="1" applyFont="1"/>
    <xf borderId="1" fillId="2" fontId="3" numFmtId="0" xfId="0" applyAlignment="1" applyBorder="1" applyFont="1">
      <alignment horizontal="center"/>
    </xf>
    <xf borderId="1" fillId="3" fontId="4" numFmtId="0" xfId="0" applyBorder="1" applyFill="1" applyFont="1"/>
    <xf borderId="1" fillId="0" fontId="5" numFmtId="0" xfId="0" applyBorder="1" applyFont="1"/>
    <xf borderId="0" fillId="0" fontId="5" numFmtId="14" xfId="0" applyFont="1" applyNumberFormat="1"/>
    <xf borderId="0" fillId="0" fontId="5" numFmtId="0" xfId="0" applyAlignment="1" applyFont="1">
      <alignment shrinkToFit="0" wrapText="1"/>
    </xf>
    <xf borderId="0" fillId="0" fontId="6" numFmtId="0" xfId="0" applyFont="1"/>
    <xf borderId="0" fillId="0" fontId="5" numFmtId="0" xfId="0" applyAlignment="1" applyFont="1">
      <alignment horizontal="center" vertical="center"/>
    </xf>
    <xf borderId="0" fillId="0" fontId="5" numFmtId="2" xfId="0" applyFont="1" applyNumberFormat="1"/>
    <xf borderId="0" fillId="0" fontId="7" numFmtId="0" xfId="0" applyFont="1"/>
    <xf borderId="2" fillId="0" fontId="5" numFmtId="0" xfId="0" applyBorder="1" applyFont="1"/>
    <xf borderId="2" fillId="0" fontId="5" numFmtId="14" xfId="0" applyBorder="1" applyFont="1" applyNumberFormat="1"/>
    <xf borderId="1" fillId="0" fontId="5" numFmtId="14" xfId="0" applyBorder="1" applyFont="1" applyNumberFormat="1"/>
    <xf borderId="3" fillId="2" fontId="2" numFmtId="0" xfId="0" applyAlignment="1" applyBorder="1" applyFont="1">
      <alignment horizontal="center" vertical="center"/>
    </xf>
    <xf borderId="4" fillId="0" fontId="8" numFmtId="0" xfId="0" applyBorder="1" applyFont="1"/>
    <xf borderId="5" fillId="0" fontId="8" numFmtId="0" xfId="0" applyBorder="1" applyFont="1"/>
    <xf borderId="0" fillId="0" fontId="5" numFmtId="0" xfId="0" applyAlignment="1" applyFont="1">
      <alignment horizontal="center"/>
    </xf>
    <xf borderId="0" fillId="0" fontId="5" numFmtId="9" xfId="0" applyFont="1" applyNumberFormat="1"/>
    <xf borderId="1" fillId="0" fontId="5" numFmtId="1" xfId="0" applyBorder="1" applyFont="1" applyNumberFormat="1"/>
    <xf borderId="1" fillId="3" fontId="5" numFmtId="164" xfId="0" applyBorder="1" applyFont="1" applyNumberFormat="1"/>
    <xf borderId="1" fillId="0" fontId="5" numFmtId="9" xfId="0" applyBorder="1" applyFont="1" applyNumberFormat="1"/>
    <xf borderId="1" fillId="0" fontId="5" numFmtId="2" xfId="0" applyBorder="1" applyFont="1" applyNumberFormat="1"/>
    <xf borderId="1" fillId="0" fontId="9" numFmtId="0" xfId="0" applyBorder="1" applyFont="1"/>
    <xf borderId="3" fillId="2" fontId="3" numFmtId="0" xfId="0" applyAlignment="1" applyBorder="1" applyFont="1">
      <alignment horizontal="center"/>
    </xf>
    <xf borderId="1" fillId="0" fontId="5" numFmtId="164" xfId="0" applyBorder="1" applyFont="1" applyNumberFormat="1"/>
    <xf borderId="0" fillId="0" fontId="5" numFmtId="164" xfId="0" applyFont="1" applyNumberFormat="1"/>
    <xf borderId="1" fillId="0" fontId="5" numFmtId="10" xfId="0" applyBorder="1" applyFont="1" applyNumberFormat="1"/>
    <xf borderId="1" fillId="0" fontId="10" numFmtId="0" xfId="0" applyBorder="1" applyFont="1"/>
    <xf borderId="6" fillId="0" fontId="5" numFmtId="0" xfId="0" applyBorder="1" applyFont="1"/>
    <xf quotePrefix="1" borderId="0" fillId="0" fontId="11" numFmtId="0" xfId="0" applyFont="1"/>
    <xf borderId="0" fillId="0" fontId="9" numFmtId="0" xfId="0" applyFont="1"/>
    <xf borderId="1" fillId="2" fontId="3" numFmtId="0" xfId="0" applyAlignment="1" applyBorder="1" applyFont="1">
      <alignment horizontal="left"/>
    </xf>
    <xf borderId="0" fillId="0" fontId="5" numFmtId="1" xfId="0" applyFont="1" applyNumberFormat="1"/>
    <xf borderId="1" fillId="0" fontId="5" numFmtId="0" xfId="0" applyAlignment="1" applyBorder="1" applyFont="1">
      <alignment horizontal="left"/>
    </xf>
    <xf borderId="1" fillId="0" fontId="5" numFmtId="165" xfId="0" applyAlignment="1" applyBorder="1" applyFont="1" applyNumberFormat="1">
      <alignment horizontal="left"/>
    </xf>
    <xf borderId="1" fillId="2" fontId="2" numFmtId="0" xfId="0" applyAlignment="1" applyBorder="1" applyFont="1">
      <alignment horizontal="center"/>
    </xf>
    <xf borderId="7" fillId="2" fontId="2" numFmtId="0" xfId="0" applyBorder="1" applyFont="1"/>
    <xf borderId="7" fillId="2" fontId="3" numFmtId="0" xfId="0" applyAlignment="1" applyBorder="1" applyFont="1">
      <alignment horizontal="right"/>
    </xf>
    <xf borderId="7" fillId="2" fontId="3" numFmtId="0" xfId="0" applyAlignment="1" applyBorder="1" applyFont="1">
      <alignment horizontal="center"/>
    </xf>
    <xf borderId="1" fillId="4" fontId="5" numFmtId="165" xfId="0" applyAlignment="1" applyBorder="1" applyFill="1" applyFont="1" applyNumberFormat="1">
      <alignment horizontal="left"/>
    </xf>
    <xf quotePrefix="1" borderId="1" fillId="0" fontId="5" numFmtId="0" xfId="0" applyAlignment="1" applyBorder="1" applyFont="1">
      <alignment horizontal="right"/>
    </xf>
    <xf borderId="1" fillId="0" fontId="5" numFmtId="0" xfId="0" applyAlignment="1" applyBorder="1" applyFont="1">
      <alignment horizontal="right"/>
    </xf>
    <xf borderId="1" fillId="5" fontId="5" numFmtId="165" xfId="0" applyAlignment="1" applyBorder="1" applyFill="1" applyFont="1" applyNumberFormat="1">
      <alignment horizontal="left"/>
    </xf>
    <xf borderId="1" fillId="6" fontId="5" numFmtId="165" xfId="0" applyAlignment="1" applyBorder="1" applyFill="1" applyFont="1" applyNumberFormat="1">
      <alignment horizontal="left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vertical="center"/>
    </xf>
    <xf borderId="0" fillId="0" fontId="5" numFmtId="0" xfId="0" applyFont="1"/>
    <xf borderId="1" fillId="0" fontId="5" numFmtId="14" xfId="0" applyAlignment="1" applyBorder="1" applyFont="1" applyNumberFormat="1">
      <alignment horizontal="center"/>
    </xf>
    <xf borderId="0" fillId="0" fontId="5" numFmtId="0" xfId="0" applyAlignment="1" applyFont="1">
      <alignment vertical="center"/>
    </xf>
    <xf borderId="8" fillId="2" fontId="2" numFmtId="0" xfId="0" applyAlignment="1" applyBorder="1" applyFont="1">
      <alignment horizontal="center"/>
    </xf>
    <xf borderId="1" fillId="0" fontId="5" numFmtId="15" xfId="0" applyAlignment="1" applyBorder="1" applyFont="1" applyNumberFormat="1">
      <alignment vertical="center"/>
    </xf>
    <xf borderId="2" fillId="0" fontId="8" numFmtId="0" xfId="0" applyBorder="1" applyFont="1"/>
    <xf borderId="5" fillId="0" fontId="5" numFmtId="14" xfId="0" applyAlignment="1" applyBorder="1" applyFont="1" applyNumberFormat="1">
      <alignment horizontal="center"/>
    </xf>
    <xf borderId="0" fillId="0" fontId="5" numFmtId="15" xfId="0" applyFont="1" applyNumberFormat="1"/>
    <xf borderId="1" fillId="0" fontId="5" numFmtId="15" xfId="0" applyAlignment="1" applyBorder="1" applyFont="1" applyNumberFormat="1">
      <alignment horizontal="center" vertical="center"/>
    </xf>
    <xf borderId="1" fillId="0" fontId="5" numFmtId="15" xfId="0" applyAlignment="1" applyBorder="1" applyFont="1" applyNumberFormat="1">
      <alignment horizontal="center"/>
    </xf>
    <xf borderId="0" fillId="0" fontId="5" numFmtId="4" xfId="0" applyFont="1" applyNumberFormat="1"/>
    <xf borderId="1" fillId="7" fontId="12" numFmtId="2" xfId="0" applyBorder="1" applyFill="1" applyFont="1" applyNumberFormat="1"/>
    <xf borderId="1" fillId="8" fontId="13" numFmtId="0" xfId="0" applyBorder="1" applyFill="1" applyFont="1"/>
    <xf borderId="1" fillId="8" fontId="13" numFmtId="2" xfId="0" applyBorder="1" applyFont="1" applyNumberFormat="1"/>
    <xf borderId="1" fillId="9" fontId="14" numFmtId="0" xfId="0" applyBorder="1" applyFill="1" applyFont="1"/>
    <xf borderId="1" fillId="9" fontId="14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hyperlink" Target="#Main_Master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381000</xdr:colOff>
      <xdr:row>6</xdr:row>
      <xdr:rowOff>95250</xdr:rowOff>
    </xdr:from>
    <xdr:ext cx="2724150" cy="3638550"/>
    <xdr:sp>
      <xdr:nvSpPr>
        <xdr:cNvPr id="3" name="Shape 3"/>
        <xdr:cNvSpPr txBox="1"/>
      </xdr:nvSpPr>
      <xdr:spPr>
        <a:xfrm>
          <a:off x="3988688" y="1960725"/>
          <a:ext cx="2714625" cy="3638550"/>
        </a:xfrm>
        <a:prstGeom prst="rect">
          <a:avLst/>
        </a:prstGeom>
        <a:solidFill>
          <a:srgbClr val="002060"/>
        </a:solidFill>
        <a:ln cap="flat" cmpd="sng" w="9525">
          <a:solidFill>
            <a:srgbClr val="222A35"/>
          </a:solidFill>
          <a:prstDash val="solid"/>
          <a:round/>
          <a:headEnd len="sm" w="sm" type="none"/>
          <a:tailEnd len="sm" w="sm" type="none"/>
        </a:ln>
        <a:effectLst>
          <a:outerShdw blurRad="44450" algn="ctr" dir="5400000" dist="27940">
            <a:srgbClr val="000000">
              <a:alpha val="31764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Workbook</a:t>
          </a: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basics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Row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Column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Sheets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Default Sheets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Rename Sheets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Delete Sheets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Move between sheets using Keys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Copy and move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Menu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Ribbon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Toggle Ribbon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Data Entry and Types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QAT</a:t>
          </a:r>
          <a:endParaRPr sz="1400"/>
        </a:p>
      </xdr:txBody>
    </xdr:sp>
    <xdr:clientData fLocksWithSheet="0"/>
  </xdr:oneCellAnchor>
  <xdr:oneCellAnchor>
    <xdr:from>
      <xdr:col>6</xdr:col>
      <xdr:colOff>495300</xdr:colOff>
      <xdr:row>20</xdr:row>
      <xdr:rowOff>9525</xdr:rowOff>
    </xdr:from>
    <xdr:ext cx="4638675" cy="1638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28575</xdr:colOff>
      <xdr:row>0</xdr:row>
      <xdr:rowOff>0</xdr:rowOff>
    </xdr:from>
    <xdr:ext cx="8353425" cy="1504950"/>
    <xdr:sp>
      <xdr:nvSpPr>
        <xdr:cNvPr id="5" name="Shape 5"/>
        <xdr:cNvSpPr txBox="1"/>
      </xdr:nvSpPr>
      <xdr:spPr>
        <a:xfrm>
          <a:off x="1174050" y="3032288"/>
          <a:ext cx="8343900" cy="14954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  <a:effectLst>
          <a:outerShdw blurRad="44450" algn="ctr" dir="5400000" dist="27940">
            <a:srgbClr val="000000">
              <a:alpha val="31764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Write Commission In Column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J if Total Amount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Is Greater Than 10000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Give the Commission Of 10%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 if Total Amount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Is Greater Than 10000 else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Commission 5%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Calculate The 5% Commission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Total Amount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Where The Category Is  Office Supplies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and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Region is Central</a:t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Calculate The 5% Commission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M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Total Amount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Where The Category Is  Office Supplies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Region is Central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Calculate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the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5% Commission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Total Amount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Where Categorie  Is Office Supplies 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And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Region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Should Either Be Central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South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6.Caclulate The Commission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Total Amount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r>
            <a:rPr b="0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As Per The Table Given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7.Caclulate The Commission  % In Column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On 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Total Amount</a:t>
          </a:r>
          <a:r>
            <a:rPr b="0" i="0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As Per The Table Given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171450</xdr:rowOff>
    </xdr:from>
    <xdr:ext cx="6915150" cy="43053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876300</xdr:colOff>
      <xdr:row>1</xdr:row>
      <xdr:rowOff>114300</xdr:rowOff>
    </xdr:from>
    <xdr:ext cx="1219200" cy="361950"/>
    <xdr:sp>
      <xdr:nvSpPr>
        <xdr:cNvPr id="4" name="Shape 4">
          <a:hlinkClick r:id="rId1"/>
        </xdr:cNvPr>
        <xdr:cNvSpPr/>
      </xdr:nvSpPr>
      <xdr:spPr>
        <a:xfrm>
          <a:off x="4741163" y="3603788"/>
          <a:ext cx="1209675" cy="352425"/>
        </a:xfrm>
        <a:prstGeom prst="roundRect">
          <a:avLst>
            <a:gd fmla="val 16667" name="adj"/>
          </a:avLst>
        </a:prstGeom>
        <a:solidFill>
          <a:srgbClr val="00206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rgbClr val="D8D8D8"/>
              </a:solidFill>
              <a:latin typeface="Calibri"/>
              <a:ea typeface="Calibri"/>
              <a:cs typeface="Calibri"/>
              <a:sym typeface="Calibri"/>
            </a:rPr>
            <a:t>Home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86"/>
    <col customWidth="1" min="2" max="2" width="12.43"/>
    <col customWidth="1" min="3" max="3" width="8.71"/>
    <col customWidth="1" min="4" max="4" width="23.0"/>
    <col customWidth="1" min="5" max="5" width="23.14"/>
    <col customWidth="1" min="6" max="7" width="8.71"/>
    <col customWidth="1" min="8" max="8" width="30.57"/>
    <col customWidth="1" min="9" max="9" width="19.43"/>
    <col customWidth="1" min="10" max="10" width="26.57"/>
    <col customWidth="1" min="11" max="11" width="33.71"/>
    <col customWidth="1" min="12" max="12" width="23.14"/>
    <col customWidth="1" min="13" max="26" width="8.71"/>
  </cols>
  <sheetData>
    <row r="1">
      <c r="D1" s="1" t="s">
        <v>0</v>
      </c>
    </row>
    <row r="2">
      <c r="D2" s="1" t="s">
        <v>1</v>
      </c>
    </row>
    <row r="3" ht="50.25" customHeight="1">
      <c r="D3" s="2" t="s">
        <v>2</v>
      </c>
    </row>
    <row r="4">
      <c r="D4" s="3"/>
      <c r="E4" s="3"/>
    </row>
    <row r="5">
      <c r="E5" s="3"/>
      <c r="H5" s="4" t="s">
        <v>3</v>
      </c>
    </row>
    <row r="6">
      <c r="H6" s="5" t="s">
        <v>4</v>
      </c>
      <c r="I6" s="5" t="s">
        <v>5</v>
      </c>
      <c r="J6" s="5" t="s">
        <v>6</v>
      </c>
      <c r="K6" s="6"/>
    </row>
    <row r="7">
      <c r="H7" s="7" t="s">
        <v>7</v>
      </c>
      <c r="I7" s="7" t="s">
        <v>8</v>
      </c>
      <c r="J7" s="7" t="s">
        <v>9</v>
      </c>
      <c r="K7" s="7"/>
    </row>
    <row r="8">
      <c r="H8" s="7" t="s">
        <v>10</v>
      </c>
      <c r="I8" s="7" t="s">
        <v>11</v>
      </c>
      <c r="J8" s="7" t="s">
        <v>12</v>
      </c>
      <c r="K8" s="7"/>
    </row>
    <row r="9">
      <c r="H9" s="7" t="s">
        <v>13</v>
      </c>
      <c r="I9" s="7" t="s">
        <v>14</v>
      </c>
      <c r="J9" s="7" t="s">
        <v>15</v>
      </c>
      <c r="K9" s="7"/>
    </row>
    <row r="10">
      <c r="H10" s="7" t="s">
        <v>16</v>
      </c>
      <c r="I10" s="7" t="s">
        <v>17</v>
      </c>
      <c r="J10" s="7">
        <v>1048576.0</v>
      </c>
      <c r="K10" s="7"/>
    </row>
    <row r="11">
      <c r="H11" s="7" t="s">
        <v>18</v>
      </c>
      <c r="I11" s="7" t="s">
        <v>19</v>
      </c>
      <c r="J11" s="7" t="s">
        <v>20</v>
      </c>
      <c r="K11" s="7" t="s">
        <v>21</v>
      </c>
    </row>
    <row r="12">
      <c r="E12" s="8"/>
      <c r="H12" s="7" t="s">
        <v>22</v>
      </c>
      <c r="I12" s="7" t="s">
        <v>23</v>
      </c>
      <c r="J12" s="7" t="s">
        <v>24</v>
      </c>
      <c r="K12" s="7"/>
    </row>
    <row r="13">
      <c r="H13" s="7" t="s">
        <v>25</v>
      </c>
      <c r="I13" s="7" t="s">
        <v>26</v>
      </c>
      <c r="J13" s="7"/>
      <c r="K13" s="7"/>
    </row>
    <row r="16">
      <c r="H16" s="4" t="s">
        <v>27</v>
      </c>
      <c r="I16" s="4" t="s">
        <v>28</v>
      </c>
    </row>
    <row r="17">
      <c r="H17" s="7" t="s">
        <v>29</v>
      </c>
      <c r="I17" s="7" t="s">
        <v>30</v>
      </c>
    </row>
    <row r="18">
      <c r="H18" s="7" t="s">
        <v>31</v>
      </c>
      <c r="I18" s="7" t="s">
        <v>32</v>
      </c>
    </row>
    <row r="19">
      <c r="H19" s="7" t="s">
        <v>33</v>
      </c>
      <c r="I19" s="7" t="s">
        <v>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K30" s="7" t="s">
        <v>35</v>
      </c>
      <c r="L30" s="7"/>
    </row>
    <row r="31" ht="15.75" customHeight="1">
      <c r="E31" s="8"/>
      <c r="K31" s="7" t="s">
        <v>36</v>
      </c>
      <c r="L31" s="7"/>
    </row>
    <row r="32" ht="15.75" customHeight="1">
      <c r="K32" s="7" t="s">
        <v>37</v>
      </c>
      <c r="L32" s="7"/>
    </row>
    <row r="33" ht="16.5" customHeight="1">
      <c r="A33" s="9"/>
      <c r="K33" s="7" t="s">
        <v>38</v>
      </c>
      <c r="L33" s="7"/>
    </row>
    <row r="34" ht="15.75" customHeight="1">
      <c r="B34" s="10" t="s">
        <v>39</v>
      </c>
      <c r="K34" s="7" t="s">
        <v>40</v>
      </c>
      <c r="L34" s="7"/>
    </row>
    <row r="35" ht="15.75" customHeight="1">
      <c r="B35" s="10" t="s">
        <v>41</v>
      </c>
      <c r="K35" s="7" t="s">
        <v>42</v>
      </c>
      <c r="L35" s="7"/>
    </row>
    <row r="36" ht="15.75" customHeight="1">
      <c r="B36" s="10" t="s">
        <v>43</v>
      </c>
      <c r="K36" s="7" t="s">
        <v>44</v>
      </c>
      <c r="L36" s="7"/>
    </row>
    <row r="37" ht="15.75" customHeight="1">
      <c r="B37" s="10" t="s">
        <v>45</v>
      </c>
      <c r="K37" s="7" t="s">
        <v>46</v>
      </c>
      <c r="L37" s="7"/>
    </row>
    <row r="38" ht="15.75" customHeight="1">
      <c r="B38" s="10" t="s">
        <v>47</v>
      </c>
      <c r="K38" s="7" t="s">
        <v>48</v>
      </c>
      <c r="L38" s="7"/>
    </row>
    <row r="39" ht="15.75" customHeight="1">
      <c r="B39" s="10" t="s">
        <v>49</v>
      </c>
    </row>
    <row r="40" ht="15.75" customHeight="1">
      <c r="B40" s="10" t="s">
        <v>50</v>
      </c>
    </row>
    <row r="41" ht="15.75" customHeight="1">
      <c r="B41" s="10" t="s">
        <v>51</v>
      </c>
    </row>
    <row r="42" ht="36.75" customHeight="1">
      <c r="A42" s="11"/>
      <c r="D42" s="8"/>
    </row>
    <row r="43" ht="15.75" customHeight="1"/>
    <row r="44" ht="15.75" customHeight="1">
      <c r="A44" s="12"/>
      <c r="K44" s="13"/>
      <c r="L44" s="13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1:K1"/>
    <mergeCell ref="D2:K2"/>
    <mergeCell ref="D3:K3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5.86"/>
    <col customWidth="1" min="3" max="3" width="19.29"/>
    <col customWidth="1" min="4" max="26" width="8.71"/>
  </cols>
  <sheetData>
    <row r="1">
      <c r="A1" s="5" t="s">
        <v>422</v>
      </c>
      <c r="B1" s="5" t="s">
        <v>423</v>
      </c>
      <c r="C1" s="5" t="s">
        <v>424</v>
      </c>
    </row>
    <row r="2">
      <c r="A2" s="37" t="s">
        <v>425</v>
      </c>
      <c r="B2" s="37" t="s">
        <v>426</v>
      </c>
      <c r="C2" s="38">
        <v>263293.0</v>
      </c>
    </row>
    <row r="3">
      <c r="A3" s="37" t="s">
        <v>427</v>
      </c>
      <c r="B3" s="37" t="s">
        <v>428</v>
      </c>
      <c r="C3" s="38">
        <v>186073.0</v>
      </c>
    </row>
    <row r="4">
      <c r="A4" s="37" t="s">
        <v>425</v>
      </c>
      <c r="B4" s="37" t="s">
        <v>426</v>
      </c>
      <c r="C4" s="38">
        <v>359374.0</v>
      </c>
    </row>
    <row r="5">
      <c r="A5" s="37" t="s">
        <v>427</v>
      </c>
      <c r="B5" s="37" t="s">
        <v>428</v>
      </c>
      <c r="C5" s="38">
        <v>160847.0</v>
      </c>
    </row>
    <row r="6">
      <c r="A6" s="37" t="s">
        <v>429</v>
      </c>
      <c r="B6" s="37" t="s">
        <v>426</v>
      </c>
      <c r="C6" s="38">
        <v>166116.0</v>
      </c>
    </row>
    <row r="7">
      <c r="A7" s="37" t="s">
        <v>425</v>
      </c>
      <c r="B7" s="37" t="s">
        <v>430</v>
      </c>
      <c r="C7" s="38">
        <v>216602.0</v>
      </c>
    </row>
    <row r="8">
      <c r="A8" s="37" t="s">
        <v>429</v>
      </c>
      <c r="B8" s="37" t="s">
        <v>426</v>
      </c>
      <c r="C8" s="38">
        <v>239749.0</v>
      </c>
    </row>
    <row r="9">
      <c r="A9" s="37" t="s">
        <v>425</v>
      </c>
      <c r="B9" s="37" t="s">
        <v>426</v>
      </c>
      <c r="C9" s="38">
        <v>269164.0</v>
      </c>
    </row>
    <row r="10">
      <c r="A10" s="37" t="s">
        <v>425</v>
      </c>
      <c r="B10" s="37" t="s">
        <v>428</v>
      </c>
      <c r="C10" s="38">
        <v>189574.0</v>
      </c>
    </row>
    <row r="11">
      <c r="A11" s="37" t="s">
        <v>427</v>
      </c>
      <c r="B11" s="37" t="s">
        <v>430</v>
      </c>
      <c r="C11" s="38">
        <v>259237.0</v>
      </c>
    </row>
    <row r="12">
      <c r="A12" s="37" t="s">
        <v>427</v>
      </c>
      <c r="B12" s="37" t="s">
        <v>430</v>
      </c>
      <c r="C12" s="38">
        <v>157481.0</v>
      </c>
    </row>
    <row r="13">
      <c r="A13" s="37" t="s">
        <v>427</v>
      </c>
      <c r="B13" s="37" t="s">
        <v>428</v>
      </c>
      <c r="C13" s="38">
        <v>297769.0</v>
      </c>
    </row>
    <row r="14">
      <c r="A14" s="37" t="s">
        <v>429</v>
      </c>
      <c r="B14" s="37" t="s">
        <v>426</v>
      </c>
      <c r="C14" s="38">
        <v>197482.0</v>
      </c>
    </row>
    <row r="15">
      <c r="A15" s="37" t="s">
        <v>425</v>
      </c>
      <c r="B15" s="37" t="s">
        <v>430</v>
      </c>
      <c r="C15" s="38">
        <v>273542.0</v>
      </c>
    </row>
    <row r="16">
      <c r="A16" s="37" t="s">
        <v>429</v>
      </c>
      <c r="B16" s="37" t="s">
        <v>426</v>
      </c>
      <c r="C16" s="38">
        <v>255290.0</v>
      </c>
    </row>
    <row r="17">
      <c r="A17" s="37" t="s">
        <v>429</v>
      </c>
      <c r="B17" s="37" t="s">
        <v>426</v>
      </c>
      <c r="C17" s="38">
        <v>342143.0</v>
      </c>
    </row>
    <row r="18">
      <c r="A18" s="37" t="s">
        <v>429</v>
      </c>
      <c r="B18" s="37" t="s">
        <v>426</v>
      </c>
      <c r="C18" s="38">
        <v>177269.0</v>
      </c>
    </row>
    <row r="19">
      <c r="A19" s="37" t="s">
        <v>425</v>
      </c>
      <c r="B19" s="37" t="s">
        <v>428</v>
      </c>
      <c r="C19" s="38">
        <v>162179.0</v>
      </c>
    </row>
    <row r="20">
      <c r="A20" s="37" t="s">
        <v>427</v>
      </c>
      <c r="B20" s="37" t="s">
        <v>430</v>
      </c>
      <c r="C20" s="38">
        <v>260557.0</v>
      </c>
    </row>
    <row r="21" ht="15.75" customHeight="1">
      <c r="A21" s="37" t="s">
        <v>425</v>
      </c>
      <c r="B21" s="37" t="s">
        <v>430</v>
      </c>
      <c r="C21" s="38">
        <v>191997.0</v>
      </c>
    </row>
    <row r="22" ht="15.75" customHeight="1">
      <c r="A22" s="37" t="s">
        <v>427</v>
      </c>
      <c r="B22" s="37" t="s">
        <v>428</v>
      </c>
      <c r="C22" s="38">
        <v>340531.0</v>
      </c>
    </row>
    <row r="23" ht="15.75" customHeight="1">
      <c r="A23" s="37" t="s">
        <v>425</v>
      </c>
      <c r="B23" s="37" t="s">
        <v>426</v>
      </c>
      <c r="C23" s="38">
        <v>446852.0</v>
      </c>
    </row>
    <row r="24" ht="15.75" customHeight="1">
      <c r="A24" s="37" t="s">
        <v>427</v>
      </c>
      <c r="B24" s="37" t="s">
        <v>428</v>
      </c>
      <c r="C24" s="38">
        <v>136867.0</v>
      </c>
    </row>
    <row r="25" ht="15.75" customHeight="1">
      <c r="A25" s="37" t="s">
        <v>425</v>
      </c>
      <c r="B25" s="37" t="s">
        <v>426</v>
      </c>
      <c r="C25" s="38">
        <v>516616.0</v>
      </c>
    </row>
    <row r="26" ht="15.75" customHeight="1">
      <c r="A26" s="37" t="s">
        <v>427</v>
      </c>
      <c r="B26" s="37" t="s">
        <v>428</v>
      </c>
      <c r="C26" s="38">
        <v>214977.0</v>
      </c>
    </row>
    <row r="27" ht="15.75" customHeight="1">
      <c r="A27" s="37" t="s">
        <v>429</v>
      </c>
      <c r="B27" s="37" t="s">
        <v>426</v>
      </c>
      <c r="C27" s="38">
        <v>164982.0</v>
      </c>
    </row>
    <row r="28" ht="15.75" customHeight="1">
      <c r="A28" s="37" t="s">
        <v>425</v>
      </c>
      <c r="B28" s="37" t="s">
        <v>430</v>
      </c>
      <c r="C28" s="38">
        <v>599410.0</v>
      </c>
    </row>
    <row r="29" ht="15.75" customHeight="1">
      <c r="A29" s="37" t="s">
        <v>429</v>
      </c>
      <c r="B29" s="37" t="s">
        <v>426</v>
      </c>
      <c r="C29" s="38">
        <v>525266.0</v>
      </c>
    </row>
    <row r="30" ht="15.75" customHeight="1">
      <c r="A30" s="37" t="s">
        <v>425</v>
      </c>
      <c r="B30" s="37" t="s">
        <v>426</v>
      </c>
      <c r="C30" s="38">
        <v>208439.0</v>
      </c>
    </row>
    <row r="31" ht="15.75" customHeight="1">
      <c r="A31" s="37" t="s">
        <v>425</v>
      </c>
      <c r="B31" s="37" t="s">
        <v>428</v>
      </c>
      <c r="C31" s="38">
        <v>596943.0</v>
      </c>
    </row>
    <row r="32" ht="15.75" customHeight="1">
      <c r="A32" s="37" t="s">
        <v>427</v>
      </c>
      <c r="B32" s="37" t="s">
        <v>430</v>
      </c>
      <c r="C32" s="38">
        <v>244388.0</v>
      </c>
    </row>
    <row r="33" ht="15.75" customHeight="1">
      <c r="A33" s="37" t="s">
        <v>427</v>
      </c>
      <c r="B33" s="37" t="s">
        <v>430</v>
      </c>
      <c r="C33" s="38">
        <v>131993.0</v>
      </c>
    </row>
    <row r="34" ht="15.75" customHeight="1">
      <c r="A34" s="37" t="s">
        <v>427</v>
      </c>
      <c r="B34" s="37" t="s">
        <v>428</v>
      </c>
      <c r="C34" s="38">
        <v>471720.0</v>
      </c>
    </row>
    <row r="35" ht="15.75" customHeight="1">
      <c r="A35" s="37" t="s">
        <v>429</v>
      </c>
      <c r="B35" s="37" t="s">
        <v>426</v>
      </c>
      <c r="C35" s="38">
        <v>121713.0</v>
      </c>
    </row>
    <row r="36" ht="15.75" customHeight="1">
      <c r="A36" s="37" t="s">
        <v>425</v>
      </c>
      <c r="B36" s="37" t="s">
        <v>430</v>
      </c>
      <c r="C36" s="38">
        <v>292765.0</v>
      </c>
    </row>
    <row r="37" ht="15.75" customHeight="1">
      <c r="A37" s="37" t="s">
        <v>429</v>
      </c>
      <c r="B37" s="37" t="s">
        <v>426</v>
      </c>
      <c r="C37" s="38">
        <v>394736.0</v>
      </c>
    </row>
    <row r="38" ht="15.75" customHeight="1">
      <c r="A38" s="37" t="s">
        <v>429</v>
      </c>
      <c r="B38" s="37" t="s">
        <v>426</v>
      </c>
      <c r="C38" s="38">
        <v>289678.0</v>
      </c>
    </row>
    <row r="39" ht="15.75" customHeight="1">
      <c r="A39" s="37" t="s">
        <v>429</v>
      </c>
      <c r="B39" s="37" t="s">
        <v>426</v>
      </c>
      <c r="C39" s="38">
        <v>311501.0</v>
      </c>
    </row>
    <row r="40" ht="15.75" customHeight="1">
      <c r="A40" s="37" t="s">
        <v>425</v>
      </c>
      <c r="B40" s="37" t="s">
        <v>428</v>
      </c>
      <c r="C40" s="38">
        <v>470422.0</v>
      </c>
    </row>
    <row r="41" ht="15.75" customHeight="1">
      <c r="A41" s="37" t="s">
        <v>427</v>
      </c>
      <c r="B41" s="37" t="s">
        <v>430</v>
      </c>
      <c r="C41" s="38">
        <v>419842.0</v>
      </c>
    </row>
    <row r="42" ht="15.75" customHeight="1">
      <c r="A42" s="37" t="s">
        <v>425</v>
      </c>
      <c r="B42" s="37" t="s">
        <v>430</v>
      </c>
      <c r="C42" s="38">
        <v>213748.0</v>
      </c>
    </row>
    <row r="43" ht="15.75" customHeight="1">
      <c r="A43" s="37" t="s">
        <v>427</v>
      </c>
      <c r="B43" s="37" t="s">
        <v>428</v>
      </c>
      <c r="C43" s="38">
        <v>493013.0</v>
      </c>
    </row>
    <row r="44" ht="15.75" customHeight="1">
      <c r="A44" s="37" t="s">
        <v>425</v>
      </c>
      <c r="B44" s="37" t="s">
        <v>426</v>
      </c>
      <c r="C44" s="38">
        <v>124833.0</v>
      </c>
    </row>
    <row r="45" ht="15.75" customHeight="1">
      <c r="A45" s="37" t="s">
        <v>427</v>
      </c>
      <c r="B45" s="37" t="s">
        <v>428</v>
      </c>
      <c r="C45" s="38">
        <v>132529.0</v>
      </c>
    </row>
    <row r="46" ht="15.75" customHeight="1">
      <c r="A46" s="37" t="s">
        <v>425</v>
      </c>
      <c r="B46" s="37" t="s">
        <v>426</v>
      </c>
      <c r="C46" s="38">
        <v>517324.0</v>
      </c>
    </row>
    <row r="47" ht="15.75" customHeight="1">
      <c r="A47" s="37" t="s">
        <v>427</v>
      </c>
      <c r="B47" s="37" t="s">
        <v>428</v>
      </c>
      <c r="C47" s="38">
        <v>110337.0</v>
      </c>
    </row>
    <row r="48" ht="15.75" customHeight="1">
      <c r="A48" s="37" t="s">
        <v>429</v>
      </c>
      <c r="B48" s="37" t="s">
        <v>426</v>
      </c>
      <c r="C48" s="38">
        <v>246001.0</v>
      </c>
    </row>
    <row r="49" ht="15.75" customHeight="1">
      <c r="A49" s="37" t="s">
        <v>425</v>
      </c>
      <c r="B49" s="37" t="s">
        <v>430</v>
      </c>
      <c r="C49" s="38">
        <v>367030.0</v>
      </c>
    </row>
    <row r="50" ht="15.75" customHeight="1">
      <c r="A50" s="37" t="s">
        <v>429</v>
      </c>
      <c r="B50" s="37" t="s">
        <v>426</v>
      </c>
      <c r="C50" s="38">
        <v>357759.0</v>
      </c>
    </row>
    <row r="51" ht="15.75" customHeight="1">
      <c r="A51" s="37" t="s">
        <v>425</v>
      </c>
      <c r="B51" s="37" t="s">
        <v>426</v>
      </c>
      <c r="C51" s="38">
        <v>590998.0</v>
      </c>
    </row>
    <row r="52" ht="15.75" customHeight="1">
      <c r="A52" s="37" t="s">
        <v>425</v>
      </c>
      <c r="B52" s="37" t="s">
        <v>428</v>
      </c>
      <c r="C52" s="38">
        <v>513693.0</v>
      </c>
    </row>
    <row r="53" ht="15.75" customHeight="1">
      <c r="A53" s="37" t="s">
        <v>427</v>
      </c>
      <c r="B53" s="37" t="s">
        <v>430</v>
      </c>
      <c r="C53" s="38">
        <v>479792.0</v>
      </c>
    </row>
    <row r="54" ht="15.75" customHeight="1">
      <c r="A54" s="37" t="s">
        <v>427</v>
      </c>
      <c r="B54" s="37" t="s">
        <v>430</v>
      </c>
      <c r="C54" s="38">
        <v>573226.0</v>
      </c>
    </row>
    <row r="55" ht="15.75" customHeight="1">
      <c r="A55" s="37" t="s">
        <v>427</v>
      </c>
      <c r="B55" s="37" t="s">
        <v>428</v>
      </c>
      <c r="C55" s="38">
        <v>317874.0</v>
      </c>
    </row>
    <row r="56" ht="15.75" customHeight="1">
      <c r="A56" s="37" t="s">
        <v>429</v>
      </c>
      <c r="B56" s="37" t="s">
        <v>426</v>
      </c>
      <c r="C56" s="38">
        <v>294690.0</v>
      </c>
    </row>
    <row r="57" ht="15.75" customHeight="1">
      <c r="A57" s="37" t="s">
        <v>425</v>
      </c>
      <c r="B57" s="37" t="s">
        <v>430</v>
      </c>
      <c r="C57" s="38">
        <v>172573.0</v>
      </c>
    </row>
    <row r="58" ht="15.75" customHeight="1">
      <c r="A58" s="37" t="s">
        <v>429</v>
      </c>
      <c r="B58" s="37" t="s">
        <v>426</v>
      </c>
      <c r="C58" s="38">
        <v>546362.0</v>
      </c>
    </row>
    <row r="59" ht="15.75" customHeight="1">
      <c r="A59" s="37" t="s">
        <v>429</v>
      </c>
      <c r="B59" s="37" t="s">
        <v>426</v>
      </c>
      <c r="C59" s="38">
        <v>417091.0</v>
      </c>
    </row>
    <row r="60" ht="15.75" customHeight="1">
      <c r="A60" s="37" t="s">
        <v>429</v>
      </c>
      <c r="B60" s="37" t="s">
        <v>426</v>
      </c>
      <c r="C60" s="38">
        <v>368859.0</v>
      </c>
    </row>
    <row r="61" ht="15.75" customHeight="1">
      <c r="A61" s="37" t="s">
        <v>425</v>
      </c>
      <c r="B61" s="37" t="s">
        <v>426</v>
      </c>
      <c r="C61" s="38">
        <v>263293.0</v>
      </c>
    </row>
    <row r="62" ht="15.75" customHeight="1">
      <c r="A62" s="37" t="s">
        <v>427</v>
      </c>
      <c r="B62" s="37" t="s">
        <v>428</v>
      </c>
      <c r="C62" s="38">
        <v>186073.0</v>
      </c>
    </row>
    <row r="63" ht="15.75" customHeight="1">
      <c r="A63" s="37" t="s">
        <v>425</v>
      </c>
      <c r="B63" s="37" t="s">
        <v>426</v>
      </c>
      <c r="C63" s="38">
        <v>359374.0</v>
      </c>
    </row>
    <row r="64" ht="15.75" customHeight="1">
      <c r="A64" s="37" t="s">
        <v>427</v>
      </c>
      <c r="B64" s="37" t="s">
        <v>428</v>
      </c>
      <c r="C64" s="38">
        <v>160847.0</v>
      </c>
    </row>
    <row r="65" ht="15.75" customHeight="1">
      <c r="A65" s="37" t="s">
        <v>429</v>
      </c>
      <c r="B65" s="37" t="s">
        <v>426</v>
      </c>
      <c r="C65" s="38">
        <v>166116.0</v>
      </c>
    </row>
    <row r="66" ht="15.75" customHeight="1">
      <c r="A66" s="37" t="s">
        <v>425</v>
      </c>
      <c r="B66" s="37" t="s">
        <v>430</v>
      </c>
      <c r="C66" s="38">
        <v>216602.0</v>
      </c>
    </row>
    <row r="67" ht="15.75" customHeight="1">
      <c r="A67" s="37" t="s">
        <v>429</v>
      </c>
      <c r="B67" s="37" t="s">
        <v>426</v>
      </c>
      <c r="C67" s="38">
        <v>239749.0</v>
      </c>
    </row>
    <row r="68" ht="15.75" customHeight="1">
      <c r="A68" s="37" t="s">
        <v>425</v>
      </c>
      <c r="B68" s="37" t="s">
        <v>426</v>
      </c>
      <c r="C68" s="38">
        <v>269164.0</v>
      </c>
    </row>
    <row r="69" ht="15.75" customHeight="1">
      <c r="A69" s="37" t="s">
        <v>425</v>
      </c>
      <c r="B69" s="37" t="s">
        <v>428</v>
      </c>
      <c r="C69" s="38">
        <v>189574.0</v>
      </c>
    </row>
    <row r="70" ht="15.75" customHeight="1">
      <c r="A70" s="37" t="s">
        <v>427</v>
      </c>
      <c r="B70" s="37" t="s">
        <v>430</v>
      </c>
      <c r="C70" s="38">
        <v>259237.0</v>
      </c>
    </row>
    <row r="71" ht="15.75" customHeight="1">
      <c r="A71" s="37" t="s">
        <v>427</v>
      </c>
      <c r="B71" s="37" t="s">
        <v>430</v>
      </c>
      <c r="C71" s="38">
        <v>157481.0</v>
      </c>
    </row>
    <row r="72" ht="15.75" customHeight="1">
      <c r="A72" s="37" t="s">
        <v>427</v>
      </c>
      <c r="B72" s="37" t="s">
        <v>428</v>
      </c>
      <c r="C72" s="38">
        <v>297769.0</v>
      </c>
    </row>
    <row r="73" ht="15.75" customHeight="1">
      <c r="A73" s="37" t="s">
        <v>429</v>
      </c>
      <c r="B73" s="37" t="s">
        <v>426</v>
      </c>
      <c r="C73" s="38">
        <v>197482.0</v>
      </c>
    </row>
    <row r="74" ht="15.75" customHeight="1">
      <c r="A74" s="37" t="s">
        <v>425</v>
      </c>
      <c r="B74" s="37" t="s">
        <v>430</v>
      </c>
      <c r="C74" s="38">
        <v>273542.0</v>
      </c>
    </row>
    <row r="75" ht="15.75" customHeight="1">
      <c r="A75" s="37" t="s">
        <v>429</v>
      </c>
      <c r="B75" s="37" t="s">
        <v>426</v>
      </c>
      <c r="C75" s="38">
        <v>255290.0</v>
      </c>
    </row>
    <row r="76" ht="15.75" customHeight="1">
      <c r="A76" s="37" t="s">
        <v>429</v>
      </c>
      <c r="B76" s="37" t="s">
        <v>426</v>
      </c>
      <c r="C76" s="38">
        <v>342143.0</v>
      </c>
    </row>
    <row r="77" ht="15.75" customHeight="1">
      <c r="A77" s="37" t="s">
        <v>429</v>
      </c>
      <c r="B77" s="37" t="s">
        <v>426</v>
      </c>
      <c r="C77" s="38">
        <v>177269.0</v>
      </c>
    </row>
    <row r="78" ht="15.75" customHeight="1">
      <c r="A78" s="37" t="s">
        <v>425</v>
      </c>
      <c r="B78" s="37" t="s">
        <v>428</v>
      </c>
      <c r="C78" s="38">
        <v>162179.0</v>
      </c>
    </row>
    <row r="79" ht="15.75" customHeight="1">
      <c r="A79" s="37" t="s">
        <v>427</v>
      </c>
      <c r="B79" s="37" t="s">
        <v>430</v>
      </c>
      <c r="C79" s="38">
        <v>260557.0</v>
      </c>
    </row>
    <row r="80" ht="15.75" customHeight="1">
      <c r="A80" s="37" t="s">
        <v>425</v>
      </c>
      <c r="B80" s="37" t="s">
        <v>430</v>
      </c>
      <c r="C80" s="38">
        <v>191997.0</v>
      </c>
    </row>
    <row r="81" ht="15.75" customHeight="1">
      <c r="A81" s="37" t="s">
        <v>427</v>
      </c>
      <c r="B81" s="37" t="s">
        <v>428</v>
      </c>
      <c r="C81" s="38">
        <v>340531.0</v>
      </c>
    </row>
    <row r="82" ht="15.75" customHeight="1">
      <c r="A82" s="37" t="s">
        <v>425</v>
      </c>
      <c r="B82" s="37" t="s">
        <v>426</v>
      </c>
      <c r="C82" s="38">
        <v>446852.0</v>
      </c>
    </row>
    <row r="83" ht="15.75" customHeight="1">
      <c r="A83" s="37" t="s">
        <v>427</v>
      </c>
      <c r="B83" s="37" t="s">
        <v>428</v>
      </c>
      <c r="C83" s="38">
        <v>136867.0</v>
      </c>
    </row>
    <row r="84" ht="15.75" customHeight="1">
      <c r="A84" s="37" t="s">
        <v>425</v>
      </c>
      <c r="B84" s="37" t="s">
        <v>426</v>
      </c>
      <c r="C84" s="38">
        <v>516616.0</v>
      </c>
    </row>
    <row r="85" ht="15.75" customHeight="1">
      <c r="A85" s="37" t="s">
        <v>427</v>
      </c>
      <c r="B85" s="37" t="s">
        <v>428</v>
      </c>
      <c r="C85" s="38">
        <v>214977.0</v>
      </c>
    </row>
    <row r="86" ht="15.75" customHeight="1">
      <c r="A86" s="37" t="s">
        <v>429</v>
      </c>
      <c r="B86" s="37" t="s">
        <v>426</v>
      </c>
      <c r="C86" s="38">
        <v>164982.0</v>
      </c>
    </row>
    <row r="87" ht="15.75" customHeight="1">
      <c r="A87" s="37" t="s">
        <v>425</v>
      </c>
      <c r="B87" s="37" t="s">
        <v>430</v>
      </c>
      <c r="C87" s="38">
        <v>599410.0</v>
      </c>
    </row>
    <row r="88" ht="15.75" customHeight="1">
      <c r="A88" s="37" t="s">
        <v>429</v>
      </c>
      <c r="B88" s="37" t="s">
        <v>426</v>
      </c>
      <c r="C88" s="38">
        <v>525266.0</v>
      </c>
    </row>
    <row r="89" ht="15.75" customHeight="1">
      <c r="A89" s="37" t="s">
        <v>425</v>
      </c>
      <c r="B89" s="37" t="s">
        <v>426</v>
      </c>
      <c r="C89" s="38">
        <v>208439.0</v>
      </c>
    </row>
    <row r="90" ht="15.75" customHeight="1">
      <c r="A90" s="37" t="s">
        <v>425</v>
      </c>
      <c r="B90" s="37" t="s">
        <v>428</v>
      </c>
      <c r="C90" s="38">
        <v>596943.0</v>
      </c>
    </row>
    <row r="91" ht="15.75" customHeight="1">
      <c r="A91" s="37" t="s">
        <v>427</v>
      </c>
      <c r="B91" s="37" t="s">
        <v>430</v>
      </c>
      <c r="C91" s="38">
        <v>244388.0</v>
      </c>
    </row>
    <row r="92" ht="15.75" customHeight="1">
      <c r="A92" s="37" t="s">
        <v>427</v>
      </c>
      <c r="B92" s="37" t="s">
        <v>430</v>
      </c>
      <c r="C92" s="38">
        <v>131993.0</v>
      </c>
    </row>
    <row r="93" ht="15.75" customHeight="1">
      <c r="A93" s="37" t="s">
        <v>427</v>
      </c>
      <c r="B93" s="37" t="s">
        <v>428</v>
      </c>
      <c r="C93" s="38">
        <v>471720.0</v>
      </c>
    </row>
    <row r="94" ht="15.75" customHeight="1">
      <c r="A94" s="37" t="s">
        <v>429</v>
      </c>
      <c r="B94" s="37" t="s">
        <v>426</v>
      </c>
      <c r="C94" s="38">
        <v>121713.0</v>
      </c>
    </row>
    <row r="95" ht="15.75" customHeight="1">
      <c r="A95" s="37" t="s">
        <v>425</v>
      </c>
      <c r="B95" s="37" t="s">
        <v>430</v>
      </c>
      <c r="C95" s="38">
        <v>292765.0</v>
      </c>
    </row>
    <row r="96" ht="15.75" customHeight="1">
      <c r="A96" s="37" t="s">
        <v>429</v>
      </c>
      <c r="B96" s="37" t="s">
        <v>426</v>
      </c>
      <c r="C96" s="38">
        <v>394736.0</v>
      </c>
    </row>
    <row r="97" ht="15.75" customHeight="1">
      <c r="A97" s="37" t="s">
        <v>429</v>
      </c>
      <c r="B97" s="37" t="s">
        <v>426</v>
      </c>
      <c r="C97" s="38">
        <v>289678.0</v>
      </c>
    </row>
    <row r="98" ht="15.75" customHeight="1">
      <c r="A98" s="37" t="s">
        <v>429</v>
      </c>
      <c r="B98" s="37" t="s">
        <v>426</v>
      </c>
      <c r="C98" s="38">
        <v>311501.0</v>
      </c>
    </row>
    <row r="99" ht="15.75" customHeight="1">
      <c r="A99" s="37" t="s">
        <v>425</v>
      </c>
      <c r="B99" s="37" t="s">
        <v>428</v>
      </c>
      <c r="C99" s="38">
        <v>470422.0</v>
      </c>
    </row>
    <row r="100" ht="15.75" customHeight="1">
      <c r="A100" s="37" t="s">
        <v>427</v>
      </c>
      <c r="B100" s="37" t="s">
        <v>430</v>
      </c>
      <c r="C100" s="38">
        <v>419842.0</v>
      </c>
    </row>
    <row r="101" ht="15.75" customHeight="1">
      <c r="A101" s="37" t="s">
        <v>425</v>
      </c>
      <c r="B101" s="37" t="s">
        <v>430</v>
      </c>
      <c r="C101" s="38">
        <v>213748.0</v>
      </c>
    </row>
    <row r="102" ht="15.75" customHeight="1">
      <c r="A102" s="37" t="s">
        <v>427</v>
      </c>
      <c r="B102" s="37" t="s">
        <v>428</v>
      </c>
      <c r="C102" s="38">
        <v>493013.0</v>
      </c>
    </row>
    <row r="103" ht="15.75" customHeight="1">
      <c r="A103" s="37" t="s">
        <v>425</v>
      </c>
      <c r="B103" s="37" t="s">
        <v>426</v>
      </c>
      <c r="C103" s="38">
        <v>124833.0</v>
      </c>
    </row>
    <row r="104" ht="15.75" customHeight="1">
      <c r="A104" s="37" t="s">
        <v>427</v>
      </c>
      <c r="B104" s="37" t="s">
        <v>428</v>
      </c>
      <c r="C104" s="38">
        <v>132529.0</v>
      </c>
    </row>
    <row r="105" ht="15.75" customHeight="1">
      <c r="A105" s="37" t="s">
        <v>425</v>
      </c>
      <c r="B105" s="37" t="s">
        <v>426</v>
      </c>
      <c r="C105" s="38">
        <v>517324.0</v>
      </c>
    </row>
    <row r="106" ht="15.75" customHeight="1">
      <c r="A106" s="37" t="s">
        <v>427</v>
      </c>
      <c r="B106" s="37" t="s">
        <v>428</v>
      </c>
      <c r="C106" s="38">
        <v>110337.0</v>
      </c>
    </row>
    <row r="107" ht="15.75" customHeight="1">
      <c r="A107" s="37" t="s">
        <v>429</v>
      </c>
      <c r="B107" s="37" t="s">
        <v>426</v>
      </c>
      <c r="C107" s="38">
        <v>246001.0</v>
      </c>
    </row>
    <row r="108" ht="15.75" customHeight="1">
      <c r="A108" s="37" t="s">
        <v>425</v>
      </c>
      <c r="B108" s="37" t="s">
        <v>430</v>
      </c>
      <c r="C108" s="38">
        <v>367030.0</v>
      </c>
    </row>
    <row r="109" ht="15.75" customHeight="1">
      <c r="A109" s="37" t="s">
        <v>429</v>
      </c>
      <c r="B109" s="37" t="s">
        <v>426</v>
      </c>
      <c r="C109" s="38">
        <v>357759.0</v>
      </c>
    </row>
    <row r="110" ht="15.75" customHeight="1">
      <c r="A110" s="37" t="s">
        <v>425</v>
      </c>
      <c r="B110" s="37" t="s">
        <v>426</v>
      </c>
      <c r="C110" s="38">
        <v>590998.0</v>
      </c>
    </row>
    <row r="111" ht="15.75" customHeight="1">
      <c r="A111" s="37" t="s">
        <v>425</v>
      </c>
      <c r="B111" s="37" t="s">
        <v>428</v>
      </c>
      <c r="C111" s="38">
        <v>513693.0</v>
      </c>
    </row>
    <row r="112" ht="15.75" customHeight="1">
      <c r="A112" s="37" t="s">
        <v>427</v>
      </c>
      <c r="B112" s="37" t="s">
        <v>430</v>
      </c>
      <c r="C112" s="38">
        <v>479792.0</v>
      </c>
    </row>
    <row r="113" ht="15.75" customHeight="1">
      <c r="A113" s="37" t="s">
        <v>427</v>
      </c>
      <c r="B113" s="37" t="s">
        <v>430</v>
      </c>
      <c r="C113" s="38">
        <v>573226.0</v>
      </c>
    </row>
    <row r="114" ht="15.75" customHeight="1">
      <c r="A114" s="37" t="s">
        <v>427</v>
      </c>
      <c r="B114" s="37" t="s">
        <v>428</v>
      </c>
      <c r="C114" s="38">
        <v>317874.0</v>
      </c>
    </row>
    <row r="115" ht="15.75" customHeight="1">
      <c r="A115" s="37" t="s">
        <v>429</v>
      </c>
      <c r="B115" s="37" t="s">
        <v>426</v>
      </c>
      <c r="C115" s="38">
        <v>294690.0</v>
      </c>
    </row>
    <row r="116" ht="15.75" customHeight="1">
      <c r="A116" s="37" t="s">
        <v>425</v>
      </c>
      <c r="B116" s="37" t="s">
        <v>430</v>
      </c>
      <c r="C116" s="38">
        <v>172573.0</v>
      </c>
    </row>
    <row r="117" ht="15.75" customHeight="1">
      <c r="A117" s="37" t="s">
        <v>429</v>
      </c>
      <c r="B117" s="37" t="s">
        <v>426</v>
      </c>
      <c r="C117" s="38">
        <v>546362.0</v>
      </c>
    </row>
    <row r="118" ht="15.75" customHeight="1">
      <c r="A118" s="37" t="s">
        <v>429</v>
      </c>
      <c r="B118" s="37" t="s">
        <v>426</v>
      </c>
      <c r="C118" s="38">
        <v>417091.0</v>
      </c>
    </row>
    <row r="119" ht="15.75" customHeight="1">
      <c r="A119" s="37" t="s">
        <v>429</v>
      </c>
      <c r="B119" s="37" t="s">
        <v>426</v>
      </c>
      <c r="C119" s="38">
        <v>368859.0</v>
      </c>
    </row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22.57"/>
    <col customWidth="1" min="3" max="4" width="16.43"/>
    <col customWidth="1" min="5" max="5" width="11.71"/>
    <col customWidth="1" min="6" max="6" width="32.14"/>
    <col customWidth="1" min="7" max="7" width="22.43"/>
    <col customWidth="1" min="8" max="8" width="26.29"/>
    <col customWidth="1" min="9" max="9" width="25.86"/>
    <col customWidth="1" min="10" max="10" width="13.57"/>
    <col customWidth="1" min="11" max="11" width="18.71"/>
    <col customWidth="1" min="12" max="12" width="9.57"/>
    <col customWidth="1" min="13" max="13" width="11.29"/>
    <col customWidth="1" min="14" max="14" width="12.57"/>
    <col customWidth="1" min="15" max="15" width="12.29"/>
    <col customWidth="1" min="16" max="16" width="29.86"/>
    <col customWidth="1" min="17" max="17" width="10.0"/>
    <col customWidth="1" min="18" max="26" width="8.71"/>
  </cols>
  <sheetData>
    <row r="1">
      <c r="A1" s="4" t="s">
        <v>53</v>
      </c>
      <c r="B1" s="4" t="s">
        <v>54</v>
      </c>
      <c r="C1" s="4" t="s">
        <v>55</v>
      </c>
      <c r="D1" s="4" t="s">
        <v>431</v>
      </c>
      <c r="E1" s="4" t="s">
        <v>432</v>
      </c>
      <c r="F1" s="4" t="s">
        <v>433</v>
      </c>
      <c r="G1" s="4" t="s">
        <v>251</v>
      </c>
      <c r="H1" s="39" t="s">
        <v>434</v>
      </c>
      <c r="I1" s="4" t="s">
        <v>435</v>
      </c>
      <c r="J1" s="4" t="s">
        <v>436</v>
      </c>
      <c r="K1" s="4" t="s">
        <v>437</v>
      </c>
      <c r="L1" s="4" t="s">
        <v>438</v>
      </c>
      <c r="M1" s="4" t="s">
        <v>439</v>
      </c>
      <c r="N1" s="4" t="s">
        <v>440</v>
      </c>
      <c r="O1" s="4" t="s">
        <v>441</v>
      </c>
      <c r="P1" s="4" t="s">
        <v>442</v>
      </c>
      <c r="Q1" s="40" t="s">
        <v>443</v>
      </c>
    </row>
    <row r="2">
      <c r="A2" s="7" t="s">
        <v>64</v>
      </c>
      <c r="B2" s="7" t="s">
        <v>66</v>
      </c>
      <c r="C2" s="7" t="s">
        <v>65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>
      <c r="A3" s="7" t="s">
        <v>71</v>
      </c>
      <c r="B3" s="7" t="s">
        <v>444</v>
      </c>
      <c r="C3" s="7" t="s">
        <v>72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>
      <c r="A4" s="7" t="s">
        <v>77</v>
      </c>
      <c r="B4" s="7" t="s">
        <v>79</v>
      </c>
      <c r="C4" s="7" t="s">
        <v>78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>
      <c r="A5" s="7" t="s">
        <v>82</v>
      </c>
      <c r="B5" s="7" t="s">
        <v>84</v>
      </c>
      <c r="C5" s="7" t="s">
        <v>83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>
      <c r="A6" s="7" t="s">
        <v>87</v>
      </c>
      <c r="B6" s="7" t="s">
        <v>89</v>
      </c>
      <c r="C6" s="7" t="s">
        <v>88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>
      <c r="A7" s="7" t="s">
        <v>92</v>
      </c>
      <c r="B7" s="7" t="s">
        <v>94</v>
      </c>
      <c r="C7" s="7" t="s">
        <v>93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>
      <c r="A8" s="7" t="s">
        <v>97</v>
      </c>
      <c r="B8" s="7" t="s">
        <v>99</v>
      </c>
      <c r="C8" s="7" t="s">
        <v>98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>
      <c r="A9" s="7" t="s">
        <v>101</v>
      </c>
      <c r="B9" s="7" t="s">
        <v>103</v>
      </c>
      <c r="C9" s="7" t="s">
        <v>102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>
      <c r="A10" s="7" t="s">
        <v>106</v>
      </c>
      <c r="B10" s="7" t="s">
        <v>108</v>
      </c>
      <c r="C10" s="7" t="s">
        <v>107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>
      <c r="A11" s="7" t="s">
        <v>110</v>
      </c>
      <c r="B11" s="7" t="s">
        <v>112</v>
      </c>
      <c r="C11" s="7" t="s">
        <v>111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5">
      <c r="B15" s="5" t="s">
        <v>445</v>
      </c>
      <c r="C15" s="5" t="s">
        <v>446</v>
      </c>
    </row>
    <row r="16">
      <c r="B16" s="7" t="s">
        <v>447</v>
      </c>
      <c r="C16" s="7" t="str">
        <f t="shared" ref="C16:C18" si="1">TRIM(B16)</f>
        <v>LALIT SHAH ASHOK</v>
      </c>
    </row>
    <row r="17">
      <c r="B17" s="7" t="s">
        <v>448</v>
      </c>
      <c r="C17" s="7" t="str">
        <f t="shared" si="1"/>
        <v>LALIT SHAH ASHOK</v>
      </c>
    </row>
    <row r="18">
      <c r="B18" s="7" t="s">
        <v>449</v>
      </c>
      <c r="C18" s="7" t="str">
        <f t="shared" si="1"/>
        <v>LALIT SHAH ASHOK</v>
      </c>
    </row>
    <row r="20">
      <c r="C20" s="5" t="s">
        <v>450</v>
      </c>
      <c r="D20" s="5" t="s">
        <v>451</v>
      </c>
      <c r="E20" s="5" t="s">
        <v>452</v>
      </c>
    </row>
    <row r="21" ht="15.75" customHeight="1">
      <c r="C21" s="7" t="s">
        <v>453</v>
      </c>
      <c r="D21" s="7" t="str">
        <f t="shared" ref="D21:D28" si="2">LEFT(C21,FIND(" ",C21))</f>
        <v>LALIT </v>
      </c>
      <c r="E21" s="7" t="str">
        <f t="shared" ref="E21:E28" si="3">RIGHT(C21,LEN(C21)-FIND(" ",C21))</f>
        <v>ASHOK</v>
      </c>
    </row>
    <row r="22" ht="15.75" customHeight="1">
      <c r="C22" s="7" t="s">
        <v>454</v>
      </c>
      <c r="D22" s="7" t="str">
        <f t="shared" si="2"/>
        <v>SWAPNIL </v>
      </c>
      <c r="E22" s="7" t="str">
        <f t="shared" si="3"/>
        <v>MOULIK</v>
      </c>
    </row>
    <row r="23" ht="15.75" customHeight="1">
      <c r="C23" s="7" t="s">
        <v>455</v>
      </c>
      <c r="D23" s="7" t="str">
        <f t="shared" si="2"/>
        <v>SWATI </v>
      </c>
      <c r="E23" s="7" t="str">
        <f t="shared" si="3"/>
        <v>VIPUL</v>
      </c>
    </row>
    <row r="24" ht="15.75" customHeight="1">
      <c r="C24" s="7" t="s">
        <v>456</v>
      </c>
      <c r="D24" s="7" t="str">
        <f t="shared" si="2"/>
        <v>SAPANA </v>
      </c>
      <c r="E24" s="7" t="str">
        <f t="shared" si="3"/>
        <v>PRITAK</v>
      </c>
    </row>
    <row r="25" ht="15.75" customHeight="1">
      <c r="C25" s="7" t="s">
        <v>457</v>
      </c>
      <c r="D25" s="7" t="str">
        <f t="shared" si="2"/>
        <v>BHAVANA </v>
      </c>
      <c r="E25" s="7" t="str">
        <f t="shared" si="3"/>
        <v>PREEM</v>
      </c>
    </row>
    <row r="26" ht="15.75" customHeight="1">
      <c r="C26" s="7" t="s">
        <v>458</v>
      </c>
      <c r="D26" s="7" t="str">
        <f t="shared" si="2"/>
        <v>KARTIK </v>
      </c>
      <c r="E26" s="7" t="str">
        <f t="shared" si="3"/>
        <v>PRAFUL</v>
      </c>
    </row>
    <row r="27" ht="15.75" customHeight="1">
      <c r="C27" s="7" t="s">
        <v>459</v>
      </c>
      <c r="D27" s="7" t="str">
        <f t="shared" si="2"/>
        <v>RAJ </v>
      </c>
      <c r="E27" s="7" t="str">
        <f t="shared" si="3"/>
        <v>PAWAN</v>
      </c>
    </row>
    <row r="28" ht="15.75" customHeight="1">
      <c r="C28" s="7" t="s">
        <v>460</v>
      </c>
      <c r="D28" s="7" t="str">
        <f t="shared" si="2"/>
        <v>TAMANA </v>
      </c>
      <c r="E28" s="7" t="str">
        <f t="shared" si="3"/>
        <v>SUMIT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5.86"/>
    <col customWidth="1" min="4" max="4" width="19.29"/>
    <col customWidth="1" min="5" max="5" width="12.29"/>
    <col customWidth="1" min="6" max="6" width="15.57"/>
    <col customWidth="1" min="7" max="7" width="22.29"/>
    <col customWidth="1" min="8" max="8" width="16.14"/>
    <col customWidth="1" min="9" max="9" width="11.57"/>
    <col customWidth="1" min="10" max="10" width="14.29"/>
    <col customWidth="1" min="11" max="11" width="10.29"/>
    <col customWidth="1" min="12" max="12" width="11.0"/>
    <col customWidth="1" min="13" max="13" width="10.57"/>
    <col customWidth="1" min="14" max="14" width="26.29"/>
    <col customWidth="1" min="15" max="15" width="21.43"/>
    <col customWidth="1" min="16" max="16" width="13.29"/>
    <col customWidth="1" min="17" max="17" width="14.71"/>
    <col customWidth="1" min="18" max="20" width="8.71"/>
    <col customWidth="1" min="21" max="21" width="11.86"/>
    <col customWidth="1" min="22" max="28" width="8.71"/>
  </cols>
  <sheetData>
    <row r="1">
      <c r="A1" s="5" t="s">
        <v>461</v>
      </c>
      <c r="B1" s="5" t="s">
        <v>422</v>
      </c>
      <c r="C1" s="5" t="s">
        <v>423</v>
      </c>
      <c r="D1" s="5" t="s">
        <v>424</v>
      </c>
      <c r="E1" s="5" t="s">
        <v>462</v>
      </c>
      <c r="F1" s="5" t="s">
        <v>463</v>
      </c>
      <c r="H1" s="5" t="s">
        <v>464</v>
      </c>
      <c r="I1" s="5" t="s">
        <v>465</v>
      </c>
      <c r="J1" s="5" t="s">
        <v>466</v>
      </c>
      <c r="K1" s="5" t="s">
        <v>467</v>
      </c>
      <c r="L1" s="5" t="s">
        <v>468</v>
      </c>
      <c r="M1" s="5" t="s">
        <v>469</v>
      </c>
      <c r="N1" s="5" t="s">
        <v>470</v>
      </c>
      <c r="O1" s="5" t="s">
        <v>471</v>
      </c>
      <c r="P1" s="5" t="s">
        <v>472</v>
      </c>
      <c r="Q1" s="41" t="s">
        <v>473</v>
      </c>
      <c r="R1" s="42" t="s">
        <v>474</v>
      </c>
      <c r="T1" s="10">
        <v>1.0</v>
      </c>
      <c r="U1" s="21">
        <v>0.01</v>
      </c>
    </row>
    <row r="2">
      <c r="A2" s="37" t="s">
        <v>475</v>
      </c>
      <c r="B2" s="37" t="s">
        <v>425</v>
      </c>
      <c r="C2" s="37" t="s">
        <v>426</v>
      </c>
      <c r="D2" s="43">
        <v>263293.0</v>
      </c>
      <c r="E2" s="43">
        <f t="shared" ref="E2:E21" si="1">D2*5%</f>
        <v>13164.65</v>
      </c>
      <c r="F2" s="37" t="s">
        <v>476</v>
      </c>
      <c r="H2" s="7"/>
      <c r="I2" s="7"/>
      <c r="J2" s="7"/>
      <c r="K2" s="7"/>
      <c r="L2" s="7"/>
      <c r="M2" s="7"/>
      <c r="N2" s="7"/>
      <c r="O2" s="7"/>
      <c r="P2" s="7"/>
      <c r="Q2" s="44" t="s">
        <v>477</v>
      </c>
      <c r="R2" s="7">
        <v>5.0</v>
      </c>
    </row>
    <row r="3">
      <c r="A3" s="37" t="s">
        <v>478</v>
      </c>
      <c r="B3" s="37" t="s">
        <v>427</v>
      </c>
      <c r="C3" s="37" t="s">
        <v>428</v>
      </c>
      <c r="D3" s="43">
        <v>186073.0</v>
      </c>
      <c r="E3" s="43">
        <f t="shared" si="1"/>
        <v>9303.65</v>
      </c>
      <c r="F3" s="16"/>
      <c r="H3" s="7"/>
      <c r="I3" s="7"/>
      <c r="J3" s="7"/>
      <c r="K3" s="7"/>
      <c r="L3" s="7"/>
      <c r="M3" s="7"/>
      <c r="N3" s="7"/>
      <c r="O3" s="7"/>
      <c r="P3" s="7"/>
      <c r="Q3" s="45">
        <v>9303.65</v>
      </c>
      <c r="R3" s="7">
        <v>18.0</v>
      </c>
    </row>
    <row r="4">
      <c r="A4" s="37" t="s">
        <v>478</v>
      </c>
      <c r="B4" s="37" t="s">
        <v>425</v>
      </c>
      <c r="C4" s="37" t="s">
        <v>479</v>
      </c>
      <c r="D4" s="43">
        <v>359374.0</v>
      </c>
      <c r="E4" s="43">
        <f t="shared" si="1"/>
        <v>17968.7</v>
      </c>
      <c r="F4" s="16"/>
      <c r="H4" s="7"/>
      <c r="I4" s="7"/>
      <c r="J4" s="7"/>
      <c r="K4" s="7"/>
      <c r="L4" s="7"/>
      <c r="M4" s="7"/>
      <c r="N4" s="7"/>
      <c r="O4" s="7"/>
      <c r="P4" s="7"/>
      <c r="Q4" s="44" t="s">
        <v>480</v>
      </c>
      <c r="R4" s="7">
        <v>6.0</v>
      </c>
    </row>
    <row r="5">
      <c r="A5" s="37" t="s">
        <v>475</v>
      </c>
      <c r="B5" s="37" t="s">
        <v>427</v>
      </c>
      <c r="C5" s="37" t="s">
        <v>428</v>
      </c>
      <c r="D5" s="43">
        <v>160847.0</v>
      </c>
      <c r="E5" s="43">
        <f t="shared" si="1"/>
        <v>8042.35</v>
      </c>
      <c r="F5" s="16"/>
      <c r="H5" s="7"/>
      <c r="I5" s="7"/>
      <c r="J5" s="7"/>
      <c r="K5" s="7"/>
      <c r="L5" s="7"/>
      <c r="M5" s="7"/>
      <c r="N5" s="7"/>
      <c r="O5" s="7"/>
      <c r="P5" s="7"/>
      <c r="Q5" s="45">
        <v>8042.35</v>
      </c>
      <c r="R5" s="7">
        <v>13.0</v>
      </c>
    </row>
    <row r="6">
      <c r="A6" s="37" t="s">
        <v>478</v>
      </c>
      <c r="B6" s="37" t="s">
        <v>429</v>
      </c>
      <c r="C6" s="37" t="s">
        <v>426</v>
      </c>
      <c r="D6" s="43">
        <v>166116.0</v>
      </c>
      <c r="E6" s="43">
        <f t="shared" si="1"/>
        <v>8305.8</v>
      </c>
      <c r="F6" s="16"/>
      <c r="H6" s="7"/>
      <c r="I6" s="7"/>
      <c r="J6" s="7"/>
      <c r="K6" s="7"/>
      <c r="L6" s="7"/>
      <c r="M6" s="7"/>
      <c r="N6" s="7"/>
      <c r="O6" s="7"/>
      <c r="P6" s="7"/>
      <c r="Q6" s="45">
        <v>8305.800000000001</v>
      </c>
      <c r="R6" s="7">
        <v>16.0</v>
      </c>
    </row>
    <row r="7">
      <c r="A7" s="37" t="s">
        <v>478</v>
      </c>
      <c r="B7" s="37" t="s">
        <v>425</v>
      </c>
      <c r="C7" s="37" t="s">
        <v>430</v>
      </c>
      <c r="D7" s="43">
        <v>216602.0</v>
      </c>
      <c r="E7" s="43">
        <f t="shared" si="1"/>
        <v>10830.1</v>
      </c>
      <c r="F7" s="16"/>
      <c r="H7" s="7"/>
      <c r="I7" s="7"/>
      <c r="J7" s="7"/>
      <c r="K7" s="7"/>
      <c r="L7" s="7"/>
      <c r="M7" s="7"/>
      <c r="N7" s="7"/>
      <c r="O7" s="7"/>
      <c r="P7" s="7"/>
      <c r="Q7" s="45">
        <v>10830.1</v>
      </c>
      <c r="R7" s="7">
        <v>14.0</v>
      </c>
    </row>
    <row r="8">
      <c r="A8" s="37" t="s">
        <v>475</v>
      </c>
      <c r="B8" s="37" t="s">
        <v>429</v>
      </c>
      <c r="C8" s="37" t="s">
        <v>426</v>
      </c>
      <c r="D8" s="46">
        <v>239749.0</v>
      </c>
      <c r="E8" s="46">
        <f t="shared" si="1"/>
        <v>11987.45</v>
      </c>
      <c r="F8" s="16"/>
      <c r="H8" s="7"/>
      <c r="I8" s="7"/>
      <c r="J8" s="7"/>
      <c r="K8" s="7"/>
      <c r="L8" s="7"/>
      <c r="M8" s="7"/>
      <c r="N8" s="7"/>
      <c r="O8" s="7"/>
      <c r="P8" s="7"/>
      <c r="Q8" s="45">
        <v>11987.45</v>
      </c>
      <c r="R8" s="7">
        <v>8.0</v>
      </c>
      <c r="U8" s="41" t="s">
        <v>481</v>
      </c>
    </row>
    <row r="9">
      <c r="A9" s="37" t="s">
        <v>478</v>
      </c>
      <c r="B9" s="37" t="s">
        <v>425</v>
      </c>
      <c r="C9" s="37"/>
      <c r="D9" s="46">
        <v>269164.0</v>
      </c>
      <c r="E9" s="46">
        <f t="shared" si="1"/>
        <v>13458.2</v>
      </c>
      <c r="F9" s="16"/>
      <c r="H9" s="7"/>
      <c r="I9" s="7"/>
      <c r="J9" s="7"/>
      <c r="K9" s="7"/>
      <c r="L9" s="7"/>
      <c r="M9" s="7"/>
      <c r="N9" s="7"/>
      <c r="O9" s="7"/>
      <c r="P9" s="7"/>
      <c r="Q9" s="44" t="s">
        <v>482</v>
      </c>
      <c r="R9" s="7">
        <v>13.0</v>
      </c>
      <c r="U9" s="7">
        <v>13164.650000000001</v>
      </c>
    </row>
    <row r="10">
      <c r="A10" s="37" t="s">
        <v>483</v>
      </c>
      <c r="B10" s="37" t="s">
        <v>425</v>
      </c>
      <c r="C10" s="37" t="s">
        <v>426</v>
      </c>
      <c r="D10" s="46">
        <v>189574.0</v>
      </c>
      <c r="E10" s="46">
        <f t="shared" si="1"/>
        <v>9478.7</v>
      </c>
      <c r="F10" s="16"/>
      <c r="H10" s="7"/>
      <c r="I10" s="7"/>
      <c r="J10" s="7"/>
      <c r="K10" s="7"/>
      <c r="L10" s="7"/>
      <c r="M10" s="7"/>
      <c r="N10" s="7"/>
      <c r="O10" s="7"/>
      <c r="P10" s="7"/>
      <c r="Q10" s="45">
        <v>9478.7</v>
      </c>
      <c r="R10" s="7">
        <v>16.0</v>
      </c>
      <c r="U10" s="7">
        <v>9303.65</v>
      </c>
    </row>
    <row r="11">
      <c r="A11" s="37" t="s">
        <v>478</v>
      </c>
      <c r="B11" s="37" t="s">
        <v>427</v>
      </c>
      <c r="C11" s="37" t="s">
        <v>428</v>
      </c>
      <c r="D11" s="46">
        <v>259237.0</v>
      </c>
      <c r="E11" s="46">
        <f t="shared" si="1"/>
        <v>12961.85</v>
      </c>
      <c r="F11" s="16"/>
      <c r="H11" s="7"/>
      <c r="I11" s="7"/>
      <c r="J11" s="7"/>
      <c r="K11" s="7"/>
      <c r="L11" s="7"/>
      <c r="M11" s="7"/>
      <c r="N11" s="7"/>
      <c r="O11" s="7"/>
      <c r="P11" s="7"/>
      <c r="Q11" s="45">
        <v>12961.85</v>
      </c>
      <c r="R11" s="7">
        <v>19.0</v>
      </c>
      <c r="U11" s="7">
        <v>17968.7</v>
      </c>
      <c r="V11" s="10">
        <v>18000.0</v>
      </c>
    </row>
    <row r="12">
      <c r="A12" s="37" t="s">
        <v>475</v>
      </c>
      <c r="B12" s="37" t="s">
        <v>427</v>
      </c>
      <c r="C12" s="37" t="s">
        <v>426</v>
      </c>
      <c r="D12" s="46">
        <v>157481.0</v>
      </c>
      <c r="E12" s="46">
        <f t="shared" si="1"/>
        <v>7874.05</v>
      </c>
      <c r="F12" s="16"/>
      <c r="H12" s="7"/>
      <c r="I12" s="7"/>
      <c r="J12" s="7"/>
      <c r="K12" s="7"/>
      <c r="L12" s="7"/>
      <c r="M12" s="7"/>
      <c r="N12" s="7"/>
      <c r="O12" s="7"/>
      <c r="P12" s="7"/>
      <c r="Q12" s="45">
        <v>7874.05</v>
      </c>
      <c r="R12" s="7">
        <v>5.0</v>
      </c>
      <c r="U12" s="7">
        <v>8042.35</v>
      </c>
    </row>
    <row r="13">
      <c r="A13" s="37" t="s">
        <v>478</v>
      </c>
      <c r="B13" s="37" t="s">
        <v>427</v>
      </c>
      <c r="C13" s="37" t="s">
        <v>430</v>
      </c>
      <c r="D13" s="46">
        <v>297769.0</v>
      </c>
      <c r="E13" s="46">
        <f t="shared" si="1"/>
        <v>14888.45</v>
      </c>
      <c r="F13" s="7"/>
      <c r="H13" s="7"/>
      <c r="I13" s="7"/>
      <c r="J13" s="7"/>
      <c r="K13" s="7"/>
      <c r="L13" s="7"/>
      <c r="M13" s="7"/>
      <c r="N13" s="7"/>
      <c r="O13" s="7"/>
      <c r="P13" s="7"/>
      <c r="Q13" s="45">
        <v>14888.45</v>
      </c>
      <c r="R13" s="7">
        <v>18.0</v>
      </c>
      <c r="U13" s="7">
        <v>8305.800000000001</v>
      </c>
    </row>
    <row r="14">
      <c r="A14" s="37" t="s">
        <v>475</v>
      </c>
      <c r="B14" s="37" t="s">
        <v>429</v>
      </c>
      <c r="C14" s="37" t="s">
        <v>426</v>
      </c>
      <c r="D14" s="46">
        <v>197482.0</v>
      </c>
      <c r="E14" s="46">
        <f t="shared" si="1"/>
        <v>9874.1</v>
      </c>
      <c r="F14" s="7"/>
      <c r="H14" s="7"/>
      <c r="I14" s="7"/>
      <c r="J14" s="7"/>
      <c r="K14" s="7"/>
      <c r="L14" s="7"/>
      <c r="M14" s="7"/>
      <c r="N14" s="7"/>
      <c r="O14" s="7"/>
      <c r="P14" s="7"/>
      <c r="Q14" s="45">
        <v>9874.1</v>
      </c>
      <c r="R14" s="7">
        <v>15.0</v>
      </c>
      <c r="U14" s="7">
        <v>10830.1</v>
      </c>
      <c r="V14" s="10">
        <v>11000.0</v>
      </c>
    </row>
    <row r="15">
      <c r="A15" s="37" t="s">
        <v>475</v>
      </c>
      <c r="B15" s="37" t="s">
        <v>425</v>
      </c>
      <c r="C15" s="37" t="s">
        <v>430</v>
      </c>
      <c r="D15" s="47">
        <v>273542.0</v>
      </c>
      <c r="E15" s="47">
        <f t="shared" si="1"/>
        <v>13677.1</v>
      </c>
      <c r="F15" s="7"/>
      <c r="H15" s="7"/>
      <c r="I15" s="7"/>
      <c r="J15" s="7"/>
      <c r="K15" s="7"/>
      <c r="L15" s="7"/>
      <c r="M15" s="7"/>
      <c r="N15" s="7"/>
      <c r="O15" s="7"/>
      <c r="P15" s="7"/>
      <c r="Q15" s="45">
        <v>13677.1</v>
      </c>
      <c r="R15" s="7">
        <v>15.0</v>
      </c>
      <c r="U15" s="7">
        <v>11987.45</v>
      </c>
    </row>
    <row r="16">
      <c r="A16" s="37" t="s">
        <v>483</v>
      </c>
      <c r="B16" s="37" t="s">
        <v>429</v>
      </c>
      <c r="C16" s="37" t="s">
        <v>426</v>
      </c>
      <c r="D16" s="47">
        <v>255290.0</v>
      </c>
      <c r="E16" s="47">
        <f t="shared" si="1"/>
        <v>12764.5</v>
      </c>
      <c r="F16" s="7"/>
      <c r="H16" s="7"/>
      <c r="I16" s="7"/>
      <c r="J16" s="7"/>
      <c r="K16" s="7"/>
      <c r="L16" s="7"/>
      <c r="M16" s="7"/>
      <c r="N16" s="7"/>
      <c r="O16" s="7"/>
      <c r="P16" s="7"/>
      <c r="Q16" s="45">
        <v>12764.5</v>
      </c>
      <c r="R16" s="7">
        <v>5.0</v>
      </c>
      <c r="U16" s="7">
        <v>13458.2</v>
      </c>
    </row>
    <row r="17">
      <c r="A17" s="37" t="s">
        <v>483</v>
      </c>
      <c r="B17" s="37" t="s">
        <v>429</v>
      </c>
      <c r="C17" s="37" t="s">
        <v>426</v>
      </c>
      <c r="D17" s="47">
        <v>342143.0</v>
      </c>
      <c r="E17" s="47">
        <f t="shared" si="1"/>
        <v>17107.15</v>
      </c>
      <c r="F17" s="7"/>
      <c r="H17" s="7"/>
      <c r="I17" s="7"/>
      <c r="J17" s="7"/>
      <c r="K17" s="7"/>
      <c r="L17" s="7"/>
      <c r="M17" s="7"/>
      <c r="N17" s="7"/>
      <c r="O17" s="7"/>
      <c r="P17" s="7"/>
      <c r="Q17" s="45">
        <v>17107.15</v>
      </c>
      <c r="R17" s="7">
        <v>8.0</v>
      </c>
      <c r="U17" s="7">
        <v>9478.7</v>
      </c>
      <c r="V17" s="10">
        <v>12000.0</v>
      </c>
    </row>
    <row r="18">
      <c r="A18" s="37" t="s">
        <v>483</v>
      </c>
      <c r="B18" s="37" t="s">
        <v>429</v>
      </c>
      <c r="C18" s="37" t="s">
        <v>426</v>
      </c>
      <c r="D18" s="47">
        <v>177269.0</v>
      </c>
      <c r="E18" s="47">
        <f t="shared" si="1"/>
        <v>8863.45</v>
      </c>
      <c r="F18" s="7"/>
      <c r="H18" s="7"/>
      <c r="I18" s="7"/>
      <c r="J18" s="7"/>
      <c r="K18" s="7"/>
      <c r="L18" s="7"/>
      <c r="M18" s="7"/>
      <c r="N18" s="7"/>
      <c r="O18" s="7"/>
      <c r="P18" s="7"/>
      <c r="Q18" s="45">
        <v>8863.45</v>
      </c>
      <c r="R18" s="7">
        <v>7.0</v>
      </c>
      <c r="U18" s="7">
        <v>12961.85</v>
      </c>
    </row>
    <row r="19">
      <c r="A19" s="37" t="s">
        <v>483</v>
      </c>
      <c r="B19" s="37" t="s">
        <v>425</v>
      </c>
      <c r="C19" s="37" t="s">
        <v>428</v>
      </c>
      <c r="D19" s="47">
        <v>162179.0</v>
      </c>
      <c r="E19" s="47">
        <f t="shared" si="1"/>
        <v>8108.95</v>
      </c>
      <c r="F19" s="7"/>
      <c r="H19" s="7"/>
      <c r="I19" s="7"/>
      <c r="J19" s="7"/>
      <c r="K19" s="7"/>
      <c r="L19" s="7"/>
      <c r="M19" s="7"/>
      <c r="N19" s="7"/>
      <c r="O19" s="7"/>
      <c r="P19" s="7"/>
      <c r="Q19" s="45">
        <v>8108.950000000001</v>
      </c>
      <c r="R19" s="7">
        <v>19.0</v>
      </c>
    </row>
    <row r="20">
      <c r="A20" s="37" t="s">
        <v>483</v>
      </c>
      <c r="B20" s="37" t="s">
        <v>427</v>
      </c>
      <c r="C20" s="37" t="s">
        <v>430</v>
      </c>
      <c r="D20" s="47">
        <v>260557.0</v>
      </c>
      <c r="E20" s="47">
        <f t="shared" si="1"/>
        <v>13027.85</v>
      </c>
      <c r="F20" s="7"/>
      <c r="H20" s="7"/>
      <c r="I20" s="7"/>
      <c r="J20" s="7"/>
      <c r="K20" s="7"/>
      <c r="L20" s="7"/>
      <c r="M20" s="7"/>
      <c r="N20" s="7"/>
      <c r="O20" s="7"/>
      <c r="P20" s="7"/>
      <c r="Q20" s="45">
        <v>13027.85</v>
      </c>
      <c r="R20" s="7">
        <v>6.0</v>
      </c>
    </row>
    <row r="21" ht="15.75" customHeight="1">
      <c r="A21" s="37" t="s">
        <v>478</v>
      </c>
      <c r="B21" s="37" t="s">
        <v>425</v>
      </c>
      <c r="C21" s="37" t="s">
        <v>430</v>
      </c>
      <c r="D21" s="47">
        <v>191997.0</v>
      </c>
      <c r="E21" s="47">
        <f t="shared" si="1"/>
        <v>9599.85</v>
      </c>
      <c r="F21" s="7"/>
      <c r="H21" s="7"/>
      <c r="I21" s="7"/>
      <c r="J21" s="7"/>
      <c r="K21" s="7"/>
      <c r="L21" s="7"/>
      <c r="M21" s="7"/>
      <c r="N21" s="7"/>
      <c r="O21" s="7"/>
      <c r="P21" s="7"/>
      <c r="Q21" s="45">
        <v>9599.85</v>
      </c>
      <c r="R21" s="7">
        <v>19.0</v>
      </c>
    </row>
    <row r="22" ht="15.75" customHeight="1">
      <c r="K22" s="8"/>
    </row>
    <row r="23" ht="15.75" customHeight="1"/>
    <row r="24" ht="15.75" customHeight="1">
      <c r="H24" s="10" t="s">
        <v>484</v>
      </c>
    </row>
    <row r="25" ht="15.75" customHeight="1">
      <c r="P25" s="37"/>
      <c r="Q25" s="37" t="s">
        <v>426</v>
      </c>
      <c r="R25" s="37" t="s">
        <v>428</v>
      </c>
      <c r="S25" s="37" t="s">
        <v>426</v>
      </c>
      <c r="T25" s="37" t="s">
        <v>430</v>
      </c>
      <c r="U25" s="37" t="s">
        <v>426</v>
      </c>
      <c r="V25" s="37" t="s">
        <v>430</v>
      </c>
      <c r="W25" s="37" t="s">
        <v>426</v>
      </c>
      <c r="X25" s="37" t="s">
        <v>426</v>
      </c>
      <c r="Y25" s="37" t="s">
        <v>426</v>
      </c>
      <c r="Z25" s="37" t="s">
        <v>428</v>
      </c>
      <c r="AA25" s="37" t="s">
        <v>430</v>
      </c>
      <c r="AB25" s="37" t="s">
        <v>430</v>
      </c>
    </row>
    <row r="26" ht="15.75" customHeight="1"/>
    <row r="27" ht="15.75" customHeight="1">
      <c r="D27" s="10" t="s">
        <v>485</v>
      </c>
      <c r="H27" s="10" t="s">
        <v>486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F2:F21">
      <formula1>"Pune,Nashik,Delhi"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29.0"/>
    <col customWidth="1" min="3" max="3" width="42.14"/>
    <col customWidth="1" min="4" max="4" width="31.29"/>
    <col customWidth="1" min="5" max="5" width="9.71"/>
    <col customWidth="1" min="6" max="7" width="10.29"/>
    <col customWidth="1" min="8" max="8" width="9.29"/>
    <col customWidth="1" min="9" max="9" width="10.29"/>
    <col customWidth="1" min="10" max="10" width="12.71"/>
    <col customWidth="1" min="11" max="26" width="8.71"/>
  </cols>
  <sheetData>
    <row r="1">
      <c r="A1" s="4" t="s">
        <v>487</v>
      </c>
      <c r="B1" s="4" t="s">
        <v>488</v>
      </c>
      <c r="C1" s="4" t="s">
        <v>489</v>
      </c>
    </row>
    <row r="2">
      <c r="A2" s="48">
        <v>10.0</v>
      </c>
      <c r="B2" s="49"/>
      <c r="C2" s="49" t="s">
        <v>490</v>
      </c>
    </row>
    <row r="3">
      <c r="A3" s="48">
        <v>10.0</v>
      </c>
      <c r="B3" s="49"/>
      <c r="C3" s="49" t="s">
        <v>491</v>
      </c>
    </row>
    <row r="4">
      <c r="A4" s="48">
        <v>10.0</v>
      </c>
      <c r="B4" s="49"/>
      <c r="C4" s="49" t="s">
        <v>492</v>
      </c>
    </row>
    <row r="5">
      <c r="A5" s="48">
        <v>10.0</v>
      </c>
      <c r="B5" s="49"/>
      <c r="C5" s="49" t="s">
        <v>493</v>
      </c>
    </row>
    <row r="6">
      <c r="A6" s="48">
        <v>10.25</v>
      </c>
      <c r="B6" s="49"/>
      <c r="C6" s="49" t="s">
        <v>494</v>
      </c>
    </row>
    <row r="7">
      <c r="A7" s="48">
        <v>10.25</v>
      </c>
      <c r="B7" s="49"/>
      <c r="C7" s="49" t="s">
        <v>495</v>
      </c>
      <c r="E7" s="50"/>
    </row>
    <row r="8">
      <c r="A8" s="51">
        <f t="shared" ref="A8:A17" si="1">TODAY()</f>
        <v>45433</v>
      </c>
      <c r="B8" s="49"/>
      <c r="C8" s="49" t="s">
        <v>496</v>
      </c>
      <c r="E8" s="50"/>
    </row>
    <row r="9">
      <c r="A9" s="51">
        <f t="shared" si="1"/>
        <v>45433</v>
      </c>
      <c r="B9" s="49"/>
      <c r="C9" s="49" t="s">
        <v>497</v>
      </c>
      <c r="E9" s="50"/>
    </row>
    <row r="10">
      <c r="A10" s="51">
        <f t="shared" si="1"/>
        <v>45433</v>
      </c>
      <c r="B10" s="49"/>
      <c r="C10" s="49" t="s">
        <v>498</v>
      </c>
      <c r="E10" s="50"/>
    </row>
    <row r="11">
      <c r="A11" s="51">
        <f t="shared" si="1"/>
        <v>45433</v>
      </c>
      <c r="B11" s="49"/>
      <c r="C11" s="49" t="s">
        <v>499</v>
      </c>
    </row>
    <row r="12">
      <c r="A12" s="51">
        <f t="shared" si="1"/>
        <v>45433</v>
      </c>
      <c r="B12" s="49"/>
      <c r="C12" s="49" t="s">
        <v>500</v>
      </c>
    </row>
    <row r="13">
      <c r="A13" s="51">
        <f t="shared" si="1"/>
        <v>45433</v>
      </c>
      <c r="B13" s="49"/>
      <c r="C13" s="49" t="s">
        <v>501</v>
      </c>
    </row>
    <row r="14">
      <c r="A14" s="51">
        <f t="shared" si="1"/>
        <v>45433</v>
      </c>
      <c r="B14" s="49"/>
      <c r="C14" s="49" t="s">
        <v>502</v>
      </c>
    </row>
    <row r="15">
      <c r="A15" s="51">
        <f t="shared" si="1"/>
        <v>45433</v>
      </c>
      <c r="B15" s="49"/>
      <c r="C15" s="49" t="s">
        <v>503</v>
      </c>
      <c r="D15" s="8"/>
    </row>
    <row r="16">
      <c r="A16" s="51">
        <f t="shared" si="1"/>
        <v>45433</v>
      </c>
      <c r="B16" s="49"/>
      <c r="C16" s="49" t="s">
        <v>504</v>
      </c>
    </row>
    <row r="17">
      <c r="A17" s="51">
        <f t="shared" si="1"/>
        <v>45433</v>
      </c>
      <c r="B17" s="49"/>
      <c r="C17" s="49" t="s">
        <v>505</v>
      </c>
    </row>
    <row r="18">
      <c r="A18" s="51" t="s">
        <v>506</v>
      </c>
      <c r="B18" s="49"/>
      <c r="C18" s="49" t="s">
        <v>507</v>
      </c>
    </row>
    <row r="19">
      <c r="C19" s="52"/>
      <c r="F19" s="8"/>
    </row>
    <row r="21" ht="15.75" customHeight="1"/>
    <row r="22" ht="15.75" customHeight="1">
      <c r="A22" s="4" t="s">
        <v>508</v>
      </c>
      <c r="B22" s="4" t="s">
        <v>509</v>
      </c>
      <c r="C22" s="4" t="s">
        <v>510</v>
      </c>
      <c r="D22" s="4"/>
    </row>
    <row r="23" ht="14.25" customHeight="1">
      <c r="A23" s="53" t="s">
        <v>511</v>
      </c>
      <c r="B23" s="51">
        <f t="shared" ref="B23:B24" si="2">TODAY()-10</f>
        <v>45423</v>
      </c>
      <c r="C23" s="48">
        <v>1.0</v>
      </c>
      <c r="D23" s="54"/>
    </row>
    <row r="24" ht="14.25" customHeight="1">
      <c r="A24" s="55"/>
      <c r="B24" s="51">
        <f t="shared" si="2"/>
        <v>45423</v>
      </c>
      <c r="C24" s="48">
        <v>10.0</v>
      </c>
      <c r="D24" s="54"/>
    </row>
    <row r="25" ht="15.75" customHeight="1">
      <c r="A25" s="7"/>
      <c r="B25" s="51"/>
      <c r="C25" s="48"/>
      <c r="D25" s="54"/>
    </row>
    <row r="26" ht="14.25" customHeight="1">
      <c r="A26" s="53" t="s">
        <v>512</v>
      </c>
      <c r="B26" s="51">
        <f t="shared" ref="B26:B27" si="3">TODAY()-10</f>
        <v>45423</v>
      </c>
      <c r="C26" s="48">
        <v>7.0</v>
      </c>
      <c r="D26" s="54"/>
    </row>
    <row r="27" ht="14.25" customHeight="1">
      <c r="A27" s="55"/>
      <c r="B27" s="51">
        <f t="shared" si="3"/>
        <v>45423</v>
      </c>
      <c r="C27" s="48">
        <v>14.0</v>
      </c>
      <c r="D27" s="54"/>
    </row>
    <row r="28" ht="15.75" customHeight="1">
      <c r="A28" s="7"/>
      <c r="B28" s="51"/>
      <c r="C28" s="48"/>
      <c r="D28" s="54"/>
    </row>
    <row r="29" ht="14.25" customHeight="1">
      <c r="A29" s="53" t="s">
        <v>513</v>
      </c>
      <c r="B29" s="51">
        <f t="shared" ref="B29:B30" si="4">TODAY()-10</f>
        <v>45423</v>
      </c>
      <c r="C29" s="48">
        <v>1.0</v>
      </c>
      <c r="D29" s="54"/>
    </row>
    <row r="30" ht="14.25" customHeight="1">
      <c r="A30" s="55"/>
      <c r="B30" s="51">
        <f t="shared" si="4"/>
        <v>45423</v>
      </c>
      <c r="C30" s="48">
        <v>-1.0</v>
      </c>
      <c r="D30" s="54"/>
    </row>
    <row r="31" ht="15.75" customHeight="1">
      <c r="A31" s="7"/>
      <c r="B31" s="51"/>
      <c r="C31" s="48"/>
      <c r="D31" s="54"/>
    </row>
    <row r="32" ht="14.25" customHeight="1">
      <c r="A32" s="53" t="s">
        <v>514</v>
      </c>
      <c r="B32" s="51">
        <f t="shared" ref="B32:B33" si="5">TODAY()-10</f>
        <v>45423</v>
      </c>
      <c r="C32" s="48">
        <v>3.0</v>
      </c>
      <c r="D32" s="54"/>
    </row>
    <row r="33" ht="14.25" customHeight="1">
      <c r="A33" s="55"/>
      <c r="B33" s="51">
        <f t="shared" si="5"/>
        <v>45423</v>
      </c>
      <c r="C33" s="48">
        <v>-3.0</v>
      </c>
      <c r="D33" s="54"/>
    </row>
    <row r="34" ht="15.75" customHeight="1">
      <c r="A34" s="7"/>
      <c r="B34" s="51"/>
      <c r="C34" s="48"/>
      <c r="D34" s="54"/>
    </row>
    <row r="35" ht="14.25" customHeight="1">
      <c r="A35" s="53" t="s">
        <v>515</v>
      </c>
      <c r="B35" s="51">
        <f t="shared" ref="B35:B37" si="6">TODAY()-10</f>
        <v>45423</v>
      </c>
      <c r="C35" s="48">
        <v>0.0</v>
      </c>
      <c r="D35" s="54"/>
    </row>
    <row r="36" ht="14.25" customHeight="1">
      <c r="A36" s="55"/>
      <c r="B36" s="51">
        <f t="shared" si="6"/>
        <v>45423</v>
      </c>
      <c r="C36" s="48">
        <v>1.0</v>
      </c>
      <c r="D36" s="54"/>
    </row>
    <row r="37" ht="14.25" customHeight="1">
      <c r="A37" s="7"/>
      <c r="B37" s="51">
        <f t="shared" si="6"/>
        <v>45423</v>
      </c>
      <c r="C37" s="48">
        <v>2.0</v>
      </c>
      <c r="D37" s="54"/>
    </row>
    <row r="38" ht="15.75" customHeight="1">
      <c r="A38" s="7"/>
      <c r="B38" s="51"/>
      <c r="C38" s="48"/>
      <c r="D38" s="49"/>
      <c r="F38" s="8"/>
    </row>
    <row r="39" ht="14.25" customHeight="1">
      <c r="A39" s="53" t="s">
        <v>516</v>
      </c>
      <c r="B39" s="51">
        <f t="shared" ref="B39:B41" si="7">TODAY()-10</f>
        <v>45423</v>
      </c>
      <c r="C39" s="48">
        <v>3.0</v>
      </c>
      <c r="D39" s="54"/>
    </row>
    <row r="40" ht="14.25" customHeight="1">
      <c r="A40" s="55"/>
      <c r="B40" s="51">
        <f t="shared" si="7"/>
        <v>45423</v>
      </c>
      <c r="C40" s="48">
        <v>-1.0</v>
      </c>
      <c r="D40" s="54"/>
    </row>
    <row r="41" ht="14.25" customHeight="1">
      <c r="A41" s="7"/>
      <c r="B41" s="51">
        <f t="shared" si="7"/>
        <v>45423</v>
      </c>
      <c r="C41" s="48">
        <v>0.0</v>
      </c>
      <c r="D41" s="54"/>
    </row>
    <row r="42" ht="15.75" customHeight="1">
      <c r="A42" s="7"/>
      <c r="B42" s="56"/>
      <c r="C42" s="48"/>
      <c r="H42" s="57"/>
    </row>
    <row r="43" ht="15.75" customHeight="1">
      <c r="A43" s="53" t="s">
        <v>517</v>
      </c>
      <c r="B43" s="51">
        <f>TODAY()-10</f>
        <v>45423</v>
      </c>
      <c r="C43" s="48" t="s">
        <v>518</v>
      </c>
      <c r="D43" s="49"/>
      <c r="J43" s="4" t="s">
        <v>519</v>
      </c>
    </row>
    <row r="44" ht="14.25" customHeight="1">
      <c r="A44" s="55"/>
      <c r="B44" s="56"/>
      <c r="C44" s="48" t="s">
        <v>520</v>
      </c>
      <c r="D44" s="49"/>
      <c r="J44" s="51">
        <v>44931.0</v>
      </c>
    </row>
    <row r="45" ht="15.75" customHeight="1">
      <c r="A45" s="7"/>
      <c r="B45" s="56"/>
      <c r="C45" s="48"/>
      <c r="D45" s="49"/>
      <c r="J45" s="51">
        <v>44933.0</v>
      </c>
    </row>
    <row r="46" ht="14.25" customHeight="1">
      <c r="A46" s="53" t="s">
        <v>521</v>
      </c>
      <c r="B46" s="51">
        <f t="shared" ref="B46:B48" si="8">TODAY()-10</f>
        <v>45423</v>
      </c>
      <c r="C46" s="48">
        <v>7.0</v>
      </c>
      <c r="D46" s="54"/>
      <c r="E46" s="57"/>
      <c r="G46" s="57"/>
      <c r="J46" s="51">
        <v>44916.0</v>
      </c>
    </row>
    <row r="47" ht="14.25" customHeight="1">
      <c r="A47" s="55"/>
      <c r="B47" s="51">
        <f t="shared" si="8"/>
        <v>45423</v>
      </c>
      <c r="C47" s="48">
        <v>7.0</v>
      </c>
      <c r="D47" s="54"/>
      <c r="G47" s="57"/>
    </row>
    <row r="48" ht="14.25" customHeight="1">
      <c r="A48" s="7"/>
      <c r="B48" s="51">
        <f t="shared" si="8"/>
        <v>45423</v>
      </c>
      <c r="C48" s="48">
        <v>7.0</v>
      </c>
      <c r="D48" s="54"/>
      <c r="G48" s="57"/>
      <c r="H48" s="57"/>
    </row>
    <row r="49" ht="15.75" customHeight="1">
      <c r="A49" s="7"/>
      <c r="B49" s="56"/>
      <c r="C49" s="48"/>
      <c r="D49" s="54"/>
    </row>
    <row r="50" ht="14.25" customHeight="1">
      <c r="A50" s="53" t="s">
        <v>522</v>
      </c>
      <c r="B50" s="51">
        <f t="shared" ref="B50:B52" si="9">TODAY()-10</f>
        <v>45423</v>
      </c>
      <c r="C50" s="58">
        <f t="shared" ref="C50:C52" si="10">TODAY()+10</f>
        <v>45443</v>
      </c>
      <c r="D50" s="49"/>
      <c r="G50" s="8"/>
    </row>
    <row r="51" ht="14.25" customHeight="1">
      <c r="A51" s="55"/>
      <c r="B51" s="51">
        <f t="shared" si="9"/>
        <v>45423</v>
      </c>
      <c r="C51" s="58">
        <f t="shared" si="10"/>
        <v>45443</v>
      </c>
      <c r="D51" s="49"/>
      <c r="G51" s="8"/>
    </row>
    <row r="52" ht="14.25" customHeight="1">
      <c r="A52" s="7"/>
      <c r="B52" s="51">
        <f t="shared" si="9"/>
        <v>45423</v>
      </c>
      <c r="C52" s="58">
        <f t="shared" si="10"/>
        <v>45443</v>
      </c>
      <c r="D52" s="49"/>
      <c r="G52" s="8"/>
    </row>
    <row r="53" ht="14.25" customHeight="1">
      <c r="A53" s="53" t="s">
        <v>523</v>
      </c>
      <c r="B53" s="51"/>
      <c r="C53" s="59"/>
      <c r="D53" s="49"/>
      <c r="G53" s="8"/>
    </row>
    <row r="54" ht="14.25" customHeight="1">
      <c r="A54" s="55"/>
      <c r="B54" s="51">
        <v>36053.0</v>
      </c>
      <c r="C54" s="58">
        <f t="shared" ref="C54:C58" si="11">TODAY()+10</f>
        <v>45443</v>
      </c>
      <c r="D54" s="49"/>
      <c r="G54" s="60"/>
    </row>
    <row r="55" ht="14.25" customHeight="1">
      <c r="A55" s="7"/>
      <c r="B55" s="51">
        <v>36053.0</v>
      </c>
      <c r="C55" s="58">
        <f t="shared" si="11"/>
        <v>45443</v>
      </c>
      <c r="D55" s="49"/>
      <c r="G55" s="8"/>
    </row>
    <row r="56" ht="15.75" customHeight="1">
      <c r="B56" s="51">
        <v>36053.0</v>
      </c>
      <c r="C56" s="58">
        <f t="shared" si="11"/>
        <v>45443</v>
      </c>
      <c r="D56" s="49"/>
      <c r="G56" s="8"/>
    </row>
    <row r="57" ht="15.75" customHeight="1">
      <c r="B57" s="51">
        <v>36053.0</v>
      </c>
      <c r="C57" s="58">
        <f t="shared" si="11"/>
        <v>45443</v>
      </c>
      <c r="D57" s="49"/>
      <c r="G57" s="8"/>
    </row>
    <row r="58" ht="15.75" customHeight="1">
      <c r="B58" s="51">
        <v>36053.0</v>
      </c>
      <c r="C58" s="58">
        <f t="shared" si="11"/>
        <v>45443</v>
      </c>
      <c r="D58" s="49"/>
      <c r="G58" s="8"/>
    </row>
    <row r="59" ht="15.75" customHeight="1">
      <c r="G59" s="8"/>
    </row>
    <row r="60" ht="15.75" customHeight="1">
      <c r="G60" s="8"/>
    </row>
    <row r="61" ht="15.75" customHeight="1">
      <c r="G61" s="8"/>
    </row>
    <row r="62" ht="15.75" customHeight="1">
      <c r="B62" s="51">
        <v>36053.0</v>
      </c>
      <c r="C62" s="51">
        <f>TODAY()</f>
        <v>45433</v>
      </c>
      <c r="D62" s="7"/>
      <c r="G62" s="8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46:A47"/>
    <mergeCell ref="A50:A51"/>
    <mergeCell ref="A53:A54"/>
    <mergeCell ref="A23:A24"/>
    <mergeCell ref="A26:A27"/>
    <mergeCell ref="A29:A30"/>
    <mergeCell ref="A32:A33"/>
    <mergeCell ref="A35:A36"/>
    <mergeCell ref="A39:A40"/>
    <mergeCell ref="A43:A4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3.14"/>
    <col customWidth="1" min="3" max="3" width="17.29"/>
    <col customWidth="1" min="4" max="7" width="8.71"/>
    <col customWidth="1" min="8" max="8" width="14.29"/>
    <col customWidth="1" min="9" max="9" width="8.71"/>
    <col customWidth="1" min="10" max="10" width="13.86"/>
    <col customWidth="1" min="11" max="11" width="9.29"/>
    <col customWidth="1" min="12" max="33" width="8.71"/>
  </cols>
  <sheetData>
    <row r="1">
      <c r="A1" s="5" t="s">
        <v>212</v>
      </c>
      <c r="B1" s="5" t="s">
        <v>296</v>
      </c>
      <c r="C1" s="5" t="s">
        <v>297</v>
      </c>
      <c r="D1" s="5" t="s">
        <v>299</v>
      </c>
      <c r="E1" s="5" t="s">
        <v>524</v>
      </c>
      <c r="F1" s="5" t="s">
        <v>301</v>
      </c>
      <c r="G1" s="5" t="s">
        <v>302</v>
      </c>
      <c r="H1" s="5" t="s">
        <v>303</v>
      </c>
      <c r="I1" s="5" t="s">
        <v>217</v>
      </c>
      <c r="J1" s="5" t="s">
        <v>525</v>
      </c>
      <c r="K1" s="5" t="s">
        <v>526</v>
      </c>
      <c r="L1" s="5" t="s">
        <v>527</v>
      </c>
      <c r="M1" s="5" t="s">
        <v>528</v>
      </c>
      <c r="N1" s="5" t="s">
        <v>529</v>
      </c>
      <c r="O1" s="5" t="s">
        <v>530</v>
      </c>
      <c r="P1" s="5" t="s">
        <v>531</v>
      </c>
      <c r="Q1" s="42" t="s">
        <v>532</v>
      </c>
    </row>
    <row r="2">
      <c r="A2" s="7" t="s">
        <v>219</v>
      </c>
      <c r="B2" s="7" t="s">
        <v>304</v>
      </c>
      <c r="C2" s="7" t="s">
        <v>305</v>
      </c>
      <c r="D2" s="7" t="s">
        <v>307</v>
      </c>
      <c r="E2" s="25">
        <v>10048.018577974928</v>
      </c>
      <c r="F2" s="25">
        <v>86.41635468954338</v>
      </c>
      <c r="G2" s="25">
        <v>132.71257072408096</v>
      </c>
      <c r="H2" s="25">
        <v>86.5653072785442</v>
      </c>
      <c r="I2" s="25">
        <v>10353.712810667097</v>
      </c>
      <c r="J2" s="7"/>
      <c r="K2" s="25"/>
      <c r="L2" s="25"/>
      <c r="M2" s="25"/>
      <c r="N2" s="25"/>
      <c r="O2" s="25"/>
      <c r="P2" s="24"/>
      <c r="Q2" s="24"/>
    </row>
    <row r="3">
      <c r="A3" s="7" t="s">
        <v>220</v>
      </c>
      <c r="B3" s="7" t="s">
        <v>308</v>
      </c>
      <c r="C3" s="7" t="s">
        <v>309</v>
      </c>
      <c r="D3" s="7" t="s">
        <v>311</v>
      </c>
      <c r="E3" s="25">
        <v>7481.136042581108</v>
      </c>
      <c r="F3" s="25">
        <v>67.78261652440656</v>
      </c>
      <c r="G3" s="25">
        <v>148.1201167557526</v>
      </c>
      <c r="H3" s="25">
        <v>64.44390389186884</v>
      </c>
      <c r="I3" s="25">
        <v>7761.482679753137</v>
      </c>
      <c r="J3" s="7"/>
      <c r="K3" s="25"/>
      <c r="L3" s="25"/>
      <c r="M3" s="61"/>
      <c r="N3" s="25"/>
      <c r="O3" s="25"/>
      <c r="P3" s="24"/>
      <c r="Q3" s="24"/>
    </row>
    <row r="4">
      <c r="A4" s="7" t="s">
        <v>221</v>
      </c>
      <c r="B4" s="7" t="s">
        <v>313</v>
      </c>
      <c r="C4" s="7" t="s">
        <v>314</v>
      </c>
      <c r="D4" s="7" t="s">
        <v>307</v>
      </c>
      <c r="E4" s="25">
        <v>4351.956342812457</v>
      </c>
      <c r="F4" s="25">
        <v>87.96351238115714</v>
      </c>
      <c r="G4" s="25">
        <v>205.6360703232586</v>
      </c>
      <c r="H4" s="25">
        <v>93.37718188783965</v>
      </c>
      <c r="I4" s="25">
        <v>4738.933107404711</v>
      </c>
      <c r="J4" s="7"/>
      <c r="K4" s="25"/>
      <c r="L4" s="25"/>
      <c r="M4" s="25"/>
      <c r="N4" s="25"/>
      <c r="O4" s="25"/>
      <c r="P4" s="24"/>
      <c r="Q4" s="24"/>
    </row>
    <row r="5">
      <c r="A5" s="7" t="s">
        <v>222</v>
      </c>
      <c r="B5" s="7" t="s">
        <v>304</v>
      </c>
      <c r="C5" s="7" t="s">
        <v>317</v>
      </c>
      <c r="D5" s="7" t="s">
        <v>311</v>
      </c>
      <c r="E5" s="25">
        <v>1670.013092060904</v>
      </c>
      <c r="F5" s="25">
        <v>62.1115119768903</v>
      </c>
      <c r="G5" s="25">
        <v>138.2054559564626</v>
      </c>
      <c r="H5" s="25">
        <v>92.94810717775627</v>
      </c>
      <c r="I5" s="25">
        <v>1963.2781671720134</v>
      </c>
      <c r="J5" s="7"/>
      <c r="K5" s="25"/>
      <c r="L5" s="25"/>
      <c r="M5" s="25"/>
      <c r="N5" s="25"/>
      <c r="O5" s="25"/>
      <c r="P5" s="24"/>
      <c r="Q5" s="24"/>
    </row>
    <row r="6">
      <c r="A6" s="7" t="s">
        <v>223</v>
      </c>
      <c r="B6" s="7" t="s">
        <v>313</v>
      </c>
      <c r="C6" s="7" t="s">
        <v>320</v>
      </c>
      <c r="D6" s="7" t="s">
        <v>321</v>
      </c>
      <c r="E6" s="25">
        <v>7085.579744777146</v>
      </c>
      <c r="F6" s="25">
        <v>76.53691459030625</v>
      </c>
      <c r="G6" s="25">
        <v>205.6360703232586</v>
      </c>
      <c r="H6" s="25">
        <v>101.5438917044439</v>
      </c>
      <c r="I6" s="25">
        <v>7512.111219736098</v>
      </c>
      <c r="J6" s="7"/>
      <c r="K6" s="25"/>
      <c r="L6" s="25"/>
      <c r="M6" s="25"/>
      <c r="N6" s="25"/>
      <c r="O6" s="25"/>
      <c r="P6" s="24"/>
      <c r="Q6" s="24"/>
    </row>
    <row r="7">
      <c r="A7" s="7" t="s">
        <v>224</v>
      </c>
      <c r="B7" s="7" t="s">
        <v>304</v>
      </c>
      <c r="C7" s="7" t="s">
        <v>323</v>
      </c>
      <c r="D7" s="7" t="s">
        <v>307</v>
      </c>
      <c r="E7" s="25">
        <v>1406.730126958992</v>
      </c>
      <c r="F7" s="25">
        <v>62.929117485712005</v>
      </c>
      <c r="G7" s="25">
        <v>146.25716546051413</v>
      </c>
      <c r="H7" s="25">
        <v>60.813045226200074</v>
      </c>
      <c r="I7" s="25">
        <v>1676.7294551314183</v>
      </c>
      <c r="J7" s="7"/>
      <c r="K7" s="25"/>
      <c r="L7" s="25"/>
      <c r="M7" s="25"/>
      <c r="N7" s="25"/>
      <c r="O7" s="25"/>
      <c r="P7" s="24"/>
      <c r="Q7" s="24"/>
    </row>
    <row r="8">
      <c r="A8" s="7" t="s">
        <v>223</v>
      </c>
      <c r="B8" s="62" t="s">
        <v>313</v>
      </c>
      <c r="C8" s="7" t="s">
        <v>320</v>
      </c>
      <c r="D8" s="62" t="s">
        <v>328</v>
      </c>
      <c r="E8" s="25">
        <v>8263.066757757604</v>
      </c>
      <c r="F8" s="25">
        <v>73.56482540931343</v>
      </c>
      <c r="G8" s="25">
        <v>123.53882036006938</v>
      </c>
      <c r="H8" s="25">
        <v>108.00868197910027</v>
      </c>
      <c r="I8" s="25">
        <v>8568.179085506086</v>
      </c>
      <c r="J8" s="7"/>
      <c r="K8" s="25"/>
      <c r="L8" s="25"/>
      <c r="M8" s="25"/>
      <c r="N8" s="63"/>
      <c r="O8" s="25"/>
      <c r="P8" s="24"/>
      <c r="Q8" s="24"/>
    </row>
    <row r="9">
      <c r="A9" s="7" t="s">
        <v>226</v>
      </c>
      <c r="B9" s="7" t="s">
        <v>313</v>
      </c>
      <c r="C9" s="7" t="s">
        <v>330</v>
      </c>
      <c r="D9" s="7" t="s">
        <v>328</v>
      </c>
      <c r="E9" s="25">
        <v>6895.00006226419</v>
      </c>
      <c r="F9" s="25">
        <v>85.22885158926323</v>
      </c>
      <c r="G9" s="25">
        <v>132.3470104444406</v>
      </c>
      <c r="H9" s="25">
        <v>88.37992891177981</v>
      </c>
      <c r="I9" s="25">
        <v>7200.9558532096735</v>
      </c>
      <c r="J9" s="7"/>
      <c r="K9" s="25"/>
      <c r="L9" s="25"/>
      <c r="M9" s="25"/>
      <c r="N9" s="25"/>
      <c r="O9" s="25"/>
      <c r="P9" s="24"/>
      <c r="Q9" s="24"/>
    </row>
    <row r="10">
      <c r="A10" s="7" t="s">
        <v>228</v>
      </c>
      <c r="B10" s="7" t="s">
        <v>313</v>
      </c>
      <c r="C10" s="7" t="s">
        <v>333</v>
      </c>
      <c r="D10" s="7" t="s">
        <v>307</v>
      </c>
      <c r="E10" s="25">
        <v>2150.831878147862</v>
      </c>
      <c r="F10" s="25">
        <v>76.39199142631807</v>
      </c>
      <c r="G10" s="25">
        <v>217.5741390619357</v>
      </c>
      <c r="H10" s="25">
        <v>72.98065605501706</v>
      </c>
      <c r="I10" s="25">
        <v>2517.7786646911322</v>
      </c>
      <c r="J10" s="7"/>
      <c r="K10" s="25"/>
      <c r="L10" s="25"/>
      <c r="M10" s="25"/>
      <c r="N10" s="25"/>
      <c r="O10" s="25"/>
      <c r="P10" s="24"/>
      <c r="Q10" s="24"/>
      <c r="S10" s="5" t="s">
        <v>509</v>
      </c>
      <c r="T10" s="5" t="s">
        <v>533</v>
      </c>
      <c r="U10" s="5" t="s">
        <v>534</v>
      </c>
    </row>
    <row r="11">
      <c r="A11" s="7" t="s">
        <v>229</v>
      </c>
      <c r="B11" s="7" t="s">
        <v>308</v>
      </c>
      <c r="C11" s="7" t="s">
        <v>336</v>
      </c>
      <c r="D11" s="7" t="s">
        <v>328</v>
      </c>
      <c r="E11" s="25">
        <v>3710.6854836109756</v>
      </c>
      <c r="F11" s="25">
        <v>93.6623332867433</v>
      </c>
      <c r="G11" s="25">
        <v>121.05378591889207</v>
      </c>
      <c r="H11" s="25">
        <v>65.89701790526429</v>
      </c>
      <c r="I11" s="25">
        <v>3991.2986207218755</v>
      </c>
      <c r="J11" s="7"/>
      <c r="K11" s="25"/>
      <c r="L11" s="25"/>
      <c r="M11" s="25"/>
      <c r="N11" s="25"/>
      <c r="O11" s="25"/>
      <c r="P11" s="24"/>
      <c r="Q11" s="24"/>
      <c r="S11" s="7">
        <v>0.0</v>
      </c>
      <c r="T11" s="7">
        <v>3000.0</v>
      </c>
      <c r="U11" s="24">
        <v>0.03</v>
      </c>
    </row>
    <row r="12">
      <c r="A12" s="7" t="s">
        <v>231</v>
      </c>
      <c r="B12" s="7" t="s">
        <v>313</v>
      </c>
      <c r="C12" s="7" t="s">
        <v>333</v>
      </c>
      <c r="D12" s="7" t="s">
        <v>307</v>
      </c>
      <c r="E12" s="25">
        <v>1398.3445631709806</v>
      </c>
      <c r="F12" s="25">
        <v>67.48551103979686</v>
      </c>
      <c r="G12" s="25">
        <v>186.3469145665357</v>
      </c>
      <c r="H12" s="25">
        <v>71.91672998835975</v>
      </c>
      <c r="I12" s="25">
        <v>1724.0937187656727</v>
      </c>
      <c r="J12" s="7"/>
      <c r="K12" s="25"/>
      <c r="L12" s="25"/>
      <c r="M12" s="25"/>
      <c r="N12" s="25"/>
      <c r="O12" s="25"/>
      <c r="P12" s="24"/>
      <c r="Q12" s="24"/>
      <c r="S12" s="7">
        <v>3001.0</v>
      </c>
      <c r="T12" s="7">
        <v>5000.0</v>
      </c>
      <c r="U12" s="24">
        <v>0.04</v>
      </c>
    </row>
    <row r="13">
      <c r="A13" s="7" t="s">
        <v>233</v>
      </c>
      <c r="B13" s="7" t="s">
        <v>308</v>
      </c>
      <c r="C13" s="7" t="s">
        <v>317</v>
      </c>
      <c r="D13" s="7" t="s">
        <v>321</v>
      </c>
      <c r="E13" s="25">
        <v>8828.280619615838</v>
      </c>
      <c r="F13" s="25">
        <v>56.43216166567133</v>
      </c>
      <c r="G13" s="25">
        <v>211.5573249302915</v>
      </c>
      <c r="H13" s="25">
        <v>78.61831261442872</v>
      </c>
      <c r="I13" s="25">
        <v>9174.888418826227</v>
      </c>
      <c r="J13" s="7"/>
      <c r="K13" s="25"/>
      <c r="L13" s="25"/>
      <c r="M13" s="25"/>
      <c r="N13" s="25"/>
      <c r="O13" s="25"/>
      <c r="P13" s="24"/>
      <c r="Q13" s="24"/>
      <c r="S13" s="7">
        <v>5001.0</v>
      </c>
      <c r="T13" s="7">
        <v>10000.0</v>
      </c>
      <c r="U13" s="24">
        <v>0.05</v>
      </c>
    </row>
    <row r="14">
      <c r="A14" s="7" t="s">
        <v>235</v>
      </c>
      <c r="B14" s="7" t="s">
        <v>313</v>
      </c>
      <c r="C14" s="7" t="s">
        <v>342</v>
      </c>
      <c r="D14" s="7" t="s">
        <v>328</v>
      </c>
      <c r="E14" s="25">
        <v>10932.219165798746</v>
      </c>
      <c r="F14" s="25">
        <v>86.78012979462814</v>
      </c>
      <c r="G14" s="25">
        <v>159.56133522318822</v>
      </c>
      <c r="H14" s="25">
        <v>64.99051266608258</v>
      </c>
      <c r="I14" s="25">
        <v>11243.551143482646</v>
      </c>
      <c r="J14" s="7"/>
      <c r="K14" s="25"/>
      <c r="L14" s="25"/>
      <c r="M14" s="25"/>
      <c r="N14" s="25"/>
      <c r="O14" s="25"/>
      <c r="P14" s="24"/>
      <c r="Q14" s="24"/>
      <c r="S14" s="7">
        <v>10001.0</v>
      </c>
      <c r="T14" s="7">
        <v>500000.0</v>
      </c>
      <c r="U14" s="24">
        <v>0.06</v>
      </c>
    </row>
    <row r="15">
      <c r="A15" s="7" t="s">
        <v>221</v>
      </c>
      <c r="B15" s="7" t="s">
        <v>313</v>
      </c>
      <c r="C15" s="7" t="s">
        <v>314</v>
      </c>
      <c r="D15" s="7" t="s">
        <v>328</v>
      </c>
      <c r="E15" s="25">
        <v>1087.9890857031141</v>
      </c>
      <c r="F15" s="25">
        <v>50.44721374578977</v>
      </c>
      <c r="G15" s="25">
        <v>236.79518064505993</v>
      </c>
      <c r="H15" s="25">
        <v>85.77211869797358</v>
      </c>
      <c r="I15" s="25">
        <v>1461.0035987919373</v>
      </c>
      <c r="J15" s="7"/>
      <c r="K15" s="25"/>
      <c r="L15" s="25"/>
      <c r="M15" s="25"/>
      <c r="N15" s="25"/>
      <c r="O15" s="25"/>
      <c r="P15" s="24"/>
      <c r="Q15" s="24"/>
    </row>
    <row r="16">
      <c r="A16" s="7" t="s">
        <v>238</v>
      </c>
      <c r="B16" s="64" t="s">
        <v>313</v>
      </c>
      <c r="C16" s="7" t="s">
        <v>345</v>
      </c>
      <c r="D16" s="64" t="s">
        <v>311</v>
      </c>
      <c r="E16" s="25">
        <v>1938.8695976983927</v>
      </c>
      <c r="F16" s="25">
        <v>54.78269664833362</v>
      </c>
      <c r="G16" s="25">
        <v>184.80669394455032</v>
      </c>
      <c r="H16" s="25">
        <v>82.00129395874616</v>
      </c>
      <c r="I16" s="25">
        <v>2260.460282250023</v>
      </c>
      <c r="J16" s="7"/>
      <c r="K16" s="25"/>
      <c r="L16" s="65"/>
      <c r="M16" s="25"/>
      <c r="N16" s="63"/>
      <c r="O16" s="25"/>
      <c r="P16" s="24"/>
      <c r="Q16" s="24"/>
    </row>
    <row r="17">
      <c r="A17" s="7" t="s">
        <v>240</v>
      </c>
      <c r="B17" s="7" t="s">
        <v>313</v>
      </c>
      <c r="C17" s="7" t="s">
        <v>342</v>
      </c>
      <c r="D17" s="7" t="s">
        <v>321</v>
      </c>
      <c r="E17" s="25">
        <v>8330.666985260208</v>
      </c>
      <c r="F17" s="25">
        <v>79.01220976968212</v>
      </c>
      <c r="G17" s="25">
        <v>118.69655335554543</v>
      </c>
      <c r="H17" s="25">
        <v>76.90805480086321</v>
      </c>
      <c r="I17" s="25">
        <v>8605.283803186298</v>
      </c>
      <c r="J17" s="7"/>
      <c r="K17" s="25"/>
      <c r="L17" s="25"/>
      <c r="M17" s="25"/>
      <c r="N17" s="25"/>
      <c r="O17" s="25"/>
      <c r="P17" s="24"/>
      <c r="Q17" s="24"/>
    </row>
    <row r="18">
      <c r="A18" s="7" t="s">
        <v>242</v>
      </c>
      <c r="B18" s="62" t="s">
        <v>313</v>
      </c>
      <c r="C18" s="7" t="s">
        <v>336</v>
      </c>
      <c r="D18" s="62" t="s">
        <v>311</v>
      </c>
      <c r="E18" s="25">
        <v>3524.832171343562</v>
      </c>
      <c r="F18" s="25">
        <v>65.40521900941546</v>
      </c>
      <c r="G18" s="25">
        <v>195.63751443433242</v>
      </c>
      <c r="H18" s="25">
        <v>81.33060366193621</v>
      </c>
      <c r="I18" s="25">
        <v>3867.205508449246</v>
      </c>
      <c r="J18" s="7"/>
      <c r="K18" s="25"/>
      <c r="L18" s="25"/>
      <c r="M18" s="25"/>
      <c r="N18" s="25"/>
      <c r="O18" s="25"/>
      <c r="P18" s="24"/>
      <c r="Q18" s="24"/>
    </row>
    <row r="19">
      <c r="A19" s="7" t="s">
        <v>244</v>
      </c>
      <c r="B19" s="7" t="s">
        <v>304</v>
      </c>
      <c r="C19" s="7" t="s">
        <v>345</v>
      </c>
      <c r="D19" s="7" t="s">
        <v>321</v>
      </c>
      <c r="E19" s="25">
        <v>2692.7247585798686</v>
      </c>
      <c r="F19" s="25">
        <v>75.25229437636682</v>
      </c>
      <c r="G19" s="25">
        <v>113.11702568913898</v>
      </c>
      <c r="H19" s="25">
        <v>90.43501608744114</v>
      </c>
      <c r="I19" s="25">
        <v>2971.529094732816</v>
      </c>
      <c r="J19" s="7"/>
      <c r="K19" s="25"/>
      <c r="L19" s="25"/>
      <c r="M19" s="25"/>
      <c r="N19" s="25"/>
      <c r="O19" s="25"/>
      <c r="P19" s="24"/>
      <c r="Q19" s="24"/>
    </row>
    <row r="20">
      <c r="A20" s="7" t="s">
        <v>246</v>
      </c>
      <c r="B20" s="7" t="s">
        <v>304</v>
      </c>
      <c r="C20" s="7" t="s">
        <v>336</v>
      </c>
      <c r="D20" s="7" t="s">
        <v>311</v>
      </c>
      <c r="E20" s="25">
        <v>2686.558247981912</v>
      </c>
      <c r="F20" s="25">
        <v>88.01244167675078</v>
      </c>
      <c r="G20" s="25">
        <v>180.9031246204238</v>
      </c>
      <c r="H20" s="25">
        <v>62.83139904019861</v>
      </c>
      <c r="I20" s="25">
        <v>3018.305213319285</v>
      </c>
      <c r="J20" s="7"/>
      <c r="K20" s="25"/>
      <c r="L20" s="25"/>
      <c r="M20" s="25"/>
      <c r="N20" s="25"/>
      <c r="O20" s="25"/>
      <c r="P20" s="24"/>
      <c r="Q20" s="24"/>
    </row>
    <row r="21" ht="15.75" customHeight="1">
      <c r="A21" s="7" t="s">
        <v>350</v>
      </c>
      <c r="B21" s="7" t="s">
        <v>304</v>
      </c>
      <c r="C21" s="7" t="s">
        <v>333</v>
      </c>
      <c r="D21" s="7" t="s">
        <v>328</v>
      </c>
      <c r="E21" s="25">
        <v>10000.847473814341</v>
      </c>
      <c r="F21" s="25">
        <v>74.75044934828028</v>
      </c>
      <c r="G21" s="25">
        <v>242.87254171196992</v>
      </c>
      <c r="H21" s="25">
        <v>96.91015416021646</v>
      </c>
      <c r="I21" s="25">
        <v>10415.380619034808</v>
      </c>
      <c r="J21" s="7"/>
      <c r="K21" s="25"/>
      <c r="L21" s="25"/>
      <c r="M21" s="25"/>
      <c r="N21" s="25"/>
      <c r="O21" s="25"/>
      <c r="P21" s="24"/>
      <c r="Q21" s="24"/>
    </row>
    <row r="22" ht="15.75" customHeight="1">
      <c r="A22" s="7" t="s">
        <v>352</v>
      </c>
      <c r="B22" s="7" t="s">
        <v>313</v>
      </c>
      <c r="C22" s="7" t="s">
        <v>330</v>
      </c>
      <c r="D22" s="7" t="s">
        <v>328</v>
      </c>
      <c r="E22" s="25">
        <v>2113.016540701093</v>
      </c>
      <c r="F22" s="25">
        <v>79.57948180849422</v>
      </c>
      <c r="G22" s="25">
        <v>233.80603781622114</v>
      </c>
      <c r="H22" s="25">
        <v>108.14761470509225</v>
      </c>
      <c r="I22" s="25">
        <v>2534.5496750309007</v>
      </c>
      <c r="J22" s="7"/>
      <c r="K22" s="25"/>
      <c r="L22" s="25"/>
      <c r="M22" s="25"/>
      <c r="N22" s="25"/>
      <c r="O22" s="25"/>
      <c r="P22" s="24"/>
      <c r="Q22" s="24"/>
    </row>
    <row r="23" ht="15.75" customHeight="1">
      <c r="A23" s="7" t="s">
        <v>354</v>
      </c>
      <c r="B23" s="7" t="s">
        <v>313</v>
      </c>
      <c r="C23" s="7" t="s">
        <v>305</v>
      </c>
      <c r="D23" s="7" t="s">
        <v>311</v>
      </c>
      <c r="E23" s="25">
        <v>8659.127855812056</v>
      </c>
      <c r="F23" s="25">
        <v>52.08443863296834</v>
      </c>
      <c r="G23" s="25">
        <v>160.51416513159128</v>
      </c>
      <c r="H23" s="25">
        <v>102.70398118335632</v>
      </c>
      <c r="I23" s="25">
        <v>8974.430440759972</v>
      </c>
      <c r="J23" s="7"/>
      <c r="K23" s="25"/>
      <c r="L23" s="25"/>
      <c r="M23" s="25"/>
      <c r="N23" s="25"/>
      <c r="O23" s="25"/>
      <c r="P23" s="24"/>
      <c r="Q23" s="24"/>
    </row>
    <row r="24" ht="15.75" customHeight="1">
      <c r="A24" s="7" t="s">
        <v>356</v>
      </c>
      <c r="B24" s="7" t="s">
        <v>313</v>
      </c>
      <c r="C24" s="7" t="s">
        <v>320</v>
      </c>
      <c r="D24" s="7" t="s">
        <v>328</v>
      </c>
      <c r="E24" s="25">
        <v>11698.408524720237</v>
      </c>
      <c r="F24" s="25">
        <v>52.13364384600926</v>
      </c>
      <c r="G24" s="25">
        <v>139.36905840115492</v>
      </c>
      <c r="H24" s="25">
        <v>81.45599813235931</v>
      </c>
      <c r="I24" s="25">
        <v>11971.36722509976</v>
      </c>
      <c r="J24" s="7"/>
      <c r="K24" s="25"/>
      <c r="L24" s="25"/>
      <c r="M24" s="25"/>
      <c r="N24" s="25"/>
      <c r="O24" s="25"/>
      <c r="P24" s="24"/>
      <c r="Q24" s="24"/>
    </row>
    <row r="25" ht="15.75" customHeight="1">
      <c r="A25" s="7" t="s">
        <v>233</v>
      </c>
      <c r="B25" s="7" t="s">
        <v>308</v>
      </c>
      <c r="C25" s="7" t="s">
        <v>317</v>
      </c>
      <c r="D25" s="7" t="s">
        <v>307</v>
      </c>
      <c r="E25" s="25">
        <v>11771.04082615445</v>
      </c>
      <c r="F25" s="25">
        <v>68.51078348612897</v>
      </c>
      <c r="G25" s="25">
        <v>190.90705585500987</v>
      </c>
      <c r="H25" s="25">
        <v>89.73753483555534</v>
      </c>
      <c r="I25" s="25">
        <v>12120.196200331144</v>
      </c>
      <c r="J25" s="7"/>
      <c r="K25" s="25"/>
      <c r="L25" s="25"/>
      <c r="M25" s="25"/>
      <c r="N25" s="25"/>
      <c r="O25" s="25"/>
      <c r="P25" s="24"/>
      <c r="Q25" s="24"/>
    </row>
    <row r="26" ht="15.75" customHeight="1">
      <c r="A26" s="7" t="s">
        <v>359</v>
      </c>
      <c r="B26" s="7" t="s">
        <v>304</v>
      </c>
      <c r="C26" s="7" t="s">
        <v>345</v>
      </c>
      <c r="D26" s="7" t="s">
        <v>321</v>
      </c>
      <c r="E26" s="25">
        <v>7999.707962062567</v>
      </c>
      <c r="F26" s="25">
        <v>80.81188395047823</v>
      </c>
      <c r="G26" s="25">
        <v>173.6127166411767</v>
      </c>
      <c r="H26" s="25">
        <v>72.48357086213035</v>
      </c>
      <c r="I26" s="25">
        <v>8326.616133516352</v>
      </c>
      <c r="J26" s="7"/>
      <c r="K26" s="25"/>
      <c r="L26" s="25"/>
      <c r="M26" s="25"/>
      <c r="N26" s="25"/>
      <c r="O26" s="25"/>
      <c r="P26" s="24"/>
      <c r="Q26" s="24"/>
    </row>
    <row r="27" ht="15.75" customHeight="1">
      <c r="A27" s="7" t="s">
        <v>361</v>
      </c>
      <c r="B27" s="7" t="s">
        <v>313</v>
      </c>
      <c r="C27" s="7" t="s">
        <v>345</v>
      </c>
      <c r="D27" s="7" t="s">
        <v>328</v>
      </c>
      <c r="E27" s="25">
        <v>6829.234469204769</v>
      </c>
      <c r="F27" s="25">
        <v>93.79801199578495</v>
      </c>
      <c r="G27" s="25">
        <v>180.64235409996246</v>
      </c>
      <c r="H27" s="25">
        <v>88.67875359219472</v>
      </c>
      <c r="I27" s="25">
        <v>7192.353588892711</v>
      </c>
      <c r="J27" s="7"/>
      <c r="K27" s="25"/>
      <c r="L27" s="25"/>
      <c r="M27" s="25"/>
      <c r="N27" s="25"/>
      <c r="O27" s="25"/>
      <c r="P27" s="24"/>
      <c r="Q27" s="24"/>
    </row>
    <row r="28" ht="15.75" customHeight="1">
      <c r="A28" s="7" t="s">
        <v>364</v>
      </c>
      <c r="B28" s="7" t="s">
        <v>304</v>
      </c>
      <c r="C28" s="7" t="s">
        <v>309</v>
      </c>
      <c r="D28" s="7" t="s">
        <v>321</v>
      </c>
      <c r="E28" s="25">
        <v>6009.525944144934</v>
      </c>
      <c r="F28" s="25">
        <v>65.89679963714758</v>
      </c>
      <c r="G28" s="25">
        <v>148.01542430186024</v>
      </c>
      <c r="H28" s="25">
        <v>73.17646675722392</v>
      </c>
      <c r="I28" s="25">
        <v>6296.614634841167</v>
      </c>
      <c r="J28" s="7"/>
      <c r="K28" s="25"/>
      <c r="L28" s="25"/>
      <c r="M28" s="25"/>
      <c r="N28" s="25"/>
      <c r="O28" s="25"/>
      <c r="P28" s="24"/>
      <c r="Q28" s="24"/>
    </row>
    <row r="29" ht="15.75" customHeight="1">
      <c r="A29" s="7" t="s">
        <v>366</v>
      </c>
      <c r="B29" s="7" t="s">
        <v>313</v>
      </c>
      <c r="C29" s="7" t="s">
        <v>342</v>
      </c>
      <c r="D29" s="7" t="s">
        <v>328</v>
      </c>
      <c r="E29" s="25">
        <v>11037.312793008123</v>
      </c>
      <c r="F29" s="25">
        <v>64.70065814689616</v>
      </c>
      <c r="G29" s="25">
        <v>133.19281166429127</v>
      </c>
      <c r="H29" s="25">
        <v>88.86783496996465</v>
      </c>
      <c r="I29" s="25">
        <v>11324.074097789275</v>
      </c>
      <c r="J29" s="7"/>
      <c r="K29" s="25"/>
      <c r="L29" s="25"/>
      <c r="M29" s="25"/>
      <c r="N29" s="25"/>
      <c r="O29" s="25"/>
      <c r="P29" s="24"/>
      <c r="Q29" s="24"/>
    </row>
    <row r="30" ht="15.75" customHeight="1">
      <c r="A30" s="7" t="s">
        <v>367</v>
      </c>
      <c r="B30" s="7" t="s">
        <v>313</v>
      </c>
      <c r="C30" s="7" t="s">
        <v>345</v>
      </c>
      <c r="D30" s="7" t="s">
        <v>328</v>
      </c>
      <c r="E30" s="25">
        <v>3802.1841096129497</v>
      </c>
      <c r="F30" s="25">
        <v>87.80067776614153</v>
      </c>
      <c r="G30" s="25">
        <v>167.73303987404245</v>
      </c>
      <c r="H30" s="25">
        <v>95.71791941185803</v>
      </c>
      <c r="I30" s="25">
        <v>4153.435746664992</v>
      </c>
      <c r="J30" s="7"/>
      <c r="K30" s="25"/>
      <c r="L30" s="25"/>
      <c r="M30" s="25"/>
      <c r="N30" s="25"/>
      <c r="O30" s="25"/>
      <c r="P30" s="24"/>
      <c r="Q30" s="24"/>
    </row>
    <row r="31" ht="15.75" customHeight="1">
      <c r="A31" s="7" t="s">
        <v>368</v>
      </c>
      <c r="B31" s="7" t="s">
        <v>313</v>
      </c>
      <c r="C31" s="7" t="s">
        <v>314</v>
      </c>
      <c r="D31" s="7" t="s">
        <v>328</v>
      </c>
      <c r="E31" s="25">
        <v>8212.564601936228</v>
      </c>
      <c r="F31" s="25">
        <v>82.4472969944885</v>
      </c>
      <c r="G31" s="25">
        <v>126.84252783227016</v>
      </c>
      <c r="H31" s="25">
        <v>80.68786302890405</v>
      </c>
      <c r="I31" s="25">
        <v>8502.542289791892</v>
      </c>
      <c r="J31" s="7"/>
      <c r="K31" s="25"/>
      <c r="L31" s="25"/>
      <c r="M31" s="25"/>
      <c r="N31" s="25"/>
      <c r="O31" s="25"/>
      <c r="P31" s="24"/>
      <c r="Q31" s="24"/>
    </row>
    <row r="32" ht="15.75" customHeight="1">
      <c r="A32" s="7" t="s">
        <v>370</v>
      </c>
      <c r="B32" s="7" t="s">
        <v>308</v>
      </c>
      <c r="C32" s="7" t="s">
        <v>363</v>
      </c>
      <c r="D32" s="7" t="s">
        <v>321</v>
      </c>
      <c r="E32" s="25">
        <v>1411.0748643452575</v>
      </c>
      <c r="F32" s="25">
        <v>64.67248271533686</v>
      </c>
      <c r="G32" s="25">
        <v>160.31819069201453</v>
      </c>
      <c r="H32" s="25">
        <v>82.18679572746098</v>
      </c>
      <c r="I32" s="25">
        <v>1718.2523334800699</v>
      </c>
      <c r="J32" s="7"/>
      <c r="K32" s="25"/>
      <c r="L32" s="25"/>
      <c r="M32" s="25"/>
      <c r="N32" s="25"/>
      <c r="O32" s="25"/>
      <c r="P32" s="24"/>
      <c r="Q32" s="24"/>
    </row>
    <row r="33" ht="15.75" customHeight="1">
      <c r="A33" s="7" t="s">
        <v>371</v>
      </c>
      <c r="B33" s="7" t="s">
        <v>313</v>
      </c>
      <c r="C33" s="7" t="s">
        <v>320</v>
      </c>
      <c r="D33" s="7" t="s">
        <v>307</v>
      </c>
      <c r="E33" s="25">
        <v>8151.595839904899</v>
      </c>
      <c r="F33" s="25">
        <v>94.54779336149485</v>
      </c>
      <c r="G33" s="25">
        <v>178.45338478671727</v>
      </c>
      <c r="H33" s="25">
        <v>73.51535778688246</v>
      </c>
      <c r="I33" s="25">
        <v>8498.112375839994</v>
      </c>
      <c r="J33" s="7"/>
      <c r="K33" s="25"/>
      <c r="L33" s="25"/>
      <c r="M33" s="25"/>
      <c r="N33" s="25"/>
      <c r="O33" s="25"/>
      <c r="P33" s="24"/>
      <c r="Q33" s="24"/>
    </row>
    <row r="34" ht="15.75" customHeight="1">
      <c r="A34" s="7" t="s">
        <v>222</v>
      </c>
      <c r="B34" s="7" t="s">
        <v>304</v>
      </c>
      <c r="C34" s="7" t="s">
        <v>317</v>
      </c>
      <c r="D34" s="7" t="s">
        <v>328</v>
      </c>
      <c r="E34" s="25">
        <v>3340.026184121808</v>
      </c>
      <c r="F34" s="25">
        <v>82.08651986971104</v>
      </c>
      <c r="G34" s="25">
        <v>145.6611589463105</v>
      </c>
      <c r="H34" s="25">
        <v>87.59328897509874</v>
      </c>
      <c r="I34" s="25">
        <v>3655.3671519129284</v>
      </c>
      <c r="J34" s="7"/>
      <c r="K34" s="25"/>
      <c r="L34" s="25"/>
      <c r="M34" s="25"/>
      <c r="N34" s="25"/>
      <c r="O34" s="25"/>
      <c r="P34" s="24"/>
      <c r="Q34" s="24"/>
    </row>
    <row r="35" ht="15.75" customHeight="1">
      <c r="A35" s="7" t="s">
        <v>374</v>
      </c>
      <c r="B35" s="7" t="s">
        <v>313</v>
      </c>
      <c r="C35" s="7" t="s">
        <v>336</v>
      </c>
      <c r="D35" s="7" t="s">
        <v>321</v>
      </c>
      <c r="E35" s="25">
        <v>9327.350642857367</v>
      </c>
      <c r="F35" s="25">
        <v>65.94872776401469</v>
      </c>
      <c r="G35" s="25">
        <v>109.34264196969384</v>
      </c>
      <c r="H35" s="25">
        <v>88.91239097702132</v>
      </c>
      <c r="I35" s="25">
        <v>9591.554403568096</v>
      </c>
      <c r="J35" s="7"/>
      <c r="K35" s="25"/>
      <c r="L35" s="25"/>
      <c r="M35" s="25"/>
      <c r="N35" s="25"/>
      <c r="O35" s="25"/>
      <c r="P35" s="24"/>
      <c r="Q35" s="24"/>
    </row>
    <row r="36" ht="15.75" customHeight="1">
      <c r="A36" s="7" t="s">
        <v>376</v>
      </c>
      <c r="B36" s="7" t="s">
        <v>308</v>
      </c>
      <c r="C36" s="7" t="s">
        <v>330</v>
      </c>
      <c r="D36" s="7" t="s">
        <v>328</v>
      </c>
      <c r="E36" s="25">
        <v>5696.069392475645</v>
      </c>
      <c r="F36" s="25">
        <v>87.38007251163386</v>
      </c>
      <c r="G36" s="25">
        <v>245.36682944965716</v>
      </c>
      <c r="H36" s="25">
        <v>65.6079169040131</v>
      </c>
      <c r="I36" s="25">
        <v>6094.424211340949</v>
      </c>
      <c r="J36" s="7"/>
      <c r="K36" s="25"/>
      <c r="L36" s="25"/>
      <c r="M36" s="25"/>
      <c r="N36" s="25"/>
      <c r="O36" s="25"/>
      <c r="P36" s="24"/>
      <c r="Q36" s="24"/>
    </row>
    <row r="37" ht="15.75" customHeight="1">
      <c r="A37" s="7" t="s">
        <v>378</v>
      </c>
      <c r="B37" s="7" t="s">
        <v>304</v>
      </c>
      <c r="C37" s="7" t="s">
        <v>314</v>
      </c>
      <c r="D37" s="7" t="s">
        <v>307</v>
      </c>
      <c r="E37" s="25">
        <v>5985.204036379632</v>
      </c>
      <c r="F37" s="25">
        <v>66.4394618076008</v>
      </c>
      <c r="G37" s="25">
        <v>188.70136670608946</v>
      </c>
      <c r="H37" s="25">
        <v>85.38061103316274</v>
      </c>
      <c r="I37" s="25">
        <v>6325.725475926485</v>
      </c>
      <c r="J37" s="7"/>
      <c r="K37" s="25"/>
      <c r="L37" s="25"/>
      <c r="M37" s="25"/>
      <c r="N37" s="25"/>
      <c r="O37" s="25"/>
      <c r="P37" s="24"/>
      <c r="Q37" s="24"/>
    </row>
    <row r="38" ht="15.75" customHeight="1">
      <c r="A38" s="7" t="s">
        <v>356</v>
      </c>
      <c r="B38" s="7" t="s">
        <v>313</v>
      </c>
      <c r="C38" s="7" t="s">
        <v>320</v>
      </c>
      <c r="D38" s="7" t="s">
        <v>328</v>
      </c>
      <c r="E38" s="25">
        <v>10857.58541200597</v>
      </c>
      <c r="F38" s="25">
        <v>69.39601549554934</v>
      </c>
      <c r="G38" s="25">
        <v>173.19273736384793</v>
      </c>
      <c r="H38" s="25">
        <v>89.35468267619947</v>
      </c>
      <c r="I38" s="25">
        <v>11189.528847541567</v>
      </c>
      <c r="J38" s="7"/>
      <c r="K38" s="25"/>
      <c r="L38" s="25"/>
      <c r="M38" s="25"/>
      <c r="N38" s="25"/>
      <c r="O38" s="25"/>
      <c r="P38" s="24"/>
      <c r="Q38" s="24"/>
    </row>
    <row r="39" ht="15.75" customHeight="1">
      <c r="A39" s="7" t="s">
        <v>379</v>
      </c>
      <c r="B39" s="7" t="s">
        <v>308</v>
      </c>
      <c r="C39" s="7" t="s">
        <v>323</v>
      </c>
      <c r="D39" s="7" t="s">
        <v>328</v>
      </c>
      <c r="E39" s="25">
        <v>1411.5114928651496</v>
      </c>
      <c r="F39" s="25">
        <v>58.97669917571068</v>
      </c>
      <c r="G39" s="25">
        <v>224.06656491969133</v>
      </c>
      <c r="H39" s="25">
        <v>88.86991693099255</v>
      </c>
      <c r="I39" s="25">
        <v>1783.424673891544</v>
      </c>
      <c r="J39" s="7"/>
      <c r="K39" s="25"/>
      <c r="L39" s="25"/>
      <c r="M39" s="25"/>
      <c r="N39" s="25"/>
      <c r="O39" s="25"/>
      <c r="P39" s="24"/>
      <c r="Q39" s="24"/>
    </row>
    <row r="40" ht="15.75" customHeight="1">
      <c r="A40" s="7" t="s">
        <v>380</v>
      </c>
      <c r="B40" s="7" t="s">
        <v>313</v>
      </c>
      <c r="C40" s="7" t="s">
        <v>314</v>
      </c>
      <c r="D40" s="7" t="s">
        <v>311</v>
      </c>
      <c r="E40" s="25">
        <v>1455.6437464244068</v>
      </c>
      <c r="F40" s="25">
        <v>90.58734588505436</v>
      </c>
      <c r="G40" s="25">
        <v>167.8587431841591</v>
      </c>
      <c r="H40" s="25">
        <v>104.75276351828657</v>
      </c>
      <c r="I40" s="25">
        <v>1818.842599011907</v>
      </c>
      <c r="J40" s="7"/>
      <c r="K40" s="25"/>
      <c r="L40" s="25"/>
      <c r="M40" s="25"/>
      <c r="N40" s="25"/>
      <c r="O40" s="25"/>
      <c r="P40" s="24"/>
      <c r="Q40" s="24"/>
    </row>
    <row r="41" ht="15.75" customHeight="1">
      <c r="A41" s="7" t="s">
        <v>382</v>
      </c>
      <c r="B41" s="7" t="s">
        <v>308</v>
      </c>
      <c r="C41" s="7" t="s">
        <v>363</v>
      </c>
      <c r="D41" s="7" t="s">
        <v>307</v>
      </c>
      <c r="E41" s="25">
        <v>3263.7933407485284</v>
      </c>
      <c r="F41" s="25">
        <v>66.03892391778952</v>
      </c>
      <c r="G41" s="25">
        <v>244.56291706149705</v>
      </c>
      <c r="H41" s="25">
        <v>96.04849456005736</v>
      </c>
      <c r="I41" s="25">
        <v>3670.443676287872</v>
      </c>
      <c r="J41" s="7"/>
      <c r="K41" s="25"/>
      <c r="L41" s="25"/>
      <c r="M41" s="25"/>
      <c r="N41" s="25"/>
      <c r="O41" s="25"/>
      <c r="P41" s="24"/>
      <c r="Q41" s="24"/>
    </row>
    <row r="42" ht="15.75" customHeight="1">
      <c r="A42" s="7" t="s">
        <v>383</v>
      </c>
      <c r="B42" s="7" t="s">
        <v>313</v>
      </c>
      <c r="C42" s="7" t="s">
        <v>365</v>
      </c>
      <c r="D42" s="7" t="s">
        <v>311</v>
      </c>
      <c r="E42" s="25">
        <v>9948.766439388275</v>
      </c>
      <c r="F42" s="25">
        <v>61.029722901363144</v>
      </c>
      <c r="G42" s="25">
        <v>243.8302809350869</v>
      </c>
      <c r="H42" s="25">
        <v>71.08531511073106</v>
      </c>
      <c r="I42" s="25">
        <v>10324.711758335456</v>
      </c>
      <c r="J42" s="7"/>
      <c r="K42" s="25"/>
      <c r="L42" s="25"/>
      <c r="M42" s="25"/>
      <c r="N42" s="25"/>
      <c r="O42" s="25"/>
      <c r="P42" s="24"/>
      <c r="Q42" s="24"/>
    </row>
    <row r="43" ht="15.75" customHeight="1">
      <c r="A43" s="7" t="s">
        <v>246</v>
      </c>
      <c r="B43" s="7" t="s">
        <v>304</v>
      </c>
      <c r="C43" s="7" t="s">
        <v>336</v>
      </c>
      <c r="D43" s="7" t="s">
        <v>328</v>
      </c>
      <c r="E43" s="25">
        <v>6646.433165580251</v>
      </c>
      <c r="F43" s="25">
        <v>55.714896890209964</v>
      </c>
      <c r="G43" s="25">
        <v>205.06888406195523</v>
      </c>
      <c r="H43" s="25">
        <v>80.05668545958726</v>
      </c>
      <c r="I43" s="25">
        <v>6987.273631992003</v>
      </c>
      <c r="J43" s="7"/>
      <c r="K43" s="25"/>
      <c r="L43" s="25"/>
      <c r="M43" s="25"/>
      <c r="N43" s="25"/>
      <c r="O43" s="25"/>
      <c r="P43" s="24"/>
      <c r="Q43" s="24"/>
    </row>
    <row r="44" ht="15.75" customHeight="1">
      <c r="A44" s="7" t="s">
        <v>385</v>
      </c>
      <c r="B44" s="7" t="s">
        <v>308</v>
      </c>
      <c r="C44" s="7" t="s">
        <v>345</v>
      </c>
      <c r="D44" s="7" t="s">
        <v>307</v>
      </c>
      <c r="E44" s="25">
        <v>1252.424661455264</v>
      </c>
      <c r="F44" s="25">
        <v>52.39865071153545</v>
      </c>
      <c r="G44" s="25">
        <v>254.2246954786628</v>
      </c>
      <c r="H44" s="25">
        <v>75.04805429226495</v>
      </c>
      <c r="I44" s="25">
        <v>1634.0960619377272</v>
      </c>
      <c r="J44" s="7"/>
      <c r="K44" s="25"/>
      <c r="L44" s="25"/>
      <c r="M44" s="25"/>
      <c r="N44" s="25"/>
      <c r="O44" s="25"/>
      <c r="P44" s="24"/>
      <c r="Q44" s="24"/>
    </row>
    <row r="45" ht="15.75" customHeight="1">
      <c r="A45" s="7" t="s">
        <v>387</v>
      </c>
      <c r="B45" s="7" t="s">
        <v>304</v>
      </c>
      <c r="C45" s="7" t="s">
        <v>309</v>
      </c>
      <c r="D45" s="7" t="s">
        <v>311</v>
      </c>
      <c r="E45" s="25">
        <v>6885.091758588405</v>
      </c>
      <c r="F45" s="25">
        <v>56.94239628716455</v>
      </c>
      <c r="G45" s="25">
        <v>140.8138034511254</v>
      </c>
      <c r="H45" s="25">
        <v>96.58744867444699</v>
      </c>
      <c r="I45" s="25">
        <v>7179.435407001142</v>
      </c>
      <c r="J45" s="7"/>
      <c r="K45" s="25"/>
      <c r="L45" s="25"/>
      <c r="M45" s="25"/>
      <c r="N45" s="25"/>
      <c r="O45" s="25"/>
      <c r="P45" s="24"/>
      <c r="Q45" s="24"/>
    </row>
    <row r="46" ht="15.75" customHeight="1">
      <c r="A46" s="7" t="s">
        <v>388</v>
      </c>
      <c r="B46" s="7" t="s">
        <v>313</v>
      </c>
      <c r="C46" s="7" t="s">
        <v>320</v>
      </c>
      <c r="D46" s="7" t="s">
        <v>307</v>
      </c>
      <c r="E46" s="25">
        <v>4682.9683121538355</v>
      </c>
      <c r="F46" s="25">
        <v>50.378631552387176</v>
      </c>
      <c r="G46" s="25">
        <v>252.79564136685397</v>
      </c>
      <c r="H46" s="25">
        <v>76.99514699852243</v>
      </c>
      <c r="I46" s="25">
        <v>5063.1377320716</v>
      </c>
      <c r="J46" s="7"/>
      <c r="K46" s="25"/>
      <c r="L46" s="25"/>
      <c r="M46" s="25"/>
      <c r="N46" s="25"/>
      <c r="O46" s="25"/>
      <c r="P46" s="24"/>
      <c r="Q46" s="24"/>
    </row>
    <row r="47" ht="15.75" customHeight="1">
      <c r="A47" s="7" t="s">
        <v>352</v>
      </c>
      <c r="B47" s="7" t="s">
        <v>313</v>
      </c>
      <c r="C47" s="7" t="s">
        <v>330</v>
      </c>
      <c r="D47" s="7" t="s">
        <v>328</v>
      </c>
      <c r="E47" s="25">
        <v>10565.082703505466</v>
      </c>
      <c r="F47" s="25">
        <v>62.42842112329736</v>
      </c>
      <c r="G47" s="25">
        <v>136.75401581619954</v>
      </c>
      <c r="H47" s="25">
        <v>86.28502535451088</v>
      </c>
      <c r="I47" s="25">
        <v>10850.550165799474</v>
      </c>
      <c r="J47" s="7"/>
      <c r="K47" s="25"/>
      <c r="L47" s="25"/>
      <c r="M47" s="25"/>
      <c r="N47" s="25"/>
      <c r="O47" s="25"/>
      <c r="P47" s="24"/>
      <c r="Q47" s="24"/>
    </row>
    <row r="48" ht="15.75" customHeight="1">
      <c r="A48" s="7" t="s">
        <v>383</v>
      </c>
      <c r="B48" s="7" t="s">
        <v>313</v>
      </c>
      <c r="C48" s="7" t="s">
        <v>365</v>
      </c>
      <c r="D48" s="7" t="s">
        <v>307</v>
      </c>
      <c r="E48" s="25">
        <v>11054.184932653638</v>
      </c>
      <c r="F48" s="25">
        <v>90.81959189533758</v>
      </c>
      <c r="G48" s="25">
        <v>195.9948412164727</v>
      </c>
      <c r="H48" s="25">
        <v>103.51511323324074</v>
      </c>
      <c r="I48" s="25">
        <v>11444.514478998688</v>
      </c>
      <c r="J48" s="7"/>
      <c r="K48" s="25"/>
      <c r="L48" s="25"/>
      <c r="M48" s="25"/>
      <c r="N48" s="25"/>
      <c r="O48" s="25"/>
      <c r="P48" s="24"/>
      <c r="Q48" s="24"/>
    </row>
    <row r="49" ht="15.75" customHeight="1">
      <c r="A49" s="7" t="s">
        <v>221</v>
      </c>
      <c r="B49" s="7" t="s">
        <v>313</v>
      </c>
      <c r="C49" s="7" t="s">
        <v>314</v>
      </c>
      <c r="D49" s="7" t="s">
        <v>311</v>
      </c>
      <c r="E49" s="25">
        <v>9693.982753614746</v>
      </c>
      <c r="F49" s="25">
        <v>82.15186473160533</v>
      </c>
      <c r="G49" s="25">
        <v>207.41450004354687</v>
      </c>
      <c r="H49" s="25">
        <v>91.44145455455431</v>
      </c>
      <c r="I49" s="25">
        <v>10074.990572944454</v>
      </c>
      <c r="J49" s="7"/>
      <c r="K49" s="25"/>
      <c r="L49" s="25"/>
      <c r="M49" s="25"/>
      <c r="N49" s="25"/>
      <c r="O49" s="25"/>
      <c r="P49" s="24"/>
      <c r="Q49" s="24"/>
    </row>
    <row r="50" ht="15.75" customHeight="1">
      <c r="A50" s="7" t="s">
        <v>389</v>
      </c>
      <c r="B50" s="7" t="s">
        <v>313</v>
      </c>
      <c r="C50" s="7" t="s">
        <v>323</v>
      </c>
      <c r="D50" s="7" t="s">
        <v>321</v>
      </c>
      <c r="E50" s="25">
        <v>1054.7796603426957</v>
      </c>
      <c r="F50" s="25">
        <v>63.73133059304567</v>
      </c>
      <c r="G50" s="25">
        <v>243.68016304290956</v>
      </c>
      <c r="H50" s="25">
        <v>80.03689842863758</v>
      </c>
      <c r="I50" s="25">
        <v>1442.2280524072885</v>
      </c>
      <c r="J50" s="7"/>
      <c r="K50" s="25"/>
      <c r="L50" s="25"/>
      <c r="M50" s="25"/>
      <c r="N50" s="25"/>
      <c r="O50" s="25"/>
      <c r="P50" s="24"/>
      <c r="Q50" s="24"/>
    </row>
    <row r="51" ht="15.75" customHeight="1">
      <c r="A51" s="7" t="s">
        <v>371</v>
      </c>
      <c r="B51" s="7" t="s">
        <v>313</v>
      </c>
      <c r="C51" s="7" t="s">
        <v>320</v>
      </c>
      <c r="D51" s="7" t="s">
        <v>328</v>
      </c>
      <c r="E51" s="25">
        <v>9077.913548985</v>
      </c>
      <c r="F51" s="25">
        <v>92.96206005621549</v>
      </c>
      <c r="G51" s="25">
        <v>190.76737581222153</v>
      </c>
      <c r="H51" s="25">
        <v>95.33287506565297</v>
      </c>
      <c r="I51" s="25">
        <v>9456.97585991909</v>
      </c>
      <c r="J51" s="7"/>
      <c r="K51" s="25"/>
      <c r="L51" s="25"/>
      <c r="M51" s="25"/>
      <c r="N51" s="25"/>
      <c r="O51" s="25"/>
      <c r="P51" s="24"/>
      <c r="Q51" s="24"/>
    </row>
    <row r="52" ht="15.75" customHeight="1">
      <c r="A52" s="7" t="s">
        <v>221</v>
      </c>
      <c r="B52" s="7" t="s">
        <v>313</v>
      </c>
      <c r="C52" s="7" t="s">
        <v>314</v>
      </c>
      <c r="D52" s="7" t="s">
        <v>311</v>
      </c>
      <c r="E52" s="25">
        <v>10771.09194846083</v>
      </c>
      <c r="F52" s="25">
        <v>93.45429889582272</v>
      </c>
      <c r="G52" s="25">
        <v>111.84985408001633</v>
      </c>
      <c r="H52" s="25">
        <v>70.54159498446975</v>
      </c>
      <c r="I52" s="25">
        <v>11046.937696421137</v>
      </c>
      <c r="J52" s="7"/>
      <c r="K52" s="25"/>
      <c r="L52" s="25"/>
      <c r="M52" s="25"/>
      <c r="N52" s="25"/>
      <c r="O52" s="25"/>
      <c r="P52" s="24"/>
      <c r="Q52" s="24"/>
    </row>
    <row r="53" ht="15.75" customHeight="1">
      <c r="A53" s="7" t="s">
        <v>392</v>
      </c>
      <c r="B53" s="7" t="s">
        <v>304</v>
      </c>
      <c r="C53" s="7" t="s">
        <v>363</v>
      </c>
      <c r="D53" s="7" t="s">
        <v>311</v>
      </c>
      <c r="E53" s="25">
        <v>2043.709920076926</v>
      </c>
      <c r="F53" s="25">
        <v>79.52445757114162</v>
      </c>
      <c r="G53" s="25">
        <v>180.27047227823104</v>
      </c>
      <c r="H53" s="25">
        <v>63.47464861645836</v>
      </c>
      <c r="I53" s="25">
        <v>2366.979498542757</v>
      </c>
      <c r="J53" s="7"/>
      <c r="K53" s="25"/>
      <c r="L53" s="25"/>
      <c r="M53" s="25"/>
      <c r="N53" s="25"/>
      <c r="O53" s="25"/>
      <c r="P53" s="24"/>
      <c r="Q53" s="24"/>
    </row>
    <row r="54" ht="15.75" customHeight="1">
      <c r="A54" s="7" t="s">
        <v>393</v>
      </c>
      <c r="B54" s="7" t="s">
        <v>308</v>
      </c>
      <c r="C54" s="7" t="s">
        <v>342</v>
      </c>
      <c r="D54" s="7" t="s">
        <v>328</v>
      </c>
      <c r="E54" s="25">
        <v>2416.2607080555663</v>
      </c>
      <c r="F54" s="25">
        <v>51.09866479173578</v>
      </c>
      <c r="G54" s="25">
        <v>176.76550115767768</v>
      </c>
      <c r="H54" s="25">
        <v>107.17919659777209</v>
      </c>
      <c r="I54" s="25">
        <v>2751.304070602752</v>
      </c>
      <c r="J54" s="7"/>
      <c r="K54" s="25"/>
      <c r="L54" s="25"/>
      <c r="M54" s="25"/>
      <c r="N54" s="25"/>
      <c r="O54" s="25"/>
      <c r="P54" s="24"/>
      <c r="Q54" s="24"/>
    </row>
    <row r="55" ht="15.75" customHeight="1">
      <c r="A55" s="7" t="s">
        <v>394</v>
      </c>
      <c r="B55" s="7" t="s">
        <v>304</v>
      </c>
      <c r="C55" s="7" t="s">
        <v>314</v>
      </c>
      <c r="D55" s="7" t="s">
        <v>328</v>
      </c>
      <c r="E55" s="25">
        <v>5465.322096584955</v>
      </c>
      <c r="F55" s="25">
        <v>71.23736940909242</v>
      </c>
      <c r="G55" s="25">
        <v>194.01516008801863</v>
      </c>
      <c r="H55" s="25">
        <v>101.69175054082204</v>
      </c>
      <c r="I55" s="25">
        <v>5832.266376622888</v>
      </c>
      <c r="J55" s="7"/>
      <c r="K55" s="25"/>
      <c r="L55" s="25"/>
      <c r="M55" s="25"/>
      <c r="N55" s="25"/>
      <c r="O55" s="25"/>
      <c r="P55" s="24"/>
      <c r="Q55" s="24"/>
    </row>
    <row r="56" ht="15.75" customHeight="1">
      <c r="A56" s="7" t="s">
        <v>395</v>
      </c>
      <c r="B56" s="7" t="s">
        <v>308</v>
      </c>
      <c r="C56" s="7" t="s">
        <v>342</v>
      </c>
      <c r="D56" s="7" t="s">
        <v>311</v>
      </c>
      <c r="E56" s="25">
        <v>7807.820250426037</v>
      </c>
      <c r="F56" s="25">
        <v>74.14277580273345</v>
      </c>
      <c r="G56" s="25">
        <v>130.14281283998312</v>
      </c>
      <c r="H56" s="25">
        <v>96.67211482006724</v>
      </c>
      <c r="I56" s="25">
        <v>8108.777953888821</v>
      </c>
      <c r="J56" s="7"/>
      <c r="K56" s="25"/>
      <c r="L56" s="25"/>
      <c r="M56" s="25"/>
      <c r="N56" s="25"/>
      <c r="O56" s="25"/>
      <c r="P56" s="24"/>
      <c r="Q56" s="24"/>
    </row>
    <row r="57" ht="15.75" customHeight="1">
      <c r="A57" s="7" t="s">
        <v>395</v>
      </c>
      <c r="B57" s="7" t="s">
        <v>308</v>
      </c>
      <c r="C57" s="7" t="s">
        <v>342</v>
      </c>
      <c r="D57" s="7" t="s">
        <v>328</v>
      </c>
      <c r="E57" s="25">
        <v>2348.2166166694847</v>
      </c>
      <c r="F57" s="25">
        <v>80.91389707316678</v>
      </c>
      <c r="G57" s="25">
        <v>214.83565075273467</v>
      </c>
      <c r="H57" s="25">
        <v>100.56204304737508</v>
      </c>
      <c r="I57" s="25">
        <v>2744.5282075427613</v>
      </c>
      <c r="J57" s="7"/>
      <c r="K57" s="25"/>
      <c r="L57" s="25"/>
      <c r="M57" s="25"/>
      <c r="N57" s="25"/>
      <c r="O57" s="25"/>
      <c r="P57" s="24"/>
      <c r="Q57" s="24"/>
    </row>
    <row r="58" ht="15.75" customHeight="1">
      <c r="A58" s="7" t="s">
        <v>226</v>
      </c>
      <c r="B58" s="7" t="s">
        <v>313</v>
      </c>
      <c r="C58" s="7" t="s">
        <v>330</v>
      </c>
      <c r="D58" s="7" t="s">
        <v>311</v>
      </c>
      <c r="E58" s="25">
        <v>2370.912302111897</v>
      </c>
      <c r="F58" s="25">
        <v>58.25488493418734</v>
      </c>
      <c r="G58" s="25">
        <v>232.3518699040772</v>
      </c>
      <c r="H58" s="25">
        <v>94.36986695979874</v>
      </c>
      <c r="I58" s="25">
        <v>2755.888923909961</v>
      </c>
      <c r="J58" s="7"/>
      <c r="K58" s="25"/>
      <c r="L58" s="25"/>
      <c r="M58" s="25"/>
      <c r="N58" s="25"/>
      <c r="O58" s="25"/>
      <c r="P58" s="24"/>
      <c r="Q58" s="24"/>
    </row>
    <row r="59" ht="15.75" customHeight="1">
      <c r="A59" s="7" t="s">
        <v>397</v>
      </c>
      <c r="B59" s="7" t="s">
        <v>313</v>
      </c>
      <c r="C59" s="7" t="s">
        <v>317</v>
      </c>
      <c r="D59" s="7" t="s">
        <v>307</v>
      </c>
      <c r="E59" s="25">
        <v>1429.5764152726704</v>
      </c>
      <c r="F59" s="25">
        <v>74.08786518211676</v>
      </c>
      <c r="G59" s="25">
        <v>177.00600456470406</v>
      </c>
      <c r="H59" s="25">
        <v>60.60659741163688</v>
      </c>
      <c r="I59" s="25">
        <v>1741.276882431128</v>
      </c>
      <c r="J59" s="7"/>
      <c r="K59" s="25"/>
      <c r="L59" s="25"/>
      <c r="M59" s="25"/>
      <c r="N59" s="25"/>
      <c r="O59" s="25"/>
      <c r="P59" s="24"/>
      <c r="Q59" s="24"/>
    </row>
    <row r="60" ht="15.75" customHeight="1">
      <c r="A60" s="7" t="s">
        <v>242</v>
      </c>
      <c r="B60" s="7" t="s">
        <v>313</v>
      </c>
      <c r="C60" s="7" t="s">
        <v>336</v>
      </c>
      <c r="D60" s="7" t="s">
        <v>328</v>
      </c>
      <c r="E60" s="25">
        <v>7195.0182466600545</v>
      </c>
      <c r="F60" s="25">
        <v>92.77978119970143</v>
      </c>
      <c r="G60" s="25">
        <v>159.43459463279842</v>
      </c>
      <c r="H60" s="25">
        <v>83.01136168263415</v>
      </c>
      <c r="I60" s="25">
        <v>7530.243984175188</v>
      </c>
      <c r="J60" s="7"/>
      <c r="K60" s="25"/>
      <c r="L60" s="25"/>
      <c r="M60" s="25"/>
      <c r="N60" s="25"/>
      <c r="O60" s="25"/>
      <c r="P60" s="24"/>
      <c r="Q60" s="24"/>
    </row>
    <row r="61" ht="15.75" customHeight="1">
      <c r="A61" s="7" t="s">
        <v>356</v>
      </c>
      <c r="B61" s="7" t="s">
        <v>313</v>
      </c>
      <c r="C61" s="7" t="s">
        <v>320</v>
      </c>
      <c r="D61" s="7" t="s">
        <v>321</v>
      </c>
      <c r="E61" s="25">
        <v>5849.204262360118</v>
      </c>
      <c r="F61" s="25">
        <v>95.42007425142594</v>
      </c>
      <c r="G61" s="25">
        <v>117.31620682161991</v>
      </c>
      <c r="H61" s="25">
        <v>86.01373959870482</v>
      </c>
      <c r="I61" s="25">
        <v>6147.954283031869</v>
      </c>
      <c r="J61" s="7"/>
      <c r="K61" s="25"/>
      <c r="L61" s="25"/>
      <c r="M61" s="25"/>
      <c r="N61" s="25"/>
      <c r="O61" s="25"/>
      <c r="P61" s="24"/>
      <c r="Q61" s="24"/>
    </row>
    <row r="62" ht="15.75" customHeight="1">
      <c r="A62" s="7" t="s">
        <v>393</v>
      </c>
      <c r="B62" s="7" t="s">
        <v>308</v>
      </c>
      <c r="C62" s="7" t="s">
        <v>342</v>
      </c>
      <c r="D62" s="7" t="s">
        <v>311</v>
      </c>
      <c r="E62" s="25">
        <v>5410.146029821386</v>
      </c>
      <c r="F62" s="25">
        <v>90.24890538090729</v>
      </c>
      <c r="G62" s="25">
        <v>125.6278527015564</v>
      </c>
      <c r="H62" s="25">
        <v>70.43741176648038</v>
      </c>
      <c r="I62" s="25">
        <v>5696.46019967033</v>
      </c>
      <c r="J62" s="7"/>
      <c r="K62" s="25"/>
      <c r="L62" s="25"/>
      <c r="M62" s="25"/>
      <c r="N62" s="25"/>
      <c r="O62" s="25"/>
      <c r="P62" s="24"/>
      <c r="Q62" s="24"/>
    </row>
    <row r="63" ht="15.75" customHeight="1">
      <c r="A63" s="7" t="s">
        <v>400</v>
      </c>
      <c r="B63" s="7" t="s">
        <v>308</v>
      </c>
      <c r="C63" s="7" t="s">
        <v>309</v>
      </c>
      <c r="D63" s="7" t="s">
        <v>307</v>
      </c>
      <c r="E63" s="25">
        <v>3857.2925999527233</v>
      </c>
      <c r="F63" s="25">
        <v>88.87194158069573</v>
      </c>
      <c r="G63" s="25">
        <v>176.7333112827061</v>
      </c>
      <c r="H63" s="25">
        <v>69.86368903444553</v>
      </c>
      <c r="I63" s="25">
        <v>4192.76154185057</v>
      </c>
      <c r="J63" s="7"/>
      <c r="K63" s="25"/>
      <c r="L63" s="25"/>
      <c r="M63" s="25"/>
      <c r="N63" s="25"/>
      <c r="O63" s="25"/>
      <c r="P63" s="24"/>
      <c r="Q63" s="24"/>
    </row>
    <row r="64" ht="15.75" customHeight="1">
      <c r="A64" s="7" t="s">
        <v>401</v>
      </c>
      <c r="B64" s="7" t="s">
        <v>304</v>
      </c>
      <c r="C64" s="7" t="s">
        <v>345</v>
      </c>
      <c r="D64" s="7" t="s">
        <v>307</v>
      </c>
      <c r="E64" s="25">
        <v>10792.664720251096</v>
      </c>
      <c r="F64" s="25">
        <v>82.3030469815416</v>
      </c>
      <c r="G64" s="25">
        <v>137.602839626718</v>
      </c>
      <c r="H64" s="25">
        <v>86.69932681990038</v>
      </c>
      <c r="I64" s="25">
        <v>11099.269933679256</v>
      </c>
      <c r="J64" s="7"/>
      <c r="K64" s="25"/>
      <c r="L64" s="25"/>
      <c r="M64" s="25"/>
      <c r="N64" s="25"/>
      <c r="O64" s="25"/>
      <c r="P64" s="24"/>
      <c r="Q64" s="24"/>
    </row>
    <row r="65" ht="15.75" customHeight="1">
      <c r="A65" s="7" t="s">
        <v>402</v>
      </c>
      <c r="B65" s="7" t="s">
        <v>313</v>
      </c>
      <c r="C65" s="7" t="s">
        <v>345</v>
      </c>
      <c r="D65" s="7" t="s">
        <v>311</v>
      </c>
      <c r="E65" s="25">
        <v>7033.017086401816</v>
      </c>
      <c r="F65" s="25">
        <v>50.80478465480584</v>
      </c>
      <c r="G65" s="25">
        <v>172.7078215154396</v>
      </c>
      <c r="H65" s="25">
        <v>90.48521080028081</v>
      </c>
      <c r="I65" s="25">
        <v>7347.014903372343</v>
      </c>
      <c r="J65" s="7"/>
      <c r="K65" s="25"/>
      <c r="L65" s="25"/>
      <c r="M65" s="25"/>
      <c r="N65" s="25"/>
      <c r="O65" s="25"/>
      <c r="P65" s="24"/>
      <c r="Q65" s="24"/>
    </row>
    <row r="66" ht="15.75" customHeight="1">
      <c r="A66" s="7" t="s">
        <v>403</v>
      </c>
      <c r="B66" s="7" t="s">
        <v>308</v>
      </c>
      <c r="C66" s="7" t="s">
        <v>309</v>
      </c>
      <c r="D66" s="7" t="s">
        <v>328</v>
      </c>
      <c r="E66" s="25">
        <v>8027.792618675867</v>
      </c>
      <c r="F66" s="25">
        <v>70.64233212539216</v>
      </c>
      <c r="G66" s="25">
        <v>181.4611236553482</v>
      </c>
      <c r="H66" s="25">
        <v>77.64332264051912</v>
      </c>
      <c r="I66" s="25">
        <v>8357.539397097125</v>
      </c>
      <c r="J66" s="7"/>
      <c r="K66" s="25"/>
      <c r="L66" s="25"/>
      <c r="M66" s="25"/>
      <c r="N66" s="25"/>
      <c r="O66" s="25"/>
      <c r="P66" s="24"/>
      <c r="Q66" s="24"/>
    </row>
    <row r="67" ht="15.75" customHeight="1">
      <c r="A67" s="7" t="s">
        <v>404</v>
      </c>
      <c r="B67" s="7" t="s">
        <v>313</v>
      </c>
      <c r="C67" s="7" t="s">
        <v>309</v>
      </c>
      <c r="D67" s="7" t="s">
        <v>328</v>
      </c>
      <c r="E67" s="25">
        <v>11733.254393127814</v>
      </c>
      <c r="F67" s="25">
        <v>73.72523834297512</v>
      </c>
      <c r="G67" s="25">
        <v>230.7670882799978</v>
      </c>
      <c r="H67" s="25">
        <v>107.82128692440058</v>
      </c>
      <c r="I67" s="25">
        <v>12145.568006675187</v>
      </c>
      <c r="J67" s="7"/>
      <c r="K67" s="25"/>
      <c r="L67" s="25"/>
      <c r="M67" s="25"/>
      <c r="N67" s="25"/>
      <c r="O67" s="25"/>
      <c r="P67" s="24"/>
      <c r="Q67" s="24"/>
    </row>
    <row r="68" ht="15.75" customHeight="1">
      <c r="A68" s="7" t="s">
        <v>405</v>
      </c>
      <c r="B68" s="7" t="s">
        <v>313</v>
      </c>
      <c r="C68" s="7" t="s">
        <v>314</v>
      </c>
      <c r="D68" s="7" t="s">
        <v>321</v>
      </c>
      <c r="E68" s="25">
        <v>3883.045620266757</v>
      </c>
      <c r="F68" s="25">
        <v>85.74478182842618</v>
      </c>
      <c r="G68" s="25">
        <v>107.47589289456707</v>
      </c>
      <c r="H68" s="25">
        <v>98.75886001081183</v>
      </c>
      <c r="I68" s="25">
        <v>4175.025155000562</v>
      </c>
      <c r="J68" s="7"/>
      <c r="K68" s="25"/>
      <c r="L68" s="25"/>
      <c r="M68" s="25"/>
      <c r="N68" s="25"/>
      <c r="O68" s="25"/>
      <c r="P68" s="24"/>
      <c r="Q68" s="24"/>
    </row>
    <row r="69" ht="15.75" customHeight="1">
      <c r="A69" s="7" t="s">
        <v>404</v>
      </c>
      <c r="B69" s="7" t="s">
        <v>313</v>
      </c>
      <c r="C69" s="7" t="s">
        <v>309</v>
      </c>
      <c r="D69" s="7" t="s">
        <v>311</v>
      </c>
      <c r="E69" s="25">
        <v>1125.9183508556994</v>
      </c>
      <c r="F69" s="25">
        <v>57.50728177589863</v>
      </c>
      <c r="G69" s="25">
        <v>152.2835586476542</v>
      </c>
      <c r="H69" s="25">
        <v>62.854199236480554</v>
      </c>
      <c r="I69" s="25">
        <v>1398.5633905157329</v>
      </c>
      <c r="J69" s="7"/>
      <c r="K69" s="25"/>
      <c r="L69" s="25"/>
      <c r="M69" s="25"/>
      <c r="N69" s="25"/>
      <c r="O69" s="25"/>
      <c r="P69" s="24"/>
      <c r="Q69" s="24"/>
    </row>
    <row r="70" ht="15.75" customHeight="1">
      <c r="A70" s="7" t="s">
        <v>350</v>
      </c>
      <c r="B70" s="7" t="s">
        <v>304</v>
      </c>
      <c r="C70" s="7" t="s">
        <v>333</v>
      </c>
      <c r="D70" s="7" t="s">
        <v>307</v>
      </c>
      <c r="E70" s="25">
        <v>11783.030896983024</v>
      </c>
      <c r="F70" s="25">
        <v>87.04132096063064</v>
      </c>
      <c r="G70" s="25">
        <v>174.19034145596513</v>
      </c>
      <c r="H70" s="25">
        <v>64.8173181712034</v>
      </c>
      <c r="I70" s="25">
        <v>12109.079877570823</v>
      </c>
      <c r="J70" s="7"/>
      <c r="K70" s="25"/>
      <c r="L70" s="25"/>
      <c r="M70" s="25"/>
      <c r="N70" s="25"/>
      <c r="O70" s="25"/>
      <c r="P70" s="24"/>
      <c r="Q70" s="24"/>
    </row>
    <row r="71" ht="15.75" customHeight="1">
      <c r="A71" s="7" t="s">
        <v>374</v>
      </c>
      <c r="B71" s="7" t="s">
        <v>313</v>
      </c>
      <c r="C71" s="7" t="s">
        <v>336</v>
      </c>
      <c r="D71" s="7" t="s">
        <v>328</v>
      </c>
      <c r="E71" s="25">
        <v>6349.143946366067</v>
      </c>
      <c r="F71" s="25">
        <v>79.71717347820095</v>
      </c>
      <c r="G71" s="25">
        <v>178.22262893799544</v>
      </c>
      <c r="H71" s="25">
        <v>67.82502028230968</v>
      </c>
      <c r="I71" s="25">
        <v>6674.908769064574</v>
      </c>
      <c r="J71" s="7"/>
      <c r="K71" s="25"/>
      <c r="L71" s="25"/>
      <c r="M71" s="25"/>
      <c r="N71" s="25"/>
      <c r="O71" s="25"/>
      <c r="P71" s="24"/>
      <c r="Q71" s="24"/>
    </row>
    <row r="72" ht="15.75" customHeight="1">
      <c r="A72" s="7" t="s">
        <v>406</v>
      </c>
      <c r="B72" s="7" t="s">
        <v>313</v>
      </c>
      <c r="C72" s="7" t="s">
        <v>336</v>
      </c>
      <c r="D72" s="7" t="s">
        <v>307</v>
      </c>
      <c r="E72" s="25">
        <v>2230.5153430360533</v>
      </c>
      <c r="F72" s="25">
        <v>83.3835234071477</v>
      </c>
      <c r="G72" s="25">
        <v>211.55990289613925</v>
      </c>
      <c r="H72" s="25">
        <v>107.69700854333254</v>
      </c>
      <c r="I72" s="25">
        <v>2633.1557778826727</v>
      </c>
      <c r="J72" s="7"/>
      <c r="K72" s="25"/>
      <c r="L72" s="25"/>
      <c r="M72" s="25"/>
      <c r="N72" s="25"/>
      <c r="O72" s="25"/>
      <c r="P72" s="24"/>
      <c r="Q72" s="24"/>
    </row>
    <row r="73" ht="15.75" customHeight="1">
      <c r="A73" s="7" t="s">
        <v>244</v>
      </c>
      <c r="B73" s="7" t="s">
        <v>304</v>
      </c>
      <c r="C73" s="7" t="s">
        <v>345</v>
      </c>
      <c r="D73" s="7" t="s">
        <v>307</v>
      </c>
      <c r="E73" s="25">
        <v>8503.341342883796</v>
      </c>
      <c r="F73" s="25">
        <v>87.69608832855357</v>
      </c>
      <c r="G73" s="25">
        <v>232.57278454075066</v>
      </c>
      <c r="H73" s="25">
        <v>62.87920609988768</v>
      </c>
      <c r="I73" s="25">
        <v>8886.489421852988</v>
      </c>
      <c r="J73" s="7"/>
      <c r="K73" s="25"/>
      <c r="L73" s="25"/>
      <c r="M73" s="25"/>
      <c r="N73" s="25"/>
      <c r="O73" s="25"/>
      <c r="P73" s="24"/>
      <c r="Q73" s="24"/>
    </row>
    <row r="74" ht="15.75" customHeight="1">
      <c r="A74" s="7" t="s">
        <v>408</v>
      </c>
      <c r="B74" s="7" t="s">
        <v>308</v>
      </c>
      <c r="C74" s="7" t="s">
        <v>363</v>
      </c>
      <c r="D74" s="7" t="s">
        <v>328</v>
      </c>
      <c r="E74" s="25">
        <v>10352.735867007046</v>
      </c>
      <c r="F74" s="25">
        <v>54.028501017553005</v>
      </c>
      <c r="G74" s="25">
        <v>110.39296650714458</v>
      </c>
      <c r="H74" s="25">
        <v>107.54637159041538</v>
      </c>
      <c r="I74" s="25">
        <v>10624.703706122158</v>
      </c>
      <c r="J74" s="7"/>
      <c r="K74" s="25"/>
      <c r="L74" s="25"/>
      <c r="M74" s="25"/>
      <c r="N74" s="25"/>
      <c r="O74" s="25"/>
      <c r="P74" s="24"/>
      <c r="Q74" s="24"/>
    </row>
    <row r="75" ht="15.75" customHeight="1">
      <c r="A75" s="7" t="s">
        <v>226</v>
      </c>
      <c r="B75" s="7" t="s">
        <v>313</v>
      </c>
      <c r="C75" s="7" t="s">
        <v>330</v>
      </c>
      <c r="D75" s="7" t="s">
        <v>321</v>
      </c>
      <c r="E75" s="25">
        <v>7185.315854359525</v>
      </c>
      <c r="F75" s="25">
        <v>83.01401738355109</v>
      </c>
      <c r="G75" s="25">
        <v>145.23478338288575</v>
      </c>
      <c r="H75" s="25">
        <v>64.5209476441438</v>
      </c>
      <c r="I75" s="25">
        <v>7478.085602770105</v>
      </c>
      <c r="J75" s="7"/>
      <c r="K75" s="25"/>
      <c r="L75" s="25"/>
      <c r="M75" s="25"/>
      <c r="N75" s="25"/>
      <c r="O75" s="25"/>
      <c r="P75" s="24"/>
      <c r="Q75" s="24"/>
    </row>
    <row r="76" ht="15.75" customHeight="1">
      <c r="A76" s="7" t="s">
        <v>240</v>
      </c>
      <c r="B76" s="7" t="s">
        <v>313</v>
      </c>
      <c r="C76" s="7" t="s">
        <v>342</v>
      </c>
      <c r="D76" s="7" t="s">
        <v>307</v>
      </c>
      <c r="E76" s="25">
        <v>3817.029546510977</v>
      </c>
      <c r="F76" s="25">
        <v>69.52015455826489</v>
      </c>
      <c r="G76" s="25">
        <v>149.13328270581474</v>
      </c>
      <c r="H76" s="25">
        <v>78.6219325189429</v>
      </c>
      <c r="I76" s="25">
        <v>4114.304916294</v>
      </c>
      <c r="J76" s="7"/>
      <c r="K76" s="25"/>
      <c r="L76" s="25"/>
      <c r="M76" s="25"/>
      <c r="N76" s="25"/>
      <c r="O76" s="25"/>
      <c r="P76" s="24"/>
      <c r="Q76" s="24"/>
    </row>
    <row r="77" ht="15.75" customHeight="1">
      <c r="A77" s="7" t="s">
        <v>222</v>
      </c>
      <c r="B77" s="7" t="s">
        <v>304</v>
      </c>
      <c r="C77" s="7" t="s">
        <v>317</v>
      </c>
      <c r="D77" s="7" t="s">
        <v>307</v>
      </c>
      <c r="E77" s="25">
        <v>835.006546030452</v>
      </c>
      <c r="F77" s="25">
        <v>85.55134342673692</v>
      </c>
      <c r="G77" s="25">
        <v>134.2861486718865</v>
      </c>
      <c r="H77" s="25">
        <v>108.65101421435067</v>
      </c>
      <c r="I77" s="25">
        <v>1163.495052343426</v>
      </c>
      <c r="J77" s="7"/>
      <c r="K77" s="25"/>
      <c r="L77" s="25"/>
      <c r="M77" s="25"/>
      <c r="N77" s="25"/>
      <c r="O77" s="25"/>
      <c r="P77" s="24"/>
      <c r="Q77" s="24"/>
    </row>
    <row r="78" ht="15.75" customHeight="1">
      <c r="A78" s="7" t="s">
        <v>229</v>
      </c>
      <c r="B78" s="7" t="s">
        <v>308</v>
      </c>
      <c r="C78" s="7" t="s">
        <v>336</v>
      </c>
      <c r="D78" s="7" t="s">
        <v>321</v>
      </c>
      <c r="E78" s="25">
        <v>1211.6524028117472</v>
      </c>
      <c r="F78" s="25">
        <v>72.29004953526186</v>
      </c>
      <c r="G78" s="25">
        <v>199.3349482064884</v>
      </c>
      <c r="H78" s="25">
        <v>65.87782277466289</v>
      </c>
      <c r="I78" s="25">
        <v>1549.1552233281604</v>
      </c>
      <c r="J78" s="7"/>
      <c r="K78" s="25"/>
      <c r="L78" s="25"/>
      <c r="M78" s="25"/>
      <c r="N78" s="25"/>
      <c r="O78" s="25"/>
      <c r="P78" s="24"/>
      <c r="Q78" s="24"/>
    </row>
    <row r="79" ht="15.75" customHeight="1">
      <c r="A79" s="7" t="s">
        <v>403</v>
      </c>
      <c r="B79" s="7" t="s">
        <v>308</v>
      </c>
      <c r="C79" s="7" t="s">
        <v>309</v>
      </c>
      <c r="D79" s="7" t="s">
        <v>307</v>
      </c>
      <c r="E79" s="25">
        <v>1351.480238834321</v>
      </c>
      <c r="F79" s="25">
        <v>53.29916650937732</v>
      </c>
      <c r="G79" s="25">
        <v>235.5430733062865</v>
      </c>
      <c r="H79" s="25">
        <v>85.14397993908511</v>
      </c>
      <c r="I79" s="25">
        <v>1725.4664585890698</v>
      </c>
      <c r="J79" s="7"/>
      <c r="K79" s="25"/>
      <c r="L79" s="25"/>
      <c r="M79" s="25"/>
      <c r="N79" s="25"/>
      <c r="O79" s="25"/>
      <c r="P79" s="24"/>
      <c r="Q79" s="24"/>
    </row>
    <row r="80" ht="15.75" customHeight="1">
      <c r="A80" s="7" t="s">
        <v>229</v>
      </c>
      <c r="B80" s="7" t="s">
        <v>308</v>
      </c>
      <c r="C80" s="7" t="s">
        <v>336</v>
      </c>
      <c r="D80" s="7" t="s">
        <v>328</v>
      </c>
      <c r="E80" s="25">
        <v>11359.24127636013</v>
      </c>
      <c r="F80" s="25">
        <v>53.7596182365161</v>
      </c>
      <c r="G80" s="25">
        <v>172.01365071838933</v>
      </c>
      <c r="H80" s="25">
        <v>75.14694992810715</v>
      </c>
      <c r="I80" s="25">
        <v>11660.161495243141</v>
      </c>
      <c r="J80" s="7"/>
      <c r="K80" s="25"/>
      <c r="L80" s="25"/>
      <c r="M80" s="25"/>
      <c r="N80" s="25"/>
      <c r="O80" s="25"/>
      <c r="P80" s="24"/>
      <c r="Q80" s="24"/>
    </row>
    <row r="81" ht="15.75" customHeight="1">
      <c r="A81" s="7" t="s">
        <v>392</v>
      </c>
      <c r="B81" s="7" t="s">
        <v>304</v>
      </c>
      <c r="C81" s="7" t="s">
        <v>363</v>
      </c>
      <c r="D81" s="7" t="s">
        <v>328</v>
      </c>
      <c r="E81" s="25">
        <v>6936.22760753381</v>
      </c>
      <c r="F81" s="25">
        <v>57.09923403643641</v>
      </c>
      <c r="G81" s="25">
        <v>241.49943635093302</v>
      </c>
      <c r="H81" s="25">
        <v>108.97023097812938</v>
      </c>
      <c r="I81" s="25">
        <v>7343.79650889931</v>
      </c>
      <c r="J81" s="7"/>
      <c r="K81" s="25"/>
      <c r="L81" s="25"/>
      <c r="M81" s="25"/>
      <c r="N81" s="25"/>
      <c r="O81" s="25"/>
      <c r="P81" s="24"/>
      <c r="Q81" s="24"/>
    </row>
    <row r="82" ht="15.75" customHeight="1">
      <c r="A82" s="7" t="s">
        <v>238</v>
      </c>
      <c r="B82" s="7" t="s">
        <v>313</v>
      </c>
      <c r="C82" s="7" t="s">
        <v>345</v>
      </c>
      <c r="D82" s="7" t="s">
        <v>328</v>
      </c>
      <c r="E82" s="25">
        <v>9593.365196945173</v>
      </c>
      <c r="F82" s="25">
        <v>77.3423170438689</v>
      </c>
      <c r="G82" s="25">
        <v>236.21007721570365</v>
      </c>
      <c r="H82" s="25">
        <v>68.92759757794313</v>
      </c>
      <c r="I82" s="25">
        <v>9975.845188782689</v>
      </c>
      <c r="J82" s="7"/>
      <c r="K82" s="25"/>
      <c r="L82" s="25"/>
      <c r="M82" s="25"/>
      <c r="N82" s="25"/>
      <c r="O82" s="25"/>
      <c r="P82" s="24"/>
      <c r="Q82" s="24"/>
    </row>
    <row r="83" ht="15.75" customHeight="1">
      <c r="A83" s="7" t="s">
        <v>411</v>
      </c>
      <c r="B83" s="7" t="s">
        <v>313</v>
      </c>
      <c r="C83" s="7" t="s">
        <v>320</v>
      </c>
      <c r="D83" s="7" t="s">
        <v>328</v>
      </c>
      <c r="E83" s="25">
        <v>4832.8367082791</v>
      </c>
      <c r="F83" s="25">
        <v>56.99047470050195</v>
      </c>
      <c r="G83" s="25">
        <v>142.72446578516326</v>
      </c>
      <c r="H83" s="25">
        <v>84.9033235210629</v>
      </c>
      <c r="I83" s="25">
        <v>5117.454972285828</v>
      </c>
      <c r="J83" s="7"/>
      <c r="K83" s="25"/>
      <c r="L83" s="25"/>
      <c r="M83" s="25"/>
      <c r="N83" s="25"/>
      <c r="O83" s="25"/>
      <c r="P83" s="24"/>
      <c r="Q83" s="24"/>
    </row>
    <row r="84" ht="15.75" customHeight="1">
      <c r="A84" s="7" t="s">
        <v>397</v>
      </c>
      <c r="B84" s="7" t="s">
        <v>313</v>
      </c>
      <c r="C84" s="7" t="s">
        <v>317</v>
      </c>
      <c r="D84" s="7" t="s">
        <v>328</v>
      </c>
      <c r="E84" s="25">
        <v>1414.6849942802469</v>
      </c>
      <c r="F84" s="25">
        <v>54.6585244186953</v>
      </c>
      <c r="G84" s="25">
        <v>167.44886395340814</v>
      </c>
      <c r="H84" s="25">
        <v>108.75583203268664</v>
      </c>
      <c r="I84" s="25">
        <v>1745.548214685037</v>
      </c>
      <c r="J84" s="7"/>
      <c r="K84" s="25"/>
      <c r="L84" s="25"/>
      <c r="M84" s="25"/>
      <c r="N84" s="25"/>
      <c r="O84" s="25"/>
      <c r="P84" s="24"/>
      <c r="Q84" s="24"/>
    </row>
    <row r="85" ht="15.75" customHeight="1">
      <c r="A85" s="7" t="s">
        <v>408</v>
      </c>
      <c r="B85" s="7" t="s">
        <v>308</v>
      </c>
      <c r="C85" s="7" t="s">
        <v>363</v>
      </c>
      <c r="D85" s="7" t="s">
        <v>321</v>
      </c>
      <c r="E85" s="25">
        <v>10784.099861465673</v>
      </c>
      <c r="F85" s="25">
        <v>53.92936595844224</v>
      </c>
      <c r="G85" s="25">
        <v>171.95595179191258</v>
      </c>
      <c r="H85" s="25">
        <v>98.20696653445185</v>
      </c>
      <c r="I85" s="25">
        <v>11108.19214575048</v>
      </c>
      <c r="J85" s="7"/>
      <c r="K85" s="25"/>
      <c r="L85" s="25"/>
      <c r="M85" s="25"/>
      <c r="N85" s="25"/>
      <c r="O85" s="25"/>
      <c r="P85" s="24"/>
      <c r="Q85" s="24"/>
    </row>
    <row r="86" ht="15.75" customHeight="1">
      <c r="A86" s="7" t="s">
        <v>388</v>
      </c>
      <c r="B86" s="7" t="s">
        <v>313</v>
      </c>
      <c r="C86" s="7" t="s">
        <v>320</v>
      </c>
      <c r="D86" s="7" t="s">
        <v>307</v>
      </c>
      <c r="E86" s="25">
        <v>11352.650453706268</v>
      </c>
      <c r="F86" s="25">
        <v>74.64806878468852</v>
      </c>
      <c r="G86" s="25">
        <v>202.4793753042719</v>
      </c>
      <c r="H86" s="25">
        <v>81.27371249786067</v>
      </c>
      <c r="I86" s="25">
        <v>11711.05161029309</v>
      </c>
      <c r="J86" s="7"/>
      <c r="K86" s="25"/>
      <c r="L86" s="25"/>
      <c r="M86" s="25"/>
      <c r="N86" s="25"/>
      <c r="O86" s="25"/>
      <c r="P86" s="24"/>
      <c r="Q86" s="24"/>
    </row>
    <row r="87" ht="15.75" customHeight="1">
      <c r="A87" s="7" t="s">
        <v>383</v>
      </c>
      <c r="B87" s="7" t="s">
        <v>313</v>
      </c>
      <c r="C87" s="7" t="s">
        <v>365</v>
      </c>
      <c r="D87" s="7" t="s">
        <v>311</v>
      </c>
      <c r="E87" s="25">
        <v>8662.871457426525</v>
      </c>
      <c r="F87" s="25">
        <v>81.89633197601972</v>
      </c>
      <c r="G87" s="25">
        <v>123.71053125589648</v>
      </c>
      <c r="H87" s="25">
        <v>85.44783417603392</v>
      </c>
      <c r="I87" s="25">
        <v>8953.926154834475</v>
      </c>
      <c r="J87" s="7"/>
      <c r="K87" s="25"/>
      <c r="L87" s="25"/>
      <c r="M87" s="25"/>
      <c r="N87" s="25"/>
      <c r="O87" s="25"/>
      <c r="P87" s="24"/>
      <c r="Q87" s="24"/>
    </row>
    <row r="88" ht="15.75" customHeight="1">
      <c r="A88" s="7" t="s">
        <v>246</v>
      </c>
      <c r="B88" s="7" t="s">
        <v>304</v>
      </c>
      <c r="C88" s="7" t="s">
        <v>336</v>
      </c>
      <c r="D88" s="7" t="s">
        <v>328</v>
      </c>
      <c r="E88" s="25">
        <v>2742.528211481535</v>
      </c>
      <c r="F88" s="25">
        <v>61.4963059110979</v>
      </c>
      <c r="G88" s="25">
        <v>193.40360506538605</v>
      </c>
      <c r="H88" s="25">
        <v>89.93277902411104</v>
      </c>
      <c r="I88" s="25">
        <v>3087.36090148213</v>
      </c>
      <c r="J88" s="7"/>
      <c r="K88" s="25"/>
      <c r="L88" s="25"/>
      <c r="M88" s="25"/>
      <c r="N88" s="25"/>
      <c r="O88" s="25"/>
      <c r="P88" s="24"/>
      <c r="Q88" s="24"/>
    </row>
    <row r="89" ht="15.75" customHeight="1">
      <c r="A89" s="7" t="s">
        <v>368</v>
      </c>
      <c r="B89" s="7" t="s">
        <v>313</v>
      </c>
      <c r="C89" s="7" t="s">
        <v>314</v>
      </c>
      <c r="D89" s="7" t="s">
        <v>311</v>
      </c>
      <c r="E89" s="25">
        <v>3208.0330476313393</v>
      </c>
      <c r="F89" s="25">
        <v>85.29108353934411</v>
      </c>
      <c r="G89" s="25">
        <v>143.04205158489196</v>
      </c>
      <c r="H89" s="25">
        <v>71.80003183672004</v>
      </c>
      <c r="I89" s="25">
        <v>3508.166214592295</v>
      </c>
      <c r="J89" s="7"/>
      <c r="K89" s="25"/>
      <c r="L89" s="25"/>
      <c r="M89" s="25"/>
      <c r="N89" s="25"/>
      <c r="O89" s="25"/>
      <c r="P89" s="24"/>
      <c r="Q89" s="24"/>
    </row>
    <row r="90" ht="15.75" customHeight="1">
      <c r="A90" s="7" t="s">
        <v>408</v>
      </c>
      <c r="B90" s="7" t="s">
        <v>308</v>
      </c>
      <c r="C90" s="7" t="s">
        <v>363</v>
      </c>
      <c r="D90" s="7" t="s">
        <v>307</v>
      </c>
      <c r="E90" s="25">
        <v>2048.978973678478</v>
      </c>
      <c r="F90" s="25">
        <v>65.3354674058706</v>
      </c>
      <c r="G90" s="25">
        <v>115.05038793791643</v>
      </c>
      <c r="H90" s="25">
        <v>61.76234420807673</v>
      </c>
      <c r="I90" s="25">
        <v>2291.1271732303417</v>
      </c>
      <c r="J90" s="7"/>
      <c r="K90" s="25"/>
      <c r="L90" s="25"/>
      <c r="M90" s="25"/>
      <c r="N90" s="25"/>
      <c r="O90" s="25"/>
      <c r="P90" s="24"/>
      <c r="Q90" s="24"/>
    </row>
    <row r="91" ht="15.75" customHeight="1">
      <c r="A91" s="7" t="s">
        <v>414</v>
      </c>
      <c r="B91" s="7" t="s">
        <v>313</v>
      </c>
      <c r="C91" s="7" t="s">
        <v>336</v>
      </c>
      <c r="D91" s="7" t="s">
        <v>321</v>
      </c>
      <c r="E91" s="25">
        <v>2768.956187284885</v>
      </c>
      <c r="F91" s="25">
        <v>77.49198188712631</v>
      </c>
      <c r="G91" s="25">
        <v>139.36065414801857</v>
      </c>
      <c r="H91" s="25">
        <v>92.81245677667273</v>
      </c>
      <c r="I91" s="25">
        <v>3078.6212800967023</v>
      </c>
      <c r="J91" s="7"/>
      <c r="K91" s="25"/>
      <c r="L91" s="25"/>
      <c r="M91" s="25"/>
      <c r="N91" s="25"/>
      <c r="O91" s="25"/>
      <c r="P91" s="24"/>
      <c r="Q91" s="24"/>
    </row>
    <row r="92" ht="15.75" customHeight="1">
      <c r="A92" s="7" t="s">
        <v>242</v>
      </c>
      <c r="B92" s="7" t="s">
        <v>313</v>
      </c>
      <c r="C92" s="7" t="s">
        <v>336</v>
      </c>
      <c r="D92" s="7" t="s">
        <v>311</v>
      </c>
      <c r="E92" s="25">
        <v>899.3772808325068</v>
      </c>
      <c r="F92" s="25">
        <v>52.253986145862505</v>
      </c>
      <c r="G92" s="25">
        <v>226.8037598277836</v>
      </c>
      <c r="H92" s="25">
        <v>63.11846823781051</v>
      </c>
      <c r="I92" s="25">
        <v>1241.5534950439635</v>
      </c>
      <c r="J92" s="7"/>
      <c r="K92" s="25"/>
      <c r="L92" s="25"/>
      <c r="M92" s="25"/>
      <c r="N92" s="25"/>
      <c r="O92" s="25"/>
      <c r="P92" s="24"/>
      <c r="Q92" s="24"/>
    </row>
    <row r="93" ht="15.75" customHeight="1">
      <c r="A93" s="7" t="s">
        <v>415</v>
      </c>
      <c r="B93" s="7" t="s">
        <v>304</v>
      </c>
      <c r="C93" s="7" t="s">
        <v>317</v>
      </c>
      <c r="D93" s="7" t="s">
        <v>328</v>
      </c>
      <c r="E93" s="25">
        <v>1135.717048020261</v>
      </c>
      <c r="F93" s="25">
        <v>85.80058170798439</v>
      </c>
      <c r="G93" s="25">
        <v>140.18815092551986</v>
      </c>
      <c r="H93" s="25">
        <v>74.43908231451077</v>
      </c>
      <c r="I93" s="25">
        <v>1436.1448629682761</v>
      </c>
      <c r="J93" s="7"/>
      <c r="K93" s="25"/>
      <c r="L93" s="25"/>
      <c r="M93" s="25"/>
      <c r="N93" s="25"/>
      <c r="O93" s="25"/>
      <c r="P93" s="24"/>
      <c r="Q93" s="24"/>
    </row>
    <row r="94" ht="15.75" customHeight="1">
      <c r="A94" s="7" t="s">
        <v>416</v>
      </c>
      <c r="B94" s="7" t="s">
        <v>313</v>
      </c>
      <c r="C94" s="7" t="s">
        <v>363</v>
      </c>
      <c r="D94" s="7" t="s">
        <v>321</v>
      </c>
      <c r="E94" s="25">
        <v>8404.107657189841</v>
      </c>
      <c r="F94" s="25">
        <v>73.52025337229117</v>
      </c>
      <c r="G94" s="25">
        <v>173.09382766277884</v>
      </c>
      <c r="H94" s="25">
        <v>65.0728687366744</v>
      </c>
      <c r="I94" s="25">
        <v>8715.794606961585</v>
      </c>
      <c r="J94" s="7"/>
      <c r="K94" s="25"/>
      <c r="L94" s="25"/>
      <c r="M94" s="25"/>
      <c r="N94" s="25"/>
      <c r="O94" s="25"/>
      <c r="P94" s="24"/>
      <c r="Q94" s="24"/>
    </row>
    <row r="95" ht="15.75" customHeight="1">
      <c r="A95" s="7" t="s">
        <v>402</v>
      </c>
      <c r="B95" s="7" t="s">
        <v>313</v>
      </c>
      <c r="C95" s="7" t="s">
        <v>345</v>
      </c>
      <c r="D95" s="7" t="s">
        <v>307</v>
      </c>
      <c r="E95" s="25">
        <v>2982.752782179342</v>
      </c>
      <c r="F95" s="25">
        <v>78.14295795818771</v>
      </c>
      <c r="G95" s="25">
        <v>126.58470500388589</v>
      </c>
      <c r="H95" s="25">
        <v>62.20892087942023</v>
      </c>
      <c r="I95" s="25">
        <v>3249.6893660208357</v>
      </c>
      <c r="J95" s="7"/>
      <c r="K95" s="25"/>
      <c r="L95" s="25"/>
      <c r="M95" s="25"/>
      <c r="N95" s="25"/>
      <c r="O95" s="25"/>
      <c r="P95" s="24"/>
      <c r="Q95" s="24"/>
    </row>
    <row r="96" ht="15.75" customHeight="1">
      <c r="A96" s="7" t="s">
        <v>246</v>
      </c>
      <c r="B96" s="7" t="s">
        <v>304</v>
      </c>
      <c r="C96" s="7" t="s">
        <v>336</v>
      </c>
      <c r="D96" s="7" t="s">
        <v>311</v>
      </c>
      <c r="E96" s="25">
        <v>5373.116495963824</v>
      </c>
      <c r="F96" s="25">
        <v>80.26677674932134</v>
      </c>
      <c r="G96" s="25">
        <v>198.352052042561</v>
      </c>
      <c r="H96" s="25">
        <v>66.50487859472858</v>
      </c>
      <c r="I96" s="25">
        <v>5718.240203350434</v>
      </c>
      <c r="J96" s="7"/>
      <c r="K96" s="25"/>
      <c r="L96" s="25"/>
      <c r="M96" s="25"/>
      <c r="N96" s="25"/>
      <c r="O96" s="25"/>
      <c r="P96" s="24"/>
      <c r="Q96" s="24"/>
    </row>
    <row r="97" ht="15.75" customHeight="1">
      <c r="A97" s="7" t="s">
        <v>417</v>
      </c>
      <c r="B97" s="7" t="s">
        <v>313</v>
      </c>
      <c r="C97" s="7" t="s">
        <v>345</v>
      </c>
      <c r="D97" s="7" t="s">
        <v>321</v>
      </c>
      <c r="E97" s="25">
        <v>5065.881834177422</v>
      </c>
      <c r="F97" s="25">
        <v>92.07803683999455</v>
      </c>
      <c r="G97" s="25">
        <v>149.43800502680597</v>
      </c>
      <c r="H97" s="25">
        <v>71.15160440358378</v>
      </c>
      <c r="I97" s="25">
        <v>5378.549480447806</v>
      </c>
      <c r="J97" s="7"/>
      <c r="K97" s="25"/>
      <c r="L97" s="25"/>
      <c r="M97" s="25"/>
      <c r="N97" s="25"/>
      <c r="O97" s="25"/>
      <c r="P97" s="24"/>
      <c r="Q97" s="24"/>
    </row>
    <row r="98" ht="15.75" customHeight="1">
      <c r="A98" s="7" t="s">
        <v>224</v>
      </c>
      <c r="B98" s="7" t="s">
        <v>304</v>
      </c>
      <c r="C98" s="7" t="s">
        <v>323</v>
      </c>
      <c r="D98" s="7" t="s">
        <v>307</v>
      </c>
      <c r="E98" s="25">
        <v>4350.711732862863</v>
      </c>
      <c r="F98" s="25">
        <v>50.78295704632147</v>
      </c>
      <c r="G98" s="25">
        <v>245.8014671359924</v>
      </c>
      <c r="H98" s="25">
        <v>68.12230914885403</v>
      </c>
      <c r="I98" s="25">
        <v>4715.418466194031</v>
      </c>
      <c r="J98" s="7"/>
      <c r="K98" s="25"/>
      <c r="L98" s="25"/>
      <c r="M98" s="25"/>
      <c r="N98" s="25"/>
      <c r="O98" s="25"/>
      <c r="P98" s="24"/>
      <c r="Q98" s="24"/>
    </row>
    <row r="99" ht="15.75" customHeight="1">
      <c r="A99" s="7" t="s">
        <v>405</v>
      </c>
      <c r="B99" s="7" t="s">
        <v>313</v>
      </c>
      <c r="C99" s="7" t="s">
        <v>314</v>
      </c>
      <c r="D99" s="7" t="s">
        <v>307</v>
      </c>
      <c r="E99" s="25">
        <v>2795.792846592065</v>
      </c>
      <c r="F99" s="25">
        <v>51.16218934588512</v>
      </c>
      <c r="G99" s="25">
        <v>106.879625662555</v>
      </c>
      <c r="H99" s="25">
        <v>82.49434823287783</v>
      </c>
      <c r="I99" s="25">
        <v>3036.3290098333828</v>
      </c>
      <c r="J99" s="7"/>
      <c r="K99" s="25"/>
      <c r="L99" s="25"/>
      <c r="M99" s="25"/>
      <c r="N99" s="25"/>
      <c r="O99" s="25"/>
      <c r="P99" s="24"/>
      <c r="Q99" s="24"/>
    </row>
    <row r="100" ht="15.75" customHeight="1">
      <c r="A100" s="7" t="s">
        <v>419</v>
      </c>
      <c r="B100" s="7" t="s">
        <v>304</v>
      </c>
      <c r="C100" s="7" t="s">
        <v>317</v>
      </c>
      <c r="D100" s="7" t="s">
        <v>307</v>
      </c>
      <c r="E100" s="25">
        <v>6737.831935983859</v>
      </c>
      <c r="F100" s="25">
        <v>77.57298698483952</v>
      </c>
      <c r="G100" s="25">
        <v>184.03475237168124</v>
      </c>
      <c r="H100" s="25">
        <v>104.70540876495511</v>
      </c>
      <c r="I100" s="25">
        <v>7104.145084105334</v>
      </c>
      <c r="J100" s="7"/>
      <c r="K100" s="25"/>
      <c r="L100" s="25"/>
      <c r="M100" s="25"/>
      <c r="N100" s="25"/>
      <c r="O100" s="25"/>
      <c r="P100" s="24"/>
      <c r="Q100" s="24"/>
    </row>
    <row r="101" ht="15.75" customHeight="1">
      <c r="A101" s="7" t="s">
        <v>421</v>
      </c>
      <c r="B101" s="7" t="s">
        <v>313</v>
      </c>
      <c r="C101" s="7" t="s">
        <v>345</v>
      </c>
      <c r="D101" s="7" t="s">
        <v>328</v>
      </c>
      <c r="E101" s="25">
        <v>2839.033813061745</v>
      </c>
      <c r="F101" s="25">
        <v>67.52804940682822</v>
      </c>
      <c r="G101" s="25">
        <v>197.0897801930848</v>
      </c>
      <c r="H101" s="25">
        <v>76.2051976660855</v>
      </c>
      <c r="I101" s="25">
        <v>3179.8568403277436</v>
      </c>
      <c r="J101" s="7"/>
      <c r="K101" s="25"/>
      <c r="L101" s="25"/>
      <c r="M101" s="25"/>
      <c r="N101" s="25"/>
      <c r="O101" s="25"/>
      <c r="P101" s="24"/>
      <c r="Q101" s="24"/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0.14"/>
    <col customWidth="1" min="3" max="26" width="8.71"/>
  </cols>
  <sheetData>
    <row r="1">
      <c r="A1" s="5" t="s">
        <v>193</v>
      </c>
      <c r="B1" s="5" t="s">
        <v>535</v>
      </c>
    </row>
    <row r="2">
      <c r="A2" s="57">
        <f t="shared" ref="A2:A29" si="1">RANDBETWEEN(40200,44200)</f>
        <v>43423</v>
      </c>
    </row>
    <row r="3">
      <c r="A3" s="57">
        <f t="shared" si="1"/>
        <v>43543</v>
      </c>
    </row>
    <row r="4">
      <c r="A4" s="57">
        <f t="shared" si="1"/>
        <v>41729</v>
      </c>
    </row>
    <row r="5">
      <c r="A5" s="57">
        <f t="shared" si="1"/>
        <v>41743</v>
      </c>
    </row>
    <row r="6">
      <c r="A6" s="57">
        <f t="shared" si="1"/>
        <v>44148</v>
      </c>
    </row>
    <row r="7">
      <c r="A7" s="57">
        <f t="shared" si="1"/>
        <v>43785</v>
      </c>
    </row>
    <row r="8">
      <c r="A8" s="57">
        <f t="shared" si="1"/>
        <v>42768</v>
      </c>
    </row>
    <row r="9">
      <c r="A9" s="57">
        <f t="shared" si="1"/>
        <v>41850</v>
      </c>
    </row>
    <row r="10">
      <c r="A10" s="57">
        <f t="shared" si="1"/>
        <v>43143</v>
      </c>
    </row>
    <row r="11">
      <c r="A11" s="57">
        <f t="shared" si="1"/>
        <v>41679</v>
      </c>
    </row>
    <row r="12">
      <c r="A12" s="57">
        <f t="shared" si="1"/>
        <v>40670</v>
      </c>
    </row>
    <row r="13">
      <c r="A13" s="57">
        <f t="shared" si="1"/>
        <v>43468</v>
      </c>
    </row>
    <row r="14">
      <c r="A14" s="57">
        <f t="shared" si="1"/>
        <v>41835</v>
      </c>
    </row>
    <row r="15">
      <c r="A15" s="57">
        <f t="shared" si="1"/>
        <v>41208</v>
      </c>
    </row>
    <row r="16">
      <c r="A16" s="57">
        <f t="shared" si="1"/>
        <v>41755</v>
      </c>
    </row>
    <row r="17">
      <c r="A17" s="57">
        <f t="shared" si="1"/>
        <v>44034</v>
      </c>
    </row>
    <row r="18">
      <c r="A18" s="57">
        <f t="shared" si="1"/>
        <v>40415</v>
      </c>
    </row>
    <row r="19">
      <c r="A19" s="57">
        <f t="shared" si="1"/>
        <v>42642</v>
      </c>
    </row>
    <row r="20">
      <c r="A20" s="57">
        <f t="shared" si="1"/>
        <v>42783</v>
      </c>
    </row>
    <row r="21" ht="15.75" customHeight="1">
      <c r="A21" s="57">
        <f t="shared" si="1"/>
        <v>42882</v>
      </c>
    </row>
    <row r="22" ht="15.75" customHeight="1">
      <c r="A22" s="57">
        <f t="shared" si="1"/>
        <v>43298</v>
      </c>
    </row>
    <row r="23" ht="15.75" customHeight="1">
      <c r="A23" s="57">
        <f t="shared" si="1"/>
        <v>43066</v>
      </c>
    </row>
    <row r="24" ht="15.75" customHeight="1">
      <c r="A24" s="57">
        <f t="shared" si="1"/>
        <v>40698</v>
      </c>
    </row>
    <row r="25" ht="15.75" customHeight="1">
      <c r="A25" s="57">
        <f t="shared" si="1"/>
        <v>41189</v>
      </c>
    </row>
    <row r="26" ht="15.75" customHeight="1">
      <c r="A26" s="57">
        <f t="shared" si="1"/>
        <v>40525</v>
      </c>
    </row>
    <row r="27" ht="15.75" customHeight="1">
      <c r="A27" s="57">
        <f t="shared" si="1"/>
        <v>43132</v>
      </c>
    </row>
    <row r="28" ht="15.75" customHeight="1">
      <c r="A28" s="57">
        <f t="shared" si="1"/>
        <v>42819</v>
      </c>
    </row>
    <row r="29" ht="15.75" customHeight="1">
      <c r="A29" s="57">
        <f t="shared" si="1"/>
        <v>40740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0.0"/>
    <col customWidth="1" min="3" max="3" width="21.0"/>
    <col customWidth="1" min="4" max="4" width="18.71"/>
    <col customWidth="1" min="5" max="5" width="18.14"/>
    <col customWidth="1" min="6" max="6" width="19.43"/>
    <col customWidth="1" min="7" max="7" width="23.14"/>
    <col customWidth="1" min="8" max="8" width="13.14"/>
    <col customWidth="1" min="9" max="9" width="9.57"/>
    <col customWidth="1" min="10" max="10" width="12.29"/>
    <col customWidth="1" min="11" max="11" width="11.43"/>
    <col customWidth="1" min="12" max="12" width="9.71"/>
    <col customWidth="1" min="13" max="26" width="8.71"/>
  </cols>
  <sheetData>
    <row r="1">
      <c r="A1" s="5" t="s">
        <v>52</v>
      </c>
      <c r="B1" s="5"/>
      <c r="C1" s="5" t="s">
        <v>53</v>
      </c>
      <c r="D1" s="5" t="s">
        <v>54</v>
      </c>
      <c r="E1" s="5" t="s">
        <v>55</v>
      </c>
      <c r="F1" s="5" t="s">
        <v>56</v>
      </c>
      <c r="G1" s="5" t="s">
        <v>57</v>
      </c>
      <c r="H1" s="5" t="s">
        <v>58</v>
      </c>
      <c r="I1" s="5" t="s">
        <v>59</v>
      </c>
      <c r="J1" s="5" t="s">
        <v>60</v>
      </c>
      <c r="K1" s="5" t="s">
        <v>61</v>
      </c>
      <c r="L1" s="5" t="s">
        <v>62</v>
      </c>
    </row>
    <row r="2">
      <c r="A2" s="14" t="s">
        <v>63</v>
      </c>
      <c r="B2" s="14"/>
      <c r="C2" s="14" t="s">
        <v>64</v>
      </c>
      <c r="D2" s="14" t="s">
        <v>65</v>
      </c>
      <c r="E2" s="14" t="s">
        <v>66</v>
      </c>
      <c r="F2" s="15">
        <v>29222.0</v>
      </c>
      <c r="G2" s="14" t="s">
        <v>67</v>
      </c>
      <c r="H2" s="14">
        <v>9.898999899E9</v>
      </c>
      <c r="I2" s="14">
        <v>1.0</v>
      </c>
      <c r="J2" s="14" t="s">
        <v>68</v>
      </c>
      <c r="K2" s="14">
        <v>10000.0</v>
      </c>
      <c r="L2" s="14" t="s">
        <v>69</v>
      </c>
    </row>
    <row r="3">
      <c r="A3" s="7" t="s">
        <v>70</v>
      </c>
      <c r="B3" s="7"/>
      <c r="C3" s="7" t="s">
        <v>71</v>
      </c>
      <c r="D3" s="7" t="s">
        <v>72</v>
      </c>
      <c r="E3" s="7" t="s">
        <v>73</v>
      </c>
      <c r="F3" s="16">
        <v>29984.0</v>
      </c>
      <c r="G3" s="7" t="s">
        <v>74</v>
      </c>
      <c r="H3" s="7">
        <v>7.788996655E9</v>
      </c>
      <c r="I3" s="7">
        <v>2.0</v>
      </c>
      <c r="J3" s="7" t="s">
        <v>75</v>
      </c>
      <c r="K3" s="7">
        <v>23000.0</v>
      </c>
      <c r="L3" s="7" t="s">
        <v>69</v>
      </c>
    </row>
    <row r="4">
      <c r="A4" s="7" t="s">
        <v>76</v>
      </c>
      <c r="B4" s="7"/>
      <c r="C4" s="7" t="s">
        <v>77</v>
      </c>
      <c r="D4" s="7" t="s">
        <v>78</v>
      </c>
      <c r="E4" s="7" t="s">
        <v>79</v>
      </c>
      <c r="F4" s="16">
        <v>21976.0</v>
      </c>
      <c r="G4" s="7" t="s">
        <v>74</v>
      </c>
      <c r="H4" s="7">
        <v>9.123456789E9</v>
      </c>
      <c r="I4" s="7">
        <v>1.0</v>
      </c>
      <c r="J4" s="7" t="s">
        <v>68</v>
      </c>
      <c r="K4" s="7">
        <v>27000.0</v>
      </c>
      <c r="L4" s="7" t="s">
        <v>80</v>
      </c>
    </row>
    <row r="5">
      <c r="A5" s="7" t="s">
        <v>81</v>
      </c>
      <c r="B5" s="7"/>
      <c r="C5" s="7" t="s">
        <v>82</v>
      </c>
      <c r="D5" s="7" t="s">
        <v>83</v>
      </c>
      <c r="E5" s="7" t="s">
        <v>84</v>
      </c>
      <c r="F5" s="16">
        <v>32242.0</v>
      </c>
      <c r="G5" s="7" t="s">
        <v>67</v>
      </c>
      <c r="H5" s="7">
        <v>9.766778899E9</v>
      </c>
      <c r="I5" s="7">
        <v>3.0</v>
      </c>
      <c r="J5" s="7" t="s">
        <v>85</v>
      </c>
      <c r="K5" s="7">
        <v>17000.0</v>
      </c>
      <c r="L5" s="7" t="s">
        <v>80</v>
      </c>
    </row>
    <row r="6">
      <c r="A6" s="7" t="s">
        <v>86</v>
      </c>
      <c r="B6" s="7"/>
      <c r="C6" s="7" t="s">
        <v>87</v>
      </c>
      <c r="D6" s="7" t="s">
        <v>88</v>
      </c>
      <c r="E6" s="7" t="s">
        <v>89</v>
      </c>
      <c r="F6" s="16">
        <v>29089.0</v>
      </c>
      <c r="G6" s="7" t="s">
        <v>90</v>
      </c>
      <c r="H6" s="7">
        <v>9.654345676E9</v>
      </c>
      <c r="I6" s="7">
        <v>3.0</v>
      </c>
      <c r="J6" s="7" t="s">
        <v>85</v>
      </c>
      <c r="K6" s="7">
        <v>26000.0</v>
      </c>
      <c r="L6" s="7" t="s">
        <v>80</v>
      </c>
    </row>
    <row r="7">
      <c r="A7" s="7" t="s">
        <v>91</v>
      </c>
      <c r="B7" s="7"/>
      <c r="C7" s="7" t="s">
        <v>92</v>
      </c>
      <c r="D7" s="7" t="s">
        <v>93</v>
      </c>
      <c r="E7" s="7" t="s">
        <v>94</v>
      </c>
      <c r="F7" s="16">
        <v>32872.0</v>
      </c>
      <c r="G7" s="7" t="s">
        <v>74</v>
      </c>
      <c r="H7" s="7">
        <v>9.09090909E9</v>
      </c>
      <c r="I7" s="7">
        <v>4.0</v>
      </c>
      <c r="J7" s="7" t="s">
        <v>95</v>
      </c>
      <c r="K7" s="7">
        <v>30000.0</v>
      </c>
      <c r="L7" s="7" t="s">
        <v>69</v>
      </c>
    </row>
    <row r="8">
      <c r="A8" s="7" t="s">
        <v>96</v>
      </c>
      <c r="B8" s="7"/>
      <c r="C8" s="7" t="s">
        <v>97</v>
      </c>
      <c r="D8" s="7" t="s">
        <v>98</v>
      </c>
      <c r="E8" s="7" t="s">
        <v>99</v>
      </c>
      <c r="F8" s="16">
        <v>28282.0</v>
      </c>
      <c r="G8" s="7" t="s">
        <v>90</v>
      </c>
      <c r="H8" s="7">
        <v>9.455665544E9</v>
      </c>
      <c r="I8" s="7">
        <v>4.0</v>
      </c>
      <c r="J8" s="7" t="s">
        <v>95</v>
      </c>
      <c r="K8" s="7">
        <v>34000.0</v>
      </c>
      <c r="L8" s="7" t="s">
        <v>69</v>
      </c>
    </row>
    <row r="9">
      <c r="A9" s="7" t="s">
        <v>100</v>
      </c>
      <c r="B9" s="7"/>
      <c r="C9" s="7" t="s">
        <v>101</v>
      </c>
      <c r="D9" s="7" t="s">
        <v>102</v>
      </c>
      <c r="E9" s="7" t="s">
        <v>103</v>
      </c>
      <c r="F9" s="16">
        <v>32999.0</v>
      </c>
      <c r="G9" s="7" t="s">
        <v>74</v>
      </c>
      <c r="H9" s="7">
        <v>9.687868584E9</v>
      </c>
      <c r="I9" s="7">
        <v>5.0</v>
      </c>
      <c r="J9" s="7" t="s">
        <v>104</v>
      </c>
      <c r="K9" s="7">
        <v>60000.0</v>
      </c>
      <c r="L9" s="7" t="s">
        <v>80</v>
      </c>
    </row>
    <row r="10">
      <c r="A10" s="7" t="s">
        <v>105</v>
      </c>
      <c r="B10" s="7"/>
      <c r="C10" s="7" t="s">
        <v>106</v>
      </c>
      <c r="D10" s="7" t="s">
        <v>107</v>
      </c>
      <c r="E10" s="7" t="s">
        <v>108</v>
      </c>
      <c r="F10" s="16">
        <v>30811.0</v>
      </c>
      <c r="G10" s="7" t="s">
        <v>90</v>
      </c>
      <c r="H10" s="7">
        <v>7.676767676E9</v>
      </c>
      <c r="I10" s="7">
        <v>1.0</v>
      </c>
      <c r="J10" s="7" t="s">
        <v>68</v>
      </c>
      <c r="K10" s="7">
        <v>36000.0</v>
      </c>
      <c r="L10" s="7" t="s">
        <v>69</v>
      </c>
    </row>
    <row r="11">
      <c r="A11" s="7" t="s">
        <v>109</v>
      </c>
      <c r="B11" s="7"/>
      <c r="C11" s="7" t="s">
        <v>110</v>
      </c>
      <c r="D11" s="7" t="s">
        <v>111</v>
      </c>
      <c r="E11" s="7" t="s">
        <v>112</v>
      </c>
      <c r="F11" s="16">
        <v>32604.0</v>
      </c>
      <c r="G11" s="7" t="s">
        <v>90</v>
      </c>
      <c r="H11" s="7">
        <v>9.898909098E9</v>
      </c>
      <c r="I11" s="7">
        <v>2.0</v>
      </c>
      <c r="J11" s="7" t="s">
        <v>75</v>
      </c>
      <c r="K11" s="7">
        <v>20000.0</v>
      </c>
      <c r="L11" s="7" t="s">
        <v>69</v>
      </c>
    </row>
    <row r="12">
      <c r="A12" s="7" t="s">
        <v>113</v>
      </c>
      <c r="B12" s="7"/>
      <c r="C12" s="7" t="s">
        <v>64</v>
      </c>
      <c r="D12" s="7" t="s">
        <v>65</v>
      </c>
      <c r="E12" s="7" t="s">
        <v>66</v>
      </c>
      <c r="F12" s="16">
        <v>29222.0</v>
      </c>
      <c r="G12" s="7" t="s">
        <v>67</v>
      </c>
      <c r="H12" s="7">
        <v>9.898999899E9</v>
      </c>
      <c r="I12" s="7">
        <v>1.0</v>
      </c>
      <c r="J12" s="7" t="s">
        <v>68</v>
      </c>
      <c r="K12" s="7">
        <v>10000.0</v>
      </c>
      <c r="L12" s="7" t="s">
        <v>69</v>
      </c>
    </row>
    <row r="13">
      <c r="A13" s="7" t="s">
        <v>114</v>
      </c>
      <c r="B13" s="7"/>
      <c r="C13" s="7" t="s">
        <v>71</v>
      </c>
      <c r="D13" s="7" t="s">
        <v>72</v>
      </c>
      <c r="E13" s="7" t="s">
        <v>73</v>
      </c>
      <c r="F13" s="16">
        <v>29984.0</v>
      </c>
      <c r="G13" s="7" t="s">
        <v>74</v>
      </c>
      <c r="H13" s="7">
        <v>7.788996655E9</v>
      </c>
      <c r="I13" s="7">
        <v>2.0</v>
      </c>
      <c r="J13" s="7" t="s">
        <v>75</v>
      </c>
      <c r="K13" s="7">
        <v>23000.0</v>
      </c>
      <c r="L13" s="7" t="s">
        <v>69</v>
      </c>
    </row>
    <row r="14">
      <c r="A14" s="7" t="s">
        <v>115</v>
      </c>
      <c r="B14" s="7"/>
      <c r="C14" s="7" t="s">
        <v>77</v>
      </c>
      <c r="D14" s="7" t="s">
        <v>78</v>
      </c>
      <c r="E14" s="7" t="s">
        <v>79</v>
      </c>
      <c r="F14" s="16">
        <v>21976.0</v>
      </c>
      <c r="G14" s="7" t="s">
        <v>74</v>
      </c>
      <c r="H14" s="7">
        <v>9.123456789E9</v>
      </c>
      <c r="I14" s="7">
        <v>1.0</v>
      </c>
      <c r="J14" s="7" t="s">
        <v>68</v>
      </c>
      <c r="K14" s="7">
        <v>27000.0</v>
      </c>
      <c r="L14" s="7" t="s">
        <v>80</v>
      </c>
    </row>
    <row r="15">
      <c r="A15" s="7" t="s">
        <v>116</v>
      </c>
      <c r="B15" s="7"/>
      <c r="C15" s="7" t="s">
        <v>82</v>
      </c>
      <c r="D15" s="7" t="s">
        <v>83</v>
      </c>
      <c r="E15" s="7" t="s">
        <v>84</v>
      </c>
      <c r="F15" s="16">
        <v>32242.0</v>
      </c>
      <c r="G15" s="7" t="s">
        <v>67</v>
      </c>
      <c r="H15" s="7">
        <v>9.766778899E9</v>
      </c>
      <c r="I15" s="7">
        <v>3.0</v>
      </c>
      <c r="J15" s="7" t="s">
        <v>85</v>
      </c>
      <c r="K15" s="7">
        <v>17000.0</v>
      </c>
      <c r="L15" s="7" t="s">
        <v>80</v>
      </c>
    </row>
    <row r="16">
      <c r="A16" s="7" t="s">
        <v>117</v>
      </c>
      <c r="B16" s="7"/>
      <c r="C16" s="7" t="s">
        <v>87</v>
      </c>
      <c r="D16" s="7" t="s">
        <v>88</v>
      </c>
      <c r="E16" s="7" t="s">
        <v>89</v>
      </c>
      <c r="F16" s="16">
        <v>28724.0</v>
      </c>
      <c r="G16" s="7" t="s">
        <v>90</v>
      </c>
      <c r="H16" s="7">
        <v>9.654345676E9</v>
      </c>
      <c r="I16" s="7">
        <v>3.0</v>
      </c>
      <c r="J16" s="7" t="s">
        <v>85</v>
      </c>
      <c r="K16" s="7">
        <v>26000.0</v>
      </c>
      <c r="L16" s="7" t="s">
        <v>80</v>
      </c>
    </row>
    <row r="17">
      <c r="A17" s="7" t="s">
        <v>118</v>
      </c>
      <c r="B17" s="7"/>
      <c r="C17" s="7" t="s">
        <v>92</v>
      </c>
      <c r="D17" s="7" t="s">
        <v>93</v>
      </c>
      <c r="E17" s="7" t="s">
        <v>94</v>
      </c>
      <c r="F17" s="16">
        <v>32872.0</v>
      </c>
      <c r="G17" s="7" t="s">
        <v>74</v>
      </c>
      <c r="H17" s="7">
        <v>9.09090909E9</v>
      </c>
      <c r="I17" s="7">
        <v>4.0</v>
      </c>
      <c r="J17" s="7" t="s">
        <v>95</v>
      </c>
      <c r="K17" s="7">
        <v>30000.0</v>
      </c>
      <c r="L17" s="7" t="s">
        <v>69</v>
      </c>
    </row>
    <row r="18">
      <c r="A18" s="7" t="s">
        <v>119</v>
      </c>
      <c r="B18" s="7"/>
      <c r="C18" s="7" t="s">
        <v>97</v>
      </c>
      <c r="D18" s="7" t="s">
        <v>98</v>
      </c>
      <c r="E18" s="7" t="s">
        <v>99</v>
      </c>
      <c r="F18" s="16">
        <v>28282.0</v>
      </c>
      <c r="G18" s="7" t="s">
        <v>90</v>
      </c>
      <c r="H18" s="7">
        <v>9.455665544E9</v>
      </c>
      <c r="I18" s="7">
        <v>4.0</v>
      </c>
      <c r="J18" s="7" t="s">
        <v>95</v>
      </c>
      <c r="K18" s="7">
        <v>34000.0</v>
      </c>
      <c r="L18" s="7" t="s">
        <v>69</v>
      </c>
    </row>
    <row r="19">
      <c r="A19" s="7" t="s">
        <v>120</v>
      </c>
      <c r="B19" s="7"/>
      <c r="C19" s="7" t="s">
        <v>101</v>
      </c>
      <c r="D19" s="7" t="s">
        <v>102</v>
      </c>
      <c r="E19" s="7" t="s">
        <v>103</v>
      </c>
      <c r="F19" s="16">
        <v>32999.0</v>
      </c>
      <c r="G19" s="7" t="s">
        <v>74</v>
      </c>
      <c r="H19" s="7">
        <v>9.687868584E9</v>
      </c>
      <c r="I19" s="7">
        <v>5.0</v>
      </c>
      <c r="J19" s="7" t="s">
        <v>104</v>
      </c>
      <c r="K19" s="7">
        <v>60000.0</v>
      </c>
      <c r="L19" s="7" t="s">
        <v>80</v>
      </c>
    </row>
    <row r="20">
      <c r="A20" s="7" t="s">
        <v>121</v>
      </c>
      <c r="B20" s="7"/>
      <c r="C20" s="7" t="s">
        <v>106</v>
      </c>
      <c r="D20" s="7" t="s">
        <v>107</v>
      </c>
      <c r="E20" s="7" t="s">
        <v>108</v>
      </c>
      <c r="F20" s="16">
        <v>30811.0</v>
      </c>
      <c r="G20" s="7" t="s">
        <v>90</v>
      </c>
      <c r="H20" s="7">
        <v>7.676767676E9</v>
      </c>
      <c r="I20" s="7">
        <v>1.0</v>
      </c>
      <c r="J20" s="7" t="s">
        <v>68</v>
      </c>
      <c r="K20" s="7">
        <v>36000.0</v>
      </c>
      <c r="L20" s="7" t="s">
        <v>69</v>
      </c>
    </row>
    <row r="21" ht="15.75" customHeight="1">
      <c r="A21" s="7" t="s">
        <v>122</v>
      </c>
      <c r="B21" s="7"/>
      <c r="C21" s="7" t="s">
        <v>110</v>
      </c>
      <c r="D21" s="7" t="s">
        <v>111</v>
      </c>
      <c r="E21" s="7" t="s">
        <v>112</v>
      </c>
      <c r="F21" s="16">
        <v>32604.0</v>
      </c>
      <c r="G21" s="7" t="s">
        <v>90</v>
      </c>
      <c r="H21" s="7">
        <v>9.898909098E9</v>
      </c>
      <c r="I21" s="7">
        <v>2.0</v>
      </c>
      <c r="J21" s="7" t="s">
        <v>75</v>
      </c>
      <c r="K21" s="7">
        <v>20000.0</v>
      </c>
      <c r="L21" s="7" t="s">
        <v>69</v>
      </c>
    </row>
    <row r="22" ht="15.75" customHeight="1"/>
    <row r="23" ht="15.75" customHeight="1"/>
    <row r="24" ht="15.75" customHeight="1">
      <c r="A24" s="4" t="s">
        <v>123</v>
      </c>
      <c r="B24" s="4"/>
      <c r="C24" s="4" t="s">
        <v>124</v>
      </c>
    </row>
    <row r="25" ht="15.75" customHeight="1">
      <c r="A25" s="7" t="s">
        <v>125</v>
      </c>
      <c r="B25" s="7"/>
      <c r="C25" s="7" t="s">
        <v>126</v>
      </c>
    </row>
    <row r="26" ht="15.75" customHeight="1">
      <c r="A26" s="7" t="s">
        <v>127</v>
      </c>
      <c r="B26" s="7"/>
      <c r="C26" s="7" t="s">
        <v>128</v>
      </c>
    </row>
    <row r="27" ht="15.75" customHeight="1">
      <c r="A27" s="7" t="s">
        <v>129</v>
      </c>
      <c r="B27" s="7"/>
      <c r="C27" s="7" t="s">
        <v>130</v>
      </c>
    </row>
    <row r="28" ht="15.75" customHeight="1">
      <c r="A28" s="7" t="s">
        <v>131</v>
      </c>
      <c r="B28" s="7"/>
      <c r="C28" s="7" t="s">
        <v>132</v>
      </c>
    </row>
    <row r="29" ht="15.75" customHeight="1">
      <c r="A29" s="7" t="s">
        <v>133</v>
      </c>
      <c r="B29" s="7"/>
      <c r="C29" s="7" t="s">
        <v>134</v>
      </c>
    </row>
    <row r="30" ht="15.75" customHeight="1">
      <c r="A30" s="7" t="s">
        <v>135</v>
      </c>
      <c r="B30" s="7"/>
      <c r="C30" s="7" t="s">
        <v>136</v>
      </c>
      <c r="D30" s="10" t="s">
        <v>137</v>
      </c>
    </row>
    <row r="31" ht="15.75" customHeight="1">
      <c r="A31" s="7" t="s">
        <v>138</v>
      </c>
      <c r="B31" s="7"/>
      <c r="C31" s="7" t="s">
        <v>139</v>
      </c>
    </row>
    <row r="32" ht="15.75" customHeight="1">
      <c r="A32" s="7" t="s">
        <v>140</v>
      </c>
      <c r="B32" s="7"/>
      <c r="C32" s="7" t="s">
        <v>141</v>
      </c>
    </row>
    <row r="33" ht="15.75" customHeight="1">
      <c r="A33" s="7" t="s">
        <v>142</v>
      </c>
      <c r="B33" s="7"/>
      <c r="C33" s="7" t="s">
        <v>143</v>
      </c>
    </row>
    <row r="34" ht="15.75" customHeight="1">
      <c r="A34" s="7" t="s">
        <v>144</v>
      </c>
      <c r="B34" s="7"/>
      <c r="C34" s="7" t="s">
        <v>145</v>
      </c>
    </row>
    <row r="35" ht="15.75" customHeight="1">
      <c r="A35" s="7" t="s">
        <v>146</v>
      </c>
      <c r="B35" s="7"/>
      <c r="C35" s="7" t="s">
        <v>147</v>
      </c>
    </row>
    <row r="36" ht="15.75" customHeight="1">
      <c r="A36" s="7" t="s">
        <v>148</v>
      </c>
      <c r="B36" s="7"/>
      <c r="C36" s="7" t="s">
        <v>149</v>
      </c>
    </row>
    <row r="37" ht="15.75" customHeight="1">
      <c r="A37" s="7" t="s">
        <v>150</v>
      </c>
      <c r="B37" s="7"/>
      <c r="C37" s="7" t="s">
        <v>151</v>
      </c>
    </row>
    <row r="38" ht="15.75" customHeight="1">
      <c r="A38" s="7" t="s">
        <v>152</v>
      </c>
      <c r="B38" s="7"/>
      <c r="C38" s="7" t="s">
        <v>153</v>
      </c>
    </row>
    <row r="39" ht="15.75" customHeight="1">
      <c r="A39" s="7" t="s">
        <v>154</v>
      </c>
      <c r="B39" s="7"/>
      <c r="C39" s="7" t="s">
        <v>155</v>
      </c>
    </row>
    <row r="40" ht="15.75" customHeight="1">
      <c r="A40" s="7" t="s">
        <v>156</v>
      </c>
      <c r="B40" s="7"/>
      <c r="C40" s="7" t="s">
        <v>157</v>
      </c>
    </row>
    <row r="41" ht="15.75" customHeight="1">
      <c r="A41" s="7" t="s">
        <v>158</v>
      </c>
      <c r="B41" s="7"/>
      <c r="C41" s="7" t="s">
        <v>159</v>
      </c>
    </row>
    <row r="42" ht="15.75" customHeight="1">
      <c r="A42" s="7" t="s">
        <v>130</v>
      </c>
      <c r="B42" s="7"/>
      <c r="C42" s="7" t="s">
        <v>160</v>
      </c>
    </row>
    <row r="43" ht="15.75" customHeight="1">
      <c r="A43" s="7" t="s">
        <v>161</v>
      </c>
      <c r="B43" s="7"/>
      <c r="C43" s="7" t="s">
        <v>162</v>
      </c>
    </row>
    <row r="44" ht="15.75" customHeight="1">
      <c r="A44" s="7" t="s">
        <v>163</v>
      </c>
      <c r="B44" s="7"/>
      <c r="C44" s="7" t="s">
        <v>164</v>
      </c>
    </row>
    <row r="45" ht="15.75" customHeight="1">
      <c r="C45" s="7" t="s">
        <v>165</v>
      </c>
    </row>
    <row r="46" ht="15.75" customHeight="1">
      <c r="A46" s="7" t="s">
        <v>166</v>
      </c>
      <c r="B46" s="7"/>
      <c r="C46" s="7" t="s">
        <v>167</v>
      </c>
    </row>
    <row r="47" ht="15.75" customHeight="1">
      <c r="A47" s="7" t="s">
        <v>168</v>
      </c>
      <c r="B47" s="7"/>
      <c r="C47" s="7" t="s">
        <v>47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29"/>
    <col customWidth="1" min="2" max="2" width="16.0"/>
    <col customWidth="1" min="3" max="3" width="15.29"/>
    <col customWidth="1" min="4" max="26" width="8.71"/>
  </cols>
  <sheetData>
    <row r="1" ht="25.5" customHeight="1">
      <c r="A1" s="17" t="s">
        <v>169</v>
      </c>
      <c r="B1" s="18"/>
      <c r="C1" s="19"/>
    </row>
    <row r="2">
      <c r="A2" s="5" t="s">
        <v>170</v>
      </c>
      <c r="B2" s="5" t="s">
        <v>13</v>
      </c>
      <c r="C2" s="5" t="s">
        <v>171</v>
      </c>
    </row>
    <row r="3">
      <c r="A3" s="7">
        <v>3.0</v>
      </c>
      <c r="B3" s="7">
        <v>1.0</v>
      </c>
      <c r="C3" s="7" t="s">
        <v>172</v>
      </c>
    </row>
    <row r="4">
      <c r="A4" s="7">
        <v>4.0</v>
      </c>
      <c r="B4" s="7">
        <v>3.0</v>
      </c>
      <c r="C4" s="10" t="s">
        <v>173</v>
      </c>
    </row>
    <row r="5">
      <c r="A5" s="7">
        <v>2.0</v>
      </c>
      <c r="B5" s="7"/>
    </row>
    <row r="6">
      <c r="A6" s="7">
        <v>9.0</v>
      </c>
      <c r="B6" s="7"/>
    </row>
    <row r="7">
      <c r="A7" s="5" t="s">
        <v>11</v>
      </c>
      <c r="B7" s="5" t="s">
        <v>174</v>
      </c>
      <c r="C7" s="5"/>
    </row>
    <row r="8">
      <c r="A8" s="5" t="s">
        <v>18</v>
      </c>
      <c r="B8" s="5" t="s">
        <v>175</v>
      </c>
      <c r="C8" s="5"/>
    </row>
    <row r="9">
      <c r="A9" s="7" t="s">
        <v>176</v>
      </c>
      <c r="B9" s="7" t="s">
        <v>174</v>
      </c>
      <c r="C9" s="7"/>
    </row>
    <row r="10">
      <c r="A10" s="7" t="s">
        <v>177</v>
      </c>
      <c r="B10" s="7" t="s">
        <v>178</v>
      </c>
      <c r="C10" s="7"/>
    </row>
    <row r="11">
      <c r="A11" s="7" t="s">
        <v>179</v>
      </c>
      <c r="B11" s="7" t="s">
        <v>180</v>
      </c>
      <c r="C11" s="7" t="s">
        <v>181</v>
      </c>
    </row>
    <row r="12">
      <c r="A12" s="5" t="s">
        <v>182</v>
      </c>
      <c r="B12" s="5" t="s">
        <v>183</v>
      </c>
      <c r="C12" s="5"/>
    </row>
    <row r="13">
      <c r="A13" s="7" t="s">
        <v>184</v>
      </c>
      <c r="B13" s="7">
        <f>SUM(A2:A5)</f>
        <v>9</v>
      </c>
      <c r="C13" s="7"/>
    </row>
    <row r="14">
      <c r="A14" s="7" t="s">
        <v>185</v>
      </c>
      <c r="B14" s="7">
        <f>SUM(A3, A5, A6)</f>
        <v>14</v>
      </c>
      <c r="C14" s="7"/>
    </row>
    <row r="15">
      <c r="A15" s="7" t="s">
        <v>186</v>
      </c>
      <c r="B15" s="7">
        <f>SUM(A3:B4)</f>
        <v>11</v>
      </c>
      <c r="C15" s="7"/>
    </row>
    <row r="16">
      <c r="A16" s="7" t="s">
        <v>187</v>
      </c>
      <c r="B16" s="7">
        <f>SUM(A3:A4)</f>
        <v>7</v>
      </c>
      <c r="C16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33.71"/>
    <col customWidth="1" min="3" max="3" width="15.71"/>
    <col customWidth="1" min="4" max="4" width="9.71"/>
    <col customWidth="1" min="5" max="5" width="10.43"/>
    <col customWidth="1" min="6" max="6" width="20.14"/>
    <col customWidth="1" min="7" max="7" width="15.86"/>
    <col customWidth="1" min="8" max="8" width="13.43"/>
    <col customWidth="1" min="9" max="10" width="21.71"/>
    <col customWidth="1" min="11" max="11" width="13.71"/>
    <col customWidth="1" min="12" max="26" width="8.71"/>
  </cols>
  <sheetData>
    <row r="1">
      <c r="A1" s="4" t="s">
        <v>188</v>
      </c>
      <c r="B1" s="4" t="s">
        <v>189</v>
      </c>
      <c r="C1" s="5" t="s">
        <v>190</v>
      </c>
      <c r="D1" s="5" t="s">
        <v>191</v>
      </c>
      <c r="E1" s="5" t="s">
        <v>192</v>
      </c>
      <c r="F1" s="5" t="s">
        <v>193</v>
      </c>
      <c r="G1" s="5" t="s">
        <v>194</v>
      </c>
      <c r="H1" s="5" t="s">
        <v>195</v>
      </c>
      <c r="I1" s="5" t="s">
        <v>196</v>
      </c>
      <c r="J1" s="5" t="s">
        <v>197</v>
      </c>
      <c r="K1" s="5" t="s">
        <v>198</v>
      </c>
    </row>
    <row r="2">
      <c r="A2" s="7"/>
      <c r="B2" s="7"/>
      <c r="C2" s="7"/>
      <c r="D2" s="7"/>
      <c r="E2" s="7"/>
      <c r="F2" s="16"/>
      <c r="G2" s="16"/>
      <c r="H2" s="16"/>
      <c r="I2" s="7"/>
      <c r="J2" s="7"/>
      <c r="K2" s="7"/>
    </row>
    <row r="3">
      <c r="A3" s="7"/>
      <c r="B3" s="7"/>
      <c r="C3" s="7"/>
      <c r="D3" s="7"/>
      <c r="E3" s="7"/>
      <c r="F3" s="16"/>
      <c r="G3" s="16"/>
      <c r="H3" s="16"/>
      <c r="I3" s="7"/>
      <c r="J3" s="7"/>
      <c r="K3" s="7"/>
    </row>
    <row r="4">
      <c r="A4" s="7"/>
      <c r="B4" s="7"/>
      <c r="C4" s="7"/>
      <c r="D4" s="7"/>
      <c r="E4" s="7"/>
      <c r="F4" s="16"/>
      <c r="G4" s="16"/>
      <c r="H4" s="16"/>
      <c r="I4" s="7"/>
      <c r="J4" s="7"/>
      <c r="K4" s="7"/>
    </row>
    <row r="5">
      <c r="A5" s="7"/>
      <c r="B5" s="7"/>
      <c r="C5" s="7"/>
      <c r="D5" s="7"/>
      <c r="E5" s="7"/>
      <c r="F5" s="16"/>
      <c r="G5" s="16"/>
      <c r="H5" s="16"/>
      <c r="I5" s="7"/>
      <c r="J5" s="7"/>
      <c r="K5" s="7"/>
    </row>
    <row r="6">
      <c r="A6" s="7"/>
      <c r="B6" s="7"/>
      <c r="C6" s="7"/>
      <c r="D6" s="7"/>
      <c r="E6" s="7"/>
      <c r="F6" s="16"/>
      <c r="G6" s="16"/>
      <c r="H6" s="16"/>
      <c r="I6" s="7"/>
      <c r="J6" s="7"/>
      <c r="K6" s="7"/>
    </row>
    <row r="7">
      <c r="A7" s="7"/>
      <c r="B7" s="7"/>
      <c r="C7" s="7"/>
      <c r="D7" s="7"/>
      <c r="E7" s="7"/>
      <c r="F7" s="16"/>
      <c r="G7" s="16"/>
      <c r="H7" s="16"/>
      <c r="I7" s="7"/>
      <c r="J7" s="7"/>
      <c r="K7" s="7"/>
    </row>
    <row r="8">
      <c r="A8" s="7"/>
      <c r="B8" s="7"/>
      <c r="C8" s="7"/>
      <c r="D8" s="7"/>
      <c r="E8" s="7"/>
      <c r="F8" s="16"/>
      <c r="G8" s="16"/>
      <c r="H8" s="16"/>
      <c r="I8" s="7"/>
      <c r="J8" s="7"/>
      <c r="K8" s="7"/>
    </row>
    <row r="9">
      <c r="A9" s="7"/>
      <c r="B9" s="7"/>
      <c r="C9" s="7"/>
      <c r="D9" s="7"/>
      <c r="E9" s="7"/>
      <c r="F9" s="16"/>
      <c r="G9" s="16"/>
      <c r="H9" s="16"/>
      <c r="I9" s="7"/>
      <c r="J9" s="7"/>
      <c r="K9" s="7"/>
    </row>
    <row r="10">
      <c r="A10" s="7"/>
      <c r="B10" s="7"/>
      <c r="C10" s="7"/>
      <c r="D10" s="7"/>
      <c r="E10" s="7"/>
      <c r="F10" s="16"/>
      <c r="G10" s="16"/>
      <c r="H10" s="16"/>
      <c r="I10" s="7"/>
      <c r="J10" s="7"/>
      <c r="K10" s="7"/>
    </row>
    <row r="11">
      <c r="A11" s="7"/>
      <c r="B11" s="7"/>
      <c r="C11" s="7"/>
      <c r="D11" s="7"/>
      <c r="E11" s="7"/>
      <c r="F11" s="16"/>
      <c r="G11" s="16"/>
      <c r="H11" s="16"/>
      <c r="I11" s="7"/>
      <c r="J11" s="7"/>
      <c r="K11" s="7"/>
    </row>
    <row r="12">
      <c r="A12" s="7"/>
      <c r="B12" s="7"/>
      <c r="C12" s="7"/>
      <c r="D12" s="7"/>
      <c r="E12" s="7"/>
      <c r="F12" s="16"/>
      <c r="G12" s="16"/>
      <c r="H12" s="16"/>
      <c r="I12" s="7"/>
      <c r="J12" s="7"/>
      <c r="K12" s="7"/>
    </row>
    <row r="13">
      <c r="A13" s="7"/>
      <c r="B13" s="7"/>
      <c r="C13" s="7"/>
      <c r="D13" s="7"/>
      <c r="E13" s="7"/>
      <c r="F13" s="16"/>
      <c r="G13" s="16"/>
      <c r="H13" s="16"/>
      <c r="I13" s="7"/>
      <c r="J13" s="7"/>
      <c r="K13" s="7"/>
    </row>
    <row r="16">
      <c r="G16" s="8"/>
    </row>
    <row r="17">
      <c r="G17" s="8"/>
    </row>
    <row r="18">
      <c r="G18" s="8"/>
    </row>
    <row r="19">
      <c r="B19" s="10" t="s">
        <v>199</v>
      </c>
      <c r="G19" s="8"/>
    </row>
    <row r="20">
      <c r="G20" s="8"/>
    </row>
    <row r="21" ht="15.75" customHeight="1">
      <c r="C21" s="8"/>
      <c r="G21" s="8"/>
    </row>
    <row r="22" ht="15.75" customHeight="1">
      <c r="G22" s="8"/>
    </row>
    <row r="23" ht="15.75" customHeight="1">
      <c r="G23" s="8"/>
    </row>
    <row r="24" ht="15.75" customHeight="1">
      <c r="G24" s="8"/>
    </row>
    <row r="25" ht="15.75" customHeight="1"/>
    <row r="26" ht="15.75" customHeight="1">
      <c r="A26" s="10" t="s">
        <v>200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0.0"/>
    <col customWidth="1" min="3" max="3" width="12.0"/>
    <col customWidth="1" min="4" max="4" width="15.29"/>
    <col customWidth="1" min="5" max="6" width="8.71"/>
    <col customWidth="1" min="7" max="7" width="14.86"/>
    <col customWidth="1" min="8" max="8" width="10.0"/>
    <col customWidth="1" min="9" max="9" width="12.0"/>
    <col customWidth="1" min="10" max="10" width="15.29"/>
    <col customWidth="1" min="11" max="11" width="12.0"/>
    <col customWidth="1" min="12" max="12" width="11.29"/>
    <col customWidth="1" min="13" max="26" width="8.71"/>
    <col customWidth="1" min="27" max="27" width="14.29"/>
    <col customWidth="1" min="28" max="28" width="10.86"/>
    <col customWidth="1" min="29" max="33" width="8.71"/>
  </cols>
  <sheetData>
    <row r="2">
      <c r="A2" s="20" t="s">
        <v>201</v>
      </c>
      <c r="G2" s="20" t="s">
        <v>202</v>
      </c>
      <c r="N2" s="20" t="s">
        <v>203</v>
      </c>
    </row>
    <row r="3">
      <c r="M3" s="21">
        <v>0.02</v>
      </c>
      <c r="N3" s="10" t="s">
        <v>204</v>
      </c>
      <c r="O3" s="20" t="s">
        <v>205</v>
      </c>
      <c r="AA3" s="7"/>
      <c r="AB3" s="5" t="s">
        <v>206</v>
      </c>
      <c r="AC3" s="5" t="s">
        <v>207</v>
      </c>
      <c r="AD3" s="5" t="s">
        <v>208</v>
      </c>
      <c r="AE3" s="5" t="s">
        <v>209</v>
      </c>
      <c r="AF3" s="5" t="s">
        <v>210</v>
      </c>
      <c r="AG3" s="5" t="s">
        <v>211</v>
      </c>
    </row>
    <row r="4">
      <c r="A4" s="5" t="s">
        <v>212</v>
      </c>
      <c r="B4" s="5" t="s">
        <v>213</v>
      </c>
      <c r="C4" s="5" t="s">
        <v>214</v>
      </c>
      <c r="D4" s="5" t="s">
        <v>215</v>
      </c>
      <c r="G4" s="5" t="s">
        <v>212</v>
      </c>
      <c r="H4" s="5" t="s">
        <v>204</v>
      </c>
      <c r="I4" s="5" t="s">
        <v>216</v>
      </c>
      <c r="J4" s="5" t="s">
        <v>217</v>
      </c>
      <c r="K4" s="5" t="s">
        <v>215</v>
      </c>
      <c r="N4" s="4"/>
      <c r="O4" s="4">
        <v>500.0</v>
      </c>
      <c r="P4" s="4">
        <v>1000.0</v>
      </c>
      <c r="Q4" s="4">
        <v>1500.0</v>
      </c>
      <c r="R4" s="4">
        <v>2000.0</v>
      </c>
      <c r="AA4" s="22" t="s">
        <v>218</v>
      </c>
      <c r="AB4" s="23"/>
      <c r="AC4" s="23"/>
      <c r="AD4" s="23"/>
      <c r="AE4" s="23"/>
      <c r="AF4" s="23"/>
      <c r="AG4" s="23"/>
    </row>
    <row r="5">
      <c r="A5" s="7" t="s">
        <v>219</v>
      </c>
      <c r="B5" s="24">
        <v>0.02</v>
      </c>
      <c r="C5" s="25">
        <v>1139.2311312896743</v>
      </c>
      <c r="D5" s="25"/>
      <c r="G5" s="7" t="s">
        <v>219</v>
      </c>
      <c r="H5" s="7">
        <v>9.0</v>
      </c>
      <c r="I5" s="25">
        <v>1139.2311312896743</v>
      </c>
      <c r="J5" s="25">
        <f t="shared" ref="J5:J23" si="1">H5*I5</f>
        <v>10253.08018</v>
      </c>
      <c r="K5" s="25"/>
      <c r="L5" s="21"/>
      <c r="M5" s="21"/>
      <c r="N5" s="4">
        <v>10.0</v>
      </c>
      <c r="O5" s="26"/>
      <c r="P5" s="26"/>
      <c r="Q5" s="26"/>
      <c r="R5" s="26"/>
      <c r="AA5" s="7" t="str">
        <f t="shared" ref="AA5:AA10" si="2">AA17</f>
        <v>Expense 1</v>
      </c>
      <c r="AB5" s="23"/>
      <c r="AC5" s="23"/>
      <c r="AD5" s="23"/>
      <c r="AE5" s="23"/>
      <c r="AF5" s="23"/>
      <c r="AG5" s="23"/>
    </row>
    <row r="6">
      <c r="A6" s="7" t="s">
        <v>220</v>
      </c>
      <c r="B6" s="24">
        <v>0.02</v>
      </c>
      <c r="C6" s="25">
        <v>1124.9828635460312</v>
      </c>
      <c r="D6" s="25"/>
      <c r="G6" s="7" t="s">
        <v>220</v>
      </c>
      <c r="H6" s="7">
        <v>7.0</v>
      </c>
      <c r="I6" s="25">
        <v>1124.9828635460312</v>
      </c>
      <c r="J6" s="25">
        <f t="shared" si="1"/>
        <v>7874.880045</v>
      </c>
      <c r="K6" s="25"/>
      <c r="L6" s="21"/>
      <c r="M6" s="21"/>
      <c r="N6" s="4">
        <v>20.0</v>
      </c>
      <c r="O6" s="26"/>
      <c r="P6" s="26"/>
      <c r="Q6" s="26"/>
      <c r="R6" s="26"/>
      <c r="AA6" s="7" t="str">
        <f t="shared" si="2"/>
        <v>Expense 2</v>
      </c>
      <c r="AB6" s="23"/>
      <c r="AC6" s="23"/>
      <c r="AD6" s="23"/>
      <c r="AE6" s="23"/>
      <c r="AF6" s="23"/>
      <c r="AG6" s="23"/>
    </row>
    <row r="7">
      <c r="A7" s="7" t="s">
        <v>221</v>
      </c>
      <c r="B7" s="24">
        <v>0.02</v>
      </c>
      <c r="C7" s="25">
        <v>1087.9890857031141</v>
      </c>
      <c r="D7" s="25"/>
      <c r="G7" s="7" t="s">
        <v>221</v>
      </c>
      <c r="H7" s="7">
        <v>4.0</v>
      </c>
      <c r="I7" s="25">
        <v>1087.9890857031141</v>
      </c>
      <c r="J7" s="25">
        <f t="shared" si="1"/>
        <v>4351.956343</v>
      </c>
      <c r="K7" s="25"/>
      <c r="L7" s="21"/>
      <c r="M7" s="21"/>
      <c r="N7" s="4">
        <v>30.0</v>
      </c>
      <c r="O7" s="26"/>
      <c r="P7" s="26"/>
      <c r="Q7" s="26"/>
      <c r="R7" s="26"/>
      <c r="AA7" s="7" t="str">
        <f t="shared" si="2"/>
        <v>Expense 3</v>
      </c>
      <c r="AB7" s="23"/>
      <c r="AC7" s="23"/>
      <c r="AD7" s="23"/>
      <c r="AE7" s="23"/>
      <c r="AF7" s="23"/>
      <c r="AG7" s="23"/>
    </row>
    <row r="8">
      <c r="A8" s="7" t="s">
        <v>222</v>
      </c>
      <c r="B8" s="24">
        <v>0.02</v>
      </c>
      <c r="C8" s="25">
        <v>852.0474959494409</v>
      </c>
      <c r="D8" s="25"/>
      <c r="G8" s="7" t="s">
        <v>222</v>
      </c>
      <c r="H8" s="7">
        <v>2.0</v>
      </c>
      <c r="I8" s="25">
        <v>852.0474959494409</v>
      </c>
      <c r="J8" s="25">
        <f t="shared" si="1"/>
        <v>1704.094992</v>
      </c>
      <c r="K8" s="25"/>
      <c r="L8" s="21"/>
      <c r="M8" s="21"/>
      <c r="N8" s="4">
        <v>40.0</v>
      </c>
      <c r="O8" s="26"/>
      <c r="P8" s="26"/>
      <c r="Q8" s="26"/>
      <c r="R8" s="26"/>
      <c r="AA8" s="7" t="str">
        <f t="shared" si="2"/>
        <v>Expense 4</v>
      </c>
      <c r="AB8" s="23"/>
      <c r="AC8" s="23"/>
      <c r="AD8" s="23"/>
      <c r="AE8" s="23"/>
      <c r="AF8" s="23"/>
      <c r="AG8" s="23"/>
    </row>
    <row r="9">
      <c r="A9" s="7" t="s">
        <v>223</v>
      </c>
      <c r="B9" s="24">
        <v>0.02</v>
      </c>
      <c r="C9" s="25">
        <v>1032.8833447197005</v>
      </c>
      <c r="D9" s="25"/>
      <c r="G9" s="7" t="s">
        <v>223</v>
      </c>
      <c r="H9" s="7">
        <v>7.0</v>
      </c>
      <c r="I9" s="25">
        <v>1032.8833447197005</v>
      </c>
      <c r="J9" s="25">
        <f t="shared" si="1"/>
        <v>7230.183413</v>
      </c>
      <c r="K9" s="25"/>
      <c r="L9" s="21"/>
      <c r="M9" s="21"/>
      <c r="N9" s="4">
        <v>50.0</v>
      </c>
      <c r="O9" s="26"/>
      <c r="P9" s="26"/>
      <c r="Q9" s="26"/>
      <c r="R9" s="26"/>
      <c r="AA9" s="7" t="str">
        <f t="shared" si="2"/>
        <v>Expense 5</v>
      </c>
      <c r="AB9" s="23"/>
      <c r="AC9" s="23"/>
      <c r="AD9" s="23"/>
      <c r="AE9" s="23"/>
      <c r="AF9" s="23"/>
      <c r="AG9" s="23"/>
    </row>
    <row r="10">
      <c r="A10" s="7" t="s">
        <v>224</v>
      </c>
      <c r="B10" s="24">
        <v>0.02</v>
      </c>
      <c r="C10" s="25">
        <v>1450.2372442876208</v>
      </c>
      <c r="D10" s="25"/>
      <c r="G10" s="7" t="s">
        <v>224</v>
      </c>
      <c r="H10" s="7">
        <v>1.0</v>
      </c>
      <c r="I10" s="25">
        <v>1450.2372442876208</v>
      </c>
      <c r="J10" s="25">
        <f t="shared" si="1"/>
        <v>1450.237244</v>
      </c>
      <c r="K10" s="25"/>
      <c r="L10" s="21"/>
      <c r="M10" s="21"/>
      <c r="AA10" s="7" t="str">
        <f t="shared" si="2"/>
        <v>Expense 6</v>
      </c>
      <c r="AB10" s="23"/>
      <c r="AC10" s="23"/>
      <c r="AD10" s="23"/>
      <c r="AE10" s="23"/>
      <c r="AF10" s="23"/>
      <c r="AG10" s="23"/>
    </row>
    <row r="11">
      <c r="A11" s="7" t="s">
        <v>223</v>
      </c>
      <c r="B11" s="24">
        <v>0.02</v>
      </c>
      <c r="C11" s="25">
        <v>1032.8833447197005</v>
      </c>
      <c r="D11" s="25"/>
      <c r="G11" s="7" t="s">
        <v>223</v>
      </c>
      <c r="H11" s="7">
        <v>8.0</v>
      </c>
      <c r="I11" s="25">
        <v>1032.8833447197005</v>
      </c>
      <c r="J11" s="25">
        <f t="shared" si="1"/>
        <v>8263.066758</v>
      </c>
      <c r="K11" s="25"/>
      <c r="L11" s="21"/>
      <c r="M11" s="21"/>
      <c r="AA11" s="7" t="s">
        <v>225</v>
      </c>
      <c r="AB11" s="23">
        <f t="shared" ref="AB11:AG11" si="3">SUM(AB5:AB10)</f>
        <v>0</v>
      </c>
      <c r="AC11" s="23">
        <f t="shared" si="3"/>
        <v>0</v>
      </c>
      <c r="AD11" s="23">
        <f t="shared" si="3"/>
        <v>0</v>
      </c>
      <c r="AE11" s="23">
        <f t="shared" si="3"/>
        <v>0</v>
      </c>
      <c r="AF11" s="23">
        <f t="shared" si="3"/>
        <v>0</v>
      </c>
      <c r="AG11" s="23">
        <f t="shared" si="3"/>
        <v>0</v>
      </c>
    </row>
    <row r="12">
      <c r="A12" s="7" t="s">
        <v>226</v>
      </c>
      <c r="B12" s="24">
        <v>0.02</v>
      </c>
      <c r="C12" s="25">
        <v>1209.6491337305597</v>
      </c>
      <c r="D12" s="25"/>
      <c r="G12" s="7" t="s">
        <v>226</v>
      </c>
      <c r="H12" s="7">
        <v>6.0</v>
      </c>
      <c r="I12" s="25">
        <v>1209.6491337305597</v>
      </c>
      <c r="J12" s="25">
        <f t="shared" si="1"/>
        <v>7257.894802</v>
      </c>
      <c r="K12" s="25"/>
      <c r="L12" s="21"/>
      <c r="M12" s="21"/>
      <c r="AA12" s="7" t="s">
        <v>227</v>
      </c>
      <c r="AB12" s="23">
        <f t="shared" ref="AB12:AG12" si="4">AB4-AB11</f>
        <v>0</v>
      </c>
      <c r="AC12" s="23">
        <f t="shared" si="4"/>
        <v>0</v>
      </c>
      <c r="AD12" s="23">
        <f t="shared" si="4"/>
        <v>0</v>
      </c>
      <c r="AE12" s="23">
        <f t="shared" si="4"/>
        <v>0</v>
      </c>
      <c r="AF12" s="23">
        <f t="shared" si="4"/>
        <v>0</v>
      </c>
      <c r="AG12" s="23">
        <f t="shared" si="4"/>
        <v>0</v>
      </c>
    </row>
    <row r="13">
      <c r="A13" s="7" t="s">
        <v>228</v>
      </c>
      <c r="B13" s="24">
        <v>0.02</v>
      </c>
      <c r="C13" s="25">
        <v>1120.2249365353448</v>
      </c>
      <c r="D13" s="25"/>
      <c r="G13" s="7" t="s">
        <v>228</v>
      </c>
      <c r="H13" s="7">
        <v>2.0</v>
      </c>
      <c r="I13" s="25">
        <v>1120.2249365353448</v>
      </c>
      <c r="J13" s="25">
        <f t="shared" si="1"/>
        <v>2240.449873</v>
      </c>
      <c r="K13" s="25"/>
      <c r="L13" s="21"/>
      <c r="M13" s="21"/>
    </row>
    <row r="14">
      <c r="A14" s="7" t="s">
        <v>229</v>
      </c>
      <c r="B14" s="24">
        <v>0.02</v>
      </c>
      <c r="C14" s="25">
        <v>1262.1379195955699</v>
      </c>
      <c r="D14" s="25"/>
      <c r="G14" s="7" t="s">
        <v>229</v>
      </c>
      <c r="H14" s="7">
        <v>3.0</v>
      </c>
      <c r="I14" s="25">
        <v>1262.1379195955699</v>
      </c>
      <c r="J14" s="25">
        <f t="shared" si="1"/>
        <v>3786.413759</v>
      </c>
      <c r="K14" s="25"/>
      <c r="L14" s="21"/>
      <c r="M14" s="21"/>
      <c r="X14" s="21"/>
      <c r="AA14" s="27" t="s">
        <v>230</v>
      </c>
      <c r="AB14" s="19"/>
    </row>
    <row r="15">
      <c r="A15" s="7" t="s">
        <v>231</v>
      </c>
      <c r="B15" s="24">
        <v>0.02</v>
      </c>
      <c r="C15" s="25">
        <v>1441.5923331659594</v>
      </c>
      <c r="D15" s="25"/>
      <c r="G15" s="7" t="s">
        <v>231</v>
      </c>
      <c r="H15" s="7">
        <v>1.0</v>
      </c>
      <c r="I15" s="25">
        <v>1441.5923331659594</v>
      </c>
      <c r="J15" s="25">
        <f t="shared" si="1"/>
        <v>1441.592333</v>
      </c>
      <c r="K15" s="25"/>
      <c r="L15" s="21"/>
      <c r="M15" s="21"/>
      <c r="AA15" s="7" t="s">
        <v>232</v>
      </c>
      <c r="AB15" s="28">
        <v>55000.0</v>
      </c>
      <c r="AD15" s="29"/>
    </row>
    <row r="16">
      <c r="A16" s="7" t="s">
        <v>233</v>
      </c>
      <c r="B16" s="24">
        <v>0.02</v>
      </c>
      <c r="C16" s="25">
        <v>1471.3801032693063</v>
      </c>
      <c r="D16" s="25"/>
      <c r="G16" s="7" t="s">
        <v>233</v>
      </c>
      <c r="H16" s="7">
        <v>6.0</v>
      </c>
      <c r="I16" s="25">
        <v>1471.3801032693063</v>
      </c>
      <c r="J16" s="25">
        <f t="shared" si="1"/>
        <v>8828.28062</v>
      </c>
      <c r="K16" s="25"/>
      <c r="L16" s="21"/>
      <c r="M16" s="21"/>
      <c r="AA16" s="7" t="s">
        <v>234</v>
      </c>
      <c r="AB16" s="30">
        <v>0.0475</v>
      </c>
    </row>
    <row r="17">
      <c r="A17" s="7" t="s">
        <v>235</v>
      </c>
      <c r="B17" s="24">
        <v>0.02</v>
      </c>
      <c r="C17" s="25">
        <v>1127.0329036905923</v>
      </c>
      <c r="D17" s="25"/>
      <c r="G17" s="7" t="s">
        <v>235</v>
      </c>
      <c r="H17" s="7">
        <v>10.0</v>
      </c>
      <c r="I17" s="25">
        <v>1127.0329036905923</v>
      </c>
      <c r="J17" s="25">
        <f t="shared" si="1"/>
        <v>11270.32904</v>
      </c>
      <c r="K17" s="25"/>
      <c r="L17" s="21"/>
      <c r="M17" s="21"/>
      <c r="AA17" s="7" t="s">
        <v>236</v>
      </c>
      <c r="AB17" s="30">
        <v>0.17</v>
      </c>
    </row>
    <row r="18">
      <c r="A18" s="7" t="s">
        <v>221</v>
      </c>
      <c r="B18" s="24">
        <v>0.02</v>
      </c>
      <c r="C18" s="25">
        <v>1087.9890857031141</v>
      </c>
      <c r="D18" s="25"/>
      <c r="G18" s="7" t="s">
        <v>221</v>
      </c>
      <c r="H18" s="7">
        <v>1.0</v>
      </c>
      <c r="I18" s="25">
        <v>1087.9890857031141</v>
      </c>
      <c r="J18" s="25">
        <f t="shared" si="1"/>
        <v>1087.989086</v>
      </c>
      <c r="K18" s="25"/>
      <c r="L18" s="21"/>
      <c r="M18" s="21"/>
      <c r="AA18" s="7" t="s">
        <v>237</v>
      </c>
      <c r="AB18" s="30">
        <v>0.205</v>
      </c>
    </row>
    <row r="19">
      <c r="A19" s="7" t="s">
        <v>238</v>
      </c>
      <c r="B19" s="24">
        <v>0.02</v>
      </c>
      <c r="C19" s="25">
        <v>1009.8279154679128</v>
      </c>
      <c r="D19" s="25"/>
      <c r="G19" s="7" t="s">
        <v>238</v>
      </c>
      <c r="H19" s="7">
        <v>2.0</v>
      </c>
      <c r="I19" s="25">
        <v>1009.8279154679128</v>
      </c>
      <c r="J19" s="25">
        <f t="shared" si="1"/>
        <v>2019.655831</v>
      </c>
      <c r="K19" s="25"/>
      <c r="L19" s="21"/>
      <c r="M19" s="21"/>
      <c r="AA19" s="7" t="s">
        <v>239</v>
      </c>
      <c r="AB19" s="30">
        <v>0.15</v>
      </c>
    </row>
    <row r="20">
      <c r="A20" s="7" t="s">
        <v>240</v>
      </c>
      <c r="B20" s="24">
        <v>0.02</v>
      </c>
      <c r="C20" s="25">
        <v>954.2573866277443</v>
      </c>
      <c r="D20" s="25"/>
      <c r="G20" s="7" t="s">
        <v>240</v>
      </c>
      <c r="H20" s="7">
        <v>9.0</v>
      </c>
      <c r="I20" s="25">
        <v>954.2573866277443</v>
      </c>
      <c r="J20" s="25">
        <f t="shared" si="1"/>
        <v>8588.31648</v>
      </c>
      <c r="K20" s="25"/>
      <c r="L20" s="21"/>
      <c r="M20" s="21"/>
      <c r="AA20" s="7" t="s">
        <v>241</v>
      </c>
      <c r="AB20" s="30">
        <v>0.125</v>
      </c>
    </row>
    <row r="21" ht="15.75" customHeight="1">
      <c r="A21" s="7" t="s">
        <v>242</v>
      </c>
      <c r="B21" s="24">
        <v>0.02</v>
      </c>
      <c r="C21" s="25">
        <v>908.461899830815</v>
      </c>
      <c r="D21" s="25"/>
      <c r="G21" s="7" t="s">
        <v>242</v>
      </c>
      <c r="H21" s="7">
        <v>4.0</v>
      </c>
      <c r="I21" s="25">
        <v>908.461899830815</v>
      </c>
      <c r="J21" s="25">
        <f t="shared" si="1"/>
        <v>3633.847599</v>
      </c>
      <c r="K21" s="25"/>
      <c r="L21" s="21"/>
      <c r="M21" s="21"/>
      <c r="AA21" s="7" t="s">
        <v>243</v>
      </c>
      <c r="AB21" s="30">
        <v>0.06</v>
      </c>
    </row>
    <row r="22" ht="15.75" customHeight="1">
      <c r="A22" s="7" t="s">
        <v>244</v>
      </c>
      <c r="B22" s="24">
        <v>0.02</v>
      </c>
      <c r="C22" s="25">
        <v>1417.2235571472993</v>
      </c>
      <c r="D22" s="25"/>
      <c r="G22" s="7" t="s">
        <v>244</v>
      </c>
      <c r="H22" s="7">
        <v>2.0</v>
      </c>
      <c r="I22" s="25">
        <v>1417.2235571472993</v>
      </c>
      <c r="J22" s="25">
        <f t="shared" si="1"/>
        <v>2834.447114</v>
      </c>
      <c r="K22" s="25"/>
      <c r="L22" s="21"/>
      <c r="AA22" s="7" t="s">
        <v>245</v>
      </c>
      <c r="AB22" s="30">
        <v>0.025</v>
      </c>
    </row>
    <row r="23" ht="15.75" customHeight="1">
      <c r="A23" s="7" t="s">
        <v>246</v>
      </c>
      <c r="B23" s="24">
        <v>0.02</v>
      </c>
      <c r="C23" s="25">
        <v>1399.249087490579</v>
      </c>
      <c r="D23" s="25"/>
      <c r="G23" s="7" t="s">
        <v>246</v>
      </c>
      <c r="H23" s="7">
        <v>2.0</v>
      </c>
      <c r="I23" s="25">
        <v>1399.249087490579</v>
      </c>
      <c r="J23" s="25">
        <f t="shared" si="1"/>
        <v>2798.498175</v>
      </c>
      <c r="K23" s="25"/>
      <c r="L23" s="21"/>
    </row>
    <row r="24" ht="15.75" customHeight="1"/>
    <row r="25" ht="15.75" customHeight="1"/>
    <row r="26" ht="15.75" customHeight="1"/>
    <row r="27" ht="15.75" customHeight="1">
      <c r="F27" s="21"/>
    </row>
    <row r="28" ht="15.75" customHeight="1">
      <c r="D28" s="12"/>
      <c r="E28" s="12"/>
    </row>
    <row r="29" ht="15.75" customHeight="1">
      <c r="D29" s="12"/>
      <c r="E29" s="12"/>
    </row>
    <row r="30" ht="15.75" customHeight="1">
      <c r="D30" s="12"/>
      <c r="E30" s="12"/>
      <c r="F30" s="21"/>
      <c r="G30" s="21"/>
    </row>
    <row r="31" ht="15.75" customHeight="1">
      <c r="D31" s="12"/>
      <c r="E31" s="12"/>
      <c r="F31" s="21"/>
      <c r="G31" s="21"/>
    </row>
    <row r="32" ht="15.75" customHeight="1">
      <c r="D32" s="12"/>
      <c r="E32" s="12"/>
      <c r="F32" s="21"/>
      <c r="G32" s="21"/>
    </row>
    <row r="33" ht="15.75" customHeight="1">
      <c r="D33" s="12"/>
      <c r="E33" s="12"/>
      <c r="F33" s="21"/>
      <c r="G33" s="21"/>
    </row>
    <row r="34" ht="15.75" customHeight="1">
      <c r="D34" s="12"/>
      <c r="E34" s="12"/>
      <c r="F34" s="21"/>
      <c r="G34" s="21"/>
    </row>
    <row r="35" ht="15.75" customHeight="1">
      <c r="D35" s="12"/>
      <c r="E35" s="12"/>
      <c r="F35" s="21"/>
      <c r="G35" s="21"/>
    </row>
    <row r="36" ht="15.75" customHeight="1">
      <c r="D36" s="12"/>
      <c r="E36" s="12"/>
      <c r="F36" s="12"/>
    </row>
    <row r="37" ht="15.75" customHeight="1">
      <c r="D37" s="12"/>
      <c r="E37" s="12"/>
      <c r="F37" s="1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D2"/>
    <mergeCell ref="G2:J2"/>
    <mergeCell ref="N2:Q2"/>
    <mergeCell ref="O3:R3"/>
    <mergeCell ref="AA14:AB1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11.57"/>
    <col customWidth="1" min="3" max="3" width="10.0"/>
    <col customWidth="1" min="4" max="4" width="29.43"/>
    <col customWidth="1" min="5" max="5" width="29.29"/>
    <col customWidth="1" min="6" max="26" width="8.71"/>
  </cols>
  <sheetData>
    <row r="1">
      <c r="A1" s="5" t="s">
        <v>247</v>
      </c>
      <c r="B1" s="5" t="s">
        <v>248</v>
      </c>
      <c r="C1" s="5" t="s">
        <v>249</v>
      </c>
      <c r="D1" s="5" t="s">
        <v>250</v>
      </c>
      <c r="E1" s="5" t="s">
        <v>251</v>
      </c>
    </row>
    <row r="2">
      <c r="A2" s="7" t="s">
        <v>252</v>
      </c>
      <c r="B2" s="7"/>
      <c r="C2" s="7"/>
      <c r="D2" s="31"/>
      <c r="E2" s="7"/>
    </row>
    <row r="3">
      <c r="A3" s="7" t="s">
        <v>253</v>
      </c>
      <c r="B3" s="7"/>
      <c r="C3" s="7"/>
      <c r="D3" s="31"/>
      <c r="E3" s="7"/>
    </row>
    <row r="4">
      <c r="A4" s="7" t="s">
        <v>254</v>
      </c>
      <c r="B4" s="7"/>
      <c r="C4" s="7"/>
      <c r="D4" s="31"/>
      <c r="E4" s="7"/>
    </row>
    <row r="5">
      <c r="A5" s="7" t="s">
        <v>255</v>
      </c>
      <c r="B5" s="7"/>
      <c r="C5" s="7"/>
      <c r="D5" s="31"/>
      <c r="E5" s="7"/>
    </row>
    <row r="6">
      <c r="A6" s="7" t="s">
        <v>256</v>
      </c>
      <c r="B6" s="7"/>
      <c r="C6" s="7"/>
      <c r="D6" s="31"/>
      <c r="E6" s="7"/>
    </row>
    <row r="7">
      <c r="A7" s="7" t="s">
        <v>257</v>
      </c>
      <c r="B7" s="7"/>
      <c r="C7" s="7"/>
      <c r="D7" s="31"/>
      <c r="E7" s="7"/>
    </row>
    <row r="8">
      <c r="A8" s="7" t="s">
        <v>258</v>
      </c>
      <c r="B8" s="7"/>
      <c r="C8" s="7"/>
      <c r="D8" s="31"/>
      <c r="E8" s="7"/>
    </row>
    <row r="9">
      <c r="A9" s="7" t="s">
        <v>259</v>
      </c>
      <c r="B9" s="7"/>
      <c r="C9" s="7"/>
      <c r="D9" s="31"/>
      <c r="E9" s="7"/>
    </row>
    <row r="10">
      <c r="A10" s="7" t="s">
        <v>260</v>
      </c>
      <c r="B10" s="7"/>
      <c r="C10" s="7"/>
      <c r="D10" s="31"/>
      <c r="E10" s="7"/>
    </row>
    <row r="11">
      <c r="A11" s="7" t="s">
        <v>261</v>
      </c>
      <c r="B11" s="7"/>
      <c r="C11" s="7"/>
      <c r="D11" s="31"/>
      <c r="E11" s="7"/>
    </row>
    <row r="12">
      <c r="A12" s="7" t="s">
        <v>262</v>
      </c>
      <c r="B12" s="7"/>
      <c r="C12" s="7"/>
      <c r="D12" s="31"/>
      <c r="E12" s="7"/>
    </row>
    <row r="13">
      <c r="A13" s="7" t="s">
        <v>263</v>
      </c>
      <c r="B13" s="7"/>
      <c r="C13" s="7"/>
      <c r="D13" s="31"/>
      <c r="E13" s="7"/>
    </row>
    <row r="14">
      <c r="A14" s="7" t="s">
        <v>264</v>
      </c>
      <c r="B14" s="7"/>
      <c r="C14" s="7"/>
      <c r="D14" s="31"/>
      <c r="E14" s="7"/>
    </row>
    <row r="15">
      <c r="A15" s="7" t="s">
        <v>265</v>
      </c>
      <c r="B15" s="7"/>
      <c r="C15" s="7"/>
      <c r="D15" s="31"/>
      <c r="E15" s="7"/>
    </row>
    <row r="16">
      <c r="A16" s="7" t="s">
        <v>266</v>
      </c>
      <c r="B16" s="7"/>
      <c r="C16" s="7"/>
      <c r="D16" s="31"/>
      <c r="E16" s="7"/>
    </row>
    <row r="17">
      <c r="A17" s="7" t="s">
        <v>267</v>
      </c>
      <c r="B17" s="7"/>
      <c r="C17" s="7"/>
      <c r="D17" s="31"/>
      <c r="E17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6.86"/>
    <col customWidth="1" min="3" max="3" width="22.29"/>
    <col customWidth="1" min="4" max="4" width="12.29"/>
    <col customWidth="1" min="5" max="5" width="8.71"/>
    <col customWidth="1" min="6" max="6" width="15.14"/>
    <col customWidth="1" min="7" max="7" width="8.71"/>
    <col customWidth="1" min="8" max="8" width="19.71"/>
    <col customWidth="1" min="9" max="9" width="34.43"/>
    <col customWidth="1" min="10" max="10" width="25.43"/>
    <col customWidth="1" min="11" max="11" width="15.0"/>
    <col customWidth="1" min="12" max="12" width="13.57"/>
    <col customWidth="1" min="13" max="13" width="12.0"/>
    <col customWidth="1" min="14" max="14" width="26.29"/>
    <col customWidth="1" min="15" max="26" width="8.71"/>
  </cols>
  <sheetData>
    <row r="1">
      <c r="A1" s="4" t="s">
        <v>52</v>
      </c>
      <c r="B1" s="4" t="s">
        <v>53</v>
      </c>
      <c r="C1" s="4" t="s">
        <v>61</v>
      </c>
      <c r="D1" s="4" t="s">
        <v>60</v>
      </c>
    </row>
    <row r="2">
      <c r="A2" s="7" t="s">
        <v>63</v>
      </c>
      <c r="B2" s="7" t="s">
        <v>64</v>
      </c>
      <c r="C2" s="7">
        <v>10000.0</v>
      </c>
      <c r="D2" s="7" t="s">
        <v>68</v>
      </c>
    </row>
    <row r="3">
      <c r="A3" s="7" t="s">
        <v>113</v>
      </c>
      <c r="B3" s="7" t="s">
        <v>64</v>
      </c>
      <c r="C3" s="7">
        <v>10000.0</v>
      </c>
      <c r="D3" s="7" t="s">
        <v>68</v>
      </c>
    </row>
    <row r="4">
      <c r="A4" s="7" t="s">
        <v>81</v>
      </c>
      <c r="B4" s="7" t="s">
        <v>82</v>
      </c>
      <c r="C4" s="7">
        <v>17000.0</v>
      </c>
      <c r="D4" s="7" t="s">
        <v>85</v>
      </c>
    </row>
    <row r="5">
      <c r="A5" s="7" t="s">
        <v>116</v>
      </c>
      <c r="B5" s="7" t="s">
        <v>82</v>
      </c>
      <c r="C5" s="7">
        <v>17000.0</v>
      </c>
      <c r="D5" s="7" t="s">
        <v>85</v>
      </c>
      <c r="E5" s="32"/>
    </row>
    <row r="6">
      <c r="A6" s="7" t="s">
        <v>91</v>
      </c>
      <c r="B6" s="7" t="s">
        <v>92</v>
      </c>
      <c r="C6" s="7">
        <v>20000.0</v>
      </c>
      <c r="D6" s="7" t="s">
        <v>95</v>
      </c>
      <c r="E6" s="32"/>
      <c r="H6" s="4" t="s">
        <v>268</v>
      </c>
      <c r="I6" s="7"/>
      <c r="J6" s="7"/>
    </row>
    <row r="7">
      <c r="A7" s="7" t="s">
        <v>109</v>
      </c>
      <c r="B7" s="7" t="s">
        <v>110</v>
      </c>
      <c r="C7" s="7">
        <v>20000.0</v>
      </c>
      <c r="D7" s="7" t="s">
        <v>75</v>
      </c>
      <c r="H7" s="4" t="s">
        <v>269</v>
      </c>
      <c r="I7" s="7"/>
      <c r="J7" s="7"/>
    </row>
    <row r="8">
      <c r="A8" s="7" t="s">
        <v>122</v>
      </c>
      <c r="B8" s="7" t="s">
        <v>110</v>
      </c>
      <c r="C8" s="7">
        <v>20000.0</v>
      </c>
      <c r="D8" s="7" t="s">
        <v>75</v>
      </c>
      <c r="H8" s="4" t="s">
        <v>270</v>
      </c>
      <c r="I8" s="7"/>
      <c r="J8" s="7"/>
    </row>
    <row r="9">
      <c r="A9" s="7" t="s">
        <v>70</v>
      </c>
      <c r="B9" s="7" t="s">
        <v>71</v>
      </c>
      <c r="C9" s="7">
        <v>23000.0</v>
      </c>
      <c r="D9" s="7" t="s">
        <v>75</v>
      </c>
      <c r="H9" s="4" t="s">
        <v>271</v>
      </c>
      <c r="I9" s="7"/>
      <c r="J9" s="7"/>
    </row>
    <row r="10">
      <c r="A10" s="7" t="s">
        <v>114</v>
      </c>
      <c r="B10" s="7" t="s">
        <v>71</v>
      </c>
      <c r="C10" s="7">
        <v>23000.0</v>
      </c>
      <c r="D10" s="7" t="s">
        <v>75</v>
      </c>
      <c r="H10" s="4" t="s">
        <v>272</v>
      </c>
      <c r="I10" s="7"/>
      <c r="J10" s="7"/>
    </row>
    <row r="11">
      <c r="A11" s="7" t="s">
        <v>86</v>
      </c>
      <c r="B11" s="7" t="s">
        <v>87</v>
      </c>
      <c r="C11" s="7">
        <v>26000.0</v>
      </c>
      <c r="D11" s="7" t="s">
        <v>85</v>
      </c>
      <c r="H11" s="4" t="s">
        <v>273</v>
      </c>
      <c r="I11" s="7"/>
      <c r="J11" s="7"/>
    </row>
    <row r="12">
      <c r="A12" s="7" t="s">
        <v>117</v>
      </c>
      <c r="B12" s="7" t="s">
        <v>87</v>
      </c>
      <c r="C12" s="7">
        <v>26000.0</v>
      </c>
      <c r="D12" s="7" t="s">
        <v>85</v>
      </c>
      <c r="H12" s="4" t="s">
        <v>274</v>
      </c>
      <c r="I12" s="7"/>
      <c r="J12" s="7"/>
    </row>
    <row r="13">
      <c r="A13" s="7" t="s">
        <v>76</v>
      </c>
      <c r="B13" s="7" t="s">
        <v>77</v>
      </c>
      <c r="C13" s="7">
        <v>27000.0</v>
      </c>
      <c r="D13" s="7" t="s">
        <v>68</v>
      </c>
      <c r="H13" s="4" t="s">
        <v>275</v>
      </c>
      <c r="I13" s="25"/>
      <c r="J13" s="7"/>
    </row>
    <row r="14">
      <c r="A14" s="7" t="s">
        <v>115</v>
      </c>
      <c r="B14" s="7" t="s">
        <v>77</v>
      </c>
      <c r="C14" s="7">
        <v>27000.0</v>
      </c>
      <c r="D14" s="7" t="s">
        <v>68</v>
      </c>
      <c r="H14" s="4" t="s">
        <v>276</v>
      </c>
      <c r="I14" s="7"/>
      <c r="J14" s="7"/>
    </row>
    <row r="15">
      <c r="A15" s="7" t="s">
        <v>118</v>
      </c>
      <c r="B15" s="7" t="s">
        <v>92</v>
      </c>
      <c r="C15" s="7">
        <v>30000.0</v>
      </c>
      <c r="D15" s="7" t="s">
        <v>95</v>
      </c>
      <c r="H15" s="4" t="s">
        <v>277</v>
      </c>
      <c r="I15" s="7"/>
      <c r="J15" s="7"/>
    </row>
    <row r="16">
      <c r="A16" s="7" t="s">
        <v>96</v>
      </c>
      <c r="B16" s="7" t="s">
        <v>97</v>
      </c>
      <c r="C16" s="7">
        <v>34000.0</v>
      </c>
      <c r="D16" s="7" t="s">
        <v>95</v>
      </c>
      <c r="H16" s="4" t="s">
        <v>278</v>
      </c>
      <c r="I16" s="7"/>
      <c r="J16" s="7"/>
    </row>
    <row r="17">
      <c r="A17" s="7" t="s">
        <v>119</v>
      </c>
      <c r="B17" s="7" t="s">
        <v>97</v>
      </c>
      <c r="C17" s="7">
        <v>34000.0</v>
      </c>
      <c r="D17" s="7" t="s">
        <v>95</v>
      </c>
    </row>
    <row r="18">
      <c r="A18" s="7" t="s">
        <v>105</v>
      </c>
      <c r="B18" s="7" t="s">
        <v>106</v>
      </c>
      <c r="C18" s="7">
        <v>36000.0</v>
      </c>
      <c r="D18" s="7" t="s">
        <v>68</v>
      </c>
    </row>
    <row r="19">
      <c r="A19" s="7" t="s">
        <v>121</v>
      </c>
      <c r="B19" s="7" t="s">
        <v>106</v>
      </c>
      <c r="C19" s="7">
        <v>36000.0</v>
      </c>
      <c r="D19" s="7" t="s">
        <v>68</v>
      </c>
    </row>
    <row r="20">
      <c r="A20" s="7" t="s">
        <v>100</v>
      </c>
      <c r="B20" s="7" t="s">
        <v>101</v>
      </c>
      <c r="C20" s="7">
        <v>70000.0</v>
      </c>
      <c r="D20" s="7" t="s">
        <v>104</v>
      </c>
      <c r="H20" s="5" t="s">
        <v>279</v>
      </c>
      <c r="I20" s="5" t="s">
        <v>280</v>
      </c>
      <c r="J20" s="5" t="s">
        <v>280</v>
      </c>
    </row>
    <row r="21" ht="15.75" customHeight="1">
      <c r="A21" s="7" t="s">
        <v>120</v>
      </c>
      <c r="B21" s="7" t="s">
        <v>101</v>
      </c>
      <c r="C21" s="7">
        <v>60000.0</v>
      </c>
      <c r="D21" s="7" t="s">
        <v>104</v>
      </c>
      <c r="H21" s="24">
        <v>0.9</v>
      </c>
      <c r="I21" s="7"/>
      <c r="J21" s="7"/>
    </row>
    <row r="22" ht="15.75" customHeight="1">
      <c r="H22" s="24">
        <v>0.7</v>
      </c>
      <c r="I22" s="7"/>
      <c r="J22" s="7"/>
    </row>
    <row r="23" ht="15.75" customHeight="1">
      <c r="H23" s="24">
        <v>0.5</v>
      </c>
      <c r="I23" s="7"/>
      <c r="J23" s="7"/>
    </row>
    <row r="24" ht="15.75" customHeight="1">
      <c r="H24" s="24">
        <v>0.3</v>
      </c>
      <c r="I24" s="7"/>
      <c r="J24" s="7"/>
    </row>
    <row r="25" ht="15.75" customHeight="1">
      <c r="A25" s="7" t="s">
        <v>281</v>
      </c>
      <c r="B25" s="7" t="s">
        <v>282</v>
      </c>
      <c r="D25" s="10" t="s">
        <v>283</v>
      </c>
      <c r="H25" s="24">
        <v>0.98</v>
      </c>
      <c r="I25" s="7"/>
      <c r="J25" s="7"/>
    </row>
    <row r="26" ht="15.75" customHeight="1">
      <c r="A26" s="7" t="s">
        <v>284</v>
      </c>
      <c r="B26" s="7" t="s">
        <v>285</v>
      </c>
      <c r="D26" s="10" t="s">
        <v>286</v>
      </c>
    </row>
    <row r="27" ht="15.75" customHeight="1">
      <c r="A27" s="7" t="s">
        <v>287</v>
      </c>
      <c r="B27" s="7" t="s">
        <v>288</v>
      </c>
    </row>
    <row r="28" ht="15.75" customHeight="1">
      <c r="A28" s="7" t="s">
        <v>289</v>
      </c>
      <c r="B28" s="7" t="s">
        <v>290</v>
      </c>
    </row>
    <row r="29" ht="15.75" customHeight="1">
      <c r="A29" s="7" t="s">
        <v>291</v>
      </c>
      <c r="B29" s="7" t="s">
        <v>292</v>
      </c>
      <c r="C29" s="7">
        <v>10.0</v>
      </c>
    </row>
    <row r="30" ht="15.75" customHeight="1">
      <c r="C30" s="7">
        <v>20.0</v>
      </c>
    </row>
    <row r="31" ht="15.75" customHeight="1">
      <c r="C31" s="7">
        <v>2.0</v>
      </c>
    </row>
    <row r="32" ht="15.75" customHeight="1">
      <c r="C32" s="7"/>
      <c r="D32" s="33" t="s">
        <v>293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>
      <c r="L47" s="34"/>
      <c r="M47" s="34"/>
      <c r="N47" s="34"/>
    </row>
    <row r="48" ht="15.75" customHeight="1"/>
    <row r="49" ht="15.75" customHeight="1">
      <c r="H49" s="34"/>
      <c r="I49" s="34"/>
      <c r="J49" s="34"/>
    </row>
    <row r="50" ht="15.75" customHeight="1">
      <c r="H50" s="34"/>
      <c r="I50" s="34"/>
      <c r="J50" s="34"/>
    </row>
    <row r="51" ht="15.75" customHeight="1">
      <c r="K51" s="34"/>
      <c r="L51" s="10" t="s">
        <v>294</v>
      </c>
    </row>
    <row r="52" ht="15.75" customHeight="1">
      <c r="K52" s="34"/>
      <c r="L52" s="34" t="s">
        <v>295</v>
      </c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>
      <c r="B67" s="10">
        <v>1.0</v>
      </c>
    </row>
    <row r="68" ht="15.75" customHeight="1">
      <c r="B68" s="10">
        <v>2.0</v>
      </c>
    </row>
    <row r="69" ht="15.75" customHeight="1"/>
    <row r="70" ht="15.75" customHeight="1">
      <c r="B70" s="10">
        <v>3.0</v>
      </c>
    </row>
    <row r="71" ht="15.75" customHeight="1">
      <c r="B71" s="10">
        <v>4.0</v>
      </c>
    </row>
    <row r="72" ht="15.75" customHeight="1">
      <c r="B72" s="10">
        <v>6.0</v>
      </c>
    </row>
    <row r="73" ht="15.75" customHeight="1">
      <c r="B73" s="10">
        <v>7.0</v>
      </c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13.14"/>
    <col customWidth="1" min="3" max="3" width="14.29"/>
    <col customWidth="1" min="4" max="4" width="16.71"/>
    <col customWidth="1" min="5" max="5" width="8.71"/>
    <col customWidth="1" min="6" max="6" width="19.86"/>
    <col customWidth="1" min="7" max="8" width="8.71"/>
    <col customWidth="1" min="9" max="9" width="14.29"/>
    <col customWidth="1" min="10" max="10" width="14.0"/>
    <col customWidth="1" min="11" max="11" width="2.43"/>
    <col customWidth="1" min="12" max="12" width="3.0"/>
    <col customWidth="1" min="13" max="13" width="65.0"/>
    <col customWidth="1" min="14" max="14" width="15.43"/>
    <col customWidth="1" min="15" max="15" width="27.71"/>
    <col customWidth="1" min="16" max="16" width="52.43"/>
    <col customWidth="1" min="17" max="17" width="13.14"/>
    <col customWidth="1" min="18" max="18" width="13.71"/>
    <col customWidth="1" min="19" max="19" width="10.43"/>
    <col customWidth="1" min="20" max="26" width="8.71"/>
  </cols>
  <sheetData>
    <row r="1">
      <c r="A1" s="5" t="s">
        <v>212</v>
      </c>
      <c r="B1" s="5" t="s">
        <v>296</v>
      </c>
      <c r="C1" s="5" t="s">
        <v>297</v>
      </c>
      <c r="D1" s="5" t="s">
        <v>298</v>
      </c>
      <c r="E1" s="5" t="s">
        <v>299</v>
      </c>
      <c r="F1" s="5" t="s">
        <v>300</v>
      </c>
      <c r="G1" s="5" t="s">
        <v>301</v>
      </c>
      <c r="H1" s="5" t="s">
        <v>302</v>
      </c>
      <c r="I1" s="5" t="s">
        <v>303</v>
      </c>
      <c r="J1" s="5" t="s">
        <v>217</v>
      </c>
    </row>
    <row r="2">
      <c r="A2" s="7" t="s">
        <v>219</v>
      </c>
      <c r="B2" s="7" t="s">
        <v>304</v>
      </c>
      <c r="C2" s="7" t="s">
        <v>305</v>
      </c>
      <c r="D2" s="7" t="s">
        <v>306</v>
      </c>
      <c r="E2" s="7" t="s">
        <v>307</v>
      </c>
      <c r="F2" s="7">
        <v>10048.018577974928</v>
      </c>
      <c r="G2" s="7">
        <v>86.41635468954338</v>
      </c>
      <c r="H2" s="7">
        <v>132.71257072408096</v>
      </c>
      <c r="I2" s="7">
        <v>86.5653072785442</v>
      </c>
      <c r="J2" s="7">
        <v>10353.712810667097</v>
      </c>
    </row>
    <row r="3">
      <c r="A3" s="7" t="s">
        <v>220</v>
      </c>
      <c r="B3" s="7" t="s">
        <v>308</v>
      </c>
      <c r="C3" s="7" t="s">
        <v>309</v>
      </c>
      <c r="D3" s="7" t="s">
        <v>310</v>
      </c>
      <c r="E3" s="7" t="s">
        <v>311</v>
      </c>
      <c r="F3" s="7">
        <v>7481.136042581108</v>
      </c>
      <c r="G3" s="7">
        <v>67.78261652440656</v>
      </c>
      <c r="H3" s="7">
        <v>148.1201167557526</v>
      </c>
      <c r="I3" s="7">
        <v>64.44390389186884</v>
      </c>
      <c r="J3" s="7">
        <v>7761.482679753137</v>
      </c>
      <c r="M3" s="35" t="s">
        <v>312</v>
      </c>
      <c r="N3" s="25"/>
      <c r="O3" s="12"/>
    </row>
    <row r="4">
      <c r="A4" s="7" t="s">
        <v>221</v>
      </c>
      <c r="B4" s="7" t="s">
        <v>313</v>
      </c>
      <c r="C4" s="7" t="s">
        <v>314</v>
      </c>
      <c r="D4" s="7" t="s">
        <v>315</v>
      </c>
      <c r="E4" s="7" t="s">
        <v>307</v>
      </c>
      <c r="F4" s="7">
        <v>4351.956342812457</v>
      </c>
      <c r="G4" s="7">
        <v>87.96351238115714</v>
      </c>
      <c r="H4" s="7">
        <v>205.6360703232586</v>
      </c>
      <c r="I4" s="7">
        <v>93.37718188783965</v>
      </c>
      <c r="J4" s="7">
        <v>4738.933107404711</v>
      </c>
      <c r="M4" s="35" t="s">
        <v>316</v>
      </c>
      <c r="N4" s="25"/>
      <c r="O4" s="12"/>
    </row>
    <row r="5">
      <c r="A5" s="7" t="s">
        <v>222</v>
      </c>
      <c r="B5" s="7" t="s">
        <v>304</v>
      </c>
      <c r="C5" s="7" t="s">
        <v>317</v>
      </c>
      <c r="D5" s="7" t="s">
        <v>318</v>
      </c>
      <c r="E5" s="7" t="s">
        <v>311</v>
      </c>
      <c r="F5" s="7">
        <v>1670.013092060904</v>
      </c>
      <c r="G5" s="7">
        <v>62.1115119768903</v>
      </c>
      <c r="H5" s="7">
        <v>138.2054559564626</v>
      </c>
      <c r="I5" s="7">
        <v>92.94810717775627</v>
      </c>
      <c r="J5" s="7">
        <v>1963.2781671720134</v>
      </c>
      <c r="M5" s="35" t="s">
        <v>319</v>
      </c>
      <c r="N5" s="7"/>
      <c r="O5" s="12"/>
    </row>
    <row r="6">
      <c r="A6" s="7" t="s">
        <v>223</v>
      </c>
      <c r="B6" s="7" t="s">
        <v>313</v>
      </c>
      <c r="C6" s="7" t="s">
        <v>320</v>
      </c>
      <c r="D6" s="7" t="s">
        <v>318</v>
      </c>
      <c r="E6" s="7" t="s">
        <v>321</v>
      </c>
      <c r="F6" s="7">
        <v>7085.579744777146</v>
      </c>
      <c r="G6" s="7">
        <v>76.53691459030625</v>
      </c>
      <c r="H6" s="7">
        <v>248.4506686642025</v>
      </c>
      <c r="I6" s="7">
        <v>101.5438917044439</v>
      </c>
      <c r="J6" s="7">
        <v>7512.111219736098</v>
      </c>
      <c r="M6" s="35" t="s">
        <v>322</v>
      </c>
      <c r="N6" s="7"/>
      <c r="O6" s="12"/>
    </row>
    <row r="7">
      <c r="A7" s="7" t="s">
        <v>224</v>
      </c>
      <c r="B7" s="7" t="s">
        <v>304</v>
      </c>
      <c r="C7" s="7" t="s">
        <v>323</v>
      </c>
      <c r="D7" s="7" t="s">
        <v>324</v>
      </c>
      <c r="E7" s="7" t="s">
        <v>307</v>
      </c>
      <c r="F7" s="7">
        <v>1406.730126958992</v>
      </c>
      <c r="G7" s="7">
        <v>62.929117485712005</v>
      </c>
      <c r="H7" s="7">
        <v>146.25716546051413</v>
      </c>
      <c r="I7" s="7">
        <v>60.813045226200074</v>
      </c>
      <c r="J7" s="7">
        <v>1676.7294551314183</v>
      </c>
      <c r="M7" s="35" t="s">
        <v>325</v>
      </c>
      <c r="N7" s="7"/>
      <c r="O7" s="12"/>
      <c r="T7" s="10" t="s">
        <v>326</v>
      </c>
    </row>
    <row r="8">
      <c r="A8" s="7" t="s">
        <v>223</v>
      </c>
      <c r="B8" s="7" t="s">
        <v>313</v>
      </c>
      <c r="C8" s="7" t="s">
        <v>320</v>
      </c>
      <c r="D8" s="7" t="s">
        <v>327</v>
      </c>
      <c r="E8" s="7" t="s">
        <v>328</v>
      </c>
      <c r="F8" s="7">
        <v>8263.066757757604</v>
      </c>
      <c r="G8" s="7">
        <v>73.56482540931343</v>
      </c>
      <c r="H8" s="7">
        <v>123.53882036006938</v>
      </c>
      <c r="I8" s="7">
        <v>108.00868197910027</v>
      </c>
      <c r="J8" s="7">
        <v>8568.179085506086</v>
      </c>
      <c r="M8" s="35" t="s">
        <v>329</v>
      </c>
      <c r="N8" s="7"/>
      <c r="O8" s="12"/>
    </row>
    <row r="9">
      <c r="A9" s="7" t="s">
        <v>226</v>
      </c>
      <c r="B9" s="7" t="s">
        <v>313</v>
      </c>
      <c r="C9" s="7" t="s">
        <v>330</v>
      </c>
      <c r="D9" s="7" t="s">
        <v>331</v>
      </c>
      <c r="E9" s="7" t="s">
        <v>328</v>
      </c>
      <c r="F9" s="7">
        <v>6895.00006226419</v>
      </c>
      <c r="G9" s="7">
        <v>85.22885158926323</v>
      </c>
      <c r="H9" s="7">
        <v>132.3470104444406</v>
      </c>
      <c r="I9" s="7">
        <v>88.37992891177981</v>
      </c>
      <c r="J9" s="7">
        <v>7200.9558532096735</v>
      </c>
      <c r="M9" s="35" t="s">
        <v>332</v>
      </c>
      <c r="N9" s="7"/>
      <c r="O9" s="12"/>
      <c r="Q9" s="10">
        <v>10000.0</v>
      </c>
    </row>
    <row r="10">
      <c r="A10" s="7" t="s">
        <v>228</v>
      </c>
      <c r="B10" s="7" t="s">
        <v>313</v>
      </c>
      <c r="C10" s="7" t="s">
        <v>333</v>
      </c>
      <c r="D10" s="7" t="s">
        <v>334</v>
      </c>
      <c r="E10" s="7" t="s">
        <v>307</v>
      </c>
      <c r="F10" s="7">
        <v>2150.831878147862</v>
      </c>
      <c r="G10" s="7">
        <v>76.39199142631807</v>
      </c>
      <c r="H10" s="7">
        <v>217.5741390619357</v>
      </c>
      <c r="I10" s="7">
        <v>72.98065605501706</v>
      </c>
      <c r="J10" s="7">
        <v>2517.7786646911322</v>
      </c>
      <c r="M10" s="35" t="s">
        <v>335</v>
      </c>
      <c r="N10" s="25"/>
      <c r="O10" s="12"/>
    </row>
    <row r="11">
      <c r="A11" s="7" t="s">
        <v>229</v>
      </c>
      <c r="B11" s="7" t="s">
        <v>308</v>
      </c>
      <c r="C11" s="7" t="s">
        <v>336</v>
      </c>
      <c r="D11" s="7" t="s">
        <v>337</v>
      </c>
      <c r="E11" s="7" t="s">
        <v>328</v>
      </c>
      <c r="F11" s="7">
        <v>3710.6854836109756</v>
      </c>
      <c r="G11" s="7">
        <v>93.6623332867433</v>
      </c>
      <c r="H11" s="7">
        <v>121.05378591889207</v>
      </c>
      <c r="I11" s="7">
        <v>65.89701790526429</v>
      </c>
      <c r="J11" s="7">
        <v>3991.2986207218755</v>
      </c>
      <c r="M11" s="35" t="s">
        <v>338</v>
      </c>
      <c r="N11" s="7"/>
      <c r="O11" s="12"/>
    </row>
    <row r="12">
      <c r="A12" s="7" t="s">
        <v>231</v>
      </c>
      <c r="B12" s="7" t="s">
        <v>313</v>
      </c>
      <c r="C12" s="7" t="s">
        <v>333</v>
      </c>
      <c r="D12" s="7" t="s">
        <v>315</v>
      </c>
      <c r="E12" s="7" t="s">
        <v>307</v>
      </c>
      <c r="F12" s="7">
        <v>1398.3445631709806</v>
      </c>
      <c r="G12" s="7">
        <v>67.48551103979686</v>
      </c>
      <c r="H12" s="7">
        <v>186.3469145665357</v>
      </c>
      <c r="I12" s="7">
        <v>71.91672998835975</v>
      </c>
      <c r="J12" s="7">
        <v>1724.0937187656727</v>
      </c>
      <c r="M12" s="35" t="s">
        <v>339</v>
      </c>
      <c r="N12" s="7"/>
      <c r="O12" s="12"/>
    </row>
    <row r="13">
      <c r="A13" s="7" t="s">
        <v>233</v>
      </c>
      <c r="B13" s="7" t="s">
        <v>308</v>
      </c>
      <c r="C13" s="7" t="s">
        <v>317</v>
      </c>
      <c r="D13" s="7" t="s">
        <v>340</v>
      </c>
      <c r="E13" s="7" t="s">
        <v>321</v>
      </c>
      <c r="F13" s="7">
        <v>8828.280619615838</v>
      </c>
      <c r="G13" s="7">
        <v>56.43216166567133</v>
      </c>
      <c r="H13" s="7">
        <v>211.5573249302915</v>
      </c>
      <c r="I13" s="7">
        <v>78.61831261442872</v>
      </c>
      <c r="J13" s="7">
        <v>9174.888418826227</v>
      </c>
      <c r="M13" s="35" t="s">
        <v>341</v>
      </c>
      <c r="N13" s="7"/>
      <c r="O13" s="12"/>
    </row>
    <row r="14">
      <c r="A14" s="7" t="s">
        <v>235</v>
      </c>
      <c r="B14" s="7" t="s">
        <v>313</v>
      </c>
      <c r="C14" s="7" t="s">
        <v>342</v>
      </c>
      <c r="D14" s="7" t="s">
        <v>343</v>
      </c>
      <c r="E14" s="7" t="s">
        <v>328</v>
      </c>
      <c r="F14" s="7">
        <v>10932.219165798746</v>
      </c>
      <c r="G14" s="7">
        <v>86.78012979462814</v>
      </c>
      <c r="H14" s="7">
        <v>159.56133522318822</v>
      </c>
      <c r="I14" s="7">
        <v>64.99051266608258</v>
      </c>
      <c r="J14" s="7">
        <v>11243.551143482646</v>
      </c>
    </row>
    <row r="15">
      <c r="A15" s="7" t="s">
        <v>221</v>
      </c>
      <c r="B15" s="7" t="s">
        <v>313</v>
      </c>
      <c r="C15" s="7" t="s">
        <v>314</v>
      </c>
      <c r="D15" s="7" t="s">
        <v>344</v>
      </c>
      <c r="E15" s="7" t="s">
        <v>328</v>
      </c>
      <c r="F15" s="7">
        <v>1087.9890857031141</v>
      </c>
      <c r="G15" s="7">
        <v>50.44721374578977</v>
      </c>
      <c r="H15" s="7">
        <v>236.79518064505993</v>
      </c>
      <c r="I15" s="7">
        <v>85.77211869797358</v>
      </c>
      <c r="J15" s="7">
        <v>1461.0035987919373</v>
      </c>
    </row>
    <row r="16">
      <c r="A16" s="7" t="s">
        <v>238</v>
      </c>
      <c r="B16" s="7" t="s">
        <v>313</v>
      </c>
      <c r="C16" s="7" t="s">
        <v>345</v>
      </c>
      <c r="D16" s="7" t="s">
        <v>346</v>
      </c>
      <c r="E16" s="7" t="s">
        <v>311</v>
      </c>
      <c r="F16" s="7">
        <v>1938.8695976983927</v>
      </c>
      <c r="G16" s="7">
        <v>54.78269664833362</v>
      </c>
      <c r="H16" s="7">
        <v>184.80669394455032</v>
      </c>
      <c r="I16" s="7">
        <v>82.00129395874616</v>
      </c>
      <c r="J16" s="7">
        <v>2260.460282250023</v>
      </c>
      <c r="Q16" s="7" t="s">
        <v>304</v>
      </c>
      <c r="S16" s="7" t="s">
        <v>305</v>
      </c>
    </row>
    <row r="17">
      <c r="A17" s="7" t="s">
        <v>240</v>
      </c>
      <c r="B17" s="7" t="s">
        <v>313</v>
      </c>
      <c r="C17" s="7" t="s">
        <v>342</v>
      </c>
      <c r="D17" s="7" t="s">
        <v>347</v>
      </c>
      <c r="E17" s="7" t="s">
        <v>321</v>
      </c>
      <c r="F17" s="7">
        <v>8330.666985260208</v>
      </c>
      <c r="G17" s="7">
        <v>79.01220976968212</v>
      </c>
      <c r="H17" s="7">
        <v>118.69655335554543</v>
      </c>
      <c r="I17" s="7">
        <v>76.90805480086321</v>
      </c>
      <c r="J17" s="7">
        <v>8605.283803186298</v>
      </c>
      <c r="M17" s="35" t="s">
        <v>296</v>
      </c>
      <c r="N17" s="7" t="s">
        <v>313</v>
      </c>
      <c r="Q17" s="7" t="s">
        <v>308</v>
      </c>
      <c r="S17" s="7" t="s">
        <v>309</v>
      </c>
    </row>
    <row r="18">
      <c r="A18" s="7" t="s">
        <v>242</v>
      </c>
      <c r="B18" s="7" t="s">
        <v>313</v>
      </c>
      <c r="C18" s="7" t="s">
        <v>336</v>
      </c>
      <c r="D18" s="7" t="s">
        <v>310</v>
      </c>
      <c r="E18" s="7" t="s">
        <v>311</v>
      </c>
      <c r="F18" s="7">
        <v>3524.832171343562</v>
      </c>
      <c r="G18" s="7">
        <v>65.40521900941546</v>
      </c>
      <c r="H18" s="7">
        <v>195.63751443433242</v>
      </c>
      <c r="I18" s="7">
        <v>81.33060366193621</v>
      </c>
      <c r="J18" s="7">
        <v>3867.205508449246</v>
      </c>
      <c r="M18" s="35" t="s">
        <v>348</v>
      </c>
      <c r="N18" s="7" t="s">
        <v>314</v>
      </c>
      <c r="Q18" s="7" t="s">
        <v>313</v>
      </c>
      <c r="S18" s="7" t="s">
        <v>314</v>
      </c>
    </row>
    <row r="19">
      <c r="A19" s="7" t="s">
        <v>244</v>
      </c>
      <c r="B19" s="7" t="s">
        <v>304</v>
      </c>
      <c r="C19" s="7" t="s">
        <v>345</v>
      </c>
      <c r="D19" s="7" t="s">
        <v>349</v>
      </c>
      <c r="E19" s="7" t="s">
        <v>321</v>
      </c>
      <c r="F19" s="7">
        <v>2692.7247585798686</v>
      </c>
      <c r="G19" s="7">
        <v>75.25229437636682</v>
      </c>
      <c r="H19" s="7">
        <v>113.11702568913898</v>
      </c>
      <c r="I19" s="7">
        <v>90.43501608744114</v>
      </c>
      <c r="J19" s="7">
        <v>2971.529094732816</v>
      </c>
      <c r="M19" s="35" t="s">
        <v>299</v>
      </c>
      <c r="N19" s="7" t="s">
        <v>328</v>
      </c>
      <c r="Q19" s="7"/>
      <c r="S19" s="7" t="s">
        <v>317</v>
      </c>
    </row>
    <row r="20">
      <c r="A20" s="7" t="s">
        <v>246</v>
      </c>
      <c r="B20" s="7" t="s">
        <v>304</v>
      </c>
      <c r="C20" s="7" t="s">
        <v>336</v>
      </c>
      <c r="D20" s="7" t="s">
        <v>310</v>
      </c>
      <c r="E20" s="7" t="s">
        <v>311</v>
      </c>
      <c r="F20" s="7">
        <v>2686.558247981912</v>
      </c>
      <c r="G20" s="7">
        <v>88.01244167675078</v>
      </c>
      <c r="H20" s="7">
        <v>180.9031246204238</v>
      </c>
      <c r="I20" s="7">
        <v>62.83139904019861</v>
      </c>
      <c r="J20" s="7">
        <v>3018.305213319285</v>
      </c>
      <c r="M20" s="35" t="s">
        <v>217</v>
      </c>
      <c r="N20" s="7"/>
      <c r="S20" s="7" t="s">
        <v>320</v>
      </c>
    </row>
    <row r="21" ht="15.75" customHeight="1">
      <c r="A21" s="7" t="s">
        <v>350</v>
      </c>
      <c r="B21" s="7" t="s">
        <v>304</v>
      </c>
      <c r="C21" s="7" t="s">
        <v>333</v>
      </c>
      <c r="D21" s="7" t="s">
        <v>351</v>
      </c>
      <c r="E21" s="7" t="s">
        <v>328</v>
      </c>
      <c r="F21" s="7">
        <v>10000.847473814341</v>
      </c>
      <c r="G21" s="7">
        <v>74.75044934828028</v>
      </c>
      <c r="H21" s="7">
        <v>242.87254171196992</v>
      </c>
      <c r="I21" s="7">
        <v>96.91015416021646</v>
      </c>
      <c r="J21" s="7">
        <v>10415.380619034808</v>
      </c>
      <c r="S21" s="7" t="s">
        <v>323</v>
      </c>
    </row>
    <row r="22" ht="15.75" customHeight="1">
      <c r="A22" s="7" t="s">
        <v>352</v>
      </c>
      <c r="B22" s="7" t="s">
        <v>313</v>
      </c>
      <c r="C22" s="7" t="s">
        <v>330</v>
      </c>
      <c r="D22" s="7" t="s">
        <v>353</v>
      </c>
      <c r="E22" s="7" t="s">
        <v>328</v>
      </c>
      <c r="F22" s="7">
        <v>2113.016540701093</v>
      </c>
      <c r="G22" s="7">
        <v>79.57948180849422</v>
      </c>
      <c r="H22" s="7">
        <v>233.80603781622114</v>
      </c>
      <c r="I22" s="7">
        <v>108.14761470509225</v>
      </c>
      <c r="J22" s="7">
        <v>2534.5496750309007</v>
      </c>
      <c r="Q22" s="7" t="s">
        <v>328</v>
      </c>
      <c r="S22" s="7" t="s">
        <v>330</v>
      </c>
    </row>
    <row r="23" ht="15.75" customHeight="1">
      <c r="A23" s="7" t="s">
        <v>354</v>
      </c>
      <c r="B23" s="7" t="s">
        <v>313</v>
      </c>
      <c r="C23" s="7" t="s">
        <v>305</v>
      </c>
      <c r="D23" s="7" t="s">
        <v>355</v>
      </c>
      <c r="E23" s="7" t="s">
        <v>311</v>
      </c>
      <c r="F23" s="7">
        <v>8659.127855812056</v>
      </c>
      <c r="G23" s="7">
        <v>52.08443863296834</v>
      </c>
      <c r="H23" s="7">
        <v>160.51416513159128</v>
      </c>
      <c r="I23" s="7">
        <v>102.70398118335632</v>
      </c>
      <c r="J23" s="7">
        <v>8974.430440759972</v>
      </c>
      <c r="Q23" s="7" t="s">
        <v>321</v>
      </c>
      <c r="S23" s="7" t="s">
        <v>333</v>
      </c>
    </row>
    <row r="24" ht="15.75" customHeight="1">
      <c r="A24" s="7" t="s">
        <v>356</v>
      </c>
      <c r="B24" s="7" t="s">
        <v>313</v>
      </c>
      <c r="C24" s="7" t="s">
        <v>320</v>
      </c>
      <c r="D24" s="7" t="s">
        <v>357</v>
      </c>
      <c r="E24" s="7" t="s">
        <v>328</v>
      </c>
      <c r="F24" s="7">
        <v>11698.408524720237</v>
      </c>
      <c r="G24" s="7">
        <v>52.13364384600926</v>
      </c>
      <c r="H24" s="7">
        <v>139.36905840115492</v>
      </c>
      <c r="I24" s="7">
        <v>81.45599813235931</v>
      </c>
      <c r="J24" s="7">
        <v>11971.36722509976</v>
      </c>
      <c r="Q24" s="7" t="s">
        <v>311</v>
      </c>
      <c r="S24" s="7" t="s">
        <v>336</v>
      </c>
    </row>
    <row r="25" ht="15.75" customHeight="1">
      <c r="A25" s="7" t="s">
        <v>233</v>
      </c>
      <c r="B25" s="7" t="s">
        <v>308</v>
      </c>
      <c r="C25" s="7" t="s">
        <v>317</v>
      </c>
      <c r="D25" s="7" t="s">
        <v>358</v>
      </c>
      <c r="E25" s="7" t="s">
        <v>307</v>
      </c>
      <c r="F25" s="7">
        <v>11771.04082615445</v>
      </c>
      <c r="G25" s="7">
        <v>68.51078348612897</v>
      </c>
      <c r="H25" s="7">
        <v>190.90705585500987</v>
      </c>
      <c r="I25" s="7">
        <v>89.73753483555534</v>
      </c>
      <c r="J25" s="7">
        <v>12120.196200331144</v>
      </c>
      <c r="Q25" s="7" t="s">
        <v>307</v>
      </c>
      <c r="S25" s="7" t="s">
        <v>342</v>
      </c>
    </row>
    <row r="26" ht="15.75" customHeight="1">
      <c r="A26" s="7" t="s">
        <v>359</v>
      </c>
      <c r="B26" s="7" t="s">
        <v>304</v>
      </c>
      <c r="C26" s="7" t="s">
        <v>345</v>
      </c>
      <c r="D26" s="7" t="s">
        <v>360</v>
      </c>
      <c r="E26" s="7" t="s">
        <v>321</v>
      </c>
      <c r="F26" s="7">
        <v>7999.707962062567</v>
      </c>
      <c r="G26" s="7">
        <v>80.81188395047823</v>
      </c>
      <c r="H26" s="7">
        <v>173.6127166411767</v>
      </c>
      <c r="I26" s="7">
        <v>72.48357086213035</v>
      </c>
      <c r="J26" s="7">
        <v>8326.616133516352</v>
      </c>
      <c r="S26" s="7" t="s">
        <v>345</v>
      </c>
    </row>
    <row r="27" ht="15.75" customHeight="1">
      <c r="A27" s="7" t="s">
        <v>361</v>
      </c>
      <c r="B27" s="7" t="s">
        <v>313</v>
      </c>
      <c r="C27" s="7" t="s">
        <v>345</v>
      </c>
      <c r="D27" s="7" t="s">
        <v>362</v>
      </c>
      <c r="E27" s="7" t="s">
        <v>328</v>
      </c>
      <c r="F27" s="7">
        <v>6829.234469204769</v>
      </c>
      <c r="G27" s="7">
        <v>93.79801199578495</v>
      </c>
      <c r="H27" s="7">
        <v>180.64235409996246</v>
      </c>
      <c r="I27" s="7">
        <v>88.67875359219472</v>
      </c>
      <c r="J27" s="7">
        <v>7192.353588892711</v>
      </c>
      <c r="S27" s="7" t="s">
        <v>363</v>
      </c>
    </row>
    <row r="28" ht="15.75" customHeight="1">
      <c r="A28" s="7" t="s">
        <v>364</v>
      </c>
      <c r="B28" s="7" t="s">
        <v>304</v>
      </c>
      <c r="C28" s="7" t="s">
        <v>309</v>
      </c>
      <c r="D28" s="7" t="s">
        <v>353</v>
      </c>
      <c r="E28" s="7" t="s">
        <v>321</v>
      </c>
      <c r="F28" s="7">
        <v>6009.525944144934</v>
      </c>
      <c r="G28" s="7">
        <v>65.89679963714758</v>
      </c>
      <c r="H28" s="7">
        <v>148.01542430186024</v>
      </c>
      <c r="I28" s="7">
        <v>73.17646675722392</v>
      </c>
      <c r="J28" s="7">
        <v>6296.614634841167</v>
      </c>
      <c r="M28" s="36"/>
      <c r="N28" s="36"/>
      <c r="S28" s="7" t="s">
        <v>365</v>
      </c>
    </row>
    <row r="29" ht="15.75" customHeight="1">
      <c r="A29" s="7" t="s">
        <v>366</v>
      </c>
      <c r="B29" s="7" t="s">
        <v>313</v>
      </c>
      <c r="C29" s="7" t="s">
        <v>342</v>
      </c>
      <c r="D29" s="7" t="s">
        <v>344</v>
      </c>
      <c r="E29" s="7" t="s">
        <v>328</v>
      </c>
      <c r="F29" s="7">
        <v>11037.312793008123</v>
      </c>
      <c r="G29" s="7">
        <v>64.70065814689616</v>
      </c>
      <c r="H29" s="7">
        <v>133.19281166429127</v>
      </c>
      <c r="I29" s="7">
        <v>88.86783496996465</v>
      </c>
      <c r="J29" s="7">
        <v>11324.074097789275</v>
      </c>
      <c r="M29" s="36"/>
      <c r="N29" s="36"/>
    </row>
    <row r="30" ht="15.75" customHeight="1">
      <c r="A30" s="7" t="s">
        <v>367</v>
      </c>
      <c r="B30" s="7" t="s">
        <v>313</v>
      </c>
      <c r="C30" s="7" t="s">
        <v>345</v>
      </c>
      <c r="D30" s="7" t="s">
        <v>327</v>
      </c>
      <c r="E30" s="7" t="s">
        <v>328</v>
      </c>
      <c r="F30" s="7">
        <v>3802.1841096129497</v>
      </c>
      <c r="G30" s="7">
        <v>87.80067776614153</v>
      </c>
      <c r="H30" s="7">
        <v>167.73303987404245</v>
      </c>
      <c r="I30" s="7">
        <v>95.71791941185803</v>
      </c>
      <c r="J30" s="7">
        <v>4153.435746664992</v>
      </c>
      <c r="M30" s="36"/>
      <c r="N30" s="36"/>
    </row>
    <row r="31" ht="15.75" customHeight="1">
      <c r="A31" s="7" t="s">
        <v>368</v>
      </c>
      <c r="B31" s="7" t="s">
        <v>313</v>
      </c>
      <c r="C31" s="7" t="s">
        <v>314</v>
      </c>
      <c r="D31" s="7" t="s">
        <v>369</v>
      </c>
      <c r="E31" s="7" t="s">
        <v>328</v>
      </c>
      <c r="F31" s="7">
        <v>8212.564601936228</v>
      </c>
      <c r="G31" s="7">
        <v>82.4472969944885</v>
      </c>
      <c r="H31" s="7">
        <v>126.84252783227016</v>
      </c>
      <c r="I31" s="7">
        <v>80.68786302890405</v>
      </c>
      <c r="J31" s="7">
        <v>8502.542289791892</v>
      </c>
      <c r="M31" s="36"/>
      <c r="N31" s="36"/>
    </row>
    <row r="32" ht="15.75" customHeight="1">
      <c r="A32" s="7" t="s">
        <v>370</v>
      </c>
      <c r="B32" s="7" t="s">
        <v>308</v>
      </c>
      <c r="C32" s="7" t="s">
        <v>363</v>
      </c>
      <c r="D32" s="7" t="s">
        <v>347</v>
      </c>
      <c r="E32" s="7" t="s">
        <v>321</v>
      </c>
      <c r="F32" s="7">
        <v>1411.0748643452575</v>
      </c>
      <c r="G32" s="7">
        <v>64.67248271533686</v>
      </c>
      <c r="H32" s="7">
        <v>160.31819069201453</v>
      </c>
      <c r="I32" s="7">
        <v>82.18679572746098</v>
      </c>
      <c r="J32" s="7">
        <v>1718.2523334800699</v>
      </c>
      <c r="M32" s="36"/>
      <c r="N32" s="36"/>
    </row>
    <row r="33" ht="15.75" customHeight="1">
      <c r="A33" s="7" t="s">
        <v>371</v>
      </c>
      <c r="B33" s="7" t="s">
        <v>313</v>
      </c>
      <c r="C33" s="7" t="s">
        <v>320</v>
      </c>
      <c r="D33" s="7" t="s">
        <v>372</v>
      </c>
      <c r="E33" s="7" t="s">
        <v>307</v>
      </c>
      <c r="F33" s="7">
        <v>8151.595839904899</v>
      </c>
      <c r="G33" s="7">
        <v>94.54779336149485</v>
      </c>
      <c r="H33" s="7">
        <v>178.45338478671727</v>
      </c>
      <c r="I33" s="7">
        <v>73.51535778688246</v>
      </c>
      <c r="J33" s="7">
        <v>8498.112375839994</v>
      </c>
      <c r="M33" s="36"/>
      <c r="N33" s="36"/>
    </row>
    <row r="34" ht="15.75" customHeight="1">
      <c r="A34" s="7" t="s">
        <v>222</v>
      </c>
      <c r="B34" s="7" t="s">
        <v>304</v>
      </c>
      <c r="C34" s="7" t="s">
        <v>317</v>
      </c>
      <c r="D34" s="7" t="s">
        <v>373</v>
      </c>
      <c r="E34" s="7" t="s">
        <v>328</v>
      </c>
      <c r="F34" s="7">
        <v>3340.026184121808</v>
      </c>
      <c r="G34" s="7">
        <v>82.08651986971104</v>
      </c>
      <c r="H34" s="7">
        <v>145.6611589463105</v>
      </c>
      <c r="I34" s="7">
        <v>87.59328897509874</v>
      </c>
      <c r="J34" s="7">
        <v>3655.3671519129284</v>
      </c>
    </row>
    <row r="35" ht="15.75" customHeight="1">
      <c r="A35" s="7" t="s">
        <v>374</v>
      </c>
      <c r="B35" s="7" t="s">
        <v>313</v>
      </c>
      <c r="C35" s="7" t="s">
        <v>336</v>
      </c>
      <c r="D35" s="7" t="s">
        <v>375</v>
      </c>
      <c r="E35" s="7" t="s">
        <v>321</v>
      </c>
      <c r="F35" s="7">
        <v>9327.350642857367</v>
      </c>
      <c r="G35" s="7">
        <v>65.94872776401469</v>
      </c>
      <c r="H35" s="7">
        <v>109.34264196969384</v>
      </c>
      <c r="I35" s="7">
        <v>88.91239097702132</v>
      </c>
      <c r="J35" s="7">
        <v>9591.554403568096</v>
      </c>
    </row>
    <row r="36" ht="15.75" customHeight="1">
      <c r="A36" s="7" t="s">
        <v>376</v>
      </c>
      <c r="B36" s="7" t="s">
        <v>308</v>
      </c>
      <c r="C36" s="7" t="s">
        <v>330</v>
      </c>
      <c r="D36" s="7" t="s">
        <v>377</v>
      </c>
      <c r="E36" s="7" t="s">
        <v>328</v>
      </c>
      <c r="F36" s="7">
        <v>5696.069392475645</v>
      </c>
      <c r="G36" s="7">
        <v>87.38007251163386</v>
      </c>
      <c r="H36" s="7">
        <v>245.36682944965716</v>
      </c>
      <c r="I36" s="7">
        <v>65.6079169040131</v>
      </c>
      <c r="J36" s="7">
        <v>6094.424211340949</v>
      </c>
      <c r="M36" s="36"/>
    </row>
    <row r="37" ht="15.75" customHeight="1">
      <c r="A37" s="7" t="s">
        <v>378</v>
      </c>
      <c r="B37" s="7" t="s">
        <v>304</v>
      </c>
      <c r="C37" s="7" t="s">
        <v>314</v>
      </c>
      <c r="D37" s="7" t="s">
        <v>353</v>
      </c>
      <c r="E37" s="7" t="s">
        <v>307</v>
      </c>
      <c r="F37" s="7">
        <v>5985.204036379632</v>
      </c>
      <c r="G37" s="7">
        <v>66.4394618076008</v>
      </c>
      <c r="H37" s="7">
        <v>188.70136670608946</v>
      </c>
      <c r="I37" s="7">
        <v>85.38061103316274</v>
      </c>
      <c r="J37" s="7">
        <v>6325.725475926485</v>
      </c>
    </row>
    <row r="38" ht="15.75" customHeight="1">
      <c r="A38" s="7" t="s">
        <v>356</v>
      </c>
      <c r="B38" s="7" t="s">
        <v>313</v>
      </c>
      <c r="C38" s="7" t="s">
        <v>320</v>
      </c>
      <c r="D38" s="7" t="s">
        <v>344</v>
      </c>
      <c r="E38" s="7" t="s">
        <v>328</v>
      </c>
      <c r="F38" s="7">
        <v>10857.58541200597</v>
      </c>
      <c r="G38" s="7">
        <v>69.39601549554934</v>
      </c>
      <c r="H38" s="7">
        <v>173.19273736384793</v>
      </c>
      <c r="I38" s="7">
        <v>89.35468267619947</v>
      </c>
      <c r="J38" s="7">
        <v>11189.528847541567</v>
      </c>
    </row>
    <row r="39" ht="15.75" customHeight="1">
      <c r="A39" s="7" t="s">
        <v>379</v>
      </c>
      <c r="B39" s="7" t="s">
        <v>308</v>
      </c>
      <c r="C39" s="7" t="s">
        <v>323</v>
      </c>
      <c r="D39" s="7" t="s">
        <v>346</v>
      </c>
      <c r="E39" s="7" t="s">
        <v>328</v>
      </c>
      <c r="F39" s="7">
        <v>1411.5114928651496</v>
      </c>
      <c r="G39" s="7">
        <v>58.97669917571068</v>
      </c>
      <c r="H39" s="7">
        <v>224.06656491969133</v>
      </c>
      <c r="I39" s="7">
        <v>88.86991693099255</v>
      </c>
      <c r="J39" s="7">
        <v>1783.424673891544</v>
      </c>
    </row>
    <row r="40" ht="15.75" customHeight="1">
      <c r="A40" s="7" t="s">
        <v>380</v>
      </c>
      <c r="B40" s="7" t="s">
        <v>313</v>
      </c>
      <c r="C40" s="7" t="s">
        <v>314</v>
      </c>
      <c r="D40" s="7" t="s">
        <v>381</v>
      </c>
      <c r="E40" s="7" t="s">
        <v>311</v>
      </c>
      <c r="F40" s="7">
        <v>1455.6437464244068</v>
      </c>
      <c r="G40" s="7">
        <v>90.58734588505436</v>
      </c>
      <c r="H40" s="7">
        <v>167.8587431841591</v>
      </c>
      <c r="I40" s="7">
        <v>104.75276351828657</v>
      </c>
      <c r="J40" s="7">
        <v>1818.842599011907</v>
      </c>
    </row>
    <row r="41" ht="15.75" customHeight="1">
      <c r="A41" s="7" t="s">
        <v>382</v>
      </c>
      <c r="B41" s="7" t="s">
        <v>308</v>
      </c>
      <c r="C41" s="7" t="s">
        <v>363</v>
      </c>
      <c r="D41" s="7" t="s">
        <v>346</v>
      </c>
      <c r="E41" s="7" t="s">
        <v>307</v>
      </c>
      <c r="F41" s="7">
        <v>3263.7933407485284</v>
      </c>
      <c r="G41" s="7">
        <v>66.03892391778952</v>
      </c>
      <c r="H41" s="7">
        <v>244.56291706149705</v>
      </c>
      <c r="I41" s="7">
        <v>96.04849456005736</v>
      </c>
      <c r="J41" s="7">
        <v>3670.443676287872</v>
      </c>
    </row>
    <row r="42" ht="15.75" customHeight="1">
      <c r="A42" s="7" t="s">
        <v>383</v>
      </c>
      <c r="B42" s="7" t="s">
        <v>313</v>
      </c>
      <c r="C42" s="7" t="s">
        <v>365</v>
      </c>
      <c r="D42" s="7" t="s">
        <v>355</v>
      </c>
      <c r="E42" s="7" t="s">
        <v>311</v>
      </c>
      <c r="F42" s="7">
        <v>9948.766439388275</v>
      </c>
      <c r="G42" s="7">
        <v>61.029722901363144</v>
      </c>
      <c r="H42" s="7">
        <v>243.8302809350869</v>
      </c>
      <c r="I42" s="7">
        <v>71.08531511073106</v>
      </c>
      <c r="J42" s="7">
        <v>10324.711758335456</v>
      </c>
    </row>
    <row r="43" ht="15.75" customHeight="1">
      <c r="A43" s="7" t="s">
        <v>246</v>
      </c>
      <c r="B43" s="7" t="s">
        <v>304</v>
      </c>
      <c r="C43" s="7" t="s">
        <v>336</v>
      </c>
      <c r="D43" s="7" t="s">
        <v>384</v>
      </c>
      <c r="E43" s="7" t="s">
        <v>328</v>
      </c>
      <c r="F43" s="7">
        <v>6646.433165580251</v>
      </c>
      <c r="G43" s="7">
        <v>55.714896890209964</v>
      </c>
      <c r="H43" s="7">
        <v>205.06888406195523</v>
      </c>
      <c r="I43" s="7">
        <v>80.05668545958726</v>
      </c>
      <c r="J43" s="7">
        <v>6987.273631992003</v>
      </c>
    </row>
    <row r="44" ht="15.75" customHeight="1">
      <c r="A44" s="7" t="s">
        <v>385</v>
      </c>
      <c r="B44" s="7" t="s">
        <v>308</v>
      </c>
      <c r="C44" s="7" t="s">
        <v>345</v>
      </c>
      <c r="D44" s="7" t="s">
        <v>386</v>
      </c>
      <c r="E44" s="7" t="s">
        <v>307</v>
      </c>
      <c r="F44" s="7">
        <v>1252.424661455264</v>
      </c>
      <c r="G44" s="7">
        <v>52.39865071153545</v>
      </c>
      <c r="H44" s="7">
        <v>254.2246954786628</v>
      </c>
      <c r="I44" s="7">
        <v>75.04805429226495</v>
      </c>
      <c r="J44" s="7">
        <v>1634.0960619377272</v>
      </c>
    </row>
    <row r="45" ht="15.75" customHeight="1">
      <c r="A45" s="7" t="s">
        <v>387</v>
      </c>
      <c r="B45" s="7" t="s">
        <v>304</v>
      </c>
      <c r="C45" s="7" t="s">
        <v>309</v>
      </c>
      <c r="D45" s="7" t="s">
        <v>358</v>
      </c>
      <c r="E45" s="7" t="s">
        <v>311</v>
      </c>
      <c r="F45" s="7">
        <v>6885.091758588405</v>
      </c>
      <c r="G45" s="7">
        <v>56.94239628716455</v>
      </c>
      <c r="H45" s="7">
        <v>140.8138034511254</v>
      </c>
      <c r="I45" s="7">
        <v>96.58744867444699</v>
      </c>
      <c r="J45" s="7">
        <v>7179.435407001142</v>
      </c>
    </row>
    <row r="46" ht="15.75" customHeight="1">
      <c r="A46" s="7" t="s">
        <v>388</v>
      </c>
      <c r="B46" s="7" t="s">
        <v>313</v>
      </c>
      <c r="C46" s="7" t="s">
        <v>320</v>
      </c>
      <c r="D46" s="7" t="s">
        <v>353</v>
      </c>
      <c r="E46" s="7" t="s">
        <v>307</v>
      </c>
      <c r="F46" s="7">
        <v>4682.9683121538355</v>
      </c>
      <c r="G46" s="7">
        <v>50.378631552387176</v>
      </c>
      <c r="H46" s="7">
        <v>252.79564136685397</v>
      </c>
      <c r="I46" s="7">
        <v>76.99514699852243</v>
      </c>
      <c r="J46" s="7">
        <v>5063.1377320716</v>
      </c>
    </row>
    <row r="47" ht="15.75" customHeight="1">
      <c r="A47" s="7" t="s">
        <v>352</v>
      </c>
      <c r="B47" s="7" t="s">
        <v>313</v>
      </c>
      <c r="C47" s="7" t="s">
        <v>330</v>
      </c>
      <c r="D47" s="7" t="s">
        <v>343</v>
      </c>
      <c r="E47" s="7" t="s">
        <v>328</v>
      </c>
      <c r="F47" s="7">
        <v>10565.082703505466</v>
      </c>
      <c r="G47" s="7">
        <v>62.42842112329736</v>
      </c>
      <c r="H47" s="7">
        <v>136.75401581619954</v>
      </c>
      <c r="I47" s="7">
        <v>86.28502535451088</v>
      </c>
      <c r="J47" s="7">
        <v>10850.550165799474</v>
      </c>
    </row>
    <row r="48" ht="15.75" customHeight="1">
      <c r="A48" s="7" t="s">
        <v>383</v>
      </c>
      <c r="B48" s="7" t="s">
        <v>313</v>
      </c>
      <c r="C48" s="7" t="s">
        <v>365</v>
      </c>
      <c r="D48" s="7" t="s">
        <v>324</v>
      </c>
      <c r="E48" s="7" t="s">
        <v>307</v>
      </c>
      <c r="F48" s="7">
        <v>11054.184932653638</v>
      </c>
      <c r="G48" s="7">
        <v>90.81959189533758</v>
      </c>
      <c r="H48" s="7">
        <v>195.9948412164727</v>
      </c>
      <c r="I48" s="7">
        <v>103.51511323324074</v>
      </c>
      <c r="J48" s="7">
        <v>11444.514478998688</v>
      </c>
    </row>
    <row r="49" ht="15.75" customHeight="1">
      <c r="A49" s="7" t="s">
        <v>221</v>
      </c>
      <c r="B49" s="7" t="s">
        <v>313</v>
      </c>
      <c r="C49" s="7" t="s">
        <v>314</v>
      </c>
      <c r="D49" s="7" t="s">
        <v>358</v>
      </c>
      <c r="E49" s="7" t="s">
        <v>311</v>
      </c>
      <c r="F49" s="7">
        <v>9693.982753614746</v>
      </c>
      <c r="G49" s="7">
        <v>82.15186473160533</v>
      </c>
      <c r="H49" s="7">
        <v>207.41450004354687</v>
      </c>
      <c r="I49" s="7">
        <v>91.44145455455431</v>
      </c>
      <c r="J49" s="7">
        <v>10074.990572944454</v>
      </c>
    </row>
    <row r="50" ht="15.75" customHeight="1">
      <c r="A50" s="7" t="s">
        <v>389</v>
      </c>
      <c r="B50" s="7" t="s">
        <v>313</v>
      </c>
      <c r="C50" s="7" t="s">
        <v>323</v>
      </c>
      <c r="D50" s="7" t="s">
        <v>390</v>
      </c>
      <c r="E50" s="7" t="s">
        <v>321</v>
      </c>
      <c r="F50" s="7">
        <v>1054.7796603426957</v>
      </c>
      <c r="G50" s="7">
        <v>63.73133059304567</v>
      </c>
      <c r="H50" s="7">
        <v>243.68016304290956</v>
      </c>
      <c r="I50" s="7">
        <v>80.03689842863758</v>
      </c>
      <c r="J50" s="7">
        <v>1442.2280524072885</v>
      </c>
    </row>
    <row r="51" ht="15.75" customHeight="1">
      <c r="A51" s="7" t="s">
        <v>371</v>
      </c>
      <c r="B51" s="7" t="s">
        <v>313</v>
      </c>
      <c r="C51" s="7" t="s">
        <v>320</v>
      </c>
      <c r="D51" s="7" t="s">
        <v>306</v>
      </c>
      <c r="E51" s="7" t="s">
        <v>328</v>
      </c>
      <c r="F51" s="7">
        <v>9077.913548985</v>
      </c>
      <c r="G51" s="7">
        <v>92.96206005621549</v>
      </c>
      <c r="H51" s="7">
        <v>190.76737581222153</v>
      </c>
      <c r="I51" s="7">
        <v>95.33287506565297</v>
      </c>
      <c r="J51" s="7">
        <v>9456.97585991909</v>
      </c>
    </row>
    <row r="52" ht="15.75" customHeight="1">
      <c r="A52" s="7" t="s">
        <v>221</v>
      </c>
      <c r="B52" s="7" t="s">
        <v>313</v>
      </c>
      <c r="C52" s="7" t="s">
        <v>314</v>
      </c>
      <c r="D52" s="7" t="s">
        <v>391</v>
      </c>
      <c r="E52" s="7" t="s">
        <v>311</v>
      </c>
      <c r="F52" s="7">
        <v>10771.09194846083</v>
      </c>
      <c r="G52" s="7">
        <v>93.45429889582272</v>
      </c>
      <c r="H52" s="7">
        <v>111.84985408001633</v>
      </c>
      <c r="I52" s="7">
        <v>70.54159498446975</v>
      </c>
      <c r="J52" s="7">
        <v>11046.937696421137</v>
      </c>
    </row>
    <row r="53" ht="15.75" customHeight="1">
      <c r="A53" s="7" t="s">
        <v>392</v>
      </c>
      <c r="B53" s="7" t="s">
        <v>304</v>
      </c>
      <c r="C53" s="7" t="s">
        <v>363</v>
      </c>
      <c r="D53" s="7" t="s">
        <v>310</v>
      </c>
      <c r="E53" s="7" t="s">
        <v>311</v>
      </c>
      <c r="F53" s="7">
        <v>2043.709920076926</v>
      </c>
      <c r="G53" s="7">
        <v>79.52445757114162</v>
      </c>
      <c r="H53" s="7">
        <v>180.27047227823104</v>
      </c>
      <c r="I53" s="7">
        <v>63.47464861645836</v>
      </c>
      <c r="J53" s="7">
        <v>2366.979498542757</v>
      </c>
    </row>
    <row r="54" ht="15.75" customHeight="1">
      <c r="A54" s="7" t="s">
        <v>393</v>
      </c>
      <c r="B54" s="7" t="s">
        <v>308</v>
      </c>
      <c r="C54" s="7" t="s">
        <v>342</v>
      </c>
      <c r="D54" s="7" t="s">
        <v>343</v>
      </c>
      <c r="E54" s="7" t="s">
        <v>328</v>
      </c>
      <c r="F54" s="7">
        <v>2416.2607080555663</v>
      </c>
      <c r="G54" s="7">
        <v>51.09866479173578</v>
      </c>
      <c r="H54" s="7">
        <v>176.76550115767768</v>
      </c>
      <c r="I54" s="7">
        <v>107.17919659777209</v>
      </c>
      <c r="J54" s="7">
        <v>2751.304070602752</v>
      </c>
    </row>
    <row r="55" ht="15.75" customHeight="1">
      <c r="A55" s="7" t="s">
        <v>394</v>
      </c>
      <c r="B55" s="7" t="s">
        <v>304</v>
      </c>
      <c r="C55" s="7" t="s">
        <v>314</v>
      </c>
      <c r="D55" s="7" t="s">
        <v>351</v>
      </c>
      <c r="E55" s="7" t="s">
        <v>328</v>
      </c>
      <c r="F55" s="7">
        <v>5465.322096584955</v>
      </c>
      <c r="G55" s="7">
        <v>71.23736940909242</v>
      </c>
      <c r="H55" s="7">
        <v>194.01516008801863</v>
      </c>
      <c r="I55" s="7">
        <v>101.69175054082204</v>
      </c>
      <c r="J55" s="7">
        <v>5832.266376622888</v>
      </c>
    </row>
    <row r="56" ht="15.75" customHeight="1">
      <c r="A56" s="7" t="s">
        <v>395</v>
      </c>
      <c r="B56" s="7" t="s">
        <v>308</v>
      </c>
      <c r="C56" s="7" t="s">
        <v>342</v>
      </c>
      <c r="D56" s="7" t="s">
        <v>318</v>
      </c>
      <c r="E56" s="7" t="s">
        <v>311</v>
      </c>
      <c r="F56" s="7">
        <v>7807.820250426037</v>
      </c>
      <c r="G56" s="7">
        <v>74.14277580273345</v>
      </c>
      <c r="H56" s="7">
        <v>130.14281283998312</v>
      </c>
      <c r="I56" s="7">
        <v>96.67211482006724</v>
      </c>
      <c r="J56" s="7">
        <v>8108.777953888821</v>
      </c>
    </row>
    <row r="57" ht="15.75" customHeight="1">
      <c r="A57" s="7" t="s">
        <v>395</v>
      </c>
      <c r="B57" s="7" t="s">
        <v>308</v>
      </c>
      <c r="C57" s="7" t="s">
        <v>342</v>
      </c>
      <c r="D57" s="7" t="s">
        <v>358</v>
      </c>
      <c r="E57" s="7" t="s">
        <v>328</v>
      </c>
      <c r="F57" s="7">
        <v>2348.2166166694847</v>
      </c>
      <c r="G57" s="7">
        <v>80.91389707316678</v>
      </c>
      <c r="H57" s="7">
        <v>214.83565075273467</v>
      </c>
      <c r="I57" s="7">
        <v>100.56204304737508</v>
      </c>
      <c r="J57" s="7">
        <v>2744.5282075427613</v>
      </c>
    </row>
    <row r="58" ht="15.75" customHeight="1">
      <c r="A58" s="7" t="s">
        <v>226</v>
      </c>
      <c r="B58" s="7" t="s">
        <v>313</v>
      </c>
      <c r="C58" s="7" t="s">
        <v>330</v>
      </c>
      <c r="D58" s="7" t="s">
        <v>396</v>
      </c>
      <c r="E58" s="7" t="s">
        <v>311</v>
      </c>
      <c r="F58" s="7">
        <v>2370.912302111897</v>
      </c>
      <c r="G58" s="7">
        <v>58.25488493418734</v>
      </c>
      <c r="H58" s="7">
        <v>232.3518699040772</v>
      </c>
      <c r="I58" s="7">
        <v>94.36986695979874</v>
      </c>
      <c r="J58" s="7">
        <v>2755.888923909961</v>
      </c>
    </row>
    <row r="59" ht="15.75" customHeight="1">
      <c r="A59" s="7" t="s">
        <v>397</v>
      </c>
      <c r="B59" s="7" t="s">
        <v>313</v>
      </c>
      <c r="C59" s="7" t="s">
        <v>317</v>
      </c>
      <c r="D59" s="7" t="s">
        <v>398</v>
      </c>
      <c r="E59" s="7" t="s">
        <v>307</v>
      </c>
      <c r="F59" s="7">
        <v>1429.5764152726704</v>
      </c>
      <c r="G59" s="7">
        <v>74.08786518211676</v>
      </c>
      <c r="H59" s="7">
        <v>177.00600456470406</v>
      </c>
      <c r="I59" s="7">
        <v>60.60659741163688</v>
      </c>
      <c r="J59" s="7">
        <v>1741.276882431128</v>
      </c>
    </row>
    <row r="60" ht="15.75" customHeight="1">
      <c r="A60" s="7" t="s">
        <v>242</v>
      </c>
      <c r="B60" s="7" t="s">
        <v>313</v>
      </c>
      <c r="C60" s="7" t="s">
        <v>336</v>
      </c>
      <c r="D60" s="7" t="s">
        <v>358</v>
      </c>
      <c r="E60" s="7" t="s">
        <v>328</v>
      </c>
      <c r="F60" s="7">
        <v>7195.0182466600545</v>
      </c>
      <c r="G60" s="7">
        <v>92.77978119970143</v>
      </c>
      <c r="H60" s="7">
        <v>159.43459463279842</v>
      </c>
      <c r="I60" s="7">
        <v>83.01136168263415</v>
      </c>
      <c r="J60" s="7">
        <v>7530.243984175188</v>
      </c>
    </row>
    <row r="61" ht="15.75" customHeight="1">
      <c r="A61" s="7" t="s">
        <v>356</v>
      </c>
      <c r="B61" s="7" t="s">
        <v>313</v>
      </c>
      <c r="C61" s="7" t="s">
        <v>320</v>
      </c>
      <c r="D61" s="7" t="s">
        <v>362</v>
      </c>
      <c r="E61" s="7" t="s">
        <v>321</v>
      </c>
      <c r="F61" s="7">
        <v>5849.204262360118</v>
      </c>
      <c r="G61" s="7">
        <v>95.42007425142594</v>
      </c>
      <c r="H61" s="7">
        <v>117.31620682161991</v>
      </c>
      <c r="I61" s="7">
        <v>86.01373959870482</v>
      </c>
      <c r="J61" s="7">
        <v>6147.954283031869</v>
      </c>
    </row>
    <row r="62" ht="15.75" customHeight="1">
      <c r="A62" s="7" t="s">
        <v>393</v>
      </c>
      <c r="B62" s="7" t="s">
        <v>308</v>
      </c>
      <c r="C62" s="7" t="s">
        <v>342</v>
      </c>
      <c r="D62" s="7" t="s">
        <v>399</v>
      </c>
      <c r="E62" s="7" t="s">
        <v>311</v>
      </c>
      <c r="F62" s="7">
        <v>5410.146029821386</v>
      </c>
      <c r="G62" s="7">
        <v>90.24890538090729</v>
      </c>
      <c r="H62" s="7">
        <v>125.6278527015564</v>
      </c>
      <c r="I62" s="7">
        <v>70.43741176648038</v>
      </c>
      <c r="J62" s="7">
        <v>5696.46019967033</v>
      </c>
    </row>
    <row r="63" ht="15.75" customHeight="1">
      <c r="A63" s="7" t="s">
        <v>400</v>
      </c>
      <c r="B63" s="7" t="s">
        <v>308</v>
      </c>
      <c r="C63" s="7" t="s">
        <v>309</v>
      </c>
      <c r="D63" s="7" t="s">
        <v>306</v>
      </c>
      <c r="E63" s="7" t="s">
        <v>307</v>
      </c>
      <c r="F63" s="7">
        <v>3857.2925999527233</v>
      </c>
      <c r="G63" s="7">
        <v>88.87194158069573</v>
      </c>
      <c r="H63" s="7">
        <v>176.7333112827061</v>
      </c>
      <c r="I63" s="7">
        <v>69.86368903444553</v>
      </c>
      <c r="J63" s="7">
        <v>4192.76154185057</v>
      </c>
    </row>
    <row r="64" ht="15.75" customHeight="1">
      <c r="A64" s="7" t="s">
        <v>401</v>
      </c>
      <c r="B64" s="7" t="s">
        <v>304</v>
      </c>
      <c r="C64" s="7" t="s">
        <v>345</v>
      </c>
      <c r="D64" s="7" t="s">
        <v>324</v>
      </c>
      <c r="E64" s="7" t="s">
        <v>307</v>
      </c>
      <c r="F64" s="7">
        <v>10792.664720251096</v>
      </c>
      <c r="G64" s="7">
        <v>82.3030469815416</v>
      </c>
      <c r="H64" s="7">
        <v>137.602839626718</v>
      </c>
      <c r="I64" s="7">
        <v>86.69932681990038</v>
      </c>
      <c r="J64" s="7">
        <v>11099.269933679256</v>
      </c>
    </row>
    <row r="65" ht="15.75" customHeight="1">
      <c r="A65" s="7" t="s">
        <v>402</v>
      </c>
      <c r="B65" s="7" t="s">
        <v>313</v>
      </c>
      <c r="C65" s="7" t="s">
        <v>345</v>
      </c>
      <c r="D65" s="7" t="s">
        <v>396</v>
      </c>
      <c r="E65" s="7" t="s">
        <v>311</v>
      </c>
      <c r="F65" s="7">
        <v>7033.017086401816</v>
      </c>
      <c r="G65" s="7">
        <v>50.80478465480584</v>
      </c>
      <c r="H65" s="7">
        <v>172.7078215154396</v>
      </c>
      <c r="I65" s="7">
        <v>90.48521080028081</v>
      </c>
      <c r="J65" s="7">
        <v>7347.014903372343</v>
      </c>
    </row>
    <row r="66" ht="15.75" customHeight="1">
      <c r="A66" s="7" t="s">
        <v>403</v>
      </c>
      <c r="B66" s="7" t="s">
        <v>308</v>
      </c>
      <c r="C66" s="7" t="s">
        <v>309</v>
      </c>
      <c r="D66" s="7" t="s">
        <v>343</v>
      </c>
      <c r="E66" s="7" t="s">
        <v>328</v>
      </c>
      <c r="F66" s="7">
        <v>8027.792618675867</v>
      </c>
      <c r="G66" s="7">
        <v>70.64233212539216</v>
      </c>
      <c r="H66" s="7">
        <v>181.4611236553482</v>
      </c>
      <c r="I66" s="7">
        <v>77.64332264051912</v>
      </c>
      <c r="J66" s="7">
        <v>8357.539397097125</v>
      </c>
    </row>
    <row r="67" ht="15.75" customHeight="1">
      <c r="A67" s="7" t="s">
        <v>404</v>
      </c>
      <c r="B67" s="7" t="s">
        <v>313</v>
      </c>
      <c r="C67" s="7" t="s">
        <v>309</v>
      </c>
      <c r="D67" s="7" t="s">
        <v>346</v>
      </c>
      <c r="E67" s="7" t="s">
        <v>328</v>
      </c>
      <c r="F67" s="7">
        <v>11733.254393127814</v>
      </c>
      <c r="G67" s="7">
        <v>73.72523834297512</v>
      </c>
      <c r="H67" s="7">
        <v>230.7670882799978</v>
      </c>
      <c r="I67" s="7">
        <v>107.82128692440058</v>
      </c>
      <c r="J67" s="7">
        <v>12145.568006675187</v>
      </c>
    </row>
    <row r="68" ht="15.75" customHeight="1">
      <c r="A68" s="7" t="s">
        <v>405</v>
      </c>
      <c r="B68" s="7" t="s">
        <v>313</v>
      </c>
      <c r="C68" s="7" t="s">
        <v>314</v>
      </c>
      <c r="D68" s="7" t="s">
        <v>344</v>
      </c>
      <c r="E68" s="7" t="s">
        <v>321</v>
      </c>
      <c r="F68" s="7">
        <v>3883.045620266757</v>
      </c>
      <c r="G68" s="7">
        <v>85.74478182842618</v>
      </c>
      <c r="H68" s="7">
        <v>107.47589289456707</v>
      </c>
      <c r="I68" s="7">
        <v>98.75886001081183</v>
      </c>
      <c r="J68" s="7">
        <v>4175.025155000562</v>
      </c>
    </row>
    <row r="69" ht="15.75" customHeight="1">
      <c r="A69" s="7" t="s">
        <v>404</v>
      </c>
      <c r="B69" s="7" t="s">
        <v>313</v>
      </c>
      <c r="C69" s="7" t="s">
        <v>309</v>
      </c>
      <c r="D69" s="7" t="s">
        <v>353</v>
      </c>
      <c r="E69" s="7" t="s">
        <v>311</v>
      </c>
      <c r="F69" s="7">
        <v>1125.9183508556994</v>
      </c>
      <c r="G69" s="7">
        <v>57.50728177589863</v>
      </c>
      <c r="H69" s="7">
        <v>152.2835586476542</v>
      </c>
      <c r="I69" s="7">
        <v>62.854199236480554</v>
      </c>
      <c r="J69" s="7">
        <v>1398.5633905157329</v>
      </c>
    </row>
    <row r="70" ht="15.75" customHeight="1">
      <c r="A70" s="7" t="s">
        <v>350</v>
      </c>
      <c r="B70" s="7" t="s">
        <v>304</v>
      </c>
      <c r="C70" s="7" t="s">
        <v>333</v>
      </c>
      <c r="D70" s="7" t="s">
        <v>347</v>
      </c>
      <c r="E70" s="7" t="s">
        <v>307</v>
      </c>
      <c r="F70" s="7">
        <v>11783.030896983024</v>
      </c>
      <c r="G70" s="7">
        <v>87.04132096063064</v>
      </c>
      <c r="H70" s="7">
        <v>174.19034145596513</v>
      </c>
      <c r="I70" s="7">
        <v>64.8173181712034</v>
      </c>
      <c r="J70" s="7">
        <v>12109.079877570823</v>
      </c>
    </row>
    <row r="71" ht="15.75" customHeight="1">
      <c r="A71" s="7" t="s">
        <v>374</v>
      </c>
      <c r="B71" s="7" t="s">
        <v>313</v>
      </c>
      <c r="C71" s="7" t="s">
        <v>336</v>
      </c>
      <c r="D71" s="7" t="s">
        <v>369</v>
      </c>
      <c r="E71" s="7" t="s">
        <v>328</v>
      </c>
      <c r="F71" s="7">
        <v>6349.143946366067</v>
      </c>
      <c r="G71" s="7">
        <v>79.71717347820095</v>
      </c>
      <c r="H71" s="7">
        <v>178.22262893799544</v>
      </c>
      <c r="I71" s="7">
        <v>67.82502028230968</v>
      </c>
      <c r="J71" s="7">
        <v>6674.908769064574</v>
      </c>
    </row>
    <row r="72" ht="15.75" customHeight="1">
      <c r="A72" s="7" t="s">
        <v>406</v>
      </c>
      <c r="B72" s="7" t="s">
        <v>313</v>
      </c>
      <c r="C72" s="7" t="s">
        <v>336</v>
      </c>
      <c r="D72" s="7" t="s">
        <v>360</v>
      </c>
      <c r="E72" s="7" t="s">
        <v>307</v>
      </c>
      <c r="F72" s="7">
        <v>2230.5153430360533</v>
      </c>
      <c r="G72" s="7">
        <v>83.3835234071477</v>
      </c>
      <c r="H72" s="7">
        <v>211.55990289613925</v>
      </c>
      <c r="I72" s="7">
        <v>107.69700854333254</v>
      </c>
      <c r="J72" s="7">
        <v>2633.1557778826727</v>
      </c>
    </row>
    <row r="73" ht="15.75" customHeight="1">
      <c r="A73" s="7" t="s">
        <v>244</v>
      </c>
      <c r="B73" s="7" t="s">
        <v>304</v>
      </c>
      <c r="C73" s="7" t="s">
        <v>345</v>
      </c>
      <c r="D73" s="7" t="s">
        <v>407</v>
      </c>
      <c r="E73" s="7" t="s">
        <v>307</v>
      </c>
      <c r="F73" s="7">
        <v>8503.341342883796</v>
      </c>
      <c r="G73" s="7">
        <v>87.69608832855357</v>
      </c>
      <c r="H73" s="7">
        <v>232.57278454075066</v>
      </c>
      <c r="I73" s="7">
        <v>62.87920609988768</v>
      </c>
      <c r="J73" s="7">
        <v>8886.489421852988</v>
      </c>
    </row>
    <row r="74" ht="15.75" customHeight="1">
      <c r="A74" s="7" t="s">
        <v>408</v>
      </c>
      <c r="B74" s="7" t="s">
        <v>308</v>
      </c>
      <c r="C74" s="7" t="s">
        <v>363</v>
      </c>
      <c r="D74" s="7" t="s">
        <v>409</v>
      </c>
      <c r="E74" s="7" t="s">
        <v>328</v>
      </c>
      <c r="F74" s="7">
        <v>10352.735867007046</v>
      </c>
      <c r="G74" s="7">
        <v>54.028501017553005</v>
      </c>
      <c r="H74" s="7">
        <v>110.39296650714458</v>
      </c>
      <c r="I74" s="7">
        <v>107.54637159041538</v>
      </c>
      <c r="J74" s="7">
        <v>10624.703706122158</v>
      </c>
    </row>
    <row r="75" ht="15.75" customHeight="1">
      <c r="A75" s="7" t="s">
        <v>226</v>
      </c>
      <c r="B75" s="7" t="s">
        <v>313</v>
      </c>
      <c r="C75" s="7" t="s">
        <v>330</v>
      </c>
      <c r="D75" s="7" t="s">
        <v>340</v>
      </c>
      <c r="E75" s="7" t="s">
        <v>321</v>
      </c>
      <c r="F75" s="7">
        <v>7185.315854359525</v>
      </c>
      <c r="G75" s="7">
        <v>83.01401738355109</v>
      </c>
      <c r="H75" s="7">
        <v>145.23478338288575</v>
      </c>
      <c r="I75" s="7">
        <v>64.5209476441438</v>
      </c>
      <c r="J75" s="7">
        <v>7478.085602770105</v>
      </c>
    </row>
    <row r="76" ht="15.75" customHeight="1">
      <c r="A76" s="7" t="s">
        <v>240</v>
      </c>
      <c r="B76" s="7" t="s">
        <v>313</v>
      </c>
      <c r="C76" s="7" t="s">
        <v>342</v>
      </c>
      <c r="D76" s="7" t="s">
        <v>346</v>
      </c>
      <c r="E76" s="7" t="s">
        <v>307</v>
      </c>
      <c r="F76" s="7">
        <v>3817.029546510977</v>
      </c>
      <c r="G76" s="7">
        <v>69.52015455826489</v>
      </c>
      <c r="H76" s="7">
        <v>149.13328270581474</v>
      </c>
      <c r="I76" s="7">
        <v>78.6219325189429</v>
      </c>
      <c r="J76" s="7">
        <v>4114.304916294</v>
      </c>
    </row>
    <row r="77" ht="15.75" customHeight="1">
      <c r="A77" s="7" t="s">
        <v>222</v>
      </c>
      <c r="B77" s="7" t="s">
        <v>304</v>
      </c>
      <c r="C77" s="7" t="s">
        <v>317</v>
      </c>
      <c r="D77" s="7" t="s">
        <v>347</v>
      </c>
      <c r="E77" s="7" t="s">
        <v>307</v>
      </c>
      <c r="F77" s="7">
        <v>835.006546030452</v>
      </c>
      <c r="G77" s="7">
        <v>85.55134342673692</v>
      </c>
      <c r="H77" s="7">
        <v>134.2861486718865</v>
      </c>
      <c r="I77" s="7">
        <v>108.65101421435067</v>
      </c>
      <c r="J77" s="7">
        <v>1163.495052343426</v>
      </c>
    </row>
    <row r="78" ht="15.75" customHeight="1">
      <c r="A78" s="7" t="s">
        <v>229</v>
      </c>
      <c r="B78" s="7" t="s">
        <v>308</v>
      </c>
      <c r="C78" s="7" t="s">
        <v>336</v>
      </c>
      <c r="D78" s="7" t="s">
        <v>318</v>
      </c>
      <c r="E78" s="7" t="s">
        <v>321</v>
      </c>
      <c r="F78" s="7">
        <v>1211.6524028117472</v>
      </c>
      <c r="G78" s="7">
        <v>72.29004953526186</v>
      </c>
      <c r="H78" s="7">
        <v>199.3349482064884</v>
      </c>
      <c r="I78" s="7">
        <v>65.87782277466289</v>
      </c>
      <c r="J78" s="7">
        <v>1549.1552233281604</v>
      </c>
    </row>
    <row r="79" ht="15.75" customHeight="1">
      <c r="A79" s="7" t="s">
        <v>403</v>
      </c>
      <c r="B79" s="7" t="s">
        <v>308</v>
      </c>
      <c r="C79" s="7" t="s">
        <v>309</v>
      </c>
      <c r="D79" s="7" t="s">
        <v>386</v>
      </c>
      <c r="E79" s="7" t="s">
        <v>307</v>
      </c>
      <c r="F79" s="7">
        <v>1351.480238834321</v>
      </c>
      <c r="G79" s="7">
        <v>53.29916650937732</v>
      </c>
      <c r="H79" s="7">
        <v>235.5430733062865</v>
      </c>
      <c r="I79" s="7">
        <v>85.14397993908511</v>
      </c>
      <c r="J79" s="7">
        <v>1725.4664585890698</v>
      </c>
    </row>
    <row r="80" ht="15.75" customHeight="1">
      <c r="A80" s="7" t="s">
        <v>229</v>
      </c>
      <c r="B80" s="7" t="s">
        <v>308</v>
      </c>
      <c r="C80" s="7" t="s">
        <v>336</v>
      </c>
      <c r="D80" s="7" t="s">
        <v>358</v>
      </c>
      <c r="E80" s="7" t="s">
        <v>328</v>
      </c>
      <c r="F80" s="7">
        <v>11359.24127636013</v>
      </c>
      <c r="G80" s="7">
        <v>53.7596182365161</v>
      </c>
      <c r="H80" s="7">
        <v>172.01365071838933</v>
      </c>
      <c r="I80" s="7">
        <v>75.14694992810715</v>
      </c>
      <c r="J80" s="7">
        <v>11660.161495243141</v>
      </c>
    </row>
    <row r="81" ht="15.75" customHeight="1">
      <c r="A81" s="7" t="s">
        <v>392</v>
      </c>
      <c r="B81" s="7" t="s">
        <v>304</v>
      </c>
      <c r="C81" s="7" t="s">
        <v>363</v>
      </c>
      <c r="D81" s="7" t="s">
        <v>362</v>
      </c>
      <c r="E81" s="7" t="s">
        <v>328</v>
      </c>
      <c r="F81" s="7">
        <v>6936.22760753381</v>
      </c>
      <c r="G81" s="7">
        <v>57.09923403643641</v>
      </c>
      <c r="H81" s="7">
        <v>241.49943635093302</v>
      </c>
      <c r="I81" s="7">
        <v>108.97023097812938</v>
      </c>
      <c r="J81" s="7">
        <v>7343.79650889931</v>
      </c>
    </row>
    <row r="82" ht="15.75" customHeight="1">
      <c r="A82" s="7" t="s">
        <v>238</v>
      </c>
      <c r="B82" s="7" t="s">
        <v>313</v>
      </c>
      <c r="C82" s="7" t="s">
        <v>345</v>
      </c>
      <c r="D82" s="7" t="s">
        <v>410</v>
      </c>
      <c r="E82" s="7" t="s">
        <v>328</v>
      </c>
      <c r="F82" s="7">
        <v>9593.365196945173</v>
      </c>
      <c r="G82" s="7">
        <v>77.3423170438689</v>
      </c>
      <c r="H82" s="7">
        <v>236.21007721570365</v>
      </c>
      <c r="I82" s="7">
        <v>68.92759757794313</v>
      </c>
      <c r="J82" s="7">
        <v>9975.845188782689</v>
      </c>
    </row>
    <row r="83" ht="15.75" customHeight="1">
      <c r="A83" s="7" t="s">
        <v>411</v>
      </c>
      <c r="B83" s="7" t="s">
        <v>313</v>
      </c>
      <c r="C83" s="7" t="s">
        <v>320</v>
      </c>
      <c r="D83" s="7" t="s">
        <v>373</v>
      </c>
      <c r="E83" s="7" t="s">
        <v>328</v>
      </c>
      <c r="F83" s="7">
        <v>4832.8367082791</v>
      </c>
      <c r="G83" s="7">
        <v>56.99047470050195</v>
      </c>
      <c r="H83" s="7">
        <v>142.72446578516326</v>
      </c>
      <c r="I83" s="7">
        <v>84.9033235210629</v>
      </c>
      <c r="J83" s="7">
        <v>5117.454972285828</v>
      </c>
    </row>
    <row r="84" ht="15.75" customHeight="1">
      <c r="A84" s="7" t="s">
        <v>397</v>
      </c>
      <c r="B84" s="7" t="s">
        <v>313</v>
      </c>
      <c r="C84" s="7" t="s">
        <v>317</v>
      </c>
      <c r="D84" s="7" t="s">
        <v>346</v>
      </c>
      <c r="E84" s="7" t="s">
        <v>328</v>
      </c>
      <c r="F84" s="7">
        <v>1414.6849942802469</v>
      </c>
      <c r="G84" s="7">
        <v>54.6585244186953</v>
      </c>
      <c r="H84" s="7">
        <v>167.44886395340814</v>
      </c>
      <c r="I84" s="7">
        <v>108.75583203268664</v>
      </c>
      <c r="J84" s="7">
        <v>1745.548214685037</v>
      </c>
    </row>
    <row r="85" ht="15.75" customHeight="1">
      <c r="A85" s="7" t="s">
        <v>408</v>
      </c>
      <c r="B85" s="7" t="s">
        <v>308</v>
      </c>
      <c r="C85" s="7" t="s">
        <v>363</v>
      </c>
      <c r="D85" s="7" t="s">
        <v>360</v>
      </c>
      <c r="E85" s="7" t="s">
        <v>321</v>
      </c>
      <c r="F85" s="7">
        <v>10784.099861465673</v>
      </c>
      <c r="G85" s="7">
        <v>53.92936595844224</v>
      </c>
      <c r="H85" s="7">
        <v>171.95595179191258</v>
      </c>
      <c r="I85" s="7">
        <v>98.20696653445185</v>
      </c>
      <c r="J85" s="7">
        <v>11108.19214575048</v>
      </c>
    </row>
    <row r="86" ht="15.75" customHeight="1">
      <c r="A86" s="7" t="s">
        <v>388</v>
      </c>
      <c r="B86" s="7" t="s">
        <v>313</v>
      </c>
      <c r="C86" s="7" t="s">
        <v>320</v>
      </c>
      <c r="D86" s="7" t="s">
        <v>346</v>
      </c>
      <c r="E86" s="7" t="s">
        <v>307</v>
      </c>
      <c r="F86" s="7">
        <v>11352.650453706268</v>
      </c>
      <c r="G86" s="7">
        <v>74.64806878468852</v>
      </c>
      <c r="H86" s="7">
        <v>202.4793753042719</v>
      </c>
      <c r="I86" s="7">
        <v>81.27371249786067</v>
      </c>
      <c r="J86" s="7">
        <v>11711.05161029309</v>
      </c>
    </row>
    <row r="87" ht="15.75" customHeight="1">
      <c r="A87" s="7" t="s">
        <v>383</v>
      </c>
      <c r="B87" s="7" t="s">
        <v>313</v>
      </c>
      <c r="C87" s="7" t="s">
        <v>365</v>
      </c>
      <c r="D87" s="7" t="s">
        <v>306</v>
      </c>
      <c r="E87" s="7" t="s">
        <v>311</v>
      </c>
      <c r="F87" s="7">
        <v>8662.871457426525</v>
      </c>
      <c r="G87" s="7">
        <v>81.89633197601972</v>
      </c>
      <c r="H87" s="7">
        <v>123.71053125589648</v>
      </c>
      <c r="I87" s="7">
        <v>85.44783417603392</v>
      </c>
      <c r="J87" s="7">
        <v>8953.926154834475</v>
      </c>
    </row>
    <row r="88" ht="15.75" customHeight="1">
      <c r="A88" s="7" t="s">
        <v>246</v>
      </c>
      <c r="B88" s="7" t="s">
        <v>304</v>
      </c>
      <c r="C88" s="7" t="s">
        <v>336</v>
      </c>
      <c r="D88" s="7" t="s">
        <v>343</v>
      </c>
      <c r="E88" s="7" t="s">
        <v>328</v>
      </c>
      <c r="F88" s="7">
        <v>2742.528211481535</v>
      </c>
      <c r="G88" s="7">
        <v>61.4963059110979</v>
      </c>
      <c r="H88" s="7">
        <v>193.40360506538605</v>
      </c>
      <c r="I88" s="7">
        <v>89.93277902411104</v>
      </c>
      <c r="J88" s="7">
        <v>3087.36090148213</v>
      </c>
    </row>
    <row r="89" ht="15.75" customHeight="1">
      <c r="A89" s="7" t="s">
        <v>368</v>
      </c>
      <c r="B89" s="7" t="s">
        <v>313</v>
      </c>
      <c r="C89" s="7" t="s">
        <v>314</v>
      </c>
      <c r="D89" s="7" t="s">
        <v>412</v>
      </c>
      <c r="E89" s="7" t="s">
        <v>311</v>
      </c>
      <c r="F89" s="7">
        <v>3208.0330476313393</v>
      </c>
      <c r="G89" s="7">
        <v>85.29108353934411</v>
      </c>
      <c r="H89" s="7">
        <v>143.04205158489196</v>
      </c>
      <c r="I89" s="7">
        <v>71.80003183672004</v>
      </c>
      <c r="J89" s="7">
        <v>3508.166214592295</v>
      </c>
    </row>
    <row r="90" ht="15.75" customHeight="1">
      <c r="A90" s="7" t="s">
        <v>408</v>
      </c>
      <c r="B90" s="7" t="s">
        <v>308</v>
      </c>
      <c r="C90" s="7" t="s">
        <v>363</v>
      </c>
      <c r="D90" s="7" t="s">
        <v>413</v>
      </c>
      <c r="E90" s="7" t="s">
        <v>307</v>
      </c>
      <c r="F90" s="7">
        <v>2048.978973678478</v>
      </c>
      <c r="G90" s="7">
        <v>65.3354674058706</v>
      </c>
      <c r="H90" s="7">
        <v>115.05038793791643</v>
      </c>
      <c r="I90" s="7">
        <v>61.76234420807673</v>
      </c>
      <c r="J90" s="7">
        <v>2291.1271732303417</v>
      </c>
    </row>
    <row r="91" ht="15.75" customHeight="1">
      <c r="A91" s="7" t="s">
        <v>414</v>
      </c>
      <c r="B91" s="7" t="s">
        <v>313</v>
      </c>
      <c r="C91" s="7" t="s">
        <v>336</v>
      </c>
      <c r="D91" s="7" t="s">
        <v>324</v>
      </c>
      <c r="E91" s="7" t="s">
        <v>321</v>
      </c>
      <c r="F91" s="7">
        <v>2768.956187284885</v>
      </c>
      <c r="G91" s="7">
        <v>77.49198188712631</v>
      </c>
      <c r="H91" s="7">
        <v>139.36065414801857</v>
      </c>
      <c r="I91" s="7">
        <v>92.81245677667273</v>
      </c>
      <c r="J91" s="7">
        <v>3078.6212800967023</v>
      </c>
    </row>
    <row r="92" ht="15.75" customHeight="1">
      <c r="A92" s="7" t="s">
        <v>242</v>
      </c>
      <c r="B92" s="7" t="s">
        <v>313</v>
      </c>
      <c r="C92" s="7" t="s">
        <v>336</v>
      </c>
      <c r="D92" s="7" t="s">
        <v>306</v>
      </c>
      <c r="E92" s="7" t="s">
        <v>311</v>
      </c>
      <c r="F92" s="7">
        <v>899.3772808325068</v>
      </c>
      <c r="G92" s="7">
        <v>52.253986145862505</v>
      </c>
      <c r="H92" s="7">
        <v>226.8037598277836</v>
      </c>
      <c r="I92" s="7">
        <v>63.11846823781051</v>
      </c>
      <c r="J92" s="7">
        <v>1241.5534950439635</v>
      </c>
    </row>
    <row r="93" ht="15.75" customHeight="1">
      <c r="A93" s="7" t="s">
        <v>415</v>
      </c>
      <c r="B93" s="7" t="s">
        <v>304</v>
      </c>
      <c r="C93" s="7" t="s">
        <v>317</v>
      </c>
      <c r="D93" s="7" t="s">
        <v>351</v>
      </c>
      <c r="E93" s="7" t="s">
        <v>328</v>
      </c>
      <c r="F93" s="7">
        <v>1135.717048020261</v>
      </c>
      <c r="G93" s="7">
        <v>85.80058170798439</v>
      </c>
      <c r="H93" s="7">
        <v>140.18815092551986</v>
      </c>
      <c r="I93" s="7">
        <v>74.43908231451077</v>
      </c>
      <c r="J93" s="7">
        <v>1436.1448629682761</v>
      </c>
    </row>
    <row r="94" ht="15.75" customHeight="1">
      <c r="A94" s="7" t="s">
        <v>416</v>
      </c>
      <c r="B94" s="7" t="s">
        <v>313</v>
      </c>
      <c r="C94" s="7" t="s">
        <v>363</v>
      </c>
      <c r="D94" s="7" t="s">
        <v>384</v>
      </c>
      <c r="E94" s="7" t="s">
        <v>321</v>
      </c>
      <c r="F94" s="7">
        <v>8404.107657189841</v>
      </c>
      <c r="G94" s="7">
        <v>73.52025337229117</v>
      </c>
      <c r="H94" s="7">
        <v>173.09382766277884</v>
      </c>
      <c r="I94" s="7">
        <v>65.0728687366744</v>
      </c>
      <c r="J94" s="7">
        <v>8715.794606961585</v>
      </c>
    </row>
    <row r="95" ht="15.75" customHeight="1">
      <c r="A95" s="7" t="s">
        <v>402</v>
      </c>
      <c r="B95" s="7" t="s">
        <v>313</v>
      </c>
      <c r="C95" s="7" t="s">
        <v>345</v>
      </c>
      <c r="D95" s="7" t="s">
        <v>347</v>
      </c>
      <c r="E95" s="7" t="s">
        <v>307</v>
      </c>
      <c r="F95" s="7">
        <v>2982.752782179342</v>
      </c>
      <c r="G95" s="7">
        <v>78.14295795818771</v>
      </c>
      <c r="H95" s="7">
        <v>126.58470500388589</v>
      </c>
      <c r="I95" s="7">
        <v>62.20892087942023</v>
      </c>
      <c r="J95" s="7">
        <v>3249.6893660208357</v>
      </c>
    </row>
    <row r="96" ht="15.75" customHeight="1">
      <c r="A96" s="7" t="s">
        <v>246</v>
      </c>
      <c r="B96" s="7" t="s">
        <v>304</v>
      </c>
      <c r="C96" s="7" t="s">
        <v>336</v>
      </c>
      <c r="D96" s="7" t="s">
        <v>310</v>
      </c>
      <c r="E96" s="7" t="s">
        <v>311</v>
      </c>
      <c r="F96" s="7">
        <v>5373.116495963824</v>
      </c>
      <c r="G96" s="7">
        <v>80.26677674932134</v>
      </c>
      <c r="H96" s="7">
        <v>198.352052042561</v>
      </c>
      <c r="I96" s="7">
        <v>66.50487859472858</v>
      </c>
      <c r="J96" s="7">
        <v>5718.240203350434</v>
      </c>
    </row>
    <row r="97" ht="15.75" customHeight="1">
      <c r="A97" s="7" t="s">
        <v>417</v>
      </c>
      <c r="B97" s="7" t="s">
        <v>313</v>
      </c>
      <c r="C97" s="7" t="s">
        <v>345</v>
      </c>
      <c r="D97" s="7" t="s">
        <v>384</v>
      </c>
      <c r="E97" s="7" t="s">
        <v>321</v>
      </c>
      <c r="F97" s="7">
        <v>5065.881834177422</v>
      </c>
      <c r="G97" s="7">
        <v>92.07803683999455</v>
      </c>
      <c r="H97" s="7">
        <v>149.43800502680597</v>
      </c>
      <c r="I97" s="7">
        <v>71.15160440358378</v>
      </c>
      <c r="J97" s="7">
        <v>5378.549480447806</v>
      </c>
    </row>
    <row r="98" ht="15.75" customHeight="1">
      <c r="A98" s="7" t="s">
        <v>224</v>
      </c>
      <c r="B98" s="7" t="s">
        <v>304</v>
      </c>
      <c r="C98" s="7" t="s">
        <v>323</v>
      </c>
      <c r="D98" s="7" t="s">
        <v>418</v>
      </c>
      <c r="E98" s="7" t="s">
        <v>307</v>
      </c>
      <c r="F98" s="7">
        <v>4350.711732862863</v>
      </c>
      <c r="G98" s="7">
        <v>50.78295704632147</v>
      </c>
      <c r="H98" s="7">
        <v>245.8014671359924</v>
      </c>
      <c r="I98" s="7">
        <v>68.12230914885403</v>
      </c>
      <c r="J98" s="7">
        <v>4715.418466194031</v>
      </c>
    </row>
    <row r="99" ht="15.75" customHeight="1">
      <c r="A99" s="7" t="s">
        <v>405</v>
      </c>
      <c r="B99" s="7" t="s">
        <v>313</v>
      </c>
      <c r="C99" s="7" t="s">
        <v>314</v>
      </c>
      <c r="D99" s="7" t="s">
        <v>306</v>
      </c>
      <c r="E99" s="7" t="s">
        <v>307</v>
      </c>
      <c r="F99" s="7">
        <v>2795.792846592065</v>
      </c>
      <c r="G99" s="7">
        <v>51.16218934588512</v>
      </c>
      <c r="H99" s="7">
        <v>106.879625662555</v>
      </c>
      <c r="I99" s="7">
        <v>82.49434823287783</v>
      </c>
      <c r="J99" s="7">
        <v>3036.3290098333828</v>
      </c>
    </row>
    <row r="100" ht="15.75" customHeight="1">
      <c r="A100" s="7" t="s">
        <v>419</v>
      </c>
      <c r="B100" s="7" t="s">
        <v>304</v>
      </c>
      <c r="C100" s="7" t="s">
        <v>317</v>
      </c>
      <c r="D100" s="7" t="s">
        <v>420</v>
      </c>
      <c r="E100" s="7" t="s">
        <v>307</v>
      </c>
      <c r="F100" s="7">
        <v>6737.831935983859</v>
      </c>
      <c r="G100" s="7">
        <v>77.57298698483952</v>
      </c>
      <c r="H100" s="7">
        <v>184.03475237168124</v>
      </c>
      <c r="I100" s="7">
        <v>104.70540876495511</v>
      </c>
      <c r="J100" s="7">
        <v>7104.145084105334</v>
      </c>
    </row>
    <row r="101" ht="15.75" customHeight="1">
      <c r="A101" s="7" t="s">
        <v>421</v>
      </c>
      <c r="B101" s="7" t="s">
        <v>313</v>
      </c>
      <c r="C101" s="7" t="s">
        <v>345</v>
      </c>
      <c r="D101" s="7" t="s">
        <v>384</v>
      </c>
      <c r="E101" s="7" t="s">
        <v>328</v>
      </c>
      <c r="F101" s="7">
        <v>2839.033813061745</v>
      </c>
      <c r="G101" s="7">
        <v>67.52804940682822</v>
      </c>
      <c r="H101" s="7">
        <v>197.0897801930848</v>
      </c>
      <c r="I101" s="7">
        <v>76.2051976660855</v>
      </c>
      <c r="J101" s="7">
        <v>3179.8568403277436</v>
      </c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N17">
      <formula1>$Q$16:$Q$18</formula1>
    </dataValidation>
    <dataValidation type="list" allowBlank="1" showErrorMessage="1" sqref="N18">
      <formula1>$S$16:$S$28</formula1>
    </dataValidation>
    <dataValidation type="list" allowBlank="1" showErrorMessage="1" sqref="N19">
      <formula1>$Q$22:$Q$25</formula1>
    </dataValidation>
  </dataValidations>
  <printOptions/>
  <pageMargins bottom="0.75" footer="0.0" header="0.0" left="0.7" right="0.7" top="0.75"/>
  <pageSetup orientation="landscape"/>
  <drawing r:id="rId1"/>
</worksheet>
</file>