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cord" sheetId="1" r:id="rId1"/>
    <sheet name="ชื่อโครงการ" sheetId="2" r:id="rId2"/>
    <sheet name="Data Base" sheetId="3" r:id="rId3"/>
  </sheets>
  <definedNames>
    <definedName name="K">#REF!</definedName>
    <definedName name="_xlnm.Print_Area" localSheetId="0">'cord'!$A$1:$O$32</definedName>
    <definedName name="tube">'Data Base'!$A$2:$A$46</definedName>
  </definedNames>
  <calcPr fullCalcOnLoad="1"/>
</workbook>
</file>

<file path=xl/comments1.xml><?xml version="1.0" encoding="utf-8"?>
<comments xmlns="http://schemas.openxmlformats.org/spreadsheetml/2006/main">
  <authors>
    <author>ideapad</author>
  </authors>
  <commentList>
    <comment ref="C21" authorId="0">
      <text>
        <r>
          <rPr>
            <sz val="8"/>
            <rFont val="Tahoma"/>
            <family val="0"/>
          </rPr>
          <t xml:space="preserve">ตรวจสอบ case เพื่อหาค่า K
มาใช้ในการออกแบบ
</t>
        </r>
      </text>
    </comment>
  </commentList>
</comments>
</file>

<file path=xl/sharedStrings.xml><?xml version="1.0" encoding="utf-8"?>
<sst xmlns="http://schemas.openxmlformats.org/spreadsheetml/2006/main" count="263" uniqueCount="207">
  <si>
    <t>=</t>
  </si>
  <si>
    <t>m.</t>
  </si>
  <si>
    <t>kg /m.</t>
  </si>
  <si>
    <t>Use  Steel   A 36</t>
  </si>
  <si>
    <t>Fy</t>
  </si>
  <si>
    <t>Fu</t>
  </si>
  <si>
    <t>E</t>
  </si>
  <si>
    <t>A</t>
  </si>
  <si>
    <r>
      <t>cm</t>
    </r>
    <r>
      <rPr>
        <vertAlign val="superscript"/>
        <sz val="14"/>
        <rFont val="Cordia New"/>
        <family val="2"/>
      </rPr>
      <t>2</t>
    </r>
  </si>
  <si>
    <r>
      <t>cm</t>
    </r>
    <r>
      <rPr>
        <vertAlign val="superscript"/>
        <sz val="14"/>
        <rFont val="Cordia New"/>
        <family val="2"/>
      </rPr>
      <t>4</t>
    </r>
  </si>
  <si>
    <r>
      <t>cm</t>
    </r>
    <r>
      <rPr>
        <vertAlign val="superscript"/>
        <sz val="14"/>
        <rFont val="Cordia New"/>
        <family val="2"/>
      </rPr>
      <t>3</t>
    </r>
  </si>
  <si>
    <t>Weigth</t>
  </si>
  <si>
    <t>cm</t>
  </si>
  <si>
    <t>โครงการ :</t>
  </si>
  <si>
    <t>ที่ตั้ง :</t>
  </si>
  <si>
    <t>เจ้าของ :</t>
  </si>
  <si>
    <t>kg</t>
  </si>
  <si>
    <t>ksc</t>
  </si>
  <si>
    <t>ภาควิชาวิศวกรรมโยธา</t>
  </si>
  <si>
    <t>case</t>
  </si>
  <si>
    <t>K</t>
  </si>
  <si>
    <t>ไม่มีการหมุนที่ปลายเสาและไม่มีการเคลื่อนที่</t>
  </si>
  <si>
    <t>มีการหมุนที่ปลายเสาแต่ไม่มีการเคลื่อนที่</t>
  </si>
  <si>
    <t>ไม่มีการหมุนที่ปลายเสาแต่มีการเคลื่อนที่</t>
  </si>
  <si>
    <t>มีการหมุนที่ปลายเสาและมีการเคลื่อนที่</t>
  </si>
  <si>
    <t>หัวเสา</t>
  </si>
  <si>
    <t>ตีนเสา</t>
  </si>
  <si>
    <t>Fix</t>
  </si>
  <si>
    <t>Hinge</t>
  </si>
  <si>
    <t>Free</t>
  </si>
  <si>
    <t>Case</t>
  </si>
  <si>
    <t>KL / r</t>
  </si>
  <si>
    <r>
      <t>Cc  =  [ 2¶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0"/>
      </rPr>
      <t>E/Fy ]^0.5</t>
    </r>
  </si>
  <si>
    <t>KL/r  / Cc</t>
  </si>
  <si>
    <t>P  =  A x Fa</t>
  </si>
  <si>
    <t>Kg.</t>
  </si>
  <si>
    <t>ksc.</t>
  </si>
  <si>
    <t>พื้นที่หน้าตัดที่ต้องการ  =  P / Ft</t>
  </si>
  <si>
    <t>ความยาวชิ้นส่วน  ( L )</t>
  </si>
  <si>
    <t>หน่วยแรงที่ยอมให้ , Fa = 0.6 Fy</t>
  </si>
  <si>
    <t>ตรวจสอบ</t>
  </si>
  <si>
    <t>Weight</t>
  </si>
  <si>
    <t>Dia.27.2 x 2.0 mm.</t>
  </si>
  <si>
    <t>Dia.27.2 x 2.3 mm.</t>
  </si>
  <si>
    <t>Dia.34.0 x 2.3 mm.</t>
  </si>
  <si>
    <t>Dia.42.7 x 2.3 mm.</t>
  </si>
  <si>
    <t>Dia.42.7 x 2.8 mm.</t>
  </si>
  <si>
    <t>Dia.48.6 x 2.3 mm.</t>
  </si>
  <si>
    <t>Dia.48.6 x 2.8 mm.</t>
  </si>
  <si>
    <t>Dia.48.6 x 3.2 mm.</t>
  </si>
  <si>
    <t>Dia.60.5 x 3.2 mm.</t>
  </si>
  <si>
    <t>Dia.60.5 x 2.3 mm.</t>
  </si>
  <si>
    <t>Dia.60.5 x 4.0 mm.</t>
  </si>
  <si>
    <t>Dia.76.3 x 2.8 mm.</t>
  </si>
  <si>
    <t>Dia.76.3 x 3.2 mm.</t>
  </si>
  <si>
    <t>Dia.76.3 x 4.0 mm.</t>
  </si>
  <si>
    <t>Dia.89.1 x 2.8 mm.</t>
  </si>
  <si>
    <t>Dia.89.1 x 3.2 mm.</t>
  </si>
  <si>
    <t>Dia.89.1 x 4.0 mm.</t>
  </si>
  <si>
    <t>Dia.101.6 x 3.2 mm.</t>
  </si>
  <si>
    <t>Dia.101.6 x 4.0 mm.</t>
  </si>
  <si>
    <t>Dia.101.6 x 5.0 mm.</t>
  </si>
  <si>
    <t>Dia.114.3 x 3.2 mm.</t>
  </si>
  <si>
    <t>Dia.114.3 x 3.6 mm.</t>
  </si>
  <si>
    <t>Dia.114.3 x 4.5 mm.</t>
  </si>
  <si>
    <t>Dia.114.3 x 5.6 mm.</t>
  </si>
  <si>
    <t>Dia.139.8 x 3.6 mm.</t>
  </si>
  <si>
    <t>Dia.139.8 x 4.0 mm.</t>
  </si>
  <si>
    <t>Dia.139.8 x 4.5 mm.</t>
  </si>
  <si>
    <t>Dia.139.8 x 6.0 mm.</t>
  </si>
  <si>
    <t>Dia.165.2 x 4.5 mm.</t>
  </si>
  <si>
    <t>Dia.165.2 x 5.0 mm.</t>
  </si>
  <si>
    <t>Dia.165.2 x 6.0 mm.</t>
  </si>
  <si>
    <t>Dia.165.2 x 7.0 mm.</t>
  </si>
  <si>
    <t>Dia.190.7 x 4.5 mm.</t>
  </si>
  <si>
    <t>Dia.190.7 x 5.0 mm.</t>
  </si>
  <si>
    <t>Dia.190.7 x 6.0 mm.</t>
  </si>
  <si>
    <t>Dia.190.7 x 7.0 mm.</t>
  </si>
  <si>
    <t>Dia.216.3 x 4.5 mm.</t>
  </si>
  <si>
    <t>Dia.216.3 x 6.0 mm.</t>
  </si>
  <si>
    <t>Dia.216.3 x 7.0 mm.</t>
  </si>
  <si>
    <t>Dia.216.3 x 8.0 mm.</t>
  </si>
  <si>
    <t>Dia.267.4 x 6.0 mm.</t>
  </si>
  <si>
    <t>Dia.267.4 x 7.0 mm.</t>
  </si>
  <si>
    <t>Dia.267.4 x 8.0 mm.</t>
  </si>
  <si>
    <t>Dia.267.4 x 9.0 mm.</t>
  </si>
  <si>
    <t>Dia.21.7 x 2.0 mm.</t>
  </si>
  <si>
    <t>ชิ้นส่วนรับแรง  ( Pu  )</t>
  </si>
  <si>
    <t>cm.</t>
  </si>
  <si>
    <r>
      <t>r</t>
    </r>
    <r>
      <rPr>
        <vertAlign val="subscript"/>
        <sz val="14"/>
        <rFont val="Cordia New"/>
        <family val="2"/>
      </rPr>
      <t>req</t>
    </r>
    <r>
      <rPr>
        <sz val="14"/>
        <rFont val="Cordia New"/>
        <family val="0"/>
      </rPr>
      <t xml:space="preserve">  =  L  /  300</t>
    </r>
  </si>
  <si>
    <t>mm</t>
  </si>
  <si>
    <t>EL 25x25x1.12 Kg/m</t>
  </si>
  <si>
    <t>EL 25x25x1.77 Kg/m</t>
  </si>
  <si>
    <t>EL 30x30x1.36 Kg/m</t>
  </si>
  <si>
    <t>EL 30x30x2.18 Kg/m</t>
  </si>
  <si>
    <t>EL 40x40x1.83 Kg/m</t>
  </si>
  <si>
    <t>EL 40x40x2.42 Kg/m</t>
  </si>
  <si>
    <t>EL 40x40x2.95 Kg/m</t>
  </si>
  <si>
    <t>EL 40x40x3.52 Kg/m</t>
  </si>
  <si>
    <t>EL 45x45x2.74 Kg/m</t>
  </si>
  <si>
    <t>EL 45x45x3.38 Kg/m</t>
  </si>
  <si>
    <t>EL 50x50x2.33 Kg/m</t>
  </si>
  <si>
    <t>EL 50x50x3.06 Kg/m</t>
  </si>
  <si>
    <t>EL 50x50x3.77 Kg/m</t>
  </si>
  <si>
    <t>EL 50x50x4.43 Kg/m</t>
  </si>
  <si>
    <t>EL 60x60x3.68 Kg/m</t>
  </si>
  <si>
    <t>EL 60x60x4.55 Kg/m</t>
  </si>
  <si>
    <t>EL 65x65x5 Kg/m</t>
  </si>
  <si>
    <t>EL 65x65x5.91 Kg/m</t>
  </si>
  <si>
    <t>EL 65x65x7.66 Kg/m</t>
  </si>
  <si>
    <t>EL 70x70x6.38 Kg/m</t>
  </si>
  <si>
    <t>EL 75x75x6.85 Kg/m</t>
  </si>
  <si>
    <t>EL 75x75x9.96 Kg/m</t>
  </si>
  <si>
    <t>EL 75x75x13 Kg/m</t>
  </si>
  <si>
    <t>EL 80x80x7.32 Kg/m</t>
  </si>
  <si>
    <t>EL 90x90x8.28 Kg/m</t>
  </si>
  <si>
    <t>EL 90x90x9.59 Kg/m</t>
  </si>
  <si>
    <t>EL 90x90x13.3 Kg/m</t>
  </si>
  <si>
    <t>EL 90x90x15.9 Kg/m</t>
  </si>
  <si>
    <t>EL 90x90x17 Kg/m</t>
  </si>
  <si>
    <t>EL 100x100x10.7 Kg/m</t>
  </si>
  <si>
    <t>EL 100x100x14.9 Kg/m</t>
  </si>
  <si>
    <t>EL 100x100x17.8 Kg/m</t>
  </si>
  <si>
    <t>EL 100x100x19.1 Kg/m</t>
  </si>
  <si>
    <t>EL 120x120x14.7 Kg/m</t>
  </si>
  <si>
    <t>EL 130x130x17.9 Kg/m</t>
  </si>
  <si>
    <t>EL 130x130x23.4 Kg/m</t>
  </si>
  <si>
    <t>EL 130x130x28.8 Kg/m</t>
  </si>
  <si>
    <t>EL 150x150x27.3 Kg/m</t>
  </si>
  <si>
    <t>EL 150x150x33.6 Kg/m</t>
  </si>
  <si>
    <t>EL 150x150x41.9 Kg/m</t>
  </si>
  <si>
    <t>EL 175x175x31.8 Kg/m</t>
  </si>
  <si>
    <t>EL 175x175x39.4 Kg/m</t>
  </si>
  <si>
    <t>EL 200x200x45.3 Kg/m</t>
  </si>
  <si>
    <t>EL 200x200x59.7 Kg/m</t>
  </si>
  <si>
    <t>EL 200x200x73.6 Kg/m</t>
  </si>
  <si>
    <t>EL 250x250x93.7 Kg/m</t>
  </si>
  <si>
    <t>EL 250x250x128 Kg/m</t>
  </si>
  <si>
    <t>rx</t>
  </si>
  <si>
    <t>ry</t>
  </si>
  <si>
    <t>Sx</t>
  </si>
  <si>
    <t>Sy</t>
  </si>
  <si>
    <t>Ix</t>
  </si>
  <si>
    <t>Iy</t>
  </si>
  <si>
    <t>tW</t>
  </si>
  <si>
    <t>tF</t>
  </si>
  <si>
    <t>T w</t>
  </si>
  <si>
    <t>T f</t>
  </si>
  <si>
    <t>มหาวิทยาลัยราชมงคลธัญบุรี</t>
  </si>
  <si>
    <t>Light lip channel  250x75x25x4.5</t>
  </si>
  <si>
    <t>Light lip channel  200x75x20x4.5</t>
  </si>
  <si>
    <t>Light lip channel  200x75x20x4</t>
  </si>
  <si>
    <t>Light lip channel  200x75x20x3.2</t>
  </si>
  <si>
    <t>Light lip channel  150x75x25x4.5</t>
  </si>
  <si>
    <t>Light lip channel  150x75x25x4</t>
  </si>
  <si>
    <t>Light lip channel  60x30x10x1.6</t>
  </si>
  <si>
    <t>Light lip channel  60x30x10x2</t>
  </si>
  <si>
    <t>Light lip channel  60x30x10x2.3</t>
  </si>
  <si>
    <t>Light lip channel  70x40x25x1.6</t>
  </si>
  <si>
    <t>Light lip channel  75x35x15x2.3</t>
  </si>
  <si>
    <t>Light lip channel  75x45x15x2.3</t>
  </si>
  <si>
    <t>Light lip channel  90x45x20x1.6</t>
  </si>
  <si>
    <t>Light lip channel  90x45x20x2.3</t>
  </si>
  <si>
    <t>Light lip channel  90x45x20x3.2</t>
  </si>
  <si>
    <t>Light lip channel  100x50x20x2.3</t>
  </si>
  <si>
    <t>Light lip channel  100x50x20x2</t>
  </si>
  <si>
    <t>Light lip channel  100x50x20x1.6</t>
  </si>
  <si>
    <t>Light lip channel  150x75x25x3.2</t>
  </si>
  <si>
    <t>Light lip channel  150x65x20x4</t>
  </si>
  <si>
    <t>Light lip channel  150x65x20x3.2</t>
  </si>
  <si>
    <t>Light lip channel  150x65x20x2.3</t>
  </si>
  <si>
    <t>Light lip channel  150x50x20x4.5</t>
  </si>
  <si>
    <t>Light lip channel  150x50x20x3.2</t>
  </si>
  <si>
    <t>Light lip channel  150x50x20x2.3</t>
  </si>
  <si>
    <t>Light lip channel  125x50x20x4.5</t>
  </si>
  <si>
    <t>Light lip channel  125x50x20x4</t>
  </si>
  <si>
    <t>Light lip channel  125x50x20x3.2</t>
  </si>
  <si>
    <t>Light lip channel  125x50x20x2.3</t>
  </si>
  <si>
    <t>Light lip channel  120x60x25x4.5</t>
  </si>
  <si>
    <t>Light lip channel  120x60x20x3.2</t>
  </si>
  <si>
    <t>Light lip channel  120x60x20x2.3</t>
  </si>
  <si>
    <t>Light lip channel  120x40x20x3.2</t>
  </si>
  <si>
    <t>Light lip channel  100x50x20x4.5</t>
  </si>
  <si>
    <t>Light lip channel  100x50x20x4</t>
  </si>
  <si>
    <t>Light lip channel  100x50x20x3.2</t>
  </si>
  <si>
    <t>Light lip channel  100x50x20x2.8</t>
  </si>
  <si>
    <t>channel  100x50x9.36 Kg/m</t>
  </si>
  <si>
    <t>channel  125x65x13.4 Kg/m</t>
  </si>
  <si>
    <t>channel  150x75x18.6 Kg/m</t>
  </si>
  <si>
    <t>channel  150x75x24 Kg/m</t>
  </si>
  <si>
    <t>channel  180x75x21.4 Kg/m</t>
  </si>
  <si>
    <t>channel  200x70x21.1 Kg/m</t>
  </si>
  <si>
    <t>channel  200x80x24.6 Kg/m</t>
  </si>
  <si>
    <t>channel  200x90x30.3 Kg/m</t>
  </si>
  <si>
    <t>channel  250x90x34.6 Kg/m</t>
  </si>
  <si>
    <t>channel  250x90x40.2 Kg/m</t>
  </si>
  <si>
    <t>channel  300x90x38.1 Kg/m</t>
  </si>
  <si>
    <t>channel  300x90x43.8 Kg/m</t>
  </si>
  <si>
    <t>channel  300x90x48.6 Kg/m</t>
  </si>
  <si>
    <t>channel  380x100x54.5 Kg/m</t>
  </si>
  <si>
    <t>channel  380x100x62 Kg/m</t>
  </si>
  <si>
    <t>channel  380x100x67.3 Kg/m</t>
  </si>
  <si>
    <t>channel  75x40x6.92 Kg/m</t>
  </si>
  <si>
    <t>ผู้ออกแบบ :</t>
  </si>
  <si>
    <t>สุขุม  โพธิ์เงิน</t>
  </si>
  <si>
    <t>โรงงานพื้นที่ใช้สอยประมาณ 200 ตร.ม.</t>
  </si>
  <si>
    <t>TRUSS-1 Upper and Lower  Cord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</si>
</sst>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.000_-;\-* #,##0.000_-;_-* &quot;-&quot;???_-;_-@_-"/>
    <numFmt numFmtId="202" formatCode="_-* #,##0.0000_-;\-* #,##0.0000_-;_-* &quot;-&quot;??_-;_-@_-"/>
    <numFmt numFmtId="203" formatCode="0.000"/>
    <numFmt numFmtId="204" formatCode="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_-;\-* #,##0_-;_-* &quot;-&quot;??_-;_-@_-"/>
    <numFmt numFmtId="209" formatCode="_-* #,##0.0_-;\-* #,##0.0_-;_-* &quot;-&quot;?_-;_-@_-"/>
    <numFmt numFmtId="210" formatCode="0.0000"/>
    <numFmt numFmtId="211" formatCode="0.000000"/>
    <numFmt numFmtId="212" formatCode="0.00000"/>
  </numFmts>
  <fonts count="40">
    <font>
      <sz val="14"/>
      <name val="Cordia New"/>
      <family val="0"/>
    </font>
    <font>
      <sz val="14"/>
      <color indexed="12"/>
      <name val="Cordia New"/>
      <family val="2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0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9"/>
      <name val="Cordia New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2"/>
      <name val="Cordia New"/>
      <family val="2"/>
    </font>
    <font>
      <b/>
      <sz val="18"/>
      <name val="Cordia New"/>
      <family val="2"/>
    </font>
    <font>
      <sz val="13"/>
      <name val="Cordia New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 New"/>
      <family val="0"/>
    </font>
    <font>
      <sz val="14"/>
      <color indexed="10"/>
      <name val="CityBlueprint"/>
      <family val="0"/>
    </font>
    <font>
      <b/>
      <sz val="14"/>
      <color indexed="48"/>
      <name val="Cordia New"/>
      <family val="2"/>
    </font>
    <font>
      <vertAlign val="subscript"/>
      <sz val="14"/>
      <name val="Cordia New"/>
      <family val="2"/>
    </font>
    <font>
      <sz val="14"/>
      <name val="Browallia New"/>
      <family val="2"/>
    </font>
    <font>
      <b/>
      <sz val="8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3" fontId="0" fillId="0" borderId="0" xfId="39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11" fillId="24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right"/>
    </xf>
    <xf numFmtId="43" fontId="13" fillId="0" borderId="0" xfId="39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right"/>
    </xf>
    <xf numFmtId="0" fontId="0" fillId="24" borderId="0" xfId="0" applyFont="1" applyFill="1" applyBorder="1" applyAlignment="1" quotePrefix="1">
      <alignment horizontal="center"/>
    </xf>
    <xf numFmtId="0" fontId="0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5" xfId="0" applyFill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34" fillId="0" borderId="0" xfId="0" applyFont="1" applyBorder="1" applyAlignment="1" quotePrefix="1">
      <alignment horizontal="center"/>
    </xf>
    <xf numFmtId="0" fontId="15" fillId="0" borderId="0" xfId="0" applyFont="1" applyFill="1" applyBorder="1" applyAlignment="1">
      <alignment/>
    </xf>
    <xf numFmtId="43" fontId="8" fillId="0" borderId="0" xfId="39" applyFont="1" applyFill="1" applyBorder="1" applyAlignment="1">
      <alignment/>
    </xf>
    <xf numFmtId="43" fontId="9" fillId="0" borderId="0" xfId="39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43" fontId="34" fillId="0" borderId="0" xfId="0" applyNumberFormat="1" applyFont="1" applyBorder="1" applyAlignment="1">
      <alignment/>
    </xf>
    <xf numFmtId="0" fontId="34" fillId="0" borderId="0" xfId="0" applyFont="1" applyFill="1" applyBorder="1" applyAlignment="1" quotePrefix="1">
      <alignment horizontal="center"/>
    </xf>
    <xf numFmtId="43" fontId="34" fillId="0" borderId="0" xfId="0" applyNumberFormat="1" applyFont="1" applyFill="1" applyBorder="1" applyAlignment="1">
      <alignment/>
    </xf>
    <xf numFmtId="43" fontId="34" fillId="0" borderId="0" xfId="39" applyFont="1" applyFill="1" applyBorder="1" applyAlignment="1">
      <alignment/>
    </xf>
    <xf numFmtId="200" fontId="34" fillId="0" borderId="0" xfId="39" applyNumberFormat="1" applyFont="1" applyFill="1" applyBorder="1" applyAlignment="1" quotePrefix="1">
      <alignment/>
    </xf>
    <xf numFmtId="0" fontId="35" fillId="0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43" fontId="0" fillId="0" borderId="0" xfId="0" applyNumberFormat="1" applyBorder="1" applyAlignment="1">
      <alignment horizontal="center"/>
    </xf>
    <xf numFmtId="0" fontId="6" fillId="0" borderId="16" xfId="0" applyFont="1" applyBorder="1" applyAlignment="1">
      <alignment horizontal="right"/>
    </xf>
    <xf numFmtId="203" fontId="0" fillId="0" borderId="10" xfId="39" applyNumberFormat="1" applyFont="1" applyBorder="1" applyAlignment="1">
      <alignment horizontal="center" wrapText="1"/>
    </xf>
    <xf numFmtId="203" fontId="0" fillId="0" borderId="0" xfId="35" applyNumberFormat="1" applyFont="1" applyAlignment="1">
      <alignment horizontal="center"/>
      <protection/>
    </xf>
    <xf numFmtId="204" fontId="0" fillId="0" borderId="0" xfId="35" applyNumberFormat="1" applyFont="1" applyAlignment="1">
      <alignment horizontal="center"/>
      <protection/>
    </xf>
    <xf numFmtId="0" fontId="0" fillId="0" borderId="0" xfId="35" applyFont="1" applyAlignment="1">
      <alignment horizontal="center"/>
      <protection/>
    </xf>
    <xf numFmtId="203" fontId="0" fillId="0" borderId="0" xfId="39" applyNumberFormat="1" applyFont="1" applyAlignment="1">
      <alignment horizontal="center"/>
    </xf>
    <xf numFmtId="0" fontId="0" fillId="0" borderId="0" xfId="0" applyNumberFormat="1" applyFont="1" applyAlignment="1" quotePrefix="1">
      <alignment/>
    </xf>
    <xf numFmtId="0" fontId="0" fillId="0" borderId="0" xfId="35" applyFont="1" applyBorder="1" applyAlignment="1">
      <alignment horizontal="center"/>
      <protection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wrapText="1"/>
    </xf>
    <xf numFmtId="0" fontId="0" fillId="0" borderId="15" xfId="35" applyFont="1" applyBorder="1" applyAlignment="1">
      <alignment/>
      <protection/>
    </xf>
    <xf numFmtId="0" fontId="0" fillId="0" borderId="17" xfId="35" applyFont="1" applyBorder="1" applyAlignment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35" applyFont="1" applyAlignment="1">
      <alignment/>
      <protection/>
    </xf>
    <xf numFmtId="0" fontId="6" fillId="0" borderId="0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12" fillId="24" borderId="10" xfId="0" applyFont="1" applyFill="1" applyBorder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Steel Structure Take off Quantity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2"/>
  <sheetViews>
    <sheetView tabSelected="1" zoomScalePageLayoutView="0" workbookViewId="0" topLeftCell="A16">
      <selection activeCell="M28" sqref="M28"/>
    </sheetView>
  </sheetViews>
  <sheetFormatPr defaultColWidth="9.140625" defaultRowHeight="21.75"/>
  <cols>
    <col min="1" max="1" width="3.421875" style="1" customWidth="1"/>
    <col min="2" max="2" width="6.421875" style="1" customWidth="1"/>
    <col min="3" max="3" width="6.140625" style="1" customWidth="1"/>
    <col min="4" max="4" width="5.7109375" style="1" customWidth="1"/>
    <col min="5" max="5" width="10.00390625" style="1" customWidth="1"/>
    <col min="6" max="6" width="5.00390625" style="1" customWidth="1"/>
    <col min="7" max="7" width="16.00390625" style="1" customWidth="1"/>
    <col min="8" max="8" width="5.28125" style="1" customWidth="1"/>
    <col min="9" max="9" width="9.140625" style="1" customWidth="1"/>
    <col min="10" max="10" width="6.140625" style="1" customWidth="1"/>
    <col min="11" max="11" width="12.57421875" style="1" customWidth="1"/>
    <col min="12" max="12" width="6.8515625" style="1" customWidth="1"/>
    <col min="13" max="13" width="8.8515625" style="1" customWidth="1"/>
    <col min="14" max="14" width="10.28125" style="1" customWidth="1"/>
    <col min="15" max="15" width="8.57421875" style="1" customWidth="1"/>
    <col min="16" max="20" width="9.140625" style="1" customWidth="1"/>
    <col min="21" max="21" width="43.140625" style="1" customWidth="1"/>
    <col min="22" max="16384" width="9.140625" style="1" customWidth="1"/>
  </cols>
  <sheetData>
    <row r="1" spans="1:15" ht="30" customHeight="1">
      <c r="A1" s="89" t="s">
        <v>13</v>
      </c>
      <c r="B1" s="89"/>
      <c r="C1" s="92" t="str">
        <f>ชื่อโครงการ!C5</f>
        <v>โรงงานพื้นที่ใช้สอยประมาณ 200 ตร.ม.</v>
      </c>
      <c r="D1" s="92"/>
      <c r="E1" s="92"/>
      <c r="F1" s="92"/>
      <c r="G1" s="92"/>
      <c r="H1" s="92"/>
      <c r="I1" s="66"/>
      <c r="J1" s="67"/>
      <c r="K1" s="66"/>
      <c r="L1" s="89" t="str">
        <f>(""&amp;ชื่อโครงการ!B7&amp;" "&amp;ชื่อโครงการ!C7&amp;"")</f>
        <v>เจ้าของ : ภาควิชาวิศวกรรมโยธา</v>
      </c>
      <c r="M1" s="89"/>
      <c r="N1" s="89"/>
      <c r="O1" s="89"/>
    </row>
    <row r="2" spans="1:15" ht="30" customHeight="1">
      <c r="A2" s="93" t="s">
        <v>14</v>
      </c>
      <c r="B2" s="93"/>
      <c r="C2" s="94" t="str">
        <f>ชื่อโครงการ!C6</f>
        <v>มหาวิทยาลัยราชมงคลธัญบุรี</v>
      </c>
      <c r="D2" s="94"/>
      <c r="E2" s="94"/>
      <c r="F2" s="94"/>
      <c r="G2" s="94"/>
      <c r="H2" s="94"/>
      <c r="I2" s="71"/>
      <c r="J2" s="71"/>
      <c r="K2" s="71"/>
      <c r="L2" s="71"/>
      <c r="M2" s="75" t="s">
        <v>203</v>
      </c>
      <c r="N2" s="72" t="s">
        <v>204</v>
      </c>
      <c r="O2" s="73"/>
    </row>
    <row r="3" spans="1:15" ht="30" customHeight="1">
      <c r="A3" s="64"/>
      <c r="B3" s="64"/>
      <c r="C3" s="65"/>
      <c r="D3" s="65"/>
      <c r="E3" s="65"/>
      <c r="F3" s="65"/>
      <c r="G3" s="65"/>
      <c r="H3" s="65"/>
      <c r="I3" s="66"/>
      <c r="J3" s="66"/>
      <c r="K3" s="66"/>
      <c r="L3" s="66"/>
      <c r="M3" s="66"/>
      <c r="N3" s="70"/>
      <c r="O3" s="67"/>
    </row>
    <row r="4" spans="1:15" ht="30" customHeight="1">
      <c r="A4" s="91" t="s">
        <v>206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30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1:15" ht="30" customHeight="1">
      <c r="K6" s="5"/>
      <c r="L6" s="5"/>
      <c r="M6" s="5"/>
      <c r="N6" s="5"/>
      <c r="O6" s="5"/>
    </row>
    <row r="7" spans="2:17" ht="30" customHeight="1">
      <c r="B7" s="7"/>
      <c r="K7" s="42"/>
      <c r="L7" s="5"/>
      <c r="M7" s="24"/>
      <c r="N7" s="5"/>
      <c r="O7" s="5"/>
      <c r="Q7" s="18"/>
    </row>
    <row r="8" spans="2:23" ht="30" customHeight="1">
      <c r="B8" s="1" t="s">
        <v>87</v>
      </c>
      <c r="F8" s="2" t="s">
        <v>0</v>
      </c>
      <c r="G8" s="22">
        <v>190</v>
      </c>
      <c r="H8" s="1" t="s">
        <v>35</v>
      </c>
      <c r="J8" s="1" t="s">
        <v>39</v>
      </c>
      <c r="M8" s="3" t="s">
        <v>0</v>
      </c>
      <c r="N8" s="43">
        <f>0.6*G11</f>
        <v>1440</v>
      </c>
      <c r="O8" s="5" t="s">
        <v>36</v>
      </c>
      <c r="S8" s="18"/>
      <c r="W8" s="5"/>
    </row>
    <row r="9" spans="2:25" ht="30" customHeight="1">
      <c r="B9" s="1" t="s">
        <v>38</v>
      </c>
      <c r="F9" s="2" t="s">
        <v>0</v>
      </c>
      <c r="G9" s="22">
        <v>1.5</v>
      </c>
      <c r="H9" s="1" t="s">
        <v>1</v>
      </c>
      <c r="J9" s="5" t="s">
        <v>37</v>
      </c>
      <c r="M9" s="3" t="s">
        <v>0</v>
      </c>
      <c r="N9" s="44">
        <f>G8/N8</f>
        <v>0.13194444444444445</v>
      </c>
      <c r="O9" s="5" t="s">
        <v>8</v>
      </c>
      <c r="R9" s="36" t="s">
        <v>26</v>
      </c>
      <c r="S9" s="38" t="s">
        <v>25</v>
      </c>
      <c r="T9" s="36"/>
      <c r="U9" s="36" t="s">
        <v>19</v>
      </c>
      <c r="V9" s="36" t="s">
        <v>20</v>
      </c>
      <c r="W9" s="6"/>
      <c r="X9" s="90" t="s">
        <v>25</v>
      </c>
      <c r="Y9" s="90"/>
    </row>
    <row r="10" spans="2:25" ht="30" customHeight="1">
      <c r="B10" s="8" t="s">
        <v>3</v>
      </c>
      <c r="C10" s="8"/>
      <c r="D10" s="8"/>
      <c r="E10" s="10" t="s">
        <v>5</v>
      </c>
      <c r="F10" s="13" t="s">
        <v>0</v>
      </c>
      <c r="G10" s="11">
        <v>5000</v>
      </c>
      <c r="H10" s="5" t="s">
        <v>36</v>
      </c>
      <c r="Q10" s="3"/>
      <c r="R10" s="36" t="s">
        <v>27</v>
      </c>
      <c r="S10" s="38" t="s">
        <v>27</v>
      </c>
      <c r="T10" s="36">
        <v>1</v>
      </c>
      <c r="U10" s="37" t="s">
        <v>21</v>
      </c>
      <c r="V10" s="36">
        <v>0.65</v>
      </c>
      <c r="W10" s="6"/>
      <c r="Y10" s="33"/>
    </row>
    <row r="11" spans="2:25" ht="30" customHeight="1">
      <c r="B11" s="8"/>
      <c r="C11" s="8"/>
      <c r="D11" s="8"/>
      <c r="E11" s="10" t="s">
        <v>4</v>
      </c>
      <c r="F11" s="13" t="s">
        <v>0</v>
      </c>
      <c r="G11" s="11">
        <v>2400</v>
      </c>
      <c r="H11" s="5" t="s">
        <v>36</v>
      </c>
      <c r="Q11" s="3"/>
      <c r="R11" s="36" t="s">
        <v>27</v>
      </c>
      <c r="S11" s="38" t="s">
        <v>28</v>
      </c>
      <c r="T11" s="36">
        <v>2</v>
      </c>
      <c r="U11" s="37" t="s">
        <v>22</v>
      </c>
      <c r="V11" s="36">
        <v>0.8</v>
      </c>
      <c r="W11" s="6"/>
      <c r="Y11" s="34"/>
    </row>
    <row r="12" spans="2:25" ht="30" customHeight="1">
      <c r="B12" s="9"/>
      <c r="C12" s="9"/>
      <c r="D12" s="9"/>
      <c r="E12" s="10" t="s">
        <v>6</v>
      </c>
      <c r="F12" s="13" t="s">
        <v>0</v>
      </c>
      <c r="G12" s="11">
        <f>2.04*10^6</f>
        <v>2040000</v>
      </c>
      <c r="H12" s="5" t="s">
        <v>36</v>
      </c>
      <c r="Q12" s="3"/>
      <c r="R12" s="36" t="s">
        <v>27</v>
      </c>
      <c r="S12" s="38" t="s">
        <v>27</v>
      </c>
      <c r="T12" s="36">
        <v>3</v>
      </c>
      <c r="U12" s="37" t="s">
        <v>23</v>
      </c>
      <c r="V12" s="36">
        <v>1.2</v>
      </c>
      <c r="W12" s="6"/>
      <c r="Y12" s="34"/>
    </row>
    <row r="13" spans="2:25" ht="30" customHeight="1">
      <c r="B13" s="69"/>
      <c r="C13" s="69">
        <v>47</v>
      </c>
      <c r="D13" s="69"/>
      <c r="E13" s="69"/>
      <c r="F13" s="23"/>
      <c r="G13" s="26" t="s">
        <v>41</v>
      </c>
      <c r="H13" s="27" t="s">
        <v>0</v>
      </c>
      <c r="I13" s="28">
        <f>INDEX('Data Base'!B$2:B$150,cord!C13)</f>
        <v>1.7999999523162842</v>
      </c>
      <c r="J13" s="28" t="s">
        <v>2</v>
      </c>
      <c r="K13" s="29" t="s">
        <v>7</v>
      </c>
      <c r="L13" s="30" t="s">
        <v>0</v>
      </c>
      <c r="M13" s="28">
        <f>INDEX('Data Base'!C2:C150,cord!$C$13)</f>
        <v>2.259999990463257</v>
      </c>
      <c r="N13" s="59" t="s">
        <v>8</v>
      </c>
      <c r="O13" s="5"/>
      <c r="Q13" s="3"/>
      <c r="R13" s="36" t="s">
        <v>28</v>
      </c>
      <c r="S13" s="38" t="s">
        <v>28</v>
      </c>
      <c r="T13" s="36">
        <v>4</v>
      </c>
      <c r="U13" s="37" t="s">
        <v>22</v>
      </c>
      <c r="V13" s="36">
        <v>1</v>
      </c>
      <c r="W13" s="6"/>
      <c r="Y13" s="34"/>
    </row>
    <row r="14" spans="2:25" ht="30" customHeight="1">
      <c r="B14" s="25"/>
      <c r="C14" s="25"/>
      <c r="D14" s="25"/>
      <c r="E14" s="25"/>
      <c r="F14" s="25"/>
      <c r="G14" s="26" t="s">
        <v>142</v>
      </c>
      <c r="H14" s="27" t="s">
        <v>0</v>
      </c>
      <c r="I14" s="28">
        <f>INDEX('Data Base'!D$2:D$150,cord!C13)</f>
        <v>1.2000000476837158</v>
      </c>
      <c r="J14" s="25" t="s">
        <v>9</v>
      </c>
      <c r="K14" s="26" t="s">
        <v>143</v>
      </c>
      <c r="L14" s="27" t="s">
        <v>0</v>
      </c>
      <c r="M14" s="28">
        <f>INDEX('Data Base'!E2:E150,cord!C13)</f>
        <v>1.2000000476837158</v>
      </c>
      <c r="N14" s="25" t="s">
        <v>9</v>
      </c>
      <c r="O14" s="21"/>
      <c r="P14" s="2"/>
      <c r="R14" s="36" t="s">
        <v>27</v>
      </c>
      <c r="S14" s="38" t="s">
        <v>29</v>
      </c>
      <c r="T14" s="36">
        <v>5</v>
      </c>
      <c r="U14" s="37" t="s">
        <v>24</v>
      </c>
      <c r="V14" s="36">
        <v>2.1</v>
      </c>
      <c r="W14" s="6"/>
      <c r="Y14" s="34"/>
    </row>
    <row r="15" spans="2:25" ht="30" customHeight="1" thickBot="1">
      <c r="B15" s="25"/>
      <c r="C15" s="25"/>
      <c r="D15" s="25"/>
      <c r="E15" s="25"/>
      <c r="F15" s="25"/>
      <c r="G15" s="26" t="s">
        <v>140</v>
      </c>
      <c r="H15" s="27" t="s">
        <v>0</v>
      </c>
      <c r="I15" s="28">
        <f>INDEX('Data Base'!F$2:F$150,cord!$C$13)</f>
        <v>0.71</v>
      </c>
      <c r="J15" s="25" t="s">
        <v>10</v>
      </c>
      <c r="K15" s="26" t="s">
        <v>141</v>
      </c>
      <c r="L15" s="27" t="s">
        <v>0</v>
      </c>
      <c r="M15" s="28">
        <f>INDEX('Data Base'!G2:G150,cord!$C$13)</f>
        <v>0.7099999785423279</v>
      </c>
      <c r="N15" s="25" t="s">
        <v>10</v>
      </c>
      <c r="O15" s="5"/>
      <c r="P15" s="2"/>
      <c r="R15" s="36" t="s">
        <v>28</v>
      </c>
      <c r="S15" s="38" t="s">
        <v>27</v>
      </c>
      <c r="T15" s="36">
        <v>6</v>
      </c>
      <c r="U15" s="37" t="s">
        <v>23</v>
      </c>
      <c r="V15" s="36">
        <v>2</v>
      </c>
      <c r="W15" s="6"/>
      <c r="X15" s="20"/>
      <c r="Y15" s="35" t="s">
        <v>26</v>
      </c>
    </row>
    <row r="16" spans="2:23" ht="30" customHeight="1">
      <c r="B16" s="23"/>
      <c r="C16" s="23"/>
      <c r="D16" s="23"/>
      <c r="E16" s="23"/>
      <c r="F16" s="23"/>
      <c r="G16" s="26" t="s">
        <v>138</v>
      </c>
      <c r="H16" s="28" t="s">
        <v>0</v>
      </c>
      <c r="I16" s="28">
        <f>INDEX('Data Base'!J$2:J$150,cord!$C$13)</f>
        <v>0.7300000190734863</v>
      </c>
      <c r="J16" s="31" t="s">
        <v>12</v>
      </c>
      <c r="K16" s="26" t="s">
        <v>139</v>
      </c>
      <c r="L16" s="28" t="s">
        <v>0</v>
      </c>
      <c r="M16" s="28">
        <f>INDEX('Data Base'!K2:K150,cord!$C$13)</f>
        <v>0.7300000190734863</v>
      </c>
      <c r="N16" s="31" t="s">
        <v>12</v>
      </c>
      <c r="O16" s="17"/>
      <c r="P16" s="2"/>
      <c r="W16" s="5"/>
    </row>
    <row r="17" spans="2:18" ht="30" customHeight="1">
      <c r="B17" s="23"/>
      <c r="C17" s="23"/>
      <c r="D17" s="23"/>
      <c r="E17" s="23"/>
      <c r="F17" s="23"/>
      <c r="G17" s="26" t="s">
        <v>146</v>
      </c>
      <c r="H17" s="28" t="s">
        <v>0</v>
      </c>
      <c r="I17" s="28">
        <f>INDEX('Data Base'!H$2:H$150,cord!$C$13)</f>
        <v>5</v>
      </c>
      <c r="J17" s="31" t="s">
        <v>90</v>
      </c>
      <c r="K17" s="26" t="s">
        <v>147</v>
      </c>
      <c r="L17" s="28" t="s">
        <v>0</v>
      </c>
      <c r="M17" s="28">
        <f>INDEX('Data Base'!I2:I150,cord!$C$13)</f>
        <v>5</v>
      </c>
      <c r="N17" s="31" t="s">
        <v>90</v>
      </c>
      <c r="O17" s="17"/>
      <c r="P17" s="2"/>
      <c r="Q17" s="4"/>
      <c r="R17" s="3"/>
    </row>
    <row r="18" spans="2:22" ht="30" customHeight="1">
      <c r="B18" s="5"/>
      <c r="C18" s="5"/>
      <c r="D18" s="5"/>
      <c r="E18" s="5"/>
      <c r="F18" s="5"/>
      <c r="V18" s="5"/>
    </row>
    <row r="19" spans="18:22" ht="30" customHeight="1">
      <c r="R19" s="8" t="s">
        <v>33</v>
      </c>
      <c r="V19" s="5"/>
    </row>
    <row r="20" spans="2:22" ht="30" customHeight="1">
      <c r="B20" s="16" t="s">
        <v>40</v>
      </c>
      <c r="C20" s="5"/>
      <c r="D20" s="5"/>
      <c r="E20" s="5"/>
      <c r="F20" s="5"/>
      <c r="G20" s="45"/>
      <c r="H20" s="6"/>
      <c r="I20" s="46"/>
      <c r="J20" s="5"/>
      <c r="K20" s="47"/>
      <c r="Q20" s="39" t="str">
        <f>IF(G22&lt;G23,"1","2")</f>
        <v>2</v>
      </c>
      <c r="R20" s="8">
        <f>G22/G23</f>
        <v>1.0311157267686546</v>
      </c>
      <c r="V20" s="5"/>
    </row>
    <row r="21" spans="2:22" ht="30" customHeight="1">
      <c r="B21" s="8" t="s">
        <v>30</v>
      </c>
      <c r="C21" s="40">
        <v>1</v>
      </c>
      <c r="E21" s="68" t="s">
        <v>20</v>
      </c>
      <c r="F21" s="14" t="s">
        <v>0</v>
      </c>
      <c r="G21" s="62">
        <f>IF(C21=T10,V10,IF(C21=T11,V11,IF(C21=T12,V12,IF(C21=T13,V13,IF(C21=T14,V14,V15)))))</f>
        <v>0.65</v>
      </c>
      <c r="V21" s="5"/>
    </row>
    <row r="22" spans="2:22" ht="30" customHeight="1">
      <c r="B22" s="1" t="s">
        <v>31</v>
      </c>
      <c r="F22" s="3" t="s">
        <v>0</v>
      </c>
      <c r="G22" s="63">
        <f>G21*G9*100/I16</f>
        <v>133.56164034590944</v>
      </c>
      <c r="V22" s="5"/>
    </row>
    <row r="23" spans="2:18" s="5" customFormat="1" ht="30" customHeight="1">
      <c r="B23" s="1" t="s">
        <v>32</v>
      </c>
      <c r="C23" s="1"/>
      <c r="D23" s="1"/>
      <c r="E23" s="1"/>
      <c r="F23" s="3" t="s">
        <v>0</v>
      </c>
      <c r="G23" s="63">
        <f>((2*PI()^2)*2.04*10^6/G11)^0.5</f>
        <v>129.5311834341519</v>
      </c>
      <c r="H23" s="1"/>
      <c r="I23" s="39" t="str">
        <f>IF(G22&lt;G23,"KL / r  &lt;  Cc","KL / r  &gt;  Cc")</f>
        <v>KL / r  &gt;  Cc</v>
      </c>
      <c r="J23" s="1"/>
      <c r="K23" s="1"/>
      <c r="L23" s="48"/>
      <c r="M23" s="46"/>
      <c r="N23" s="48"/>
      <c r="O23" s="17"/>
      <c r="P23" s="15"/>
      <c r="Q23" s="49"/>
      <c r="R23" s="6"/>
    </row>
    <row r="24" spans="1:15" ht="30" customHeight="1">
      <c r="A24" s="52"/>
      <c r="B24" s="5" t="str">
        <f>IF(Q20="1","Fa  = [(1-0.5(KL/r)^2)Fy] / [(5/3+0.375(KL/r)-(1/8)(KL/r)^3 ]","Fa = [12*¶^2*E]/[23*(KL/r)^2]")</f>
        <v>Fa = [12*¶^2*E]/[23*(KL/r)^2]</v>
      </c>
      <c r="H24" s="3" t="s">
        <v>0</v>
      </c>
      <c r="I24" s="60">
        <f>IF(Q20="1",(1-0.5*R20^2)*G11/((5/3)+0.375*R20-R20^3/8),12*PI()^2*G12/(23*G22^2))</f>
        <v>588.870548667692</v>
      </c>
      <c r="J24" s="12" t="s">
        <v>17</v>
      </c>
      <c r="L24" s="52"/>
      <c r="M24" s="52"/>
      <c r="N24" s="52"/>
      <c r="O24" s="52"/>
    </row>
    <row r="25" spans="1:15" ht="30" customHeight="1">
      <c r="A25" s="52"/>
      <c r="B25" s="5" t="s">
        <v>34</v>
      </c>
      <c r="F25" s="6" t="s">
        <v>0</v>
      </c>
      <c r="G25" s="61">
        <f>M13*I24</f>
        <v>1330.8474343730768</v>
      </c>
      <c r="H25" s="3" t="s">
        <v>16</v>
      </c>
      <c r="I25" s="39" t="str">
        <f>IF(G25&gt;G8,"   P  &gt;  Pu             OK","   P  &lt;  Pu             Check steel")</f>
        <v>   P  &gt;  Pu             OK</v>
      </c>
      <c r="L25" s="41"/>
      <c r="M25" s="52"/>
      <c r="N25" s="41"/>
      <c r="O25" s="53"/>
    </row>
    <row r="26" spans="1:15" ht="30" customHeight="1">
      <c r="A26" s="52"/>
      <c r="B26" s="5" t="s">
        <v>89</v>
      </c>
      <c r="F26" s="6" t="s">
        <v>0</v>
      </c>
      <c r="G26" s="74">
        <f>G9*100/300</f>
        <v>0.5</v>
      </c>
      <c r="H26" s="1" t="s">
        <v>88</v>
      </c>
      <c r="I26" s="39" t="str">
        <f>IF(G26&lt;I16,"       &lt;   r              OK","&gt;    r     check steel")</f>
        <v>       &lt;   r              OK</v>
      </c>
      <c r="L26" s="51"/>
      <c r="M26" s="50"/>
      <c r="N26" s="50"/>
      <c r="O26" s="50"/>
    </row>
    <row r="27" spans="1:15" ht="30" customHeight="1">
      <c r="A27" s="52"/>
      <c r="L27" s="54"/>
      <c r="M27" s="56"/>
      <c r="N27" s="51"/>
      <c r="O27" s="50"/>
    </row>
    <row r="28" spans="1:15" ht="30" customHeight="1">
      <c r="A28" s="52"/>
      <c r="L28" s="54"/>
      <c r="M28" s="55"/>
      <c r="N28" s="51"/>
      <c r="O28" s="50"/>
    </row>
    <row r="29" spans="1:15" ht="30" customHeight="1">
      <c r="A29" s="52"/>
      <c r="L29" s="54"/>
      <c r="M29" s="56"/>
      <c r="N29" s="51"/>
      <c r="O29" s="57"/>
    </row>
    <row r="30" spans="1:15" ht="30" customHeight="1">
      <c r="A30" s="52"/>
      <c r="L30" s="54"/>
      <c r="M30" s="56"/>
      <c r="N30" s="51"/>
      <c r="O30" s="57"/>
    </row>
    <row r="31" spans="1:15" ht="30" customHeight="1">
      <c r="A31" s="52"/>
      <c r="L31" s="54"/>
      <c r="M31" s="56"/>
      <c r="N31" s="51"/>
      <c r="O31" s="57"/>
    </row>
    <row r="32" spans="1:15" ht="30" customHeight="1">
      <c r="A32" s="52"/>
      <c r="B32" s="50"/>
      <c r="C32" s="50"/>
      <c r="D32" s="50"/>
      <c r="E32" s="50"/>
      <c r="F32" s="50"/>
      <c r="G32" s="50"/>
      <c r="H32" s="50"/>
      <c r="I32" s="58"/>
      <c r="J32" s="58"/>
      <c r="K32" s="58"/>
      <c r="L32" s="58"/>
      <c r="M32" s="58"/>
      <c r="N32" s="58"/>
      <c r="O32" s="58"/>
    </row>
  </sheetData>
  <sheetProtection/>
  <mergeCells count="7">
    <mergeCell ref="L1:O1"/>
    <mergeCell ref="X9:Y9"/>
    <mergeCell ref="A4:O4"/>
    <mergeCell ref="A1:B1"/>
    <mergeCell ref="C1:H1"/>
    <mergeCell ref="A2:B2"/>
    <mergeCell ref="C2:H2"/>
  </mergeCells>
  <dataValidations count="1">
    <dataValidation type="list" allowBlank="1" showInputMessage="1" showErrorMessage="1" sqref="C21">
      <formula1>$T$10:$T$15</formula1>
    </dataValidation>
  </dataValidations>
  <printOptions horizontalCentered="1"/>
  <pageMargins left="0.3937007874015748" right="0" top="0.31496062992125984" bottom="0.2755905511811024" header="0.2362204724409449" footer="0.1968503937007874"/>
  <pageSetup horizontalDpi="300" verticalDpi="3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F7"/>
  <sheetViews>
    <sheetView zoomScalePageLayoutView="0" workbookViewId="0" topLeftCell="A1">
      <selection activeCell="C6" sqref="C6:F6"/>
    </sheetView>
  </sheetViews>
  <sheetFormatPr defaultColWidth="9.140625" defaultRowHeight="21.75"/>
  <sheetData>
    <row r="5" spans="2:6" ht="21.75">
      <c r="B5" s="19" t="s">
        <v>13</v>
      </c>
      <c r="C5" s="95" t="s">
        <v>205</v>
      </c>
      <c r="D5" s="95"/>
      <c r="E5" s="95"/>
      <c r="F5" s="95"/>
    </row>
    <row r="6" spans="2:6" ht="21.75">
      <c r="B6" s="19" t="s">
        <v>14</v>
      </c>
      <c r="C6" s="95" t="s">
        <v>148</v>
      </c>
      <c r="D6" s="95"/>
      <c r="E6" s="95"/>
      <c r="F6" s="95"/>
    </row>
    <row r="7" spans="2:6" ht="21.75">
      <c r="B7" s="19" t="s">
        <v>15</v>
      </c>
      <c r="C7" s="96" t="s">
        <v>18</v>
      </c>
      <c r="D7" s="96"/>
      <c r="E7" s="96"/>
      <c r="F7" s="96"/>
    </row>
  </sheetData>
  <sheetProtection/>
  <mergeCells count="3">
    <mergeCell ref="C5:F5"/>
    <mergeCell ref="C6:F6"/>
    <mergeCell ref="C7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0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135" sqref="A135"/>
    </sheetView>
  </sheetViews>
  <sheetFormatPr defaultColWidth="9.140625" defaultRowHeight="21.75"/>
  <cols>
    <col min="1" max="1" width="30.8515625" style="88" customWidth="1"/>
    <col min="2" max="2" width="7.57421875" style="80" bestFit="1" customWidth="1"/>
    <col min="3" max="3" width="9.140625" style="77" customWidth="1"/>
    <col min="4" max="4" width="8.57421875" style="77" bestFit="1" customWidth="1"/>
    <col min="5" max="5" width="8.57421875" style="77" customWidth="1"/>
    <col min="6" max="7" width="9.140625" style="77" customWidth="1"/>
    <col min="8" max="9" width="9.140625" style="78" customWidth="1"/>
    <col min="10" max="10" width="9.140625" style="77" customWidth="1"/>
    <col min="11" max="16384" width="9.140625" style="79" customWidth="1"/>
  </cols>
  <sheetData>
    <row r="1" spans="1:11" ht="21.75">
      <c r="A1" s="85"/>
      <c r="B1" s="76" t="s">
        <v>11</v>
      </c>
      <c r="C1" s="77" t="s">
        <v>7</v>
      </c>
      <c r="D1" s="77" t="s">
        <v>142</v>
      </c>
      <c r="E1" s="77" t="s">
        <v>143</v>
      </c>
      <c r="F1" s="77" t="s">
        <v>140</v>
      </c>
      <c r="G1" s="77" t="s">
        <v>141</v>
      </c>
      <c r="H1" s="78" t="s">
        <v>144</v>
      </c>
      <c r="I1" s="78" t="s">
        <v>145</v>
      </c>
      <c r="J1" s="77" t="s">
        <v>138</v>
      </c>
      <c r="K1" s="77" t="s">
        <v>139</v>
      </c>
    </row>
    <row r="2" spans="1:11" ht="21.75">
      <c r="A2" s="86" t="s">
        <v>86</v>
      </c>
      <c r="B2" s="80">
        <v>0.927</v>
      </c>
      <c r="C2" s="77">
        <v>1.238</v>
      </c>
      <c r="D2" s="77">
        <v>0.607</v>
      </c>
      <c r="E2" s="77">
        <v>0.607</v>
      </c>
      <c r="F2" s="77">
        <v>0.559</v>
      </c>
      <c r="G2" s="77">
        <v>0.559</v>
      </c>
      <c r="H2" s="78">
        <v>2</v>
      </c>
      <c r="I2" s="78">
        <v>2</v>
      </c>
      <c r="J2" s="77">
        <v>0.7</v>
      </c>
      <c r="K2" s="77">
        <v>0.7</v>
      </c>
    </row>
    <row r="3" spans="1:11" ht="21.75">
      <c r="A3" s="86" t="s">
        <v>42</v>
      </c>
      <c r="B3" s="80">
        <v>1.24</v>
      </c>
      <c r="C3" s="77">
        <v>1.583</v>
      </c>
      <c r="D3" s="77">
        <v>1.26</v>
      </c>
      <c r="E3" s="77">
        <v>1.26</v>
      </c>
      <c r="F3" s="77">
        <v>0.93</v>
      </c>
      <c r="G3" s="77">
        <v>0.93</v>
      </c>
      <c r="H3" s="78">
        <v>2</v>
      </c>
      <c r="I3" s="78">
        <v>2</v>
      </c>
      <c r="J3" s="77">
        <v>0.89</v>
      </c>
      <c r="K3" s="77">
        <v>0.89</v>
      </c>
    </row>
    <row r="4" spans="1:11" ht="21.75">
      <c r="A4" s="86" t="s">
        <v>43</v>
      </c>
      <c r="B4" s="80">
        <v>1.41</v>
      </c>
      <c r="C4" s="77">
        <v>1.799</v>
      </c>
      <c r="D4" s="77">
        <v>1.41</v>
      </c>
      <c r="E4" s="77">
        <v>1.41</v>
      </c>
      <c r="F4" s="77">
        <v>1.03</v>
      </c>
      <c r="G4" s="77">
        <v>1.03</v>
      </c>
      <c r="H4" s="78">
        <v>2.3</v>
      </c>
      <c r="I4" s="78">
        <v>2.3</v>
      </c>
      <c r="J4" s="77">
        <v>0.88</v>
      </c>
      <c r="K4" s="77">
        <v>0.88</v>
      </c>
    </row>
    <row r="5" spans="1:11" ht="21.75">
      <c r="A5" s="86" t="s">
        <v>44</v>
      </c>
      <c r="B5" s="80">
        <v>1.8</v>
      </c>
      <c r="C5" s="77">
        <v>2.291</v>
      </c>
      <c r="D5" s="77">
        <v>2.89</v>
      </c>
      <c r="E5" s="77">
        <v>2.89</v>
      </c>
      <c r="F5" s="77">
        <v>1.7</v>
      </c>
      <c r="G5" s="77">
        <v>1.7</v>
      </c>
      <c r="H5" s="78">
        <v>2.3</v>
      </c>
      <c r="I5" s="78">
        <v>2.3</v>
      </c>
      <c r="J5" s="77">
        <v>1.12</v>
      </c>
      <c r="K5" s="77">
        <v>1.12</v>
      </c>
    </row>
    <row r="6" spans="1:11" ht="21.75">
      <c r="A6" s="86" t="s">
        <v>45</v>
      </c>
      <c r="B6" s="80">
        <v>2.29</v>
      </c>
      <c r="C6" s="77">
        <v>2.919</v>
      </c>
      <c r="D6" s="77">
        <v>5.97</v>
      </c>
      <c r="E6" s="77">
        <v>5.97</v>
      </c>
      <c r="F6" s="77">
        <v>2.8</v>
      </c>
      <c r="G6" s="77">
        <v>2.8</v>
      </c>
      <c r="H6" s="78">
        <v>2.3</v>
      </c>
      <c r="I6" s="78">
        <v>2.3</v>
      </c>
      <c r="J6" s="77">
        <v>1.43</v>
      </c>
      <c r="K6" s="77">
        <v>1.43</v>
      </c>
    </row>
    <row r="7" spans="1:11" ht="21.75">
      <c r="A7" s="86" t="s">
        <v>46</v>
      </c>
      <c r="B7" s="80">
        <v>2.76</v>
      </c>
      <c r="C7" s="77">
        <v>3.51</v>
      </c>
      <c r="D7" s="77">
        <v>7.02</v>
      </c>
      <c r="E7" s="77">
        <v>7.02</v>
      </c>
      <c r="F7" s="77">
        <v>3.29</v>
      </c>
      <c r="G7" s="77">
        <v>3.29</v>
      </c>
      <c r="H7" s="78">
        <v>2.8</v>
      </c>
      <c r="I7" s="78">
        <v>2.8</v>
      </c>
      <c r="J7" s="77">
        <v>1.41</v>
      </c>
      <c r="K7" s="77">
        <v>1.41</v>
      </c>
    </row>
    <row r="8" spans="1:11" ht="21.75">
      <c r="A8" s="86" t="s">
        <v>47</v>
      </c>
      <c r="B8" s="80">
        <v>2.63</v>
      </c>
      <c r="C8" s="77">
        <v>3.345</v>
      </c>
      <c r="D8" s="77">
        <v>8.99</v>
      </c>
      <c r="E8" s="77">
        <v>8.99</v>
      </c>
      <c r="F8" s="77">
        <v>3.7</v>
      </c>
      <c r="G8" s="77">
        <v>3.7</v>
      </c>
      <c r="H8" s="78">
        <v>2.3</v>
      </c>
      <c r="I8" s="78">
        <v>2.3</v>
      </c>
      <c r="J8" s="77">
        <v>1.64</v>
      </c>
      <c r="K8" s="77">
        <v>1.64</v>
      </c>
    </row>
    <row r="9" spans="1:11" ht="21.75">
      <c r="A9" s="86" t="s">
        <v>48</v>
      </c>
      <c r="B9" s="80">
        <v>3.16</v>
      </c>
      <c r="C9" s="77">
        <v>4.029</v>
      </c>
      <c r="D9" s="77">
        <v>10.6</v>
      </c>
      <c r="E9" s="77">
        <v>10.6</v>
      </c>
      <c r="F9" s="77">
        <v>4.36</v>
      </c>
      <c r="G9" s="77">
        <v>4.36</v>
      </c>
      <c r="H9" s="78">
        <v>2.8</v>
      </c>
      <c r="I9" s="78">
        <v>2.8</v>
      </c>
      <c r="J9" s="77">
        <v>1.62</v>
      </c>
      <c r="K9" s="77">
        <v>1.62</v>
      </c>
    </row>
    <row r="10" spans="1:11" ht="21.75">
      <c r="A10" s="86" t="s">
        <v>49</v>
      </c>
      <c r="B10" s="80">
        <v>3.58</v>
      </c>
      <c r="C10" s="77">
        <v>4.564</v>
      </c>
      <c r="D10" s="77">
        <v>11.8</v>
      </c>
      <c r="E10" s="77">
        <v>11.8</v>
      </c>
      <c r="F10" s="77">
        <v>4.86</v>
      </c>
      <c r="G10" s="77">
        <v>4.86</v>
      </c>
      <c r="H10" s="78">
        <v>3.2</v>
      </c>
      <c r="I10" s="78">
        <v>3.2</v>
      </c>
      <c r="J10" s="77">
        <v>1.61</v>
      </c>
      <c r="K10" s="77">
        <v>1.61</v>
      </c>
    </row>
    <row r="11" spans="1:11" ht="21.75">
      <c r="A11" s="86" t="s">
        <v>51</v>
      </c>
      <c r="B11" s="80">
        <v>3.3</v>
      </c>
      <c r="C11" s="77">
        <v>4.205</v>
      </c>
      <c r="D11" s="77">
        <v>17.8</v>
      </c>
      <c r="E11" s="77">
        <v>17.8</v>
      </c>
      <c r="F11" s="77">
        <v>5.9</v>
      </c>
      <c r="G11" s="77">
        <v>5.9</v>
      </c>
      <c r="H11" s="78">
        <v>2.3</v>
      </c>
      <c r="I11" s="78">
        <v>2.3</v>
      </c>
      <c r="J11" s="77">
        <v>2.06</v>
      </c>
      <c r="K11" s="77">
        <v>2.06</v>
      </c>
    </row>
    <row r="12" spans="1:11" ht="21.75">
      <c r="A12" s="86" t="s">
        <v>50</v>
      </c>
      <c r="B12" s="80">
        <v>4.52</v>
      </c>
      <c r="C12" s="77">
        <v>5.76</v>
      </c>
      <c r="D12" s="77">
        <v>23.7</v>
      </c>
      <c r="E12" s="77">
        <v>23.7</v>
      </c>
      <c r="F12" s="77">
        <v>7.84</v>
      </c>
      <c r="G12" s="77">
        <v>7.84</v>
      </c>
      <c r="H12" s="78">
        <v>3.2</v>
      </c>
      <c r="I12" s="78">
        <v>3.2</v>
      </c>
      <c r="J12" s="77">
        <v>2.03</v>
      </c>
      <c r="K12" s="77">
        <v>2.03</v>
      </c>
    </row>
    <row r="13" spans="1:11" ht="21.75">
      <c r="A13" s="86" t="s">
        <v>52</v>
      </c>
      <c r="B13" s="80">
        <v>5.57</v>
      </c>
      <c r="C13" s="77">
        <v>7.1</v>
      </c>
      <c r="D13" s="77">
        <v>28.5</v>
      </c>
      <c r="E13" s="77">
        <v>28.5</v>
      </c>
      <c r="F13" s="77">
        <v>9.41</v>
      </c>
      <c r="G13" s="77">
        <v>9.41</v>
      </c>
      <c r="H13" s="78">
        <v>4</v>
      </c>
      <c r="I13" s="78">
        <v>4</v>
      </c>
      <c r="J13" s="77">
        <v>2</v>
      </c>
      <c r="K13" s="77">
        <v>2</v>
      </c>
    </row>
    <row r="14" spans="1:11" ht="21.75">
      <c r="A14" s="86" t="s">
        <v>53</v>
      </c>
      <c r="B14" s="80">
        <v>5.08</v>
      </c>
      <c r="C14" s="77">
        <v>6.465</v>
      </c>
      <c r="D14" s="77">
        <v>43.7</v>
      </c>
      <c r="E14" s="77">
        <v>43.7</v>
      </c>
      <c r="F14" s="77">
        <v>11.5</v>
      </c>
      <c r="G14" s="77">
        <v>11.5</v>
      </c>
      <c r="H14" s="78">
        <v>2.8</v>
      </c>
      <c r="I14" s="78">
        <v>2.8</v>
      </c>
      <c r="J14" s="77">
        <v>2.6</v>
      </c>
      <c r="K14" s="77">
        <v>2.6</v>
      </c>
    </row>
    <row r="15" spans="1:11" ht="21.75">
      <c r="A15" s="86" t="s">
        <v>54</v>
      </c>
      <c r="B15" s="80">
        <v>5.77</v>
      </c>
      <c r="C15" s="77">
        <v>7.349</v>
      </c>
      <c r="D15" s="77">
        <v>49.2</v>
      </c>
      <c r="E15" s="77">
        <v>49.2</v>
      </c>
      <c r="F15" s="77">
        <v>12.9</v>
      </c>
      <c r="G15" s="77">
        <v>12.9</v>
      </c>
      <c r="H15" s="78">
        <v>3.2</v>
      </c>
      <c r="I15" s="78">
        <v>3.2</v>
      </c>
      <c r="J15" s="77">
        <v>2.59</v>
      </c>
      <c r="K15" s="77">
        <v>2.59</v>
      </c>
    </row>
    <row r="16" spans="1:11" ht="21.75">
      <c r="A16" s="86" t="s">
        <v>55</v>
      </c>
      <c r="B16" s="80">
        <v>7.13</v>
      </c>
      <c r="C16" s="77">
        <v>9.085</v>
      </c>
      <c r="D16" s="77">
        <v>59.5</v>
      </c>
      <c r="E16" s="77">
        <v>59.5</v>
      </c>
      <c r="F16" s="77">
        <v>15.6</v>
      </c>
      <c r="G16" s="77">
        <v>15.6</v>
      </c>
      <c r="H16" s="78">
        <v>4</v>
      </c>
      <c r="I16" s="78">
        <v>4</v>
      </c>
      <c r="J16" s="77">
        <v>2.56</v>
      </c>
      <c r="K16" s="77">
        <v>2.56</v>
      </c>
    </row>
    <row r="17" spans="1:11" ht="21.75">
      <c r="A17" s="86" t="s">
        <v>56</v>
      </c>
      <c r="B17" s="80">
        <v>5.96</v>
      </c>
      <c r="C17" s="77">
        <v>7.591</v>
      </c>
      <c r="D17" s="77">
        <v>70.7</v>
      </c>
      <c r="E17" s="77">
        <v>70.7</v>
      </c>
      <c r="F17" s="77">
        <v>15.9</v>
      </c>
      <c r="G17" s="77">
        <v>15.9</v>
      </c>
      <c r="H17" s="78">
        <v>2.8</v>
      </c>
      <c r="I17" s="78">
        <v>2.8</v>
      </c>
      <c r="J17" s="77">
        <v>3.05</v>
      </c>
      <c r="K17" s="77">
        <v>3.05</v>
      </c>
    </row>
    <row r="18" spans="1:11" ht="21.75">
      <c r="A18" s="86" t="s">
        <v>57</v>
      </c>
      <c r="B18" s="80">
        <v>6.78</v>
      </c>
      <c r="C18" s="77">
        <v>8.636</v>
      </c>
      <c r="D18" s="77">
        <v>79.8</v>
      </c>
      <c r="E18" s="77">
        <v>79.8</v>
      </c>
      <c r="F18" s="77">
        <v>17.9</v>
      </c>
      <c r="G18" s="77">
        <v>17.9</v>
      </c>
      <c r="H18" s="78">
        <v>3.2</v>
      </c>
      <c r="I18" s="78">
        <v>3.2</v>
      </c>
      <c r="J18" s="77">
        <v>3.04</v>
      </c>
      <c r="K18" s="77">
        <v>3.04</v>
      </c>
    </row>
    <row r="19" spans="1:11" ht="21.75">
      <c r="A19" s="86" t="s">
        <v>58</v>
      </c>
      <c r="B19" s="80">
        <v>8.39</v>
      </c>
      <c r="C19" s="77">
        <v>10.69</v>
      </c>
      <c r="D19" s="77">
        <v>97</v>
      </c>
      <c r="E19" s="77">
        <v>97</v>
      </c>
      <c r="F19" s="77">
        <v>21.8</v>
      </c>
      <c r="G19" s="77">
        <v>21.8</v>
      </c>
      <c r="H19" s="78">
        <v>4</v>
      </c>
      <c r="I19" s="78">
        <v>4</v>
      </c>
      <c r="J19" s="77">
        <v>3.01</v>
      </c>
      <c r="K19" s="77">
        <v>3.01</v>
      </c>
    </row>
    <row r="20" spans="1:11" ht="21.75">
      <c r="A20" s="86" t="s">
        <v>59</v>
      </c>
      <c r="B20" s="80">
        <v>7.76</v>
      </c>
      <c r="C20" s="77">
        <v>9.892</v>
      </c>
      <c r="D20" s="77">
        <v>120</v>
      </c>
      <c r="E20" s="77">
        <v>120</v>
      </c>
      <c r="F20" s="77">
        <v>23.6</v>
      </c>
      <c r="G20" s="77">
        <v>23.6</v>
      </c>
      <c r="H20" s="78">
        <v>3.2</v>
      </c>
      <c r="I20" s="78">
        <v>3.2</v>
      </c>
      <c r="J20" s="77">
        <v>3.48</v>
      </c>
      <c r="K20" s="77">
        <v>3.48</v>
      </c>
    </row>
    <row r="21" spans="1:11" ht="21.75">
      <c r="A21" s="86" t="s">
        <v>60</v>
      </c>
      <c r="B21" s="80">
        <v>9.63</v>
      </c>
      <c r="C21" s="77">
        <v>12.26</v>
      </c>
      <c r="D21" s="77">
        <v>146</v>
      </c>
      <c r="E21" s="77">
        <v>146</v>
      </c>
      <c r="F21" s="77">
        <v>28.8</v>
      </c>
      <c r="G21" s="77">
        <v>28.8</v>
      </c>
      <c r="H21" s="78">
        <v>4</v>
      </c>
      <c r="I21" s="78">
        <v>4</v>
      </c>
      <c r="J21" s="77">
        <v>3.45</v>
      </c>
      <c r="K21" s="77">
        <v>3.45</v>
      </c>
    </row>
    <row r="22" spans="1:11" ht="21.75">
      <c r="A22" s="86" t="s">
        <v>61</v>
      </c>
      <c r="B22" s="80">
        <v>11.9</v>
      </c>
      <c r="C22" s="77">
        <v>15.17</v>
      </c>
      <c r="D22" s="77">
        <v>177</v>
      </c>
      <c r="E22" s="77">
        <v>177</v>
      </c>
      <c r="F22" s="77">
        <v>34.9</v>
      </c>
      <c r="G22" s="77">
        <v>34.9</v>
      </c>
      <c r="H22" s="78">
        <v>5</v>
      </c>
      <c r="I22" s="78">
        <v>5</v>
      </c>
      <c r="J22" s="77">
        <v>3.42</v>
      </c>
      <c r="K22" s="77">
        <v>3.42</v>
      </c>
    </row>
    <row r="23" spans="1:11" ht="21.75">
      <c r="A23" s="86" t="s">
        <v>62</v>
      </c>
      <c r="B23" s="80">
        <v>8.77</v>
      </c>
      <c r="C23" s="77">
        <v>11.17</v>
      </c>
      <c r="D23" s="77">
        <v>172</v>
      </c>
      <c r="E23" s="77">
        <v>172</v>
      </c>
      <c r="F23" s="77">
        <v>30.2</v>
      </c>
      <c r="G23" s="77">
        <v>30.2</v>
      </c>
      <c r="H23" s="78">
        <v>3.2</v>
      </c>
      <c r="I23" s="78">
        <v>3.2</v>
      </c>
      <c r="J23" s="77">
        <v>3.93</v>
      </c>
      <c r="K23" s="77">
        <v>3.93</v>
      </c>
    </row>
    <row r="24" spans="1:11" ht="21.75">
      <c r="A24" s="86" t="s">
        <v>63</v>
      </c>
      <c r="B24" s="80">
        <v>9.83</v>
      </c>
      <c r="C24" s="77">
        <v>12.52</v>
      </c>
      <c r="D24" s="77">
        <v>192</v>
      </c>
      <c r="E24" s="77">
        <v>192</v>
      </c>
      <c r="F24" s="77">
        <v>33.6</v>
      </c>
      <c r="G24" s="77">
        <v>33.6</v>
      </c>
      <c r="H24" s="78">
        <v>3.6</v>
      </c>
      <c r="I24" s="78">
        <v>3.6</v>
      </c>
      <c r="J24" s="77">
        <v>3.92</v>
      </c>
      <c r="K24" s="77">
        <v>3.92</v>
      </c>
    </row>
    <row r="25" spans="1:11" ht="21.75">
      <c r="A25" s="86" t="s">
        <v>64</v>
      </c>
      <c r="B25" s="80">
        <v>12.2</v>
      </c>
      <c r="C25" s="77">
        <v>15.52</v>
      </c>
      <c r="D25" s="77">
        <v>234</v>
      </c>
      <c r="E25" s="77">
        <v>234</v>
      </c>
      <c r="F25" s="77">
        <v>41</v>
      </c>
      <c r="G25" s="77">
        <v>41</v>
      </c>
      <c r="H25" s="78">
        <v>4.5</v>
      </c>
      <c r="I25" s="78">
        <v>4.5</v>
      </c>
      <c r="J25" s="77">
        <v>3.89</v>
      </c>
      <c r="K25" s="77">
        <v>3.89</v>
      </c>
    </row>
    <row r="26" spans="1:11" ht="21.75">
      <c r="A26" s="86" t="s">
        <v>65</v>
      </c>
      <c r="B26" s="80">
        <v>15.6</v>
      </c>
      <c r="C26" s="77">
        <v>19.12</v>
      </c>
      <c r="D26" s="77">
        <v>283</v>
      </c>
      <c r="E26" s="77">
        <v>283</v>
      </c>
      <c r="F26" s="77">
        <v>49.6</v>
      </c>
      <c r="G26" s="77">
        <v>49.6</v>
      </c>
      <c r="H26" s="78">
        <v>5.6</v>
      </c>
      <c r="I26" s="78">
        <v>5.6</v>
      </c>
      <c r="J26" s="77">
        <v>3.85</v>
      </c>
      <c r="K26" s="77">
        <v>3.85</v>
      </c>
    </row>
    <row r="27" spans="1:11" ht="21.75">
      <c r="A27" s="86" t="s">
        <v>66</v>
      </c>
      <c r="B27" s="80">
        <v>12.1</v>
      </c>
      <c r="C27" s="77">
        <v>15.4</v>
      </c>
      <c r="D27" s="77">
        <v>357</v>
      </c>
      <c r="E27" s="77">
        <v>357</v>
      </c>
      <c r="F27" s="77">
        <v>51.1</v>
      </c>
      <c r="G27" s="77">
        <v>51.1</v>
      </c>
      <c r="H27" s="78">
        <v>3.6</v>
      </c>
      <c r="I27" s="78">
        <v>3.6</v>
      </c>
      <c r="J27" s="77">
        <v>4.82</v>
      </c>
      <c r="K27" s="77">
        <v>4.82</v>
      </c>
    </row>
    <row r="28" spans="1:11" ht="21.75">
      <c r="A28" s="86" t="s">
        <v>67</v>
      </c>
      <c r="B28" s="80">
        <v>13.4</v>
      </c>
      <c r="C28" s="77">
        <v>17.07</v>
      </c>
      <c r="D28" s="77">
        <v>394</v>
      </c>
      <c r="E28" s="77">
        <v>394</v>
      </c>
      <c r="F28" s="77">
        <v>56.3</v>
      </c>
      <c r="G28" s="77">
        <v>56.3</v>
      </c>
      <c r="H28" s="78">
        <v>4</v>
      </c>
      <c r="I28" s="78">
        <v>4</v>
      </c>
      <c r="J28" s="77">
        <v>4.8</v>
      </c>
      <c r="K28" s="77">
        <v>4.8</v>
      </c>
    </row>
    <row r="29" spans="1:11" ht="21.75">
      <c r="A29" s="86" t="s">
        <v>68</v>
      </c>
      <c r="B29" s="80">
        <v>15</v>
      </c>
      <c r="C29" s="77">
        <v>19.13</v>
      </c>
      <c r="D29" s="77">
        <v>438</v>
      </c>
      <c r="E29" s="77">
        <v>438</v>
      </c>
      <c r="F29" s="77">
        <v>62.7</v>
      </c>
      <c r="G29" s="77">
        <v>62.7</v>
      </c>
      <c r="H29" s="78">
        <v>4.5</v>
      </c>
      <c r="I29" s="78">
        <v>4.5</v>
      </c>
      <c r="J29" s="77">
        <v>4.79</v>
      </c>
      <c r="K29" s="77">
        <v>4.79</v>
      </c>
    </row>
    <row r="30" spans="1:11" ht="21.75">
      <c r="A30" s="86" t="s">
        <v>69</v>
      </c>
      <c r="B30" s="80">
        <v>19.8</v>
      </c>
      <c r="C30" s="77">
        <v>25.22</v>
      </c>
      <c r="D30" s="77">
        <v>566</v>
      </c>
      <c r="E30" s="77">
        <v>566</v>
      </c>
      <c r="F30" s="77">
        <v>80.9</v>
      </c>
      <c r="G30" s="77">
        <v>80.9</v>
      </c>
      <c r="H30" s="78">
        <v>6</v>
      </c>
      <c r="I30" s="78">
        <v>6</v>
      </c>
      <c r="J30" s="77">
        <v>4.74</v>
      </c>
      <c r="K30" s="77">
        <v>4.74</v>
      </c>
    </row>
    <row r="31" spans="1:11" ht="21.75">
      <c r="A31" s="86" t="s">
        <v>70</v>
      </c>
      <c r="B31" s="80">
        <v>17.8</v>
      </c>
      <c r="C31" s="77">
        <v>22.72</v>
      </c>
      <c r="D31" s="77">
        <v>734</v>
      </c>
      <c r="E31" s="77">
        <v>734</v>
      </c>
      <c r="F31" s="77">
        <v>88.9</v>
      </c>
      <c r="G31" s="77">
        <v>88.9</v>
      </c>
      <c r="H31" s="78">
        <v>4.5</v>
      </c>
      <c r="I31" s="78">
        <v>4.5</v>
      </c>
      <c r="J31" s="77">
        <v>5.68</v>
      </c>
      <c r="K31" s="77">
        <v>5.68</v>
      </c>
    </row>
    <row r="32" spans="1:11" ht="21.75">
      <c r="A32" s="86" t="s">
        <v>71</v>
      </c>
      <c r="B32" s="80">
        <v>19.8</v>
      </c>
      <c r="C32" s="77">
        <v>25.16</v>
      </c>
      <c r="D32" s="77">
        <v>808</v>
      </c>
      <c r="E32" s="77">
        <v>808</v>
      </c>
      <c r="F32" s="77">
        <v>97.8</v>
      </c>
      <c r="G32" s="77">
        <v>97.8</v>
      </c>
      <c r="H32" s="78">
        <v>5</v>
      </c>
      <c r="I32" s="78">
        <v>5</v>
      </c>
      <c r="J32" s="77">
        <v>5.67</v>
      </c>
      <c r="K32" s="77">
        <v>5.67</v>
      </c>
    </row>
    <row r="33" spans="1:11" ht="21.75">
      <c r="A33" s="86" t="s">
        <v>72</v>
      </c>
      <c r="B33" s="80">
        <v>23.6</v>
      </c>
      <c r="C33" s="77">
        <v>30.01</v>
      </c>
      <c r="D33" s="77">
        <v>952</v>
      </c>
      <c r="E33" s="77">
        <v>952</v>
      </c>
      <c r="F33" s="77">
        <v>115</v>
      </c>
      <c r="G33" s="77">
        <v>115</v>
      </c>
      <c r="H33" s="78">
        <v>6</v>
      </c>
      <c r="I33" s="78">
        <v>6</v>
      </c>
      <c r="J33" s="77">
        <v>5.63</v>
      </c>
      <c r="K33" s="77">
        <v>5.63</v>
      </c>
    </row>
    <row r="34" spans="1:11" ht="21.75">
      <c r="A34" s="86" t="s">
        <v>73</v>
      </c>
      <c r="B34" s="80">
        <v>27.3</v>
      </c>
      <c r="C34" s="77">
        <v>34.79</v>
      </c>
      <c r="D34" s="77">
        <v>1090</v>
      </c>
      <c r="E34" s="77">
        <v>1090</v>
      </c>
      <c r="F34" s="77">
        <v>132</v>
      </c>
      <c r="G34" s="77">
        <v>132</v>
      </c>
      <c r="H34" s="78">
        <v>7</v>
      </c>
      <c r="I34" s="78">
        <v>7</v>
      </c>
      <c r="J34" s="77">
        <v>5.6</v>
      </c>
      <c r="K34" s="77">
        <v>5.6</v>
      </c>
    </row>
    <row r="35" spans="1:11" ht="21.75">
      <c r="A35" s="86" t="s">
        <v>74</v>
      </c>
      <c r="B35" s="80">
        <v>20.7</v>
      </c>
      <c r="C35" s="77">
        <v>26.32</v>
      </c>
      <c r="D35" s="77">
        <v>1140</v>
      </c>
      <c r="E35" s="77">
        <v>1140</v>
      </c>
      <c r="F35" s="77">
        <v>120</v>
      </c>
      <c r="G35" s="77">
        <v>120</v>
      </c>
      <c r="H35" s="78">
        <v>4.5</v>
      </c>
      <c r="I35" s="78">
        <v>4.5</v>
      </c>
      <c r="J35" s="77">
        <v>6.59</v>
      </c>
      <c r="K35" s="77">
        <v>6.59</v>
      </c>
    </row>
    <row r="36" spans="1:11" ht="21.75">
      <c r="A36" s="86" t="s">
        <v>75</v>
      </c>
      <c r="B36" s="80">
        <v>22.9</v>
      </c>
      <c r="C36" s="77">
        <v>29.17</v>
      </c>
      <c r="D36" s="77">
        <v>1260</v>
      </c>
      <c r="E36" s="77">
        <v>1260</v>
      </c>
      <c r="F36" s="77">
        <v>132</v>
      </c>
      <c r="G36" s="77">
        <v>132</v>
      </c>
      <c r="H36" s="78">
        <v>5</v>
      </c>
      <c r="I36" s="78">
        <v>5</v>
      </c>
      <c r="J36" s="77">
        <v>6.57</v>
      </c>
      <c r="K36" s="77">
        <v>6.57</v>
      </c>
    </row>
    <row r="37" spans="1:11" ht="21.75">
      <c r="A37" s="86" t="s">
        <v>76</v>
      </c>
      <c r="B37" s="80">
        <v>27.3</v>
      </c>
      <c r="C37" s="77">
        <v>34.82</v>
      </c>
      <c r="D37" s="77">
        <v>1490</v>
      </c>
      <c r="E37" s="77">
        <v>1490</v>
      </c>
      <c r="F37" s="77">
        <v>156</v>
      </c>
      <c r="G37" s="77">
        <v>156</v>
      </c>
      <c r="H37" s="78">
        <v>6</v>
      </c>
      <c r="I37" s="78">
        <v>6</v>
      </c>
      <c r="J37" s="77">
        <v>6.53</v>
      </c>
      <c r="K37" s="77">
        <v>6.53</v>
      </c>
    </row>
    <row r="38" spans="1:11" ht="21.75">
      <c r="A38" s="86" t="s">
        <v>77</v>
      </c>
      <c r="B38" s="80">
        <v>31.7</v>
      </c>
      <c r="C38" s="77">
        <v>40.4</v>
      </c>
      <c r="D38" s="77">
        <v>1710</v>
      </c>
      <c r="E38" s="77">
        <v>1710</v>
      </c>
      <c r="F38" s="77">
        <v>179</v>
      </c>
      <c r="G38" s="77">
        <v>179</v>
      </c>
      <c r="H38" s="78">
        <v>7</v>
      </c>
      <c r="I38" s="78">
        <v>7</v>
      </c>
      <c r="J38" s="77">
        <v>6.5</v>
      </c>
      <c r="K38" s="77">
        <v>6.5</v>
      </c>
    </row>
    <row r="39" spans="1:11" ht="21.75">
      <c r="A39" s="86" t="s">
        <v>78</v>
      </c>
      <c r="B39" s="80">
        <v>23.5</v>
      </c>
      <c r="C39" s="77">
        <v>29.94</v>
      </c>
      <c r="D39" s="77">
        <v>1680</v>
      </c>
      <c r="E39" s="77">
        <v>1680</v>
      </c>
      <c r="F39" s="77">
        <v>155</v>
      </c>
      <c r="G39" s="77">
        <v>155</v>
      </c>
      <c r="H39" s="78">
        <v>4.5</v>
      </c>
      <c r="I39" s="78">
        <v>4.5</v>
      </c>
      <c r="J39" s="77">
        <v>7.49</v>
      </c>
      <c r="K39" s="77">
        <v>7.49</v>
      </c>
    </row>
    <row r="40" spans="1:11" ht="21.75">
      <c r="A40" s="86" t="s">
        <v>79</v>
      </c>
      <c r="B40" s="80">
        <v>31.1</v>
      </c>
      <c r="C40" s="77">
        <v>39.61</v>
      </c>
      <c r="D40" s="77">
        <v>2190</v>
      </c>
      <c r="E40" s="77">
        <v>2190</v>
      </c>
      <c r="F40" s="77">
        <v>203</v>
      </c>
      <c r="G40" s="77">
        <v>203</v>
      </c>
      <c r="H40" s="78">
        <v>6</v>
      </c>
      <c r="I40" s="78">
        <v>6</v>
      </c>
      <c r="J40" s="77">
        <v>7.44</v>
      </c>
      <c r="K40" s="77">
        <v>7.44</v>
      </c>
    </row>
    <row r="41" spans="1:11" ht="21.75">
      <c r="A41" s="86" t="s">
        <v>80</v>
      </c>
      <c r="B41" s="80">
        <v>36.1</v>
      </c>
      <c r="C41" s="77">
        <v>46.03</v>
      </c>
      <c r="D41" s="77">
        <v>2520</v>
      </c>
      <c r="E41" s="77">
        <v>2520</v>
      </c>
      <c r="F41" s="77">
        <v>233</v>
      </c>
      <c r="G41" s="77">
        <v>233</v>
      </c>
      <c r="H41" s="78">
        <v>7</v>
      </c>
      <c r="I41" s="78">
        <v>7</v>
      </c>
      <c r="J41" s="77">
        <v>7.4</v>
      </c>
      <c r="K41" s="77">
        <v>7.4</v>
      </c>
    </row>
    <row r="42" spans="1:11" ht="21.75">
      <c r="A42" s="86" t="s">
        <v>81</v>
      </c>
      <c r="B42" s="80">
        <v>41.1</v>
      </c>
      <c r="C42" s="77">
        <v>52.35</v>
      </c>
      <c r="D42" s="77">
        <v>2840</v>
      </c>
      <c r="E42" s="77">
        <v>2840</v>
      </c>
      <c r="F42" s="77">
        <v>263</v>
      </c>
      <c r="G42" s="77">
        <v>263</v>
      </c>
      <c r="H42" s="78">
        <v>8</v>
      </c>
      <c r="I42" s="78">
        <v>8</v>
      </c>
      <c r="J42" s="77">
        <v>7.37</v>
      </c>
      <c r="K42" s="77">
        <v>7.37</v>
      </c>
    </row>
    <row r="43" spans="1:11" ht="21.75">
      <c r="A43" s="86" t="s">
        <v>82</v>
      </c>
      <c r="B43" s="80">
        <v>38.7</v>
      </c>
      <c r="C43" s="77">
        <v>49.27</v>
      </c>
      <c r="D43" s="77">
        <v>4210</v>
      </c>
      <c r="E43" s="77">
        <v>4210</v>
      </c>
      <c r="F43" s="77">
        <v>315</v>
      </c>
      <c r="G43" s="77">
        <v>315</v>
      </c>
      <c r="H43" s="78">
        <v>6</v>
      </c>
      <c r="I43" s="78">
        <v>6</v>
      </c>
      <c r="J43" s="77">
        <v>9.24</v>
      </c>
      <c r="K43" s="77">
        <v>9.24</v>
      </c>
    </row>
    <row r="44" spans="1:11" ht="21.75">
      <c r="A44" s="86" t="s">
        <v>83</v>
      </c>
      <c r="B44" s="80">
        <v>45</v>
      </c>
      <c r="C44" s="77">
        <v>57.27</v>
      </c>
      <c r="D44" s="77">
        <v>4860</v>
      </c>
      <c r="E44" s="77">
        <v>4860</v>
      </c>
      <c r="F44" s="77">
        <v>363</v>
      </c>
      <c r="G44" s="77">
        <v>363</v>
      </c>
      <c r="H44" s="78">
        <v>7</v>
      </c>
      <c r="I44" s="78">
        <v>7</v>
      </c>
      <c r="J44" s="77">
        <v>9.21</v>
      </c>
      <c r="K44" s="77">
        <v>9.21</v>
      </c>
    </row>
    <row r="45" spans="1:11" ht="21.75">
      <c r="A45" s="86" t="s">
        <v>84</v>
      </c>
      <c r="B45" s="80">
        <v>51.2</v>
      </c>
      <c r="C45" s="77">
        <v>65.19</v>
      </c>
      <c r="D45" s="77">
        <v>5490</v>
      </c>
      <c r="E45" s="77">
        <v>5490</v>
      </c>
      <c r="F45" s="77">
        <v>411</v>
      </c>
      <c r="G45" s="77">
        <v>411</v>
      </c>
      <c r="H45" s="78">
        <v>8</v>
      </c>
      <c r="I45" s="78">
        <v>8</v>
      </c>
      <c r="J45" s="77">
        <v>9.18</v>
      </c>
      <c r="K45" s="77">
        <v>9.18</v>
      </c>
    </row>
    <row r="46" spans="1:11" ht="21.75">
      <c r="A46" s="86" t="s">
        <v>85</v>
      </c>
      <c r="B46" s="80">
        <v>57.4</v>
      </c>
      <c r="C46" s="77">
        <v>73.06</v>
      </c>
      <c r="D46" s="77">
        <v>6110</v>
      </c>
      <c r="E46" s="77">
        <v>6110</v>
      </c>
      <c r="F46" s="77">
        <v>457</v>
      </c>
      <c r="G46" s="77">
        <v>457</v>
      </c>
      <c r="H46" s="78">
        <v>9</v>
      </c>
      <c r="I46" s="78">
        <v>9</v>
      </c>
      <c r="J46" s="77">
        <v>9.14</v>
      </c>
      <c r="K46" s="77">
        <v>9.14</v>
      </c>
    </row>
    <row r="47" spans="1:11" ht="21.75">
      <c r="A47" s="87" t="s">
        <v>91</v>
      </c>
      <c r="B47" s="81">
        <v>1.100000023841858</v>
      </c>
      <c r="C47" s="81">
        <v>1.4270000457763672</v>
      </c>
      <c r="D47" s="81">
        <v>0.800000011920929</v>
      </c>
      <c r="E47" s="81">
        <v>0.800000011920929</v>
      </c>
      <c r="F47" s="81">
        <v>0.45</v>
      </c>
      <c r="G47" s="81">
        <v>0.4480000138282776</v>
      </c>
      <c r="H47" s="81">
        <v>3</v>
      </c>
      <c r="I47" s="81">
        <v>3</v>
      </c>
      <c r="J47" s="81">
        <v>0.746999979019165</v>
      </c>
      <c r="K47" s="81">
        <v>0.746999979019165</v>
      </c>
    </row>
    <row r="48" spans="1:11" ht="21.75">
      <c r="A48" s="87" t="s">
        <v>92</v>
      </c>
      <c r="B48" s="81">
        <v>1.7999999523162842</v>
      </c>
      <c r="C48" s="81">
        <v>2.259999990463257</v>
      </c>
      <c r="D48" s="81">
        <v>1.2000000476837158</v>
      </c>
      <c r="E48" s="81">
        <v>1.2000000476837158</v>
      </c>
      <c r="F48" s="81">
        <v>0.71</v>
      </c>
      <c r="G48" s="81">
        <v>0.7099999785423279</v>
      </c>
      <c r="H48" s="81">
        <v>5</v>
      </c>
      <c r="I48" s="81">
        <v>5</v>
      </c>
      <c r="J48" s="81">
        <v>0.7300000190734863</v>
      </c>
      <c r="K48" s="81">
        <v>0.7300000190734863</v>
      </c>
    </row>
    <row r="49" spans="1:11" ht="21.75">
      <c r="A49" s="87" t="s">
        <v>93</v>
      </c>
      <c r="B49" s="81">
        <v>1.399999976158142</v>
      </c>
      <c r="C49" s="81">
        <v>1.7269999980926514</v>
      </c>
      <c r="D49" s="81">
        <v>1.399999976158142</v>
      </c>
      <c r="E49" s="81">
        <v>1.4199999570846558</v>
      </c>
      <c r="F49" s="81">
        <v>0.66</v>
      </c>
      <c r="G49" s="81">
        <v>0.6610000133514404</v>
      </c>
      <c r="H49" s="81">
        <v>3</v>
      </c>
      <c r="I49" s="81">
        <v>3</v>
      </c>
      <c r="J49" s="81">
        <v>0.9079999923706055</v>
      </c>
      <c r="K49" s="81">
        <v>0.9079999923706055</v>
      </c>
    </row>
    <row r="50" spans="1:11" ht="21.75">
      <c r="A50" s="87" t="s">
        <v>94</v>
      </c>
      <c r="B50" s="81">
        <v>2.200000047683716</v>
      </c>
      <c r="C50" s="81">
        <v>2.7799999713897705</v>
      </c>
      <c r="D50" s="81">
        <v>2.200000047683716</v>
      </c>
      <c r="E50" s="81">
        <v>2.1600000858306885</v>
      </c>
      <c r="F50" s="81">
        <v>1.04</v>
      </c>
      <c r="G50" s="81">
        <v>1.0099999904632568</v>
      </c>
      <c r="H50" s="81">
        <v>5</v>
      </c>
      <c r="I50" s="81">
        <v>5</v>
      </c>
      <c r="J50" s="81">
        <v>0.8799999952316284</v>
      </c>
      <c r="K50" s="81">
        <v>0.8799999952316284</v>
      </c>
    </row>
    <row r="51" spans="1:11" ht="21.75">
      <c r="A51" s="87" t="s">
        <v>95</v>
      </c>
      <c r="B51" s="81">
        <v>1.7999999523162842</v>
      </c>
      <c r="C51" s="81">
        <v>2.3359999656677246</v>
      </c>
      <c r="D51" s="81">
        <v>3.5</v>
      </c>
      <c r="E51" s="81">
        <v>3.5299999713897705</v>
      </c>
      <c r="F51" s="81">
        <v>1.21</v>
      </c>
      <c r="G51" s="81">
        <v>1.2100000381469727</v>
      </c>
      <c r="H51" s="81">
        <v>3</v>
      </c>
      <c r="I51" s="81">
        <v>3</v>
      </c>
      <c r="J51" s="81">
        <v>1.2300000190734863</v>
      </c>
      <c r="K51" s="81">
        <v>1.2300000190734863</v>
      </c>
    </row>
    <row r="52" spans="1:11" ht="21.75">
      <c r="A52" s="87" t="s">
        <v>96</v>
      </c>
      <c r="B52" s="81">
        <v>2.4000000953674316</v>
      </c>
      <c r="C52" s="81">
        <v>3.0799999237060547</v>
      </c>
      <c r="D52" s="81">
        <v>4.5</v>
      </c>
      <c r="E52" s="81">
        <v>4.46999979019165</v>
      </c>
      <c r="F52" s="81">
        <v>1.55</v>
      </c>
      <c r="G52" s="81">
        <v>1.5499999523162842</v>
      </c>
      <c r="H52" s="81">
        <v>4</v>
      </c>
      <c r="I52" s="81">
        <v>4</v>
      </c>
      <c r="J52" s="81">
        <v>1.2100000381469727</v>
      </c>
      <c r="K52" s="81">
        <v>1.2100000381469727</v>
      </c>
    </row>
    <row r="53" spans="1:11" ht="21.75">
      <c r="A53" s="87" t="s">
        <v>97</v>
      </c>
      <c r="B53" s="81">
        <v>2.9000000953674316</v>
      </c>
      <c r="C53" s="81">
        <v>3.755000114440918</v>
      </c>
      <c r="D53" s="81">
        <v>5.400000095367432</v>
      </c>
      <c r="E53" s="81">
        <v>5.420000076293945</v>
      </c>
      <c r="F53" s="81">
        <v>1.91</v>
      </c>
      <c r="G53" s="81">
        <v>1.909999966621399</v>
      </c>
      <c r="H53" s="81">
        <v>5</v>
      </c>
      <c r="I53" s="81">
        <v>5</v>
      </c>
      <c r="J53" s="81">
        <v>1.2000000476837158</v>
      </c>
      <c r="K53" s="81">
        <v>1.2000000476837158</v>
      </c>
    </row>
    <row r="54" spans="1:11" ht="21.75">
      <c r="A54" s="87" t="s">
        <v>98</v>
      </c>
      <c r="B54" s="81">
        <v>3.5</v>
      </c>
      <c r="C54" s="81">
        <v>4.480000019073486</v>
      </c>
      <c r="D54" s="81">
        <v>6.300000190734863</v>
      </c>
      <c r="E54" s="81">
        <v>6.309999942779541</v>
      </c>
      <c r="F54" s="81">
        <v>2.26</v>
      </c>
      <c r="G54" s="81">
        <v>2.259999990463257</v>
      </c>
      <c r="H54" s="81">
        <v>6</v>
      </c>
      <c r="I54" s="81">
        <v>6</v>
      </c>
      <c r="J54" s="81">
        <v>1.190000057220459</v>
      </c>
      <c r="K54" s="81">
        <v>1.190000057220459</v>
      </c>
    </row>
    <row r="55" spans="1:11" ht="21.75">
      <c r="A55" s="87" t="s">
        <v>99</v>
      </c>
      <c r="B55" s="81">
        <v>2.700000047683716</v>
      </c>
      <c r="C55" s="81">
        <v>3.492000102996826</v>
      </c>
      <c r="D55" s="81">
        <v>6.5</v>
      </c>
      <c r="E55" s="81">
        <v>6.5</v>
      </c>
      <c r="F55" s="81">
        <v>2</v>
      </c>
      <c r="G55" s="81">
        <v>2</v>
      </c>
      <c r="H55" s="81">
        <v>4</v>
      </c>
      <c r="I55" s="81">
        <v>4</v>
      </c>
      <c r="J55" s="81">
        <v>1.3600000143051147</v>
      </c>
      <c r="K55" s="81">
        <v>1.3600000143051147</v>
      </c>
    </row>
    <row r="56" spans="1:11" ht="21.75">
      <c r="A56" s="87" t="s">
        <v>100</v>
      </c>
      <c r="B56" s="81">
        <v>3.4000000953674316</v>
      </c>
      <c r="C56" s="81">
        <v>4.302000045776367</v>
      </c>
      <c r="D56" s="81">
        <v>7.900000095367432</v>
      </c>
      <c r="E56" s="81">
        <v>7.909999847412109</v>
      </c>
      <c r="F56" s="81">
        <v>2.46</v>
      </c>
      <c r="G56" s="81">
        <v>2.4600000381469727</v>
      </c>
      <c r="H56" s="81">
        <v>5</v>
      </c>
      <c r="I56" s="81">
        <v>5</v>
      </c>
      <c r="J56" s="81">
        <v>1.3600000143051147</v>
      </c>
      <c r="K56" s="81">
        <v>1.3600000143051147</v>
      </c>
    </row>
    <row r="57" spans="1:11" ht="21.75">
      <c r="A57" s="87" t="s">
        <v>101</v>
      </c>
      <c r="B57" s="81">
        <v>2.299999952316284</v>
      </c>
      <c r="C57" s="81">
        <v>2.9600000381469727</v>
      </c>
      <c r="D57" s="81">
        <v>6.900000095367432</v>
      </c>
      <c r="E57" s="81">
        <v>6.860000133514404</v>
      </c>
      <c r="F57" s="81">
        <v>1.86</v>
      </c>
      <c r="G57" s="81">
        <v>1.8600000143051147</v>
      </c>
      <c r="H57" s="81">
        <v>3</v>
      </c>
      <c r="I57" s="81">
        <v>3</v>
      </c>
      <c r="J57" s="81">
        <v>1.5199999809265137</v>
      </c>
      <c r="K57" s="81">
        <v>1.5199999809265137</v>
      </c>
    </row>
    <row r="58" spans="1:11" ht="21.75">
      <c r="A58" s="87" t="s">
        <v>102</v>
      </c>
      <c r="B58" s="81">
        <v>3.0999999046325684</v>
      </c>
      <c r="C58" s="81">
        <v>3.8919999599456787</v>
      </c>
      <c r="D58" s="81">
        <v>9.100000381469727</v>
      </c>
      <c r="E58" s="81">
        <v>9.0600004196167</v>
      </c>
      <c r="F58" s="81">
        <v>2.49</v>
      </c>
      <c r="G58" s="81">
        <v>2.490000009536743</v>
      </c>
      <c r="H58" s="81">
        <v>4</v>
      </c>
      <c r="I58" s="81">
        <v>4</v>
      </c>
      <c r="J58" s="81">
        <v>1.5299999713897705</v>
      </c>
      <c r="K58" s="81">
        <v>1.5299999713897705</v>
      </c>
    </row>
    <row r="59" spans="1:11" ht="21.75">
      <c r="A59" s="87" t="s">
        <v>103</v>
      </c>
      <c r="B59" s="81">
        <v>3.799999952316284</v>
      </c>
      <c r="C59" s="81">
        <v>4.802000045776367</v>
      </c>
      <c r="D59" s="81">
        <v>11.100000381469727</v>
      </c>
      <c r="E59" s="81">
        <v>11.100000381469727</v>
      </c>
      <c r="F59" s="81">
        <v>3.08</v>
      </c>
      <c r="G59" s="81">
        <v>3.0799999237060547</v>
      </c>
      <c r="H59" s="81">
        <v>5</v>
      </c>
      <c r="I59" s="81">
        <v>5</v>
      </c>
      <c r="J59" s="81">
        <v>1.5199999809265137</v>
      </c>
      <c r="K59" s="81">
        <v>1.5199999809265137</v>
      </c>
    </row>
    <row r="60" spans="1:11" ht="21.75">
      <c r="A60" s="87" t="s">
        <v>104</v>
      </c>
      <c r="B60" s="81">
        <v>4.400000095367432</v>
      </c>
      <c r="C60" s="81">
        <v>5.644000053405762</v>
      </c>
      <c r="D60" s="81">
        <v>12.600000381469727</v>
      </c>
      <c r="E60" s="81">
        <v>12.600000381469727</v>
      </c>
      <c r="F60" s="81">
        <v>3.55</v>
      </c>
      <c r="G60" s="81">
        <v>3.549999952316284</v>
      </c>
      <c r="H60" s="81">
        <v>6</v>
      </c>
      <c r="I60" s="81">
        <v>6</v>
      </c>
      <c r="J60" s="81">
        <v>1.5</v>
      </c>
      <c r="K60" s="81">
        <v>1.5</v>
      </c>
    </row>
    <row r="61" spans="1:11" ht="21.75">
      <c r="A61" s="87" t="s">
        <v>105</v>
      </c>
      <c r="B61" s="81">
        <v>3.700000047683716</v>
      </c>
      <c r="C61" s="81">
        <v>4.691999912261963</v>
      </c>
      <c r="D61" s="81">
        <v>16</v>
      </c>
      <c r="E61" s="81">
        <v>16</v>
      </c>
      <c r="F61" s="81">
        <v>3.66</v>
      </c>
      <c r="G61" s="81">
        <v>3.6600000858306885</v>
      </c>
      <c r="H61" s="81">
        <v>4</v>
      </c>
      <c r="I61" s="81">
        <v>4</v>
      </c>
      <c r="J61" s="81">
        <v>1.850000023841858</v>
      </c>
      <c r="K61" s="81">
        <v>1.850000023841858</v>
      </c>
    </row>
    <row r="62" spans="1:11" ht="21.75">
      <c r="A62" s="87" t="s">
        <v>106</v>
      </c>
      <c r="B62" s="81">
        <v>4.5</v>
      </c>
      <c r="C62" s="81">
        <v>5.802000045776367</v>
      </c>
      <c r="D62" s="81">
        <v>19.600000381469727</v>
      </c>
      <c r="E62" s="81">
        <v>19.600000381469727</v>
      </c>
      <c r="F62" s="81">
        <v>4.52</v>
      </c>
      <c r="G62" s="81">
        <v>4.519999980926514</v>
      </c>
      <c r="H62" s="81">
        <v>5</v>
      </c>
      <c r="I62" s="81">
        <v>5</v>
      </c>
      <c r="J62" s="81">
        <v>1.840000033378601</v>
      </c>
      <c r="K62" s="81">
        <v>1.840000033378601</v>
      </c>
    </row>
    <row r="63" spans="1:11" ht="21.75">
      <c r="A63" s="87" t="s">
        <v>107</v>
      </c>
      <c r="B63" s="81">
        <v>5</v>
      </c>
      <c r="C63" s="81">
        <v>6.367000102996826</v>
      </c>
      <c r="D63" s="81">
        <v>25.299999237060547</v>
      </c>
      <c r="E63" s="81">
        <v>25.299999237060547</v>
      </c>
      <c r="F63" s="81">
        <v>5.35</v>
      </c>
      <c r="G63" s="81">
        <v>5.349999904632568</v>
      </c>
      <c r="H63" s="81">
        <v>5</v>
      </c>
      <c r="I63" s="81">
        <v>5</v>
      </c>
      <c r="J63" s="81">
        <v>1.9900000095367432</v>
      </c>
      <c r="K63" s="81">
        <v>1.9900000095367432</v>
      </c>
    </row>
    <row r="64" spans="1:11" ht="21.75">
      <c r="A64" s="87" t="s">
        <v>108</v>
      </c>
      <c r="B64" s="81">
        <v>5.900000095367432</v>
      </c>
      <c r="C64" s="81">
        <v>7.5269999504089355</v>
      </c>
      <c r="D64" s="81">
        <v>29.399999618530273</v>
      </c>
      <c r="E64" s="81">
        <v>29.399999618530273</v>
      </c>
      <c r="F64" s="81">
        <v>6.26</v>
      </c>
      <c r="G64" s="81">
        <v>6.260000228881836</v>
      </c>
      <c r="H64" s="81">
        <v>6</v>
      </c>
      <c r="I64" s="81">
        <v>6</v>
      </c>
      <c r="J64" s="81">
        <v>1.9800000190734863</v>
      </c>
      <c r="K64" s="81">
        <v>1.9800000190734863</v>
      </c>
    </row>
    <row r="65" spans="1:11" ht="21.75">
      <c r="A65" s="87" t="s">
        <v>109</v>
      </c>
      <c r="B65" s="81">
        <v>7.699999809265137</v>
      </c>
      <c r="C65" s="81">
        <v>9.76099967956543</v>
      </c>
      <c r="D65" s="81">
        <v>36.79999923706055</v>
      </c>
      <c r="E65" s="81">
        <v>36.79999923706055</v>
      </c>
      <c r="F65" s="81">
        <v>7.96</v>
      </c>
      <c r="G65" s="81">
        <v>7.960000038146973</v>
      </c>
      <c r="H65" s="81">
        <v>8</v>
      </c>
      <c r="I65" s="81">
        <v>8</v>
      </c>
      <c r="J65" s="81">
        <v>1.940000057220459</v>
      </c>
      <c r="K65" s="81">
        <v>1.940000057220459</v>
      </c>
    </row>
    <row r="66" spans="1:11" ht="21.75">
      <c r="A66" s="87" t="s">
        <v>110</v>
      </c>
      <c r="B66" s="81">
        <v>6.400000095367432</v>
      </c>
      <c r="C66" s="81">
        <v>8.126999855041504</v>
      </c>
      <c r="D66" s="81">
        <v>37.099998474121094</v>
      </c>
      <c r="E66" s="81">
        <v>37.099998474121094</v>
      </c>
      <c r="F66" s="81">
        <v>7.33</v>
      </c>
      <c r="G66" s="81">
        <v>7.329999923706055</v>
      </c>
      <c r="H66" s="81">
        <v>6</v>
      </c>
      <c r="I66" s="81">
        <v>6</v>
      </c>
      <c r="J66" s="81">
        <v>2.140000104904175</v>
      </c>
      <c r="K66" s="81">
        <v>2.140000104904175</v>
      </c>
    </row>
    <row r="67" spans="1:11" ht="21.75">
      <c r="A67" s="87" t="s">
        <v>111</v>
      </c>
      <c r="B67" s="81">
        <v>6.800000190734863</v>
      </c>
      <c r="C67" s="81">
        <v>8.72700023651123</v>
      </c>
      <c r="D67" s="81">
        <v>46.099998474121094</v>
      </c>
      <c r="E67" s="81">
        <v>46.099998474121094</v>
      </c>
      <c r="F67" s="81">
        <v>8.47</v>
      </c>
      <c r="G67" s="81">
        <v>8.470000267028809</v>
      </c>
      <c r="H67" s="81">
        <v>6</v>
      </c>
      <c r="I67" s="81">
        <v>6</v>
      </c>
      <c r="J67" s="81">
        <v>2.299999952316284</v>
      </c>
      <c r="K67" s="81">
        <v>2.299999952316284</v>
      </c>
    </row>
    <row r="68" spans="1:11" ht="21.75">
      <c r="A68" s="87" t="s">
        <v>112</v>
      </c>
      <c r="B68" s="81">
        <v>9.899999618530273</v>
      </c>
      <c r="C68" s="81">
        <v>12.6899995803833</v>
      </c>
      <c r="D68" s="81">
        <v>64.4000015258789</v>
      </c>
      <c r="E68" s="81">
        <v>64.4000015258789</v>
      </c>
      <c r="F68" s="81">
        <v>12.1</v>
      </c>
      <c r="G68" s="81">
        <v>12.100000381469727</v>
      </c>
      <c r="H68" s="81">
        <v>9</v>
      </c>
      <c r="I68" s="81">
        <v>9</v>
      </c>
      <c r="J68" s="81">
        <v>2.25</v>
      </c>
      <c r="K68" s="81">
        <v>2.25</v>
      </c>
    </row>
    <row r="69" spans="1:11" ht="21.75">
      <c r="A69" s="87" t="s">
        <v>113</v>
      </c>
      <c r="B69" s="81">
        <v>13</v>
      </c>
      <c r="C69" s="81">
        <v>16.559999465942383</v>
      </c>
      <c r="D69" s="81">
        <v>81.9000015258789</v>
      </c>
      <c r="E69" s="81">
        <v>81.9000015258789</v>
      </c>
      <c r="F69" s="81">
        <v>15.7</v>
      </c>
      <c r="G69" s="81">
        <v>15.699999809265137</v>
      </c>
      <c r="H69" s="81">
        <v>12</v>
      </c>
      <c r="I69" s="81">
        <v>12</v>
      </c>
      <c r="J69" s="81">
        <v>2.2200000286102295</v>
      </c>
      <c r="K69" s="81">
        <v>2.2200000286102295</v>
      </c>
    </row>
    <row r="70" spans="1:11" ht="21.75">
      <c r="A70" s="87" t="s">
        <v>114</v>
      </c>
      <c r="B70" s="81">
        <v>7.300000190734863</v>
      </c>
      <c r="C70" s="81">
        <v>9.32699966430664</v>
      </c>
      <c r="D70" s="81">
        <v>56.400001525878906</v>
      </c>
      <c r="E70" s="81">
        <v>56.400001525878906</v>
      </c>
      <c r="F70" s="81">
        <v>9.7</v>
      </c>
      <c r="G70" s="81">
        <v>9.699999809265137</v>
      </c>
      <c r="H70" s="81">
        <v>6</v>
      </c>
      <c r="I70" s="81">
        <v>6</v>
      </c>
      <c r="J70" s="81">
        <v>2.4600000381469727</v>
      </c>
      <c r="K70" s="81">
        <v>2.4600000381469727</v>
      </c>
    </row>
    <row r="71" spans="1:11" ht="21.75">
      <c r="A71" s="87" t="s">
        <v>115</v>
      </c>
      <c r="B71" s="81">
        <v>8.300000190734863</v>
      </c>
      <c r="C71" s="81">
        <v>10.550000190734863</v>
      </c>
      <c r="D71" s="81">
        <v>80.69999694824219</v>
      </c>
      <c r="E71" s="81">
        <v>80.69999694824219</v>
      </c>
      <c r="F71" s="81">
        <v>12.3</v>
      </c>
      <c r="G71" s="81">
        <v>12.300000190734863</v>
      </c>
      <c r="H71" s="81">
        <v>6</v>
      </c>
      <c r="I71" s="81">
        <v>6</v>
      </c>
      <c r="J71" s="81">
        <v>2.7699999809265137</v>
      </c>
      <c r="K71" s="81">
        <v>2.7699999809265137</v>
      </c>
    </row>
    <row r="72" spans="1:11" ht="21.75">
      <c r="A72" s="87" t="s">
        <v>116</v>
      </c>
      <c r="B72" s="81">
        <v>9.600000381469727</v>
      </c>
      <c r="C72" s="81">
        <v>12.220000267028809</v>
      </c>
      <c r="D72" s="81">
        <v>93</v>
      </c>
      <c r="E72" s="81">
        <v>93</v>
      </c>
      <c r="F72" s="81">
        <v>14.2</v>
      </c>
      <c r="G72" s="81">
        <v>14.199999809265137</v>
      </c>
      <c r="H72" s="81">
        <v>7</v>
      </c>
      <c r="I72" s="81">
        <v>7</v>
      </c>
      <c r="J72" s="81">
        <v>2.759999990463257</v>
      </c>
      <c r="K72" s="81">
        <v>2.759999990463257</v>
      </c>
    </row>
    <row r="73" spans="1:11" ht="21.75">
      <c r="A73" s="87" t="s">
        <v>117</v>
      </c>
      <c r="B73" s="81">
        <v>13.300000190734863</v>
      </c>
      <c r="C73" s="81">
        <v>17</v>
      </c>
      <c r="D73" s="81">
        <v>125</v>
      </c>
      <c r="E73" s="81">
        <v>125</v>
      </c>
      <c r="F73" s="81">
        <v>19.5</v>
      </c>
      <c r="G73" s="81">
        <v>19.5</v>
      </c>
      <c r="H73" s="81">
        <v>10</v>
      </c>
      <c r="I73" s="81">
        <v>10</v>
      </c>
      <c r="J73" s="81">
        <v>2.7100000381469727</v>
      </c>
      <c r="K73" s="81">
        <v>2.7100000381469727</v>
      </c>
    </row>
    <row r="74" spans="1:11" ht="21.75">
      <c r="A74" s="87" t="s">
        <v>118</v>
      </c>
      <c r="B74" s="81">
        <v>15.899999618530273</v>
      </c>
      <c r="C74" s="81">
        <v>20.299999237060547</v>
      </c>
      <c r="D74" s="81">
        <v>148</v>
      </c>
      <c r="E74" s="81">
        <v>148</v>
      </c>
      <c r="F74" s="81">
        <v>23.3</v>
      </c>
      <c r="G74" s="81">
        <v>23.299999237060547</v>
      </c>
      <c r="H74" s="81">
        <v>12</v>
      </c>
      <c r="I74" s="81">
        <v>12</v>
      </c>
      <c r="J74" s="81">
        <v>2.700000047683716</v>
      </c>
      <c r="K74" s="81">
        <v>2.700000047683716</v>
      </c>
    </row>
    <row r="75" spans="1:11" ht="21.75">
      <c r="A75" s="87" t="s">
        <v>119</v>
      </c>
      <c r="B75" s="81">
        <v>17</v>
      </c>
      <c r="C75" s="81">
        <v>21.709999084472656</v>
      </c>
      <c r="D75" s="81">
        <v>156</v>
      </c>
      <c r="E75" s="81">
        <v>156</v>
      </c>
      <c r="F75" s="81">
        <v>24.8</v>
      </c>
      <c r="G75" s="81">
        <v>24.799999237060547</v>
      </c>
      <c r="H75" s="81">
        <v>13</v>
      </c>
      <c r="I75" s="81">
        <v>13</v>
      </c>
      <c r="J75" s="81">
        <v>2.680000066757202</v>
      </c>
      <c r="K75" s="81">
        <v>2.680000066757202</v>
      </c>
    </row>
    <row r="76" spans="1:11" ht="21.75">
      <c r="A76" s="87" t="s">
        <v>120</v>
      </c>
      <c r="B76" s="81">
        <v>10.699999809265137</v>
      </c>
      <c r="C76" s="81">
        <v>13.619999885559082</v>
      </c>
      <c r="D76" s="81">
        <v>129</v>
      </c>
      <c r="E76" s="81">
        <v>129</v>
      </c>
      <c r="F76" s="81">
        <v>17.7</v>
      </c>
      <c r="G76" s="81">
        <v>17.700000762939453</v>
      </c>
      <c r="H76" s="81">
        <v>7</v>
      </c>
      <c r="I76" s="81">
        <v>7</v>
      </c>
      <c r="J76" s="81">
        <v>3.0799999237060547</v>
      </c>
      <c r="K76" s="81">
        <v>3.0799999237060547</v>
      </c>
    </row>
    <row r="77" spans="1:11" ht="21.75">
      <c r="A77" s="87" t="s">
        <v>121</v>
      </c>
      <c r="B77" s="81">
        <v>14.899999618530273</v>
      </c>
      <c r="C77" s="81">
        <v>19</v>
      </c>
      <c r="D77" s="81">
        <v>175</v>
      </c>
      <c r="E77" s="81">
        <v>175</v>
      </c>
      <c r="F77" s="81">
        <v>24.4</v>
      </c>
      <c r="G77" s="81">
        <v>24.399999618530273</v>
      </c>
      <c r="H77" s="81">
        <v>10</v>
      </c>
      <c r="I77" s="81">
        <v>10</v>
      </c>
      <c r="J77" s="81">
        <v>3.0399999618530273</v>
      </c>
      <c r="K77" s="81">
        <v>3.0399999618530273</v>
      </c>
    </row>
    <row r="78" spans="1:11" ht="21.75">
      <c r="A78" s="87" t="s">
        <v>122</v>
      </c>
      <c r="B78" s="81">
        <v>17.799999237060547</v>
      </c>
      <c r="C78" s="81">
        <v>22.700000762939453</v>
      </c>
      <c r="D78" s="81">
        <v>207</v>
      </c>
      <c r="E78" s="81">
        <v>207</v>
      </c>
      <c r="F78" s="81">
        <v>29.1</v>
      </c>
      <c r="G78" s="81">
        <v>29.100000381469727</v>
      </c>
      <c r="H78" s="81">
        <v>12</v>
      </c>
      <c r="I78" s="81">
        <v>12</v>
      </c>
      <c r="J78" s="81">
        <v>3.0199999809265137</v>
      </c>
      <c r="K78" s="81">
        <v>3.0199999809265137</v>
      </c>
    </row>
    <row r="79" spans="1:11" ht="21.75">
      <c r="A79" s="87" t="s">
        <v>123</v>
      </c>
      <c r="B79" s="81">
        <v>19.100000381469727</v>
      </c>
      <c r="C79" s="81">
        <v>24.309999465942383</v>
      </c>
      <c r="D79" s="81">
        <v>220</v>
      </c>
      <c r="E79" s="81">
        <v>220</v>
      </c>
      <c r="F79" s="81">
        <v>31.1</v>
      </c>
      <c r="G79" s="81">
        <v>31.100000381469727</v>
      </c>
      <c r="H79" s="81">
        <v>13</v>
      </c>
      <c r="I79" s="81">
        <v>13</v>
      </c>
      <c r="J79" s="81">
        <v>3</v>
      </c>
      <c r="K79" s="81">
        <v>3</v>
      </c>
    </row>
    <row r="80" spans="1:11" ht="21.75">
      <c r="A80" s="87" t="s">
        <v>124</v>
      </c>
      <c r="B80" s="81">
        <v>14.699999809265137</v>
      </c>
      <c r="C80" s="81">
        <v>18.760000228881836</v>
      </c>
      <c r="D80" s="81">
        <v>258</v>
      </c>
      <c r="E80" s="81">
        <v>258</v>
      </c>
      <c r="F80" s="81">
        <v>29.5</v>
      </c>
      <c r="G80" s="81">
        <v>29.5</v>
      </c>
      <c r="H80" s="81">
        <v>8</v>
      </c>
      <c r="I80" s="81">
        <v>8</v>
      </c>
      <c r="J80" s="81">
        <v>3.7100000381469727</v>
      </c>
      <c r="K80" s="81">
        <v>3.7100000381469727</v>
      </c>
    </row>
    <row r="81" spans="1:11" ht="21.75">
      <c r="A81" s="87" t="s">
        <v>125</v>
      </c>
      <c r="B81" s="81">
        <v>17.899999618530273</v>
      </c>
      <c r="C81" s="81">
        <v>22.739999771118164</v>
      </c>
      <c r="D81" s="81">
        <v>366</v>
      </c>
      <c r="E81" s="81">
        <v>366</v>
      </c>
      <c r="F81" s="81">
        <v>38.7</v>
      </c>
      <c r="G81" s="81">
        <v>38.70000076293945</v>
      </c>
      <c r="H81" s="81">
        <v>9</v>
      </c>
      <c r="I81" s="81">
        <v>9</v>
      </c>
      <c r="J81" s="81">
        <v>4.010000228881836</v>
      </c>
      <c r="K81" s="81">
        <v>4.010000228881836</v>
      </c>
    </row>
    <row r="82" spans="1:11" ht="21.75">
      <c r="A82" s="87" t="s">
        <v>126</v>
      </c>
      <c r="B82" s="81">
        <v>23.399999618530273</v>
      </c>
      <c r="C82" s="81">
        <v>29.760000228881836</v>
      </c>
      <c r="D82" s="81">
        <v>467</v>
      </c>
      <c r="E82" s="81">
        <v>467</v>
      </c>
      <c r="F82" s="81">
        <v>49.9</v>
      </c>
      <c r="G82" s="81">
        <v>49.900001525878906</v>
      </c>
      <c r="H82" s="81">
        <v>12</v>
      </c>
      <c r="I82" s="81">
        <v>12</v>
      </c>
      <c r="J82" s="81">
        <v>3.9600000381469727</v>
      </c>
      <c r="K82" s="81">
        <v>3.9600000381469727</v>
      </c>
    </row>
    <row r="83" spans="1:11" ht="21.75">
      <c r="A83" s="87" t="s">
        <v>127</v>
      </c>
      <c r="B83" s="81">
        <v>28.799999237060547</v>
      </c>
      <c r="C83" s="81">
        <v>36.75</v>
      </c>
      <c r="D83" s="81">
        <v>568</v>
      </c>
      <c r="E83" s="81">
        <v>568</v>
      </c>
      <c r="F83" s="81">
        <v>61.5</v>
      </c>
      <c r="G83" s="81">
        <v>61.5</v>
      </c>
      <c r="H83" s="81">
        <v>15</v>
      </c>
      <c r="I83" s="81">
        <v>15</v>
      </c>
      <c r="J83" s="81">
        <v>3.930000066757202</v>
      </c>
      <c r="K83" s="81">
        <v>3.930000066757202</v>
      </c>
    </row>
    <row r="84" spans="1:11" ht="21.75">
      <c r="A84" s="87" t="s">
        <v>128</v>
      </c>
      <c r="B84" s="81">
        <v>27.299999237060547</v>
      </c>
      <c r="C84" s="81">
        <v>34.77000045776367</v>
      </c>
      <c r="D84" s="81">
        <v>740</v>
      </c>
      <c r="E84" s="81">
        <v>740</v>
      </c>
      <c r="F84" s="81">
        <v>68.1</v>
      </c>
      <c r="G84" s="81">
        <v>68.0999984741211</v>
      </c>
      <c r="H84" s="81">
        <v>12</v>
      </c>
      <c r="I84" s="81">
        <v>12</v>
      </c>
      <c r="J84" s="81">
        <v>4.610000133514404</v>
      </c>
      <c r="K84" s="81">
        <v>4.610000133514404</v>
      </c>
    </row>
    <row r="85" spans="1:11" ht="21.75">
      <c r="A85" s="87" t="s">
        <v>129</v>
      </c>
      <c r="B85" s="81">
        <v>33.599998474121094</v>
      </c>
      <c r="C85" s="81">
        <v>42.7400016784668</v>
      </c>
      <c r="D85" s="81">
        <v>888</v>
      </c>
      <c r="E85" s="81">
        <v>888</v>
      </c>
      <c r="F85" s="81">
        <v>82.6</v>
      </c>
      <c r="G85" s="81">
        <v>82.5999984741211</v>
      </c>
      <c r="H85" s="81">
        <v>15</v>
      </c>
      <c r="I85" s="81">
        <v>15</v>
      </c>
      <c r="J85" s="81">
        <v>4.559999942779541</v>
      </c>
      <c r="K85" s="81">
        <v>4.559999942779541</v>
      </c>
    </row>
    <row r="86" spans="1:11" ht="21.75">
      <c r="A86" s="87" t="s">
        <v>130</v>
      </c>
      <c r="B86" s="81">
        <v>41.79999923706055</v>
      </c>
      <c r="C86" s="81">
        <v>53.380001068115234</v>
      </c>
      <c r="D86" s="81">
        <v>1090</v>
      </c>
      <c r="E86" s="81">
        <v>1090</v>
      </c>
      <c r="F86" s="81">
        <v>103</v>
      </c>
      <c r="G86" s="81">
        <v>103</v>
      </c>
      <c r="H86" s="81">
        <v>19</v>
      </c>
      <c r="I86" s="81">
        <v>19</v>
      </c>
      <c r="J86" s="81">
        <v>4.519999980926514</v>
      </c>
      <c r="K86" s="81">
        <v>4.519999980926514</v>
      </c>
    </row>
    <row r="87" spans="1:11" ht="21.75">
      <c r="A87" s="87" t="s">
        <v>131</v>
      </c>
      <c r="B87" s="81">
        <v>31.799999237060547</v>
      </c>
      <c r="C87" s="81">
        <v>40.52000045776367</v>
      </c>
      <c r="D87" s="81">
        <v>1170</v>
      </c>
      <c r="E87" s="81">
        <v>1170</v>
      </c>
      <c r="F87" s="81">
        <v>91.8</v>
      </c>
      <c r="G87" s="81">
        <v>91.80000305175781</v>
      </c>
      <c r="H87" s="81">
        <v>12</v>
      </c>
      <c r="I87" s="81">
        <v>12</v>
      </c>
      <c r="J87" s="81">
        <v>5.380000114440918</v>
      </c>
      <c r="K87" s="81">
        <v>5.380000114440918</v>
      </c>
    </row>
    <row r="88" spans="1:11" ht="21.75">
      <c r="A88" s="87" t="s">
        <v>132</v>
      </c>
      <c r="B88" s="81">
        <v>39.29999923706055</v>
      </c>
      <c r="C88" s="81">
        <v>50.209999084472656</v>
      </c>
      <c r="D88" s="81">
        <v>1440</v>
      </c>
      <c r="E88" s="81">
        <v>1440</v>
      </c>
      <c r="F88" s="81">
        <v>114</v>
      </c>
      <c r="G88" s="81">
        <v>114</v>
      </c>
      <c r="H88" s="81">
        <v>15</v>
      </c>
      <c r="I88" s="81">
        <v>15</v>
      </c>
      <c r="J88" s="81">
        <v>5.349999904632568</v>
      </c>
      <c r="K88" s="81">
        <v>5.349999904632568</v>
      </c>
    </row>
    <row r="89" spans="1:11" ht="21.75">
      <c r="A89" s="87" t="s">
        <v>133</v>
      </c>
      <c r="B89" s="81">
        <v>45.20000076293945</v>
      </c>
      <c r="C89" s="81">
        <v>57.75</v>
      </c>
      <c r="D89" s="81">
        <v>2180</v>
      </c>
      <c r="E89" s="81">
        <v>2180</v>
      </c>
      <c r="F89" s="81">
        <v>150</v>
      </c>
      <c r="G89" s="81">
        <v>150</v>
      </c>
      <c r="H89" s="81">
        <v>15</v>
      </c>
      <c r="I89" s="81">
        <v>15</v>
      </c>
      <c r="J89" s="81">
        <v>6.139999866485596</v>
      </c>
      <c r="K89" s="81">
        <v>6.139999866485596</v>
      </c>
    </row>
    <row r="90" spans="1:11" ht="21.75">
      <c r="A90" s="87" t="s">
        <v>134</v>
      </c>
      <c r="B90" s="81">
        <v>59.599998474121094</v>
      </c>
      <c r="C90" s="81">
        <v>76</v>
      </c>
      <c r="D90" s="81">
        <v>2820</v>
      </c>
      <c r="E90" s="81">
        <v>2820</v>
      </c>
      <c r="F90" s="81">
        <v>197</v>
      </c>
      <c r="G90" s="81">
        <v>197</v>
      </c>
      <c r="H90" s="81">
        <v>20</v>
      </c>
      <c r="I90" s="81">
        <v>20</v>
      </c>
      <c r="J90" s="81">
        <v>6.090000152587891</v>
      </c>
      <c r="K90" s="81">
        <v>6.090000152587891</v>
      </c>
    </row>
    <row r="91" spans="1:11" ht="21.75">
      <c r="A91" s="87" t="s">
        <v>135</v>
      </c>
      <c r="B91" s="81">
        <v>73.5</v>
      </c>
      <c r="C91" s="81">
        <v>93.75</v>
      </c>
      <c r="D91" s="81">
        <v>3420</v>
      </c>
      <c r="E91" s="81">
        <v>3420</v>
      </c>
      <c r="F91" s="81">
        <v>242</v>
      </c>
      <c r="G91" s="81">
        <v>242</v>
      </c>
      <c r="H91" s="81">
        <v>25</v>
      </c>
      <c r="I91" s="81">
        <v>25</v>
      </c>
      <c r="J91" s="81">
        <v>6.039999961853027</v>
      </c>
      <c r="K91" s="81">
        <v>6.039999961853027</v>
      </c>
    </row>
    <row r="92" spans="1:11" ht="21.75">
      <c r="A92" s="87" t="s">
        <v>136</v>
      </c>
      <c r="B92" s="81">
        <v>93.5999984741211</v>
      </c>
      <c r="C92" s="81">
        <v>119.4000015258789</v>
      </c>
      <c r="D92" s="81">
        <v>6950</v>
      </c>
      <c r="E92" s="81">
        <v>6950</v>
      </c>
      <c r="F92" s="81">
        <v>388</v>
      </c>
      <c r="G92" s="81">
        <v>388</v>
      </c>
      <c r="H92" s="81">
        <v>25</v>
      </c>
      <c r="I92" s="81">
        <v>25</v>
      </c>
      <c r="J92" s="81">
        <v>7.630000114440918</v>
      </c>
      <c r="K92" s="81">
        <v>7.630000114440918</v>
      </c>
    </row>
    <row r="93" spans="1:11" ht="21.75">
      <c r="A93" s="87" t="s">
        <v>137</v>
      </c>
      <c r="B93" s="81">
        <v>127.80000305175781</v>
      </c>
      <c r="C93" s="81">
        <v>162.60000610351562</v>
      </c>
      <c r="D93" s="81">
        <v>9110</v>
      </c>
      <c r="E93" s="81">
        <v>9110</v>
      </c>
      <c r="F93" s="81">
        <v>519</v>
      </c>
      <c r="G93" s="81">
        <v>519</v>
      </c>
      <c r="H93" s="81">
        <v>35</v>
      </c>
      <c r="I93" s="81">
        <v>35</v>
      </c>
      <c r="J93" s="81">
        <v>7.489999771118164</v>
      </c>
      <c r="K93" s="81">
        <v>7.489999771118164</v>
      </c>
    </row>
    <row r="94" spans="1:11" s="82" customFormat="1" ht="21.75">
      <c r="A94" s="84" t="s">
        <v>149</v>
      </c>
      <c r="B94" s="83">
        <v>14.9</v>
      </c>
      <c r="C94" s="83">
        <v>18.92</v>
      </c>
      <c r="D94" s="83">
        <v>1690</v>
      </c>
      <c r="E94" s="83">
        <v>129</v>
      </c>
      <c r="F94" s="83">
        <v>135</v>
      </c>
      <c r="G94" s="83">
        <v>23.8</v>
      </c>
      <c r="H94" s="83">
        <v>4.5</v>
      </c>
      <c r="I94" s="83">
        <v>4.5</v>
      </c>
      <c r="J94" s="83">
        <v>9.44</v>
      </c>
      <c r="K94" s="83">
        <v>2.62</v>
      </c>
    </row>
    <row r="95" spans="1:11" s="82" customFormat="1" ht="21.75">
      <c r="A95" s="84" t="s">
        <v>150</v>
      </c>
      <c r="B95" s="83">
        <v>13.1</v>
      </c>
      <c r="C95" s="83">
        <v>16.67</v>
      </c>
      <c r="D95" s="83">
        <v>892</v>
      </c>
      <c r="E95" s="83">
        <v>110</v>
      </c>
      <c r="F95" s="83">
        <v>99</v>
      </c>
      <c r="G95" s="83">
        <v>23.3</v>
      </c>
      <c r="H95" s="83">
        <v>4.5</v>
      </c>
      <c r="I95" s="83">
        <v>4.5</v>
      </c>
      <c r="J95" s="83">
        <v>7.61</v>
      </c>
      <c r="K95" s="83">
        <v>2.69</v>
      </c>
    </row>
    <row r="96" spans="1:11" s="82" customFormat="1" ht="21.75">
      <c r="A96" s="84" t="s">
        <v>151</v>
      </c>
      <c r="B96" s="83">
        <v>11.7</v>
      </c>
      <c r="C96" s="83">
        <v>14.95</v>
      </c>
      <c r="D96" s="83">
        <v>8.95</v>
      </c>
      <c r="E96" s="83">
        <v>110</v>
      </c>
      <c r="F96" s="83">
        <v>89.5</v>
      </c>
      <c r="G96" s="83">
        <v>21.3</v>
      </c>
      <c r="H96" s="83">
        <v>4</v>
      </c>
      <c r="I96" s="83">
        <v>4</v>
      </c>
      <c r="J96" s="83">
        <v>7.74</v>
      </c>
      <c r="K96" s="83">
        <v>2.72</v>
      </c>
    </row>
    <row r="97" spans="1:11" s="82" customFormat="1" ht="21.75">
      <c r="A97" s="84" t="s">
        <v>152</v>
      </c>
      <c r="B97" s="83">
        <v>9.52</v>
      </c>
      <c r="C97" s="83">
        <v>12.13</v>
      </c>
      <c r="D97" s="83">
        <v>736</v>
      </c>
      <c r="E97" s="83">
        <v>92.3</v>
      </c>
      <c r="F97" s="83">
        <v>73.6</v>
      </c>
      <c r="G97" s="83">
        <v>17.8</v>
      </c>
      <c r="H97" s="83">
        <v>3.2</v>
      </c>
      <c r="I97" s="83">
        <v>3.2</v>
      </c>
      <c r="J97" s="83">
        <v>7.7</v>
      </c>
      <c r="K97" s="83">
        <v>2.76</v>
      </c>
    </row>
    <row r="98" spans="1:11" s="82" customFormat="1" ht="21.75">
      <c r="A98" s="84" t="s">
        <v>150</v>
      </c>
      <c r="B98" s="83">
        <v>12.7</v>
      </c>
      <c r="C98" s="83">
        <v>16.22</v>
      </c>
      <c r="D98" s="83">
        <v>963</v>
      </c>
      <c r="E98" s="83">
        <v>109</v>
      </c>
      <c r="F98" s="83">
        <v>96.3</v>
      </c>
      <c r="G98" s="83">
        <v>20.6</v>
      </c>
      <c r="H98" s="83">
        <v>4.5</v>
      </c>
      <c r="I98" s="83">
        <v>4.5</v>
      </c>
      <c r="J98" s="83">
        <v>7.71</v>
      </c>
      <c r="K98" s="83">
        <v>2.6</v>
      </c>
    </row>
    <row r="99" spans="1:11" s="82" customFormat="1" ht="21.75">
      <c r="A99" s="84" t="s">
        <v>151</v>
      </c>
      <c r="B99" s="83">
        <v>11.4</v>
      </c>
      <c r="C99" s="83">
        <v>14.55</v>
      </c>
      <c r="D99" s="83">
        <v>871</v>
      </c>
      <c r="E99" s="83">
        <v>100</v>
      </c>
      <c r="F99" s="83">
        <v>87.1</v>
      </c>
      <c r="G99" s="83">
        <v>18.9</v>
      </c>
      <c r="H99" s="83">
        <v>4</v>
      </c>
      <c r="I99" s="83">
        <v>4</v>
      </c>
      <c r="J99" s="83">
        <v>7.74</v>
      </c>
      <c r="K99" s="83">
        <v>2.62</v>
      </c>
    </row>
    <row r="100" spans="1:11" s="82" customFormat="1" ht="21.75">
      <c r="A100" s="84" t="s">
        <v>152</v>
      </c>
      <c r="B100" s="83">
        <v>9.27</v>
      </c>
      <c r="C100" s="83">
        <v>11.81</v>
      </c>
      <c r="D100" s="83">
        <v>716</v>
      </c>
      <c r="E100" s="83">
        <v>84.1</v>
      </c>
      <c r="F100" s="83">
        <v>71.6</v>
      </c>
      <c r="G100" s="83">
        <v>15.8</v>
      </c>
      <c r="H100" s="83">
        <v>3.2</v>
      </c>
      <c r="I100" s="83">
        <v>3.2</v>
      </c>
      <c r="J100" s="83">
        <v>7.79</v>
      </c>
      <c r="K100" s="83">
        <v>2.67</v>
      </c>
    </row>
    <row r="101" spans="1:11" s="82" customFormat="1" ht="21.75">
      <c r="A101" s="84" t="s">
        <v>153</v>
      </c>
      <c r="B101" s="83">
        <v>11.3</v>
      </c>
      <c r="C101" s="83">
        <v>14.42</v>
      </c>
      <c r="D101" s="83">
        <v>501</v>
      </c>
      <c r="E101" s="83">
        <v>109</v>
      </c>
      <c r="F101" s="83">
        <v>66.9</v>
      </c>
      <c r="G101" s="83">
        <v>22.5</v>
      </c>
      <c r="H101" s="83">
        <v>4.5</v>
      </c>
      <c r="I101" s="83">
        <v>4.5</v>
      </c>
      <c r="J101" s="83">
        <v>5.9</v>
      </c>
      <c r="K101" s="83">
        <v>2.75</v>
      </c>
    </row>
    <row r="102" spans="1:11" s="82" customFormat="1" ht="21.75">
      <c r="A102" s="84" t="s">
        <v>154</v>
      </c>
      <c r="B102" s="83">
        <v>10.2</v>
      </c>
      <c r="C102" s="83">
        <v>12.95</v>
      </c>
      <c r="D102" s="83">
        <v>455</v>
      </c>
      <c r="E102" s="83">
        <v>99.8</v>
      </c>
      <c r="F102" s="83">
        <v>60.6</v>
      </c>
      <c r="G102" s="83">
        <v>20.6</v>
      </c>
      <c r="H102" s="84">
        <v>4</v>
      </c>
      <c r="I102" s="84">
        <v>4</v>
      </c>
      <c r="J102" s="83">
        <v>5.93</v>
      </c>
      <c r="K102" s="83">
        <v>2.78</v>
      </c>
    </row>
    <row r="103" spans="1:11" s="82" customFormat="1" ht="21.75">
      <c r="A103" s="84" t="s">
        <v>167</v>
      </c>
      <c r="B103" s="83">
        <v>8.27</v>
      </c>
      <c r="C103" s="83">
        <v>10.53</v>
      </c>
      <c r="D103" s="83">
        <v>375</v>
      </c>
      <c r="E103" s="83">
        <v>83.6</v>
      </c>
      <c r="F103" s="83">
        <v>50</v>
      </c>
      <c r="G103" s="83">
        <v>17.3</v>
      </c>
      <c r="H103" s="83">
        <v>3.2</v>
      </c>
      <c r="I103" s="83">
        <v>3.2</v>
      </c>
      <c r="J103" s="83">
        <v>5.97</v>
      </c>
      <c r="K103" s="83">
        <v>2.82</v>
      </c>
    </row>
    <row r="104" spans="1:11" s="82" customFormat="1" ht="21.75">
      <c r="A104" s="84" t="s">
        <v>168</v>
      </c>
      <c r="B104" s="83">
        <v>9.22</v>
      </c>
      <c r="C104" s="83">
        <v>11.75</v>
      </c>
      <c r="D104" s="83">
        <v>401</v>
      </c>
      <c r="E104" s="83">
        <v>63.7</v>
      </c>
      <c r="F104" s="83">
        <v>53.3</v>
      </c>
      <c r="G104" s="83">
        <v>14.5</v>
      </c>
      <c r="H104" s="83">
        <v>4</v>
      </c>
      <c r="I104" s="83">
        <v>4</v>
      </c>
      <c r="J104" s="83">
        <v>5.48</v>
      </c>
      <c r="K104" s="83">
        <v>2.33</v>
      </c>
    </row>
    <row r="105" spans="1:11" s="82" customFormat="1" ht="21.75">
      <c r="A105" s="84" t="s">
        <v>169</v>
      </c>
      <c r="B105" s="83">
        <v>7.51</v>
      </c>
      <c r="C105" s="83">
        <v>9.567</v>
      </c>
      <c r="D105" s="83">
        <v>332</v>
      </c>
      <c r="E105" s="83">
        <v>53.8</v>
      </c>
      <c r="F105" s="83">
        <v>44.3</v>
      </c>
      <c r="G105" s="83">
        <v>12.2</v>
      </c>
      <c r="H105" s="83">
        <v>3.2</v>
      </c>
      <c r="I105" s="83">
        <v>3.2</v>
      </c>
      <c r="J105" s="83">
        <v>5.89</v>
      </c>
      <c r="K105" s="83">
        <v>2.37</v>
      </c>
    </row>
    <row r="106" spans="1:11" s="82" customFormat="1" ht="21.75">
      <c r="A106" s="84" t="s">
        <v>170</v>
      </c>
      <c r="B106" s="83">
        <v>5.5</v>
      </c>
      <c r="C106" s="83">
        <v>7.012</v>
      </c>
      <c r="D106" s="83">
        <v>248</v>
      </c>
      <c r="E106" s="83">
        <v>41.1</v>
      </c>
      <c r="F106" s="83">
        <v>33</v>
      </c>
      <c r="G106" s="83">
        <v>9.37</v>
      </c>
      <c r="H106" s="83">
        <v>2.3</v>
      </c>
      <c r="I106" s="83">
        <v>2.3</v>
      </c>
      <c r="J106" s="83">
        <v>5.94</v>
      </c>
      <c r="K106" s="83">
        <v>2.42</v>
      </c>
    </row>
    <row r="107" spans="1:11" s="82" customFormat="1" ht="21.75">
      <c r="A107" s="84" t="s">
        <v>171</v>
      </c>
      <c r="B107" s="83">
        <v>9.2</v>
      </c>
      <c r="C107" s="83">
        <v>11.72</v>
      </c>
      <c r="D107" s="83">
        <v>368</v>
      </c>
      <c r="E107" s="83">
        <v>35.7</v>
      </c>
      <c r="F107" s="83">
        <v>49</v>
      </c>
      <c r="G107" s="83">
        <v>10.5</v>
      </c>
      <c r="H107" s="83">
        <v>4.5</v>
      </c>
      <c r="I107" s="83">
        <v>4.5</v>
      </c>
      <c r="J107" s="83">
        <v>5.6</v>
      </c>
      <c r="K107" s="83">
        <v>1.75</v>
      </c>
    </row>
    <row r="108" spans="1:11" s="82" customFormat="1" ht="21.75">
      <c r="A108" s="84" t="s">
        <v>172</v>
      </c>
      <c r="B108" s="83">
        <v>6.76</v>
      </c>
      <c r="C108" s="83">
        <v>8.607</v>
      </c>
      <c r="D108" s="83">
        <v>280</v>
      </c>
      <c r="E108" s="83">
        <v>28.3</v>
      </c>
      <c r="F108" s="83">
        <v>37.4</v>
      </c>
      <c r="G108" s="83">
        <v>8.19</v>
      </c>
      <c r="H108" s="83">
        <v>3.2</v>
      </c>
      <c r="I108" s="83">
        <v>3.2</v>
      </c>
      <c r="J108" s="83">
        <v>5.71</v>
      </c>
      <c r="K108" s="83">
        <v>1.81</v>
      </c>
    </row>
    <row r="109" spans="1:11" s="82" customFormat="1" ht="21.75">
      <c r="A109" s="84" t="s">
        <v>173</v>
      </c>
      <c r="B109" s="83">
        <v>4.96</v>
      </c>
      <c r="C109" s="83">
        <v>6.322</v>
      </c>
      <c r="D109" s="83">
        <v>210</v>
      </c>
      <c r="E109" s="83">
        <v>21.9</v>
      </c>
      <c r="F109" s="83">
        <v>28</v>
      </c>
      <c r="G109" s="83">
        <v>6.33</v>
      </c>
      <c r="H109" s="83">
        <v>2.3</v>
      </c>
      <c r="I109" s="83">
        <v>2.3</v>
      </c>
      <c r="J109" s="83">
        <v>5.77</v>
      </c>
      <c r="K109" s="83">
        <v>1.86</v>
      </c>
    </row>
    <row r="110" spans="1:11" s="82" customFormat="1" ht="21.75">
      <c r="A110" s="84" t="s">
        <v>174</v>
      </c>
      <c r="B110" s="83">
        <v>8.32</v>
      </c>
      <c r="C110" s="83">
        <v>10.59</v>
      </c>
      <c r="D110" s="83">
        <v>238</v>
      </c>
      <c r="E110" s="83">
        <v>33.5</v>
      </c>
      <c r="F110" s="83">
        <v>38</v>
      </c>
      <c r="G110" s="83">
        <v>10</v>
      </c>
      <c r="H110" s="83">
        <v>4.5</v>
      </c>
      <c r="I110" s="83">
        <v>4.5</v>
      </c>
      <c r="J110" s="83">
        <v>4.74</v>
      </c>
      <c r="K110" s="83">
        <v>1.78</v>
      </c>
    </row>
    <row r="111" spans="1:11" s="82" customFormat="1" ht="21.75">
      <c r="A111" s="84" t="s">
        <v>175</v>
      </c>
      <c r="B111" s="83">
        <v>7.5</v>
      </c>
      <c r="C111" s="83">
        <v>9.548</v>
      </c>
      <c r="D111" s="83">
        <v>217</v>
      </c>
      <c r="E111" s="83">
        <v>33.1</v>
      </c>
      <c r="F111" s="83">
        <v>34.7</v>
      </c>
      <c r="G111" s="83">
        <v>9.38</v>
      </c>
      <c r="H111" s="83">
        <v>4</v>
      </c>
      <c r="I111" s="83">
        <v>4</v>
      </c>
      <c r="J111" s="83">
        <v>4.77</v>
      </c>
      <c r="K111" s="83">
        <v>1.811</v>
      </c>
    </row>
    <row r="112" spans="1:11" s="82" customFormat="1" ht="21.75">
      <c r="A112" s="84" t="s">
        <v>176</v>
      </c>
      <c r="B112" s="83">
        <v>6.13</v>
      </c>
      <c r="C112" s="83">
        <v>7.807</v>
      </c>
      <c r="D112" s="83">
        <v>181</v>
      </c>
      <c r="E112" s="83">
        <v>26.6</v>
      </c>
      <c r="F112" s="83">
        <v>29</v>
      </c>
      <c r="G112" s="83">
        <v>8.02</v>
      </c>
      <c r="H112" s="83">
        <v>3.2</v>
      </c>
      <c r="I112" s="83">
        <v>3.2</v>
      </c>
      <c r="J112" s="83">
        <v>4.82</v>
      </c>
      <c r="K112" s="83">
        <v>1.85</v>
      </c>
    </row>
    <row r="113" spans="1:11" s="82" customFormat="1" ht="21.75">
      <c r="A113" s="84" t="s">
        <v>177</v>
      </c>
      <c r="B113" s="83">
        <v>4.51</v>
      </c>
      <c r="C113" s="83">
        <v>5.747</v>
      </c>
      <c r="D113" s="83">
        <v>137</v>
      </c>
      <c r="E113" s="83">
        <v>20.6</v>
      </c>
      <c r="F113" s="83">
        <v>21.9</v>
      </c>
      <c r="G113" s="83">
        <v>6.22</v>
      </c>
      <c r="H113" s="83">
        <v>2.3</v>
      </c>
      <c r="I113" s="83">
        <v>2.3</v>
      </c>
      <c r="J113" s="83">
        <v>4.88</v>
      </c>
      <c r="K113" s="83">
        <v>1.89</v>
      </c>
    </row>
    <row r="114" spans="1:11" s="82" customFormat="1" ht="21.75">
      <c r="A114" s="84" t="s">
        <v>178</v>
      </c>
      <c r="B114" s="83">
        <v>9.2</v>
      </c>
      <c r="C114" s="83">
        <v>11.72</v>
      </c>
      <c r="D114" s="83">
        <v>252</v>
      </c>
      <c r="E114" s="83">
        <v>58</v>
      </c>
      <c r="F114" s="83">
        <v>41.9</v>
      </c>
      <c r="G114" s="83">
        <v>15.5</v>
      </c>
      <c r="H114" s="83">
        <v>4.5</v>
      </c>
      <c r="I114" s="83">
        <v>4.5</v>
      </c>
      <c r="J114" s="83">
        <v>4.63</v>
      </c>
      <c r="K114" s="83">
        <v>2.22</v>
      </c>
    </row>
    <row r="115" spans="1:11" s="82" customFormat="1" ht="21.75">
      <c r="A115" s="84" t="s">
        <v>179</v>
      </c>
      <c r="B115" s="83">
        <v>6.51</v>
      </c>
      <c r="C115" s="83">
        <v>8.287</v>
      </c>
      <c r="D115" s="83">
        <v>186</v>
      </c>
      <c r="E115" s="83">
        <v>40.9</v>
      </c>
      <c r="F115" s="83">
        <v>31</v>
      </c>
      <c r="G115" s="83">
        <v>10.5</v>
      </c>
      <c r="H115" s="83">
        <v>3.2</v>
      </c>
      <c r="I115" s="83">
        <v>3.2</v>
      </c>
      <c r="J115" s="83">
        <v>4.74</v>
      </c>
      <c r="K115" s="83">
        <v>2.22</v>
      </c>
    </row>
    <row r="116" spans="1:11" s="82" customFormat="1" ht="21.75">
      <c r="A116" s="84" t="s">
        <v>180</v>
      </c>
      <c r="B116" s="83">
        <v>4.78</v>
      </c>
      <c r="C116" s="83">
        <v>6.092</v>
      </c>
      <c r="D116" s="83">
        <v>140</v>
      </c>
      <c r="E116" s="83">
        <v>31.3</v>
      </c>
      <c r="F116" s="83">
        <v>23.3</v>
      </c>
      <c r="G116" s="83">
        <v>8.1</v>
      </c>
      <c r="H116" s="83">
        <v>2.3</v>
      </c>
      <c r="I116" s="83">
        <v>2.3</v>
      </c>
      <c r="J116" s="83">
        <v>4.79</v>
      </c>
      <c r="K116" s="83">
        <v>2.27</v>
      </c>
    </row>
    <row r="117" spans="1:11" s="82" customFormat="1" ht="21.75">
      <c r="A117" s="84" t="s">
        <v>181</v>
      </c>
      <c r="B117" s="83">
        <v>5.5</v>
      </c>
      <c r="C117" s="83">
        <v>7.007</v>
      </c>
      <c r="D117" s="83">
        <v>144</v>
      </c>
      <c r="E117" s="83">
        <v>15.3</v>
      </c>
      <c r="F117" s="83">
        <v>24</v>
      </c>
      <c r="G117" s="83">
        <v>5.71</v>
      </c>
      <c r="H117" s="83">
        <v>3.2</v>
      </c>
      <c r="I117" s="83">
        <v>3.2</v>
      </c>
      <c r="J117" s="83">
        <v>4.53</v>
      </c>
      <c r="K117" s="83">
        <v>1.48</v>
      </c>
    </row>
    <row r="118" spans="1:11" s="82" customFormat="1" ht="21.75">
      <c r="A118" s="84" t="s">
        <v>182</v>
      </c>
      <c r="B118" s="83">
        <v>7.43</v>
      </c>
      <c r="C118" s="83">
        <v>9.469</v>
      </c>
      <c r="D118" s="83">
        <v>139</v>
      </c>
      <c r="E118" s="83">
        <v>30.9</v>
      </c>
      <c r="F118" s="83">
        <v>27.7</v>
      </c>
      <c r="G118" s="83">
        <v>9.82</v>
      </c>
      <c r="H118" s="83">
        <v>4.5</v>
      </c>
      <c r="I118" s="83">
        <v>4.5</v>
      </c>
      <c r="J118" s="83">
        <v>3.82</v>
      </c>
      <c r="K118" s="83">
        <v>1.81</v>
      </c>
    </row>
    <row r="119" spans="1:11" s="82" customFormat="1" ht="21.75">
      <c r="A119" s="84" t="s">
        <v>183</v>
      </c>
      <c r="B119" s="83">
        <v>6.71</v>
      </c>
      <c r="C119" s="83">
        <v>8.548</v>
      </c>
      <c r="D119" s="83">
        <v>127</v>
      </c>
      <c r="E119" s="83">
        <v>28.7</v>
      </c>
      <c r="F119" s="83">
        <v>25.4</v>
      </c>
      <c r="G119" s="83">
        <v>9.13</v>
      </c>
      <c r="H119" s="83">
        <v>4</v>
      </c>
      <c r="I119" s="83">
        <v>4</v>
      </c>
      <c r="J119" s="83">
        <v>3.85</v>
      </c>
      <c r="K119" s="83">
        <v>1.83</v>
      </c>
    </row>
    <row r="120" spans="1:11" s="82" customFormat="1" ht="21.75">
      <c r="A120" s="84" t="s">
        <v>184</v>
      </c>
      <c r="B120" s="83">
        <v>5.5</v>
      </c>
      <c r="C120" s="83">
        <v>7.007</v>
      </c>
      <c r="D120" s="83">
        <v>107</v>
      </c>
      <c r="E120" s="83">
        <v>24.5</v>
      </c>
      <c r="F120" s="83">
        <v>21.3</v>
      </c>
      <c r="G120" s="83">
        <v>7.81</v>
      </c>
      <c r="H120" s="83">
        <v>3.2</v>
      </c>
      <c r="I120" s="83">
        <v>3.2</v>
      </c>
      <c r="J120" s="83">
        <v>3.9</v>
      </c>
      <c r="K120" s="83">
        <v>1.87</v>
      </c>
    </row>
    <row r="121" spans="1:11" s="82" customFormat="1" ht="21.75">
      <c r="A121" s="84" t="s">
        <v>185</v>
      </c>
      <c r="B121" s="83">
        <v>4.87</v>
      </c>
      <c r="C121" s="83">
        <v>6.205</v>
      </c>
      <c r="D121" s="83">
        <v>99.8</v>
      </c>
      <c r="E121" s="83">
        <v>23.2</v>
      </c>
      <c r="F121" s="83">
        <v>20</v>
      </c>
      <c r="G121" s="83">
        <v>7.44</v>
      </c>
      <c r="H121" s="83">
        <v>2.8</v>
      </c>
      <c r="I121" s="83">
        <v>2.8</v>
      </c>
      <c r="J121" s="83">
        <v>3.96</v>
      </c>
      <c r="K121" s="83">
        <v>1.91</v>
      </c>
    </row>
    <row r="122" spans="1:11" s="82" customFormat="1" ht="21.75">
      <c r="A122" s="84" t="s">
        <v>164</v>
      </c>
      <c r="B122" s="83">
        <v>4.06</v>
      </c>
      <c r="C122" s="83">
        <v>5.172</v>
      </c>
      <c r="D122" s="83">
        <v>80.7</v>
      </c>
      <c r="E122" s="83">
        <v>19</v>
      </c>
      <c r="F122" s="83">
        <v>16.1</v>
      </c>
      <c r="G122" s="83">
        <v>6.06</v>
      </c>
      <c r="H122" s="83">
        <v>2.3</v>
      </c>
      <c r="I122" s="83">
        <v>2.3</v>
      </c>
      <c r="J122" s="83">
        <v>3.95</v>
      </c>
      <c r="K122" s="83">
        <v>1.92</v>
      </c>
    </row>
    <row r="123" spans="1:11" s="82" customFormat="1" ht="21.75">
      <c r="A123" s="84" t="s">
        <v>165</v>
      </c>
      <c r="B123" s="83">
        <v>3.56</v>
      </c>
      <c r="C123" s="83">
        <v>4.537</v>
      </c>
      <c r="D123" s="83">
        <v>71.4</v>
      </c>
      <c r="E123" s="83">
        <v>16.9</v>
      </c>
      <c r="F123" s="83">
        <v>14.3</v>
      </c>
      <c r="G123" s="83">
        <v>5.4</v>
      </c>
      <c r="H123" s="83">
        <v>2</v>
      </c>
      <c r="I123" s="83">
        <v>2</v>
      </c>
      <c r="J123" s="83">
        <v>3.97</v>
      </c>
      <c r="K123" s="83">
        <v>1.93</v>
      </c>
    </row>
    <row r="124" spans="1:11" s="82" customFormat="1" ht="21.75">
      <c r="A124" s="84" t="s">
        <v>166</v>
      </c>
      <c r="B124" s="83">
        <v>2.88</v>
      </c>
      <c r="C124" s="83">
        <v>3.672</v>
      </c>
      <c r="D124" s="83">
        <v>58.4</v>
      </c>
      <c r="E124" s="83">
        <v>14</v>
      </c>
      <c r="F124" s="83">
        <v>11.7</v>
      </c>
      <c r="G124" s="83">
        <v>4.47</v>
      </c>
      <c r="H124" s="83">
        <v>1.6</v>
      </c>
      <c r="I124" s="83">
        <v>1.6</v>
      </c>
      <c r="J124" s="83">
        <v>3.99</v>
      </c>
      <c r="K124" s="83">
        <v>1.95</v>
      </c>
    </row>
    <row r="125" spans="1:11" s="82" customFormat="1" ht="21.75">
      <c r="A125" s="84" t="s">
        <v>163</v>
      </c>
      <c r="B125" s="83">
        <v>5</v>
      </c>
      <c r="C125" s="83">
        <v>6.367</v>
      </c>
      <c r="D125" s="83">
        <v>76.9</v>
      </c>
      <c r="E125" s="83">
        <v>18.3</v>
      </c>
      <c r="F125" s="83">
        <v>17.1</v>
      </c>
      <c r="G125" s="83">
        <v>6.57</v>
      </c>
      <c r="H125" s="83">
        <v>3.2</v>
      </c>
      <c r="I125" s="83">
        <v>3.2</v>
      </c>
      <c r="J125" s="83">
        <v>3.48</v>
      </c>
      <c r="K125" s="83">
        <v>1.69</v>
      </c>
    </row>
    <row r="126" spans="1:11" s="82" customFormat="1" ht="21.75">
      <c r="A126" s="84" t="s">
        <v>162</v>
      </c>
      <c r="B126" s="83">
        <v>3.7</v>
      </c>
      <c r="C126" s="83">
        <v>4.712</v>
      </c>
      <c r="D126" s="83">
        <v>58.6</v>
      </c>
      <c r="E126" s="83">
        <v>14.2</v>
      </c>
      <c r="F126" s="83">
        <v>13</v>
      </c>
      <c r="G126" s="83">
        <v>5.14</v>
      </c>
      <c r="H126" s="83">
        <v>2.3</v>
      </c>
      <c r="I126" s="83">
        <v>2.3</v>
      </c>
      <c r="J126" s="83">
        <v>3.53</v>
      </c>
      <c r="K126" s="83">
        <v>1.74</v>
      </c>
    </row>
    <row r="127" spans="1:11" s="82" customFormat="1" ht="21.75">
      <c r="A127" s="84" t="s">
        <v>161</v>
      </c>
      <c r="B127" s="83">
        <v>2.63</v>
      </c>
      <c r="C127" s="83">
        <v>3.352</v>
      </c>
      <c r="D127" s="83">
        <v>42.6</v>
      </c>
      <c r="E127" s="83">
        <v>10.5</v>
      </c>
      <c r="F127" s="83">
        <v>9.46</v>
      </c>
      <c r="G127" s="83">
        <v>5.8</v>
      </c>
      <c r="H127" s="83">
        <v>1.6</v>
      </c>
      <c r="I127" s="83">
        <v>1.6</v>
      </c>
      <c r="J127" s="83">
        <v>3.56</v>
      </c>
      <c r="K127" s="83">
        <v>1.77</v>
      </c>
    </row>
    <row r="128" spans="1:11" s="82" customFormat="1" ht="21.75">
      <c r="A128" s="84" t="s">
        <v>160</v>
      </c>
      <c r="B128" s="83">
        <v>3.25</v>
      </c>
      <c r="C128" s="83">
        <v>4.137</v>
      </c>
      <c r="D128" s="83">
        <v>37.1</v>
      </c>
      <c r="E128" s="83">
        <v>11.8</v>
      </c>
      <c r="F128" s="83">
        <v>9.9</v>
      </c>
      <c r="G128" s="83">
        <v>4.24</v>
      </c>
      <c r="H128" s="83">
        <v>2.3</v>
      </c>
      <c r="I128" s="83">
        <v>2.3</v>
      </c>
      <c r="J128" s="83">
        <v>3</v>
      </c>
      <c r="K128" s="83">
        <v>1.69</v>
      </c>
    </row>
    <row r="129" spans="1:11" s="82" customFormat="1" ht="21.75">
      <c r="A129" s="84" t="s">
        <v>159</v>
      </c>
      <c r="B129" s="83">
        <v>2.89</v>
      </c>
      <c r="C129" s="83">
        <v>3.677</v>
      </c>
      <c r="D129" s="83">
        <v>31</v>
      </c>
      <c r="E129" s="83">
        <v>6.58</v>
      </c>
      <c r="F129" s="83">
        <v>8.28</v>
      </c>
      <c r="G129" s="83">
        <v>2.98</v>
      </c>
      <c r="H129" s="83">
        <v>2.3</v>
      </c>
      <c r="I129" s="83">
        <v>2.3</v>
      </c>
      <c r="J129" s="83">
        <v>2.91</v>
      </c>
      <c r="K129" s="83">
        <v>1.34</v>
      </c>
    </row>
    <row r="130" spans="1:11" s="82" customFormat="1" ht="21.75">
      <c r="A130" s="84" t="s">
        <v>158</v>
      </c>
      <c r="B130" s="83">
        <v>2.38</v>
      </c>
      <c r="C130" s="83">
        <v>3.032</v>
      </c>
      <c r="D130" s="83">
        <v>22</v>
      </c>
      <c r="E130" s="83">
        <v>8</v>
      </c>
      <c r="F130" s="83">
        <v>6.29</v>
      </c>
      <c r="G130" s="83">
        <v>3.64</v>
      </c>
      <c r="H130" s="83">
        <v>1.6</v>
      </c>
      <c r="I130" s="83">
        <v>1.6</v>
      </c>
      <c r="J130" s="83">
        <v>2.69</v>
      </c>
      <c r="K130" s="83">
        <v>1.62</v>
      </c>
    </row>
    <row r="131" spans="1:11" s="82" customFormat="1" ht="21.75">
      <c r="A131" s="84" t="s">
        <v>157</v>
      </c>
      <c r="B131" s="83">
        <v>2.25</v>
      </c>
      <c r="C131" s="83">
        <v>2.872</v>
      </c>
      <c r="D131" s="83">
        <v>15.6</v>
      </c>
      <c r="E131" s="83">
        <v>3.32</v>
      </c>
      <c r="F131" s="83">
        <v>5.2</v>
      </c>
      <c r="G131" s="83">
        <v>1.71</v>
      </c>
      <c r="H131" s="83">
        <v>2.3</v>
      </c>
      <c r="I131" s="83">
        <v>2.3</v>
      </c>
      <c r="J131" s="83">
        <v>2.33</v>
      </c>
      <c r="K131" s="83">
        <v>1.07</v>
      </c>
    </row>
    <row r="132" spans="1:11" s="82" customFormat="1" ht="21.75">
      <c r="A132" s="84" t="s">
        <v>156</v>
      </c>
      <c r="B132" s="83">
        <v>1.99</v>
      </c>
      <c r="C132" s="83">
        <v>2.537</v>
      </c>
      <c r="D132" s="83">
        <v>14</v>
      </c>
      <c r="E132" s="83">
        <v>3.01</v>
      </c>
      <c r="F132" s="83">
        <v>4.65</v>
      </c>
      <c r="G132" s="83">
        <v>1.55</v>
      </c>
      <c r="H132" s="83">
        <v>2</v>
      </c>
      <c r="I132" s="83">
        <v>2</v>
      </c>
      <c r="J132" s="83">
        <v>2.35</v>
      </c>
      <c r="K132" s="83">
        <v>1.09</v>
      </c>
    </row>
    <row r="133" spans="1:11" s="82" customFormat="1" ht="21.75">
      <c r="A133" s="84" t="s">
        <v>155</v>
      </c>
      <c r="B133" s="83">
        <v>1.63</v>
      </c>
      <c r="C133" s="83">
        <v>2.072</v>
      </c>
      <c r="D133" s="83">
        <v>11.6</v>
      </c>
      <c r="E133" s="83">
        <v>2.56</v>
      </c>
      <c r="F133" s="83">
        <v>3.88</v>
      </c>
      <c r="G133" s="83">
        <v>1.32</v>
      </c>
      <c r="H133" s="83">
        <v>1.6</v>
      </c>
      <c r="I133" s="83">
        <v>1.6</v>
      </c>
      <c r="J133" s="83">
        <v>2.37</v>
      </c>
      <c r="K133" s="83">
        <v>1.11</v>
      </c>
    </row>
    <row r="134" spans="1:11" ht="21.75">
      <c r="A134" s="84" t="s">
        <v>202</v>
      </c>
      <c r="B134" s="83">
        <v>6.92</v>
      </c>
      <c r="C134" s="83">
        <v>8.82</v>
      </c>
      <c r="D134" s="83">
        <v>75.9</v>
      </c>
      <c r="E134" s="83">
        <v>12.4</v>
      </c>
      <c r="F134" s="83">
        <v>20.2</v>
      </c>
      <c r="G134" s="83">
        <v>4.54</v>
      </c>
      <c r="H134" s="83">
        <v>5</v>
      </c>
      <c r="I134" s="83">
        <v>7</v>
      </c>
      <c r="J134" s="83">
        <v>2.93</v>
      </c>
      <c r="K134" s="83">
        <v>1.19</v>
      </c>
    </row>
    <row r="135" spans="1:11" ht="21.75">
      <c r="A135" s="84" t="s">
        <v>186</v>
      </c>
      <c r="B135" s="83">
        <v>9.36</v>
      </c>
      <c r="C135" s="83">
        <v>11.92</v>
      </c>
      <c r="D135" s="83">
        <v>189</v>
      </c>
      <c r="E135" s="83">
        <v>26.9</v>
      </c>
      <c r="F135" s="83">
        <v>37.8</v>
      </c>
      <c r="G135" s="83">
        <v>7.82</v>
      </c>
      <c r="H135" s="83">
        <v>5</v>
      </c>
      <c r="I135" s="83">
        <v>7.5</v>
      </c>
      <c r="J135" s="83">
        <v>3.98</v>
      </c>
      <c r="K135" s="83">
        <v>1.5</v>
      </c>
    </row>
    <row r="136" spans="1:11" ht="21.75">
      <c r="A136" s="84" t="s">
        <v>187</v>
      </c>
      <c r="B136" s="83">
        <v>13.4</v>
      </c>
      <c r="C136" s="83">
        <v>17.11</v>
      </c>
      <c r="D136" s="83">
        <v>425</v>
      </c>
      <c r="E136" s="83">
        <v>65.5</v>
      </c>
      <c r="F136" s="83">
        <v>68</v>
      </c>
      <c r="G136" s="83">
        <v>14.4</v>
      </c>
      <c r="H136" s="83">
        <v>6</v>
      </c>
      <c r="I136" s="83">
        <v>8</v>
      </c>
      <c r="J136" s="83">
        <v>4.99</v>
      </c>
      <c r="K136" s="83">
        <v>1.96</v>
      </c>
    </row>
    <row r="137" spans="1:11" ht="21.75">
      <c r="A137" s="84" t="s">
        <v>188</v>
      </c>
      <c r="B137" s="83">
        <v>18.6</v>
      </c>
      <c r="C137" s="83">
        <v>23.71</v>
      </c>
      <c r="D137" s="83">
        <v>864</v>
      </c>
      <c r="E137" s="83">
        <v>122</v>
      </c>
      <c r="F137" s="83">
        <v>115</v>
      </c>
      <c r="G137" s="83">
        <v>23.6</v>
      </c>
      <c r="H137" s="83">
        <v>6.5</v>
      </c>
      <c r="I137" s="83">
        <v>10</v>
      </c>
      <c r="J137" s="83">
        <v>6.04</v>
      </c>
      <c r="K137" s="83">
        <v>2.27</v>
      </c>
    </row>
    <row r="138" spans="1:11" ht="21.75">
      <c r="A138" s="84" t="s">
        <v>189</v>
      </c>
      <c r="B138" s="83">
        <v>24</v>
      </c>
      <c r="C138" s="83">
        <v>30.59</v>
      </c>
      <c r="D138" s="83">
        <v>1050</v>
      </c>
      <c r="E138" s="83">
        <v>147</v>
      </c>
      <c r="F138" s="83">
        <v>140</v>
      </c>
      <c r="G138" s="83">
        <v>28.3</v>
      </c>
      <c r="H138" s="83">
        <v>9</v>
      </c>
      <c r="I138" s="83">
        <v>12.5</v>
      </c>
      <c r="J138" s="83">
        <v>5.86</v>
      </c>
      <c r="K138" s="83">
        <v>2.19</v>
      </c>
    </row>
    <row r="139" spans="1:11" ht="21.75">
      <c r="A139" s="84" t="s">
        <v>190</v>
      </c>
      <c r="B139" s="83">
        <v>21.4</v>
      </c>
      <c r="C139" s="83">
        <v>27.2</v>
      </c>
      <c r="D139" s="83">
        <v>1380</v>
      </c>
      <c r="E139" s="83">
        <v>137</v>
      </c>
      <c r="F139" s="83">
        <v>154</v>
      </c>
      <c r="G139" s="83">
        <v>25.5</v>
      </c>
      <c r="H139" s="83">
        <v>7</v>
      </c>
      <c r="I139" s="83">
        <v>10.5</v>
      </c>
      <c r="J139" s="83">
        <v>7.13</v>
      </c>
      <c r="K139" s="83">
        <v>2.24</v>
      </c>
    </row>
    <row r="140" spans="1:11" ht="21.75">
      <c r="A140" s="84" t="s">
        <v>191</v>
      </c>
      <c r="B140" s="83">
        <v>21.1</v>
      </c>
      <c r="C140" s="83">
        <v>26.92</v>
      </c>
      <c r="D140" s="83">
        <v>1620</v>
      </c>
      <c r="E140" s="83">
        <v>113</v>
      </c>
      <c r="F140" s="83">
        <v>162</v>
      </c>
      <c r="G140" s="83">
        <v>21.8</v>
      </c>
      <c r="H140" s="83">
        <v>7</v>
      </c>
      <c r="I140" s="83">
        <v>10</v>
      </c>
      <c r="J140" s="83">
        <v>7.77</v>
      </c>
      <c r="K140" s="83">
        <v>2.04</v>
      </c>
    </row>
    <row r="141" spans="1:11" ht="21.75">
      <c r="A141" s="84" t="s">
        <v>192</v>
      </c>
      <c r="B141" s="83">
        <v>24.6</v>
      </c>
      <c r="C141" s="83">
        <v>31.33</v>
      </c>
      <c r="D141" s="83">
        <v>1950</v>
      </c>
      <c r="E141" s="83">
        <v>177</v>
      </c>
      <c r="F141" s="83">
        <v>195</v>
      </c>
      <c r="G141" s="83">
        <v>30.8</v>
      </c>
      <c r="H141" s="83">
        <v>7.5</v>
      </c>
      <c r="I141" s="83">
        <v>11</v>
      </c>
      <c r="J141" s="83">
        <v>7.89</v>
      </c>
      <c r="K141" s="83">
        <v>2.38</v>
      </c>
    </row>
    <row r="142" spans="1:11" ht="21.75">
      <c r="A142" s="84" t="s">
        <v>193</v>
      </c>
      <c r="B142" s="83">
        <v>30.3</v>
      </c>
      <c r="C142" s="83">
        <v>38.65</v>
      </c>
      <c r="D142" s="83">
        <v>2490</v>
      </c>
      <c r="E142" s="83">
        <v>286</v>
      </c>
      <c r="F142" s="83">
        <v>249</v>
      </c>
      <c r="G142" s="83">
        <v>45.9</v>
      </c>
      <c r="H142" s="83">
        <v>8</v>
      </c>
      <c r="I142" s="83">
        <v>13.5</v>
      </c>
      <c r="J142" s="83">
        <v>8.03</v>
      </c>
      <c r="K142" s="83">
        <v>2.72</v>
      </c>
    </row>
    <row r="143" spans="1:11" ht="21.75">
      <c r="A143" s="84" t="s">
        <v>194</v>
      </c>
      <c r="B143" s="83">
        <v>34.6</v>
      </c>
      <c r="C143" s="83">
        <v>44.07</v>
      </c>
      <c r="D143" s="83">
        <v>4180</v>
      </c>
      <c r="E143" s="83">
        <v>306</v>
      </c>
      <c r="F143" s="83">
        <v>335</v>
      </c>
      <c r="G143" s="83">
        <v>46.5</v>
      </c>
      <c r="H143" s="83">
        <v>9</v>
      </c>
      <c r="I143" s="83">
        <v>13</v>
      </c>
      <c r="J143" s="83">
        <v>9.74</v>
      </c>
      <c r="K143" s="83">
        <v>2.64</v>
      </c>
    </row>
    <row r="144" spans="1:11" ht="21.75">
      <c r="A144" s="84" t="s">
        <v>195</v>
      </c>
      <c r="B144" s="83">
        <v>40.2</v>
      </c>
      <c r="C144" s="83">
        <v>51.17</v>
      </c>
      <c r="D144" s="83">
        <v>4690</v>
      </c>
      <c r="E144" s="83">
        <v>342</v>
      </c>
      <c r="F144" s="83">
        <v>375</v>
      </c>
      <c r="G144" s="83">
        <v>51.7</v>
      </c>
      <c r="H144" s="83">
        <v>11</v>
      </c>
      <c r="I144" s="83">
        <v>14.5</v>
      </c>
      <c r="J144" s="83">
        <v>9.57</v>
      </c>
      <c r="K144" s="83">
        <v>2.58</v>
      </c>
    </row>
    <row r="145" spans="1:11" ht="21.75">
      <c r="A145" s="84" t="s">
        <v>196</v>
      </c>
      <c r="B145" s="83">
        <v>38.1</v>
      </c>
      <c r="C145" s="83">
        <v>48.57</v>
      </c>
      <c r="D145" s="83">
        <v>6440</v>
      </c>
      <c r="E145" s="83">
        <v>325</v>
      </c>
      <c r="F145" s="83">
        <v>429</v>
      </c>
      <c r="G145" s="83">
        <v>48</v>
      </c>
      <c r="H145" s="83">
        <v>9</v>
      </c>
      <c r="I145" s="83">
        <v>13</v>
      </c>
      <c r="J145" s="83">
        <v>11.5</v>
      </c>
      <c r="K145" s="83">
        <v>2.59</v>
      </c>
    </row>
    <row r="146" spans="1:11" ht="21.75">
      <c r="A146" s="84" t="s">
        <v>197</v>
      </c>
      <c r="B146" s="83">
        <v>43.8</v>
      </c>
      <c r="C146" s="83">
        <v>55.74</v>
      </c>
      <c r="D146" s="83">
        <v>7440</v>
      </c>
      <c r="E146" s="83">
        <v>373</v>
      </c>
      <c r="F146" s="83">
        <v>494</v>
      </c>
      <c r="G146" s="83">
        <v>56</v>
      </c>
      <c r="H146" s="83">
        <v>10</v>
      </c>
      <c r="I146" s="83">
        <v>15.5</v>
      </c>
      <c r="J146" s="83">
        <v>11.5</v>
      </c>
      <c r="K146" s="83">
        <v>2.59</v>
      </c>
    </row>
    <row r="147" spans="1:11" ht="21.75">
      <c r="A147" s="84" t="s">
        <v>198</v>
      </c>
      <c r="B147" s="83">
        <v>48.6</v>
      </c>
      <c r="C147" s="83">
        <v>61.9</v>
      </c>
      <c r="D147" s="83">
        <v>7870</v>
      </c>
      <c r="E147" s="83">
        <v>391</v>
      </c>
      <c r="F147" s="83">
        <v>525</v>
      </c>
      <c r="G147" s="83">
        <v>57.9</v>
      </c>
      <c r="H147" s="83">
        <v>12</v>
      </c>
      <c r="I147" s="83">
        <v>16</v>
      </c>
      <c r="J147" s="83">
        <v>11.3</v>
      </c>
      <c r="K147" s="83">
        <v>2.51</v>
      </c>
    </row>
    <row r="148" spans="1:11" ht="21.75">
      <c r="A148" s="84" t="s">
        <v>199</v>
      </c>
      <c r="B148" s="83">
        <v>54.5</v>
      </c>
      <c r="C148" s="83">
        <v>69.39</v>
      </c>
      <c r="D148" s="83">
        <v>14500</v>
      </c>
      <c r="E148" s="83">
        <v>557</v>
      </c>
      <c r="F148" s="83">
        <v>762</v>
      </c>
      <c r="G148" s="83">
        <v>73.3</v>
      </c>
      <c r="H148" s="83">
        <v>10.5</v>
      </c>
      <c r="I148" s="83">
        <v>16</v>
      </c>
      <c r="J148" s="83">
        <v>14.5</v>
      </c>
      <c r="K148" s="83">
        <v>2.83</v>
      </c>
    </row>
    <row r="149" spans="1:11" ht="21.75">
      <c r="A149" s="84" t="s">
        <v>200</v>
      </c>
      <c r="B149" s="83">
        <v>62</v>
      </c>
      <c r="C149" s="83">
        <v>78.96</v>
      </c>
      <c r="D149" s="83">
        <v>15600</v>
      </c>
      <c r="E149" s="83">
        <v>584</v>
      </c>
      <c r="F149" s="83">
        <v>822</v>
      </c>
      <c r="G149" s="83">
        <v>75.8</v>
      </c>
      <c r="H149" s="83">
        <v>13</v>
      </c>
      <c r="I149" s="83">
        <v>16.5</v>
      </c>
      <c r="J149" s="83">
        <v>14.1</v>
      </c>
      <c r="K149" s="83">
        <v>2.72</v>
      </c>
    </row>
    <row r="150" spans="1:11" ht="21.75">
      <c r="A150" s="84" t="s">
        <v>201</v>
      </c>
      <c r="B150" s="83">
        <v>67.3</v>
      </c>
      <c r="C150" s="83">
        <v>85.71</v>
      </c>
      <c r="D150" s="83">
        <v>17600</v>
      </c>
      <c r="E150" s="83">
        <v>671</v>
      </c>
      <c r="F150" s="83">
        <v>924</v>
      </c>
      <c r="G150" s="83">
        <v>89.5</v>
      </c>
      <c r="H150" s="83">
        <v>13</v>
      </c>
      <c r="I150" s="83">
        <v>20</v>
      </c>
      <c r="J150" s="83">
        <v>14.3</v>
      </c>
      <c r="K150" s="83">
        <v>2.8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Outlaw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Daffy &amp; Guffy</dc:creator>
  <cp:keywords/>
  <dc:description/>
  <cp:lastModifiedBy>ideapad</cp:lastModifiedBy>
  <cp:lastPrinted>2009-10-29T03:58:08Z</cp:lastPrinted>
  <dcterms:created xsi:type="dcterms:W3CDTF">2000-09-01T03:50:41Z</dcterms:created>
  <dcterms:modified xsi:type="dcterms:W3CDTF">2009-10-29T03:58:18Z</dcterms:modified>
  <cp:category/>
  <cp:version/>
  <cp:contentType/>
  <cp:contentStatus/>
</cp:coreProperties>
</file>