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Topsheet" sheetId="1" r:id="rId4"/>
    <sheet name="Detail" sheetId="2" r:id="rId5"/>
  </sheets>
</workbook>
</file>

<file path=xl/sharedStrings.xml><?xml version="1.0" encoding="utf-8"?>
<sst xmlns="http://schemas.openxmlformats.org/spreadsheetml/2006/main" uniqueCount="282">
  <si>
    <r>
      <rPr>
        <sz val="10"/>
        <color indexed="8"/>
        <rFont val="Geneva"/>
      </rPr>
      <t>Program:</t>
    </r>
  </si>
  <si>
    <t>Climate Change Stories</t>
  </si>
  <si>
    <r>
      <rPr>
        <sz val="10"/>
        <color indexed="8"/>
        <rFont val="Geneva"/>
      </rPr>
      <t>Format:</t>
    </r>
  </si>
  <si>
    <r>
      <rPr>
        <sz val="9"/>
        <color indexed="8"/>
        <rFont val="Geneva"/>
      </rPr>
      <t>Producer/Director:</t>
    </r>
  </si>
  <si>
    <r>
      <rPr>
        <sz val="9"/>
        <color indexed="8"/>
        <rFont val="Geneva"/>
      </rPr>
      <t>Research:</t>
    </r>
  </si>
  <si>
    <t>weeks</t>
  </si>
  <si>
    <r>
      <rPr>
        <sz val="9"/>
        <color indexed="8"/>
        <rFont val="Geneva"/>
      </rPr>
      <t>Locations:</t>
    </r>
  </si>
  <si>
    <r>
      <rPr>
        <sz val="9"/>
        <color indexed="8"/>
        <rFont val="Geneva"/>
      </rPr>
      <t>Prep:</t>
    </r>
  </si>
  <si>
    <t xml:space="preserve"> weeks</t>
  </si>
  <si>
    <r>
      <rPr>
        <sz val="9"/>
        <color indexed="8"/>
        <rFont val="Geneva"/>
      </rPr>
      <t>Shoot:</t>
    </r>
  </si>
  <si>
    <r>
      <rPr>
        <sz val="9"/>
        <color indexed="8"/>
        <rFont val="Geneva"/>
      </rPr>
      <t>days (over 2 years)</t>
    </r>
  </si>
  <si>
    <r>
      <rPr>
        <sz val="9"/>
        <color indexed="8"/>
        <rFont val="Geneva"/>
      </rPr>
      <t>Budget date:</t>
    </r>
  </si>
  <si>
    <r>
      <rPr>
        <sz val="9"/>
        <color indexed="8"/>
        <rFont val="Geneva"/>
      </rPr>
      <t>Edit:</t>
    </r>
  </si>
  <si>
    <r>
      <rPr>
        <sz val="9"/>
        <color indexed="8"/>
        <rFont val="Geneva"/>
      </rPr>
      <t>Total Post:</t>
    </r>
  </si>
  <si>
    <r>
      <rPr>
        <sz val="9"/>
        <color indexed="8"/>
        <rFont val="Geneva"/>
      </rPr>
      <t>TOTAL:</t>
    </r>
  </si>
  <si>
    <t>ACCT</t>
  </si>
  <si>
    <t>DESCRIPTION</t>
  </si>
  <si>
    <t>AMOUNT</t>
  </si>
  <si>
    <t>Project Development</t>
  </si>
  <si>
    <t>Producing Staff</t>
  </si>
  <si>
    <t>Rights, Music &amp; Talent</t>
  </si>
  <si>
    <t>Crew &amp; Personnel</t>
  </si>
  <si>
    <t>Production  Expenses</t>
  </si>
  <si>
    <t>Travel</t>
  </si>
  <si>
    <t>Post-Production</t>
  </si>
  <si>
    <t>Insurance</t>
  </si>
  <si>
    <t>Office &amp; Administration</t>
  </si>
  <si>
    <t>Publicity, Promotion, Website</t>
  </si>
  <si>
    <t>SUB TOTAL</t>
  </si>
  <si>
    <t>CONTINGENCY</t>
  </si>
  <si>
    <t>FISCAL SPONSOR FEE</t>
  </si>
  <si>
    <t>GRAND TOTAL</t>
  </si>
  <si>
    <t xml:space="preserve"> </t>
  </si>
  <si>
    <t>BUDGET SUMMARY</t>
  </si>
  <si>
    <t>Program:</t>
  </si>
  <si>
    <t xml:space="preserve">  </t>
  </si>
  <si>
    <t>*** Do not print ***</t>
  </si>
  <si>
    <t>Format:</t>
  </si>
  <si>
    <t>SUBTOTAL</t>
  </si>
  <si>
    <t>Research:</t>
  </si>
  <si>
    <t xml:space="preserve">Director: </t>
  </si>
  <si>
    <t>Prep:</t>
  </si>
  <si>
    <t>Shoot:</t>
  </si>
  <si>
    <r>
      <rPr>
        <sz val="9"/>
        <color indexed="8"/>
        <rFont val="Geneva"/>
      </rPr>
      <t xml:space="preserve">days </t>
    </r>
    <r>
      <rPr>
        <sz val="8"/>
        <color indexed="8"/>
        <rFont val="Geneva"/>
      </rPr>
      <t>(over 2 years)</t>
    </r>
  </si>
  <si>
    <t>Edit:</t>
  </si>
  <si>
    <t>Total Post:</t>
  </si>
  <si>
    <t>TOTAL:</t>
  </si>
  <si>
    <t>PROJECT DEVELOPMENT</t>
  </si>
  <si>
    <t>#</t>
  </si>
  <si>
    <t>UNIT</t>
  </si>
  <si>
    <t>X</t>
  </si>
  <si>
    <t>PRICE</t>
  </si>
  <si>
    <t>TOTAL $ COST</t>
  </si>
  <si>
    <t>PRODUCING &amp; PRODUCTION STAFF - RESEARCH/DEVELOPMENT PHASE</t>
  </si>
  <si>
    <t>Director/Producer/Writer/DP</t>
  </si>
  <si>
    <t>flat</t>
  </si>
  <si>
    <t>Producer</t>
  </si>
  <si>
    <t>AP/Researcher</t>
  </si>
  <si>
    <t>DP</t>
  </si>
  <si>
    <t>days</t>
  </si>
  <si>
    <t>Sound</t>
  </si>
  <si>
    <t>Editor</t>
  </si>
  <si>
    <t>Production Assistants</t>
  </si>
  <si>
    <t>Union and Guild Fees</t>
  </si>
  <si>
    <t>%</t>
  </si>
  <si>
    <t>Personnel Taxes (FICA, Medicare, payroll)</t>
  </si>
  <si>
    <t>payroll</t>
  </si>
  <si>
    <t>Personnel Taxes (Fixed due to wage limit - FUI, NY SUI, NY Re-Empl )</t>
  </si>
  <si>
    <t>employees</t>
  </si>
  <si>
    <t xml:space="preserve">RESEARCH </t>
  </si>
  <si>
    <t>Books</t>
  </si>
  <si>
    <t>allow</t>
  </si>
  <si>
    <t>Videos, screenings</t>
  </si>
  <si>
    <t>Research meetings with potential advisors, allies, etc.</t>
  </si>
  <si>
    <t>Research travel</t>
  </si>
  <si>
    <t>Misc research</t>
  </si>
  <si>
    <t>PRODUCTION &amp; POST-PRODUCTION OF FUNDRAISING SAMPLE</t>
  </si>
  <si>
    <t>Rights, Music and Talent</t>
  </si>
  <si>
    <t>Production Expenses</t>
  </si>
  <si>
    <t xml:space="preserve">   Camera/Lighting/Grip Equip Rental</t>
  </si>
  <si>
    <t xml:space="preserve">   Sound Equip Rental</t>
  </si>
  <si>
    <r>
      <rPr>
        <sz val="9"/>
        <color indexed="8"/>
        <rFont val="Geneva"/>
      </rPr>
      <t>Travel</t>
    </r>
  </si>
  <si>
    <t>´</t>
  </si>
  <si>
    <t>Office &amp; Admin</t>
  </si>
  <si>
    <t>Promotion &amp; Publicity</t>
  </si>
  <si>
    <t>Miscellaneous</t>
  </si>
  <si>
    <t>TOTAL</t>
  </si>
  <si>
    <t>PRODUCING STAFF</t>
  </si>
  <si>
    <t>DIRECTORS, PRODUCERS, WRITERS</t>
  </si>
  <si>
    <t>Executive Producer</t>
  </si>
  <si>
    <t>Associate Producer</t>
  </si>
  <si>
    <t>Writer</t>
  </si>
  <si>
    <t>RIGHTS, MUSIC &amp; TALENT</t>
  </si>
  <si>
    <t>STORY &amp; OTHER RIGHTS</t>
  </si>
  <si>
    <t>Story Rights</t>
  </si>
  <si>
    <t>Title Report</t>
  </si>
  <si>
    <t>ARCHIVAL PHOTOGRAPHS &amp; STILLS</t>
  </si>
  <si>
    <t>Researcher (contractor)</t>
  </si>
  <si>
    <t>Preview fees</t>
  </si>
  <si>
    <t>Shipping/messenger</t>
  </si>
  <si>
    <t>Stills licensing</t>
  </si>
  <si>
    <t>stills</t>
  </si>
  <si>
    <t>Stills duplication costs</t>
  </si>
  <si>
    <t>STOCK FOOTAGE &amp; FILM CLIPS</t>
  </si>
  <si>
    <t>Preview tape fees</t>
  </si>
  <si>
    <t>Stock footage licensing</t>
  </si>
  <si>
    <t>seconds</t>
  </si>
  <si>
    <t>Stock footage transfer costs</t>
  </si>
  <si>
    <t>Feature Film clip licensing</t>
  </si>
  <si>
    <t>Feature Film clip transfer costs</t>
  </si>
  <si>
    <t>TALENT</t>
  </si>
  <si>
    <t>Union &amp; Guild Performers</t>
  </si>
  <si>
    <t>Union Narrator</t>
  </si>
  <si>
    <t>Union &amp; Guild Fees</t>
  </si>
  <si>
    <t>MUSIC/COMPOSER</t>
  </si>
  <si>
    <r>
      <rPr>
        <sz val="9"/>
        <color indexed="8"/>
        <rFont val="Geneva"/>
      </rPr>
      <t>Composer (all-in package includes musicians, score, and recording session)</t>
    </r>
  </si>
  <si>
    <t>Music Supervisor (songs, etc.)</t>
  </si>
  <si>
    <t>Add'l Music Rights (songs, etc.)</t>
  </si>
  <si>
    <t>CREW &amp; PERSONNEL</t>
  </si>
  <si>
    <t>PRODUCTION STAFF</t>
  </si>
  <si>
    <t>Line Producer</t>
  </si>
  <si>
    <t>Unit Production Manager</t>
  </si>
  <si>
    <t>Production Coordinator</t>
  </si>
  <si>
    <t>Director's Assistant</t>
  </si>
  <si>
    <t>Director of Photography</t>
  </si>
  <si>
    <t>"B" Camera Director of Photography</t>
  </si>
  <si>
    <t xml:space="preserve">Assistant Camera </t>
  </si>
  <si>
    <t>Sound Recordist</t>
  </si>
  <si>
    <t>Add'l Boom Operator</t>
  </si>
  <si>
    <t>Gaffer</t>
  </si>
  <si>
    <t>Hair/Makeup/Wardrobe Stylist w/kit</t>
  </si>
  <si>
    <t>Production Assistant #1 (Prod Ofc during prep + shoot period)</t>
  </si>
  <si>
    <t>Production Assistant #2 (On-Set, Manages media &amp; drives)</t>
  </si>
  <si>
    <t>salary</t>
  </si>
  <si>
    <t>EDITORIAL STAFF</t>
  </si>
  <si>
    <r>
      <rPr>
        <sz val="9"/>
        <color indexed="8"/>
        <rFont val="Geneva"/>
      </rPr>
      <t>Editor (independent contractor)</t>
    </r>
  </si>
  <si>
    <t xml:space="preserve">   Prep/consult during shoot</t>
  </si>
  <si>
    <t>week</t>
  </si>
  <si>
    <t xml:space="preserve">   Edit period</t>
  </si>
  <si>
    <t xml:space="preserve">   Post sound, online, color correction</t>
  </si>
  <si>
    <t>Assistant Editor</t>
  </si>
  <si>
    <t xml:space="preserve">   Setup edit room &amp; system</t>
  </si>
  <si>
    <t xml:space="preserve">   Log/capture/ingest all footage</t>
  </si>
  <si>
    <t xml:space="preserve">   On-call - rest of edit period</t>
  </si>
  <si>
    <t>PRODUCTION EXPENSES</t>
  </si>
  <si>
    <t>CAMERA</t>
  </si>
  <si>
    <t>Canon C300 Mark II</t>
  </si>
  <si>
    <t>DJI Osmo X5R</t>
  </si>
  <si>
    <t>Inspire 1 X5R</t>
  </si>
  <si>
    <t>Lightning &amp; Grip</t>
  </si>
  <si>
    <t>Other camera equipment</t>
  </si>
  <si>
    <t>LOGGING + TRANSCRIPTIONS</t>
  </si>
  <si>
    <t>Transcriptions</t>
  </si>
  <si>
    <t>hours</t>
  </si>
  <si>
    <t>(Assume 35% footage are interviews to be transcribed)</t>
  </si>
  <si>
    <t>Logging verite footage (PA1 in-house)</t>
  </si>
  <si>
    <t>LOCAL EXPENSES</t>
  </si>
  <si>
    <r>
      <rPr>
        <sz val="9"/>
        <color indexed="8"/>
        <rFont val="Geneva"/>
      </rPr>
      <t>Gas/Mileage (based on current IRS mileage rate)</t>
    </r>
  </si>
  <si>
    <t>miles</t>
  </si>
  <si>
    <t>Parking lots &amp; fees</t>
  </si>
  <si>
    <t>Meals (Dir/Prod, DP, Sound, PA)</t>
  </si>
  <si>
    <t>meals</t>
  </si>
  <si>
    <t>Snacks/Craft Service</t>
  </si>
  <si>
    <t>Location Fees, Permits, Gratuities</t>
  </si>
  <si>
    <t>Loss, Damage &amp; Repair</t>
  </si>
  <si>
    <t>TRAVEL</t>
  </si>
  <si>
    <t>TRAVEL EXPENSES - WHOLE PRODUCTION</t>
  </si>
  <si>
    <t>Airfare</t>
  </si>
  <si>
    <t xml:space="preserve">   Dir/Prod, DP - to South Africa, Canada, Sweden &amp; Norway.</t>
  </si>
  <si>
    <t>Add'l baggage fees for equipment</t>
  </si>
  <si>
    <t>fees</t>
  </si>
  <si>
    <t>Hotel</t>
  </si>
  <si>
    <t xml:space="preserve">   Dir/Prod, DP in NYC</t>
  </si>
  <si>
    <t>hotel nights</t>
  </si>
  <si>
    <t>Incidentals &amp; gratuities</t>
  </si>
  <si>
    <t>Local Transportation/Car Rental</t>
  </si>
  <si>
    <r>
      <rPr>
        <sz val="9"/>
        <color indexed="8"/>
        <rFont val="Geneva"/>
      </rPr>
      <t>Per Diem (includes travel days) check current IRS rates</t>
    </r>
  </si>
  <si>
    <t xml:space="preserve">   Dir/Prod</t>
  </si>
  <si>
    <t xml:space="preserve">   DP</t>
  </si>
  <si>
    <t>Coordinator/prod ass</t>
  </si>
  <si>
    <t>POST-PRODUCTION</t>
  </si>
  <si>
    <t>EDITORIAL EQUIPMENT &amp; FACILITY</t>
  </si>
  <si>
    <t>Final Cut Pro System, Monitors &amp; Software</t>
  </si>
  <si>
    <t>Audio interface and monitor speakers</t>
  </si>
  <si>
    <t>Hard Drives/RAID 5 System</t>
  </si>
  <si>
    <t>Equipment Repair</t>
  </si>
  <si>
    <t>Technical Support</t>
  </si>
  <si>
    <t>Edit room rental</t>
  </si>
  <si>
    <t>months</t>
  </si>
  <si>
    <t>Edit parking spaces (x2)</t>
  </si>
  <si>
    <t>EDITORIAL SUPPLIES</t>
  </si>
  <si>
    <t>Edit office supplies</t>
  </si>
  <si>
    <t>Edit meals &amp; snacks</t>
  </si>
  <si>
    <t>Edit gas &amp; mileage</t>
  </si>
  <si>
    <t>Blank DVD media for screeners, etc.</t>
  </si>
  <si>
    <t>FORMAT CONVERSIONS</t>
  </si>
  <si>
    <r>
      <rPr>
        <sz val="9"/>
        <color indexed="8"/>
        <rFont val="Geneva"/>
      </rPr>
      <t xml:space="preserve">Upconversions SD to HD (incl. stock) 
</t>
    </r>
    <r>
      <rPr>
        <sz val="9"/>
        <color indexed="8"/>
        <rFont val="Geneva"/>
      </rPr>
      <t>Convert Archival to File for FCP</t>
    </r>
  </si>
  <si>
    <t>Downconversions HD to SD (incl. stock)</t>
  </si>
  <si>
    <t>PAL-NTSC transfers (incl. stock)</t>
  </si>
  <si>
    <t>Misc format conversions</t>
  </si>
  <si>
    <t>GRAPHICS &amp; MOTION CONTROL</t>
  </si>
  <si>
    <t>Graphics &amp; Titles Designer</t>
  </si>
  <si>
    <t>Motion Control (still photographs)</t>
  </si>
  <si>
    <t>ONLINE EDIT</t>
  </si>
  <si>
    <t>Online Suite</t>
  </si>
  <si>
    <t>COLOR CORRECTION</t>
  </si>
  <si>
    <t>Color Correction</t>
  </si>
  <si>
    <t>POST SOUND</t>
  </si>
  <si>
    <t>Sound design, edit, mix, layback (combined pkg)</t>
  </si>
  <si>
    <t>Voiceover Recording</t>
  </si>
  <si>
    <t>OUTPUT</t>
  </si>
  <si>
    <t>Output texted, color corrected HDCAM SR Master</t>
  </si>
  <si>
    <t>Output textless, color corrected HDCAM SR Master</t>
  </si>
  <si>
    <t>Audio Layback</t>
  </si>
  <si>
    <t>hrs</t>
  </si>
  <si>
    <t>QC</t>
  </si>
  <si>
    <t>TRANSFERS &amp; DUPLICATION (DELIVERABLES)</t>
  </si>
  <si>
    <t>HDCAM SR Clones (Txtd &amp; Txtlss)</t>
  </si>
  <si>
    <t>tapes</t>
  </si>
  <si>
    <t>Downconversion to DBC (Txtd &amp; Txtlss)</t>
  </si>
  <si>
    <t>conversions</t>
  </si>
  <si>
    <t>Digibeta (DBC) Clones (Txtd &amp; Txtlss)</t>
  </si>
  <si>
    <t>Beta SP copies NTSC</t>
  </si>
  <si>
    <t>DVD Copies</t>
  </si>
  <si>
    <t>dubs</t>
  </si>
  <si>
    <t>Misc transfers</t>
  </si>
  <si>
    <t>SUBTITLING</t>
  </si>
  <si>
    <t>Translation &amp; Subtitling</t>
  </si>
  <si>
    <t>SUBTITLING &amp; CLOSED CAPTIONING</t>
  </si>
  <si>
    <t>minute</t>
  </si>
  <si>
    <t>QC of Subtitles</t>
  </si>
  <si>
    <t>Closed Captioning</t>
  </si>
  <si>
    <t>ADDITIONAL REQUIRED ITEMS</t>
  </si>
  <si>
    <t>Transcription for "as-broadcast" cut</t>
  </si>
  <si>
    <t>Transcription for Rough Cut #1, RC #2, and Fine Cut for Funder review</t>
  </si>
  <si>
    <t>cuts</t>
  </si>
  <si>
    <r>
      <rPr>
        <sz val="9"/>
        <color indexed="8"/>
        <rFont val="Geneva"/>
      </rPr>
      <t>Clones of all master media</t>
    </r>
  </si>
  <si>
    <t>drives</t>
  </si>
  <si>
    <t>INSURANCE</t>
  </si>
  <si>
    <t>General Liability insurance package</t>
  </si>
  <si>
    <t>year</t>
  </si>
  <si>
    <t>Errors &amp; Omissions Insurance</t>
  </si>
  <si>
    <t>Equipment &amp; Video/Negative Insurance</t>
  </si>
  <si>
    <t>Business Auto Liability</t>
  </si>
  <si>
    <t>Worker's Compensation</t>
  </si>
  <si>
    <t>Lawyer</t>
  </si>
  <si>
    <t>OFFICE &amp; ADMINISTRATION</t>
  </si>
  <si>
    <t>OFFICE/ADMIN</t>
  </si>
  <si>
    <t>Office Supplies</t>
  </si>
  <si>
    <t>Photocopy &amp; Fax</t>
  </si>
  <si>
    <t>Postage</t>
  </si>
  <si>
    <t>Telephone</t>
  </si>
  <si>
    <t>Office Meals</t>
  </si>
  <si>
    <t>Production Office Rental</t>
  </si>
  <si>
    <t>Production Ofc Parking Spaces (x3)</t>
  </si>
  <si>
    <t>PROFESSIONAL SERVICES</t>
  </si>
  <si>
    <t>Legal</t>
  </si>
  <si>
    <t>Accounting &amp; Bookkeeping Services</t>
  </si>
  <si>
    <t>Taxes</t>
  </si>
  <si>
    <t>Copyright Registration</t>
  </si>
  <si>
    <t>International Currency Exchange Gain/Loss</t>
  </si>
  <si>
    <t>Bank Charges</t>
  </si>
  <si>
    <t>PUBLICITY, PROMOTION, WEBSITE</t>
  </si>
  <si>
    <t>PUBLICITY STILLS</t>
  </si>
  <si>
    <t>Photographer</t>
  </si>
  <si>
    <t>Film, Processing, Prints</t>
  </si>
  <si>
    <r>
      <rPr>
        <sz val="9"/>
        <color indexed="8"/>
        <rFont val="Geneva"/>
      </rPr>
      <t>PROMOTION &amp; PUBLICITY (excluded by some funders)</t>
    </r>
  </si>
  <si>
    <t>Key Art Design (Graphic Artist)</t>
  </si>
  <si>
    <t xml:space="preserve">Poster reproduction (offset printing) </t>
  </si>
  <si>
    <t>pieces</t>
  </si>
  <si>
    <t>Postcards (4.25" x 6", 4-color both sides)</t>
  </si>
  <si>
    <t>Press Kits - design &amp; production</t>
  </si>
  <si>
    <t>Stills Reproduction</t>
  </si>
  <si>
    <t>Publicist</t>
  </si>
  <si>
    <t>Online Ads</t>
  </si>
  <si>
    <r>
      <rPr>
        <sz val="9"/>
        <color indexed="8"/>
        <rFont val="Geneva"/>
      </rPr>
      <t>WEBSITE (excluded by some funders)</t>
    </r>
  </si>
  <si>
    <t>Domain name</t>
  </si>
  <si>
    <t>years</t>
  </si>
  <si>
    <t xml:space="preserve">Hosting </t>
  </si>
  <si>
    <t>Site Design &amp; coding</t>
  </si>
  <si>
    <t>Webmaster/maintenance</t>
  </si>
  <si>
    <t>month</t>
  </si>
</sst>
</file>

<file path=xl/styles.xml><?xml version="1.0" encoding="utf-8"?>
<styleSheet xmlns="http://schemas.openxmlformats.org/spreadsheetml/2006/main">
  <numFmts count="8">
    <numFmt numFmtId="0" formatCode="General"/>
    <numFmt numFmtId="59" formatCode="&quot; &quot;* #,##0&quot;   &quot;;&quot;-&quot;* #,##0&quot;   &quot;;&quot; &quot;* &quot;-&quot;??&quot;   &quot;"/>
    <numFmt numFmtId="60" formatCode="0.0%"/>
    <numFmt numFmtId="61" formatCode="[$£-809] #,##0.00"/>
    <numFmt numFmtId="62" formatCode="#,##0&quot; &quot;;(#,##0)"/>
    <numFmt numFmtId="63" formatCode="[$$-409]&quot; &quot;#,##0.00"/>
    <numFmt numFmtId="64" formatCode="[$$-409]#,##0&quot; &quot;;([$$-409]#,##0)"/>
    <numFmt numFmtId="65" formatCode="#,##0.00&quot; F&quot;;&quot;-&quot;#,##0.00&quot; F&quot;"/>
  </numFmts>
  <fonts count="5">
    <font>
      <sz val="9"/>
      <color indexed="8"/>
      <name val="Geneva"/>
    </font>
    <font>
      <sz val="11"/>
      <color indexed="8"/>
      <name val="Geneva"/>
    </font>
    <font>
      <sz val="10"/>
      <color indexed="8"/>
      <name val="Geneva"/>
    </font>
    <font>
      <sz val="8"/>
      <color indexed="8"/>
      <name val="Geneva"/>
    </font>
    <font>
      <u val="single"/>
      <sz val="10"/>
      <color indexed="8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thin">
        <color indexed="9"/>
      </bottom>
      <diagonal/>
    </border>
    <border>
      <left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medium">
        <color indexed="8"/>
      </top>
      <bottom style="thin">
        <color indexed="9"/>
      </bottom>
      <diagonal/>
    </border>
    <border>
      <left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9"/>
      </right>
      <top style="hair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ck">
        <color indexed="8"/>
      </right>
      <top style="medium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1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horizontal="center" vertical="center"/>
    </xf>
    <xf numFmtId="59" fontId="0" fillId="2" borderId="1" applyNumberFormat="1" applyFont="1" applyFill="1" applyBorder="1" applyAlignment="1" applyProtection="0">
      <alignment vertical="center"/>
    </xf>
    <xf numFmtId="59" fontId="0" fillId="2" borderId="1" applyNumberFormat="1" applyFont="1" applyFill="1" applyBorder="1" applyAlignment="1" applyProtection="0">
      <alignment vertical="bottom"/>
    </xf>
    <xf numFmtId="49" fontId="2" borderId="1" applyNumberFormat="1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right" vertical="center"/>
    </xf>
    <xf numFmtId="0" fontId="0" fillId="2" borderId="1" applyNumberFormat="1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horizontal="left" vertical="center"/>
    </xf>
    <xf numFmtId="0" fontId="0" fillId="2" borderId="1" applyNumberFormat="0" applyFont="1" applyFill="1" applyBorder="1" applyAlignment="1" applyProtection="0">
      <alignment horizontal="right" vertical="center"/>
    </xf>
    <xf numFmtId="0" fontId="0" fillId="2" borderId="1" applyNumberFormat="0" applyFont="1" applyFill="1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horizontal="right" vertical="center"/>
    </xf>
    <xf numFmtId="59" fontId="0" fillId="2" borderId="2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horizontal="left" vertical="center"/>
    </xf>
    <xf numFmtId="49" fontId="0" borderId="3" applyNumberFormat="1" applyFont="1" applyFill="0" applyBorder="1" applyAlignment="1" applyProtection="0">
      <alignment horizontal="center" vertical="bottom"/>
    </xf>
    <xf numFmtId="49" fontId="2" fillId="2" borderId="4" applyNumberFormat="1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horizontal="center" vertical="center"/>
    </xf>
    <xf numFmtId="59" fontId="0" fillId="2" borderId="6" applyNumberFormat="1" applyFont="1" applyFill="1" applyBorder="1" applyAlignment="1" applyProtection="0">
      <alignment horizontal="center" vertical="center"/>
    </xf>
    <xf numFmtId="59" fontId="0" fillId="2" borderId="3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horizontal="center" vertical="bottom"/>
    </xf>
    <xf numFmtId="0" fontId="0" borderId="3" applyNumberFormat="1" applyFont="1" applyFill="0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center"/>
    </xf>
    <xf numFmtId="59" fontId="0" fillId="2" borderId="6" applyNumberFormat="1" applyFont="1" applyFill="1" applyBorder="1" applyAlignment="1" applyProtection="0">
      <alignment vertical="center"/>
    </xf>
    <xf numFmtId="59" fontId="0" fillId="2" borderId="6" applyNumberFormat="1" applyFont="1" applyFill="1" applyBorder="1" applyAlignment="1" applyProtection="0">
      <alignment vertical="bottom"/>
    </xf>
    <xf numFmtId="59" fontId="2" fillId="2" borderId="3" applyNumberFormat="1" applyFont="1" applyFill="1" applyBorder="1" applyAlignment="1" applyProtection="0">
      <alignment vertical="center"/>
    </xf>
    <xf numFmtId="4" fontId="2" fillId="3" borderId="3" applyNumberFormat="1" applyFont="1" applyFill="1" applyBorder="1" applyAlignment="1" applyProtection="0">
      <alignment vertical="center"/>
    </xf>
    <xf numFmtId="4" fontId="0" fillId="3" borderId="7" applyNumberFormat="1" applyFont="1" applyFill="1" applyBorder="1" applyAlignment="1" applyProtection="0">
      <alignment vertical="center"/>
    </xf>
    <xf numFmtId="3" fontId="0" fillId="3" borderId="8" applyNumberFormat="1" applyFont="1" applyFill="1" applyBorder="1" applyAlignment="1" applyProtection="0">
      <alignment horizontal="center" vertical="center"/>
    </xf>
    <xf numFmtId="59" fontId="0" fillId="3" borderId="9" applyNumberFormat="1" applyFont="1" applyFill="1" applyBorder="1" applyAlignment="1" applyProtection="0">
      <alignment vertical="center"/>
    </xf>
    <xf numFmtId="59" fontId="2" fillId="3" borderId="3" applyNumberFormat="1" applyFont="1" applyFill="1" applyBorder="1" applyAlignment="1" applyProtection="0">
      <alignment vertical="center"/>
    </xf>
    <xf numFmtId="0" fontId="0" borderId="3" applyNumberFormat="0" applyFont="1" applyFill="0" applyBorder="1" applyAlignment="1" applyProtection="0">
      <alignment vertical="bottom"/>
    </xf>
    <xf numFmtId="60" fontId="0" fillId="2" borderId="5" applyNumberFormat="1" applyFont="1" applyFill="1" applyBorder="1" applyAlignment="1" applyProtection="0">
      <alignment horizontal="center" vertical="center"/>
    </xf>
    <xf numFmtId="3" fontId="2" fillId="2" borderId="3" applyNumberFormat="1" applyFont="1" applyFill="1" applyBorder="1" applyAlignment="1" applyProtection="0">
      <alignment horizontal="center" vertical="center"/>
    </xf>
    <xf numFmtId="0" fontId="0" borderId="10" applyNumberFormat="0" applyFont="1" applyFill="0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horizontal="center" vertical="bottom"/>
    </xf>
    <xf numFmtId="59" fontId="0" fillId="2" borderId="10" applyNumberFormat="1" applyFont="1" applyFill="1" applyBorder="1" applyAlignment="1" applyProtection="0">
      <alignment vertical="bottom"/>
    </xf>
    <xf numFmtId="59" fontId="2" fillId="2" borderId="10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horizontal="center" vertical="bottom"/>
    </xf>
    <xf numFmtId="0" fontId="0" borderId="6" applyNumberFormat="0" applyFont="1" applyFill="0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vertical="bottom"/>
    </xf>
    <xf numFmtId="49" fontId="2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61" fontId="0" fillId="2" borderId="1" applyNumberFormat="1" applyFont="1" applyFill="1" applyBorder="1" applyAlignment="1" applyProtection="0">
      <alignment vertical="bottom"/>
    </xf>
    <xf numFmtId="59" fontId="0" fillId="2" borderId="15" applyNumberFormat="1" applyFont="1" applyFill="1" applyBorder="1" applyAlignment="1" applyProtection="0">
      <alignment vertical="bottom"/>
    </xf>
    <xf numFmtId="62" fontId="0" fillId="2" borderId="16" applyNumberFormat="1" applyFont="1" applyFill="1" applyBorder="1" applyAlignment="1" applyProtection="0">
      <alignment vertical="bottom"/>
    </xf>
    <xf numFmtId="63" fontId="0" fillId="2" borderId="1" applyNumberFormat="1" applyFont="1" applyFill="1" applyBorder="1" applyAlignment="1" applyProtection="0">
      <alignment horizontal="center" vertical="bottom"/>
    </xf>
    <xf numFmtId="49" fontId="0" fillId="2" borderId="15" applyNumberFormat="1" applyFont="1" applyFill="1" applyBorder="1" applyAlignment="1" applyProtection="0">
      <alignment vertical="bottom"/>
    </xf>
    <xf numFmtId="49" fontId="2" fillId="2" borderId="4" applyNumberFormat="1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3" fontId="0" borderId="3" applyNumberFormat="1" applyFont="1" applyFill="0" applyBorder="1" applyAlignment="1" applyProtection="0">
      <alignment horizontal="center" vertical="bottom"/>
    </xf>
    <xf numFmtId="61" fontId="0" fillId="2" borderId="1" applyNumberFormat="1" applyFont="1" applyFill="1" applyBorder="1" applyAlignment="1" applyProtection="0">
      <alignment horizontal="left" vertical="bottom"/>
    </xf>
    <xf numFmtId="49" fontId="2" fillId="2" borderId="3" applyNumberFormat="1" applyFont="1" applyFill="1" applyBorder="1" applyAlignment="1" applyProtection="0">
      <alignment vertical="center"/>
    </xf>
    <xf numFmtId="1" fontId="0" borderId="3" applyNumberFormat="1" applyFont="1" applyFill="0" applyBorder="1" applyAlignment="1" applyProtection="0">
      <alignment horizontal="right" vertical="bottom"/>
    </xf>
    <xf numFmtId="3" fontId="0" fillId="2" borderId="3" applyNumberFormat="1" applyFont="1" applyFill="1" applyBorder="1" applyAlignment="1" applyProtection="0">
      <alignment horizontal="center" vertical="center"/>
    </xf>
    <xf numFmtId="3" fontId="0" borderId="14" applyNumberFormat="1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right" vertical="bottom"/>
    </xf>
    <xf numFmtId="0" fontId="0" fillId="2" borderId="1" applyNumberFormat="0" applyFont="1" applyFill="1" applyBorder="1" applyAlignment="1" applyProtection="0">
      <alignment horizontal="right" vertical="bottom"/>
    </xf>
    <xf numFmtId="0" fontId="2" fillId="2" borderId="3" applyNumberFormat="0" applyFont="1" applyFill="1" applyBorder="1" applyAlignment="1" applyProtection="0">
      <alignment vertical="center"/>
    </xf>
    <xf numFmtId="1" fontId="0" fillId="2" borderId="3" applyNumberFormat="1" applyFont="1" applyFill="1" applyBorder="1" applyAlignment="1" applyProtection="0">
      <alignment horizontal="right" vertical="center"/>
    </xf>
    <xf numFmtId="61" fontId="0" fillId="2" borderId="1" applyNumberFormat="1" applyFont="1" applyFill="1" applyBorder="1" applyAlignment="1" applyProtection="0">
      <alignment horizontal="right" vertical="bottom"/>
    </xf>
    <xf numFmtId="49" fontId="2" fillId="2" borderId="3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left" vertical="bottom"/>
    </xf>
    <xf numFmtId="0" fontId="2" fillId="2" borderId="1" applyNumberFormat="0" applyFont="1" applyFill="1" applyBorder="1" applyAlignment="1" applyProtection="0">
      <alignment vertical="bottom"/>
    </xf>
    <xf numFmtId="3" fontId="0" borderId="1" applyNumberFormat="1" applyFont="1" applyFill="0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 wrapText="1"/>
    </xf>
    <xf numFmtId="0" fontId="0" fillId="2" borderId="15" applyNumberFormat="0" applyFont="1" applyFill="1" applyBorder="1" applyAlignment="1" applyProtection="0">
      <alignment horizontal="center" vertical="bottom" wrapText="1"/>
    </xf>
    <xf numFmtId="0" fontId="0" fillId="2" borderId="2" applyNumberFormat="0" applyFont="1" applyFill="1" applyBorder="1" applyAlignment="1" applyProtection="0">
      <alignment horizontal="left" vertical="bottom"/>
    </xf>
    <xf numFmtId="59" fontId="0" fillId="2" borderId="17" applyNumberFormat="1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horizontal="center" vertical="bottom"/>
    </xf>
    <xf numFmtId="59" fontId="0" fillId="2" borderId="17" applyNumberFormat="1" applyFont="1" applyFill="1" applyBorder="1" applyAlignment="1" applyProtection="0">
      <alignment vertical="bottom"/>
    </xf>
    <xf numFmtId="59" fontId="0" fillId="2" borderId="18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0" borderId="3" applyNumberFormat="0" applyFont="1" applyFill="0" applyBorder="1" applyAlignment="1" applyProtection="0">
      <alignment horizontal="center" vertical="bottom"/>
    </xf>
    <xf numFmtId="0" fontId="0" borderId="19" applyNumberFormat="0" applyFont="1" applyFill="0" applyBorder="1" applyAlignment="1" applyProtection="0">
      <alignment vertical="bottom"/>
    </xf>
    <xf numFmtId="59" fontId="0" fillId="3" borderId="20" applyNumberFormat="1" applyFont="1" applyFill="1" applyBorder="1" applyAlignment="1" applyProtection="0">
      <alignment horizontal="center" vertical="center"/>
    </xf>
    <xf numFmtId="49" fontId="0" fillId="3" borderId="21" applyNumberFormat="1" applyFont="1" applyFill="1" applyBorder="1" applyAlignment="1" applyProtection="0">
      <alignment vertical="center"/>
    </xf>
    <xf numFmtId="49" fontId="0" fillId="3" borderId="21" applyNumberFormat="1" applyFont="1" applyFill="1" applyBorder="1" applyAlignment="1" applyProtection="0">
      <alignment horizontal="center" vertical="center"/>
    </xf>
    <xf numFmtId="49" fontId="0" fillId="3" borderId="22" applyNumberFormat="1" applyFont="1" applyFill="1" applyBorder="1" applyAlignment="1" applyProtection="0">
      <alignment horizontal="center" vertical="center"/>
    </xf>
    <xf numFmtId="0" fontId="0" fillId="2" borderId="23" applyNumberFormat="0" applyFont="1" applyFill="1" applyBorder="1" applyAlignment="1" applyProtection="0">
      <alignment vertical="bottom"/>
    </xf>
    <xf numFmtId="59" fontId="0" fillId="2" borderId="16" applyNumberFormat="1" applyFont="1" applyFill="1" applyBorder="1" applyAlignment="1" applyProtection="0">
      <alignment horizontal="center" vertical="center"/>
    </xf>
    <xf numFmtId="0" fontId="0" fillId="2" borderId="24" applyNumberFormat="0" applyFont="1" applyFill="1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horizontal="center" vertical="bottom"/>
    </xf>
    <xf numFmtId="0" fontId="0" borderId="25" applyNumberFormat="0" applyFont="1" applyFill="0" applyBorder="1" applyAlignment="1" applyProtection="0">
      <alignment horizontal="center" vertical="bottom"/>
    </xf>
    <xf numFmtId="59" fontId="0" fillId="2" borderId="26" applyNumberFormat="1" applyFont="1" applyFill="1" applyBorder="1" applyAlignment="1" applyProtection="0">
      <alignment horizontal="center" vertical="center"/>
    </xf>
    <xf numFmtId="4" fontId="0" fillId="2" borderId="6" applyNumberFormat="1" applyFont="1" applyFill="1" applyBorder="1" applyAlignment="1" applyProtection="0">
      <alignment vertical="center"/>
    </xf>
    <xf numFmtId="59" fontId="0" fillId="2" borderId="3" applyNumberFormat="1" applyFont="1" applyFill="1" applyBorder="1" applyAlignment="1" applyProtection="0">
      <alignment vertical="center"/>
    </xf>
    <xf numFmtId="59" fontId="0" fillId="2" borderId="3" applyNumberFormat="1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fillId="2" borderId="30" applyNumberFormat="1" applyFont="1" applyFill="1" applyBorder="1" applyAlignment="1" applyProtection="0">
      <alignment horizontal="right" vertical="bottom"/>
    </xf>
    <xf numFmtId="49" fontId="0" fillId="2" borderId="31" applyNumberFormat="1" applyFont="1" applyFill="1" applyBorder="1" applyAlignment="1" applyProtection="0">
      <alignment vertical="top" wrapText="1"/>
    </xf>
    <xf numFmtId="0" fontId="0" fillId="2" borderId="31" applyNumberFormat="0" applyFont="1" applyFill="1" applyBorder="1" applyAlignment="1" applyProtection="0">
      <alignment vertical="top" wrapText="1"/>
    </xf>
    <xf numFmtId="3" fontId="0" fillId="2" borderId="32" applyNumberFormat="1" applyFont="1" applyFill="1" applyBorder="1" applyAlignment="1" applyProtection="0">
      <alignment horizontal="left" vertical="top" wrapText="1"/>
    </xf>
    <xf numFmtId="0" fontId="0" fillId="2" borderId="14" applyNumberFormat="0" applyFont="1" applyFill="1" applyBorder="1" applyAlignment="1" applyProtection="0">
      <alignment horizontal="right" vertical="bottom"/>
    </xf>
    <xf numFmtId="0" fontId="0" fillId="2" borderId="33" applyNumberFormat="1" applyFont="1" applyFill="1" applyBorder="1" applyAlignment="1" applyProtection="0">
      <alignment horizontal="right" vertical="bottom"/>
    </xf>
    <xf numFmtId="49" fontId="0" fillId="2" borderId="34" applyNumberFormat="1" applyFont="1" applyFill="1" applyBorder="1" applyAlignment="1" applyProtection="0">
      <alignment vertical="top" wrapText="1"/>
    </xf>
    <xf numFmtId="0" fontId="0" fillId="2" borderId="34" applyNumberFormat="1" applyFont="1" applyFill="1" applyBorder="1" applyAlignment="1" applyProtection="0">
      <alignment vertical="top" wrapText="1"/>
    </xf>
    <xf numFmtId="0" fontId="0" fillId="2" borderId="34" applyNumberFormat="0" applyFont="1" applyFill="1" applyBorder="1" applyAlignment="1" applyProtection="0">
      <alignment vertical="top" wrapText="1"/>
    </xf>
    <xf numFmtId="3" fontId="0" fillId="2" borderId="35" applyNumberFormat="1" applyFont="1" applyFill="1" applyBorder="1" applyAlignment="1" applyProtection="0">
      <alignment horizontal="right" vertical="top" wrapText="1"/>
    </xf>
    <xf numFmtId="0" fontId="0" fillId="2" borderId="14" applyNumberFormat="0" applyFont="1" applyFill="1" applyBorder="1" applyAlignment="1" applyProtection="0">
      <alignment horizontal="right" vertical="center"/>
    </xf>
    <xf numFmtId="0" fontId="0" fillId="2" borderId="29" applyNumberFormat="0" applyFont="1" applyFill="1" applyBorder="1" applyAlignment="1" applyProtection="0">
      <alignment vertical="center"/>
    </xf>
    <xf numFmtId="49" fontId="0" fillId="2" borderId="34" applyNumberFormat="1" applyFont="1" applyFill="1" applyBorder="1" applyAlignment="1" applyProtection="0">
      <alignment horizontal="center" vertical="top" wrapText="1"/>
    </xf>
    <xf numFmtId="0" fontId="0" fillId="2" borderId="34" applyNumberFormat="0" applyFont="1" applyFill="1" applyBorder="1" applyAlignment="1" applyProtection="0">
      <alignment horizontal="center" vertical="top" wrapText="1"/>
    </xf>
    <xf numFmtId="3" fontId="0" fillId="2" borderId="34" applyNumberFormat="1" applyFont="1" applyFill="1" applyBorder="1" applyAlignment="1" applyProtection="0">
      <alignment vertical="top" wrapText="1"/>
    </xf>
    <xf numFmtId="3" fontId="0" fillId="2" borderId="35" applyNumberFormat="1" applyFont="1" applyFill="1" applyBorder="1" applyAlignment="1" applyProtection="0">
      <alignment vertical="top" wrapText="1"/>
    </xf>
    <xf numFmtId="0" fontId="0" fillId="2" borderId="29" applyNumberFormat="0" applyFont="1" applyFill="1" applyBorder="1" applyAlignment="1" applyProtection="0">
      <alignment vertical="bottom"/>
    </xf>
    <xf numFmtId="49" fontId="0" fillId="2" borderId="34" applyNumberFormat="1" applyFont="1" applyFill="1" applyBorder="1" applyAlignment="1" applyProtection="0">
      <alignment vertical="center"/>
    </xf>
    <xf numFmtId="10" fontId="0" fillId="2" borderId="34" applyNumberFormat="1" applyFont="1" applyFill="1" applyBorder="1" applyAlignment="1" applyProtection="0">
      <alignment vertical="top" wrapText="1"/>
    </xf>
    <xf numFmtId="0" fontId="0" borderId="16" applyNumberFormat="0" applyFont="1" applyFill="0" applyBorder="1" applyAlignment="1" applyProtection="0">
      <alignment vertical="bottom"/>
    </xf>
    <xf numFmtId="59" fontId="0" fillId="2" borderId="34" applyNumberFormat="1" applyFont="1" applyFill="1" applyBorder="1" applyAlignment="1" applyProtection="0">
      <alignment vertical="center"/>
    </xf>
    <xf numFmtId="2" fontId="0" fillId="2" borderId="34" applyNumberFormat="1" applyFont="1" applyFill="1" applyBorder="1" applyAlignment="1" applyProtection="0">
      <alignment vertical="bottom"/>
    </xf>
    <xf numFmtId="0" fontId="0" fillId="2" borderId="33" applyNumberFormat="0" applyFont="1" applyFill="1" applyBorder="1" applyAlignment="1" applyProtection="0">
      <alignment horizontal="right" vertical="bottom"/>
    </xf>
    <xf numFmtId="3" fontId="0" fillId="2" borderId="35" applyNumberFormat="1" applyFont="1" applyFill="1" applyBorder="1" applyAlignment="1" applyProtection="0">
      <alignment horizontal="left" vertical="top" wrapText="1"/>
    </xf>
    <xf numFmtId="60" fontId="0" fillId="2" borderId="14" applyNumberFormat="1" applyFont="1" applyFill="1" applyBorder="1" applyAlignment="1" applyProtection="0">
      <alignment horizontal="right" vertical="bottom"/>
    </xf>
    <xf numFmtId="9" fontId="0" fillId="2" borderId="14" applyNumberFormat="1" applyFont="1" applyFill="1" applyBorder="1" applyAlignment="1" applyProtection="0">
      <alignment horizontal="right" vertical="bottom"/>
    </xf>
    <xf numFmtId="64" fontId="0" fillId="2" borderId="14" applyNumberFormat="1" applyFont="1" applyFill="1" applyBorder="1" applyAlignment="1" applyProtection="0">
      <alignment horizontal="right" vertical="bottom"/>
    </xf>
    <xf numFmtId="10" fontId="0" fillId="2" borderId="14" applyNumberFormat="1" applyFont="1" applyFill="1" applyBorder="1" applyAlignment="1" applyProtection="0">
      <alignment vertical="bottom"/>
    </xf>
    <xf numFmtId="2" fontId="0" fillId="2" borderId="36" applyNumberFormat="1" applyFont="1" applyFill="1" applyBorder="1" applyAlignment="1" applyProtection="0">
      <alignment horizontal="right" vertical="bottom"/>
    </xf>
    <xf numFmtId="0" fontId="0" borderId="37" applyNumberFormat="0" applyFont="1" applyFill="0" applyBorder="1" applyAlignment="1" applyProtection="0">
      <alignment vertical="bottom"/>
    </xf>
    <xf numFmtId="0" fontId="0" fillId="2" borderId="33" applyNumberFormat="1" applyFont="1" applyFill="1" applyBorder="1" applyAlignment="1" applyProtection="0">
      <alignment horizontal="right" vertical="center"/>
    </xf>
    <xf numFmtId="0" fontId="0" fillId="2" borderId="34" applyNumberFormat="0" applyFont="1" applyFill="1" applyBorder="1" applyAlignment="1" applyProtection="0">
      <alignment vertical="center" wrapText="1"/>
    </xf>
    <xf numFmtId="0" fontId="0" fillId="2" borderId="34" applyNumberFormat="0" applyFont="1" applyFill="1" applyBorder="1" applyAlignment="1" applyProtection="0">
      <alignment horizontal="center" vertical="center" wrapText="1"/>
    </xf>
    <xf numFmtId="3" fontId="0" fillId="2" borderId="35" applyNumberFormat="1" applyFont="1" applyFill="1" applyBorder="1" applyAlignment="1" applyProtection="0">
      <alignment horizontal="left" vertical="center" wrapText="1"/>
    </xf>
    <xf numFmtId="0" fontId="0" fillId="2" borderId="10" applyNumberFormat="0" applyFont="1" applyFill="1" applyBorder="1" applyAlignment="1" applyProtection="0">
      <alignment horizontal="left" vertical="bottom"/>
    </xf>
    <xf numFmtId="62" fontId="0" fillId="2" borderId="28" applyNumberFormat="1" applyFont="1" applyFill="1" applyBorder="1" applyAlignment="1" applyProtection="0">
      <alignment vertical="bottom"/>
    </xf>
    <xf numFmtId="64" fontId="0" fillId="2" borderId="1" applyNumberFormat="1" applyFont="1" applyFill="1" applyBorder="1" applyAlignment="1" applyProtection="0">
      <alignment horizontal="right" vertical="bottom"/>
    </xf>
    <xf numFmtId="2" fontId="0" fillId="2" borderId="1" applyNumberFormat="1" applyFont="1" applyFill="1" applyBorder="1" applyAlignment="1" applyProtection="0">
      <alignment horizontal="right" vertical="center" wrapText="1"/>
    </xf>
    <xf numFmtId="49" fontId="0" fillId="2" borderId="33" applyNumberFormat="1" applyFont="1" applyFill="1" applyBorder="1" applyAlignment="1" applyProtection="0">
      <alignment horizontal="right" vertical="bottom"/>
    </xf>
    <xf numFmtId="0" fontId="0" fillId="2" borderId="38" applyNumberFormat="1" applyFont="1" applyFill="1" applyBorder="1" applyAlignment="1" applyProtection="0">
      <alignment horizontal="right" vertical="bottom"/>
    </xf>
    <xf numFmtId="49" fontId="0" fillId="2" borderId="39" applyNumberFormat="1" applyFont="1" applyFill="1" applyBorder="1" applyAlignment="1" applyProtection="0">
      <alignment vertical="center"/>
    </xf>
    <xf numFmtId="3" fontId="0" fillId="2" borderId="39" applyNumberFormat="1" applyFont="1" applyFill="1" applyBorder="1" applyAlignment="1" applyProtection="0">
      <alignment horizontal="right" vertical="center"/>
    </xf>
    <xf numFmtId="59" fontId="0" fillId="2" borderId="39" applyNumberFormat="1" applyFont="1" applyFill="1" applyBorder="1" applyAlignment="1" applyProtection="0">
      <alignment vertical="center"/>
    </xf>
    <xf numFmtId="1" fontId="0" fillId="2" borderId="39" applyNumberFormat="1" applyFont="1" applyFill="1" applyBorder="1" applyAlignment="1" applyProtection="0">
      <alignment vertical="bottom"/>
    </xf>
    <xf numFmtId="3" fontId="0" fillId="2" borderId="40" applyNumberFormat="1" applyFont="1" applyFill="1" applyBorder="1" applyAlignment="1" applyProtection="0">
      <alignment vertical="top" wrapText="1"/>
    </xf>
    <xf numFmtId="4" fontId="2" fillId="3" borderId="41" applyNumberFormat="1" applyFont="1" applyFill="1" applyBorder="1" applyAlignment="1" applyProtection="0">
      <alignment vertical="center"/>
    </xf>
    <xf numFmtId="4" fontId="0" fillId="3" borderId="8" applyNumberFormat="1" applyFont="1" applyFill="1" applyBorder="1" applyAlignment="1" applyProtection="0">
      <alignment vertical="center"/>
    </xf>
    <xf numFmtId="59" fontId="0" fillId="3" borderId="8" applyNumberFormat="1" applyFont="1" applyFill="1" applyBorder="1" applyAlignment="1" applyProtection="0">
      <alignment vertical="center"/>
    </xf>
    <xf numFmtId="59" fontId="0" fillId="3" borderId="27" applyNumberFormat="1" applyFont="1" applyFill="1" applyBorder="1" applyAlignment="1" applyProtection="0">
      <alignment vertical="center"/>
    </xf>
    <xf numFmtId="4" fontId="2" fillId="2" borderId="42" applyNumberFormat="1" applyFont="1" applyFill="1" applyBorder="1" applyAlignment="1" applyProtection="0">
      <alignment vertical="center"/>
    </xf>
    <xf numFmtId="49" fontId="0" fillId="2" borderId="43" applyNumberFormat="1" applyFont="1" applyFill="1" applyBorder="1" applyAlignment="1" applyProtection="0">
      <alignment vertical="center"/>
    </xf>
    <xf numFmtId="0" fontId="0" fillId="2" borderId="43" applyNumberFormat="0" applyFont="1" applyFill="1" applyBorder="1" applyAlignment="1" applyProtection="0">
      <alignment horizontal="center" vertical="center"/>
    </xf>
    <xf numFmtId="59" fontId="0" fillId="2" borderId="43" applyNumberFormat="1" applyFont="1" applyFill="1" applyBorder="1" applyAlignment="1" applyProtection="0">
      <alignment vertical="center"/>
    </xf>
    <xf numFmtId="59" fontId="0" fillId="2" borderId="44" applyNumberFormat="1" applyFont="1" applyFill="1" applyBorder="1" applyAlignment="1" applyProtection="0">
      <alignment vertical="bottom"/>
    </xf>
    <xf numFmtId="59" fontId="0" fillId="2" borderId="45" applyNumberFormat="1" applyFont="1" applyFill="1" applyBorder="1" applyAlignment="1" applyProtection="0">
      <alignment vertical="bottom"/>
    </xf>
    <xf numFmtId="59" fontId="0" fillId="2" borderId="46" applyNumberFormat="1" applyFont="1" applyFill="1" applyBorder="1" applyAlignment="1" applyProtection="0">
      <alignment horizontal="center" vertical="center"/>
    </xf>
    <xf numFmtId="0" fontId="0" fillId="2" borderId="46" applyNumberFormat="0" applyFont="1" applyFill="1" applyBorder="1" applyAlignment="1" applyProtection="0">
      <alignment vertical="center"/>
    </xf>
    <xf numFmtId="0" fontId="0" fillId="2" borderId="46" applyNumberFormat="0" applyFont="1" applyFill="1" applyBorder="1" applyAlignment="1" applyProtection="0">
      <alignment horizontal="center" vertical="center"/>
    </xf>
    <xf numFmtId="59" fontId="0" fillId="2" borderId="46" applyNumberFormat="1" applyFont="1" applyFill="1" applyBorder="1" applyAlignment="1" applyProtection="0">
      <alignment vertical="center"/>
    </xf>
    <xf numFmtId="59" fontId="0" fillId="2" borderId="46" applyNumberFormat="1" applyFont="1" applyFill="1" applyBorder="1" applyAlignment="1" applyProtection="0">
      <alignment vertical="bottom"/>
    </xf>
    <xf numFmtId="0" fontId="0" fillId="2" borderId="47" applyNumberFormat="0" applyFont="1" applyFill="1" applyBorder="1" applyAlignment="1" applyProtection="0">
      <alignment horizontal="center" vertical="bottom"/>
    </xf>
    <xf numFmtId="59" fontId="0" fillId="2" borderId="17" applyNumberFormat="1" applyFont="1" applyFill="1" applyBorder="1" applyAlignment="1" applyProtection="0">
      <alignment horizontal="center" vertical="center"/>
    </xf>
    <xf numFmtId="4" fontId="0" fillId="2" borderId="17" applyNumberFormat="1" applyFont="1" applyFill="1" applyBorder="1" applyAlignment="1" applyProtection="0">
      <alignment vertical="center"/>
    </xf>
    <xf numFmtId="3" fontId="0" fillId="2" borderId="17" applyNumberFormat="1" applyFont="1" applyFill="1" applyBorder="1" applyAlignment="1" applyProtection="0">
      <alignment horizontal="center" vertical="center"/>
    </xf>
    <xf numFmtId="59" fontId="0" fillId="2" borderId="17" applyNumberFormat="1" applyFont="1" applyFill="1" applyBorder="1" applyAlignment="1" applyProtection="0">
      <alignment vertical="center"/>
    </xf>
    <xf numFmtId="59" fontId="0" fillId="4" borderId="20" applyNumberFormat="1" applyFont="1" applyFill="1" applyBorder="1" applyAlignment="1" applyProtection="0">
      <alignment horizontal="center" vertical="center"/>
    </xf>
    <xf numFmtId="49" fontId="0" fillId="4" borderId="21" applyNumberFormat="1" applyFont="1" applyFill="1" applyBorder="1" applyAlignment="1" applyProtection="0">
      <alignment vertical="center"/>
    </xf>
    <xf numFmtId="49" fontId="0" fillId="4" borderId="21" applyNumberFormat="1" applyFont="1" applyFill="1" applyBorder="1" applyAlignment="1" applyProtection="0">
      <alignment horizontal="center" vertical="center"/>
    </xf>
    <xf numFmtId="49" fontId="0" fillId="4" borderId="22" applyNumberFormat="1" applyFont="1" applyFill="1" applyBorder="1" applyAlignment="1" applyProtection="0">
      <alignment horizontal="center" vertical="center"/>
    </xf>
    <xf numFmtId="4" fontId="4" fillId="2" borderId="6" applyNumberFormat="1" applyFont="1" applyFill="1" applyBorder="1" applyAlignment="1" applyProtection="0">
      <alignment vertical="center"/>
    </xf>
    <xf numFmtId="59" fontId="0" fillId="2" borderId="3" applyNumberFormat="1" applyFont="1" applyFill="1" applyBorder="1" applyAlignment="1" applyProtection="0">
      <alignment horizontal="center" vertical="center"/>
    </xf>
    <xf numFmtId="59" fontId="0" fillId="2" borderId="27" applyNumberFormat="1" applyFont="1" applyFill="1" applyBorder="1" applyAlignment="1" applyProtection="0">
      <alignment horizontal="center" vertical="center"/>
    </xf>
    <xf numFmtId="0" fontId="0" fillId="2" borderId="30" applyNumberFormat="1" applyFont="1" applyFill="1" applyBorder="1" applyAlignment="1" applyProtection="0">
      <alignment horizontal="right" vertical="center"/>
    </xf>
    <xf numFmtId="49" fontId="0" fillId="2" borderId="31" applyNumberFormat="1" applyFont="1" applyFill="1" applyBorder="1" applyAlignment="1" applyProtection="0">
      <alignment horizontal="left" vertical="center"/>
    </xf>
    <xf numFmtId="0" fontId="0" fillId="2" borderId="31" applyNumberFormat="0" applyFont="1" applyFill="1" applyBorder="1" applyAlignment="1" applyProtection="0">
      <alignment horizontal="center" vertical="center" wrapText="1"/>
    </xf>
    <xf numFmtId="0" fontId="0" fillId="2" borderId="31" applyNumberFormat="0" applyFont="1" applyFill="1" applyBorder="1" applyAlignment="1" applyProtection="0">
      <alignment vertical="center" wrapText="1"/>
    </xf>
    <xf numFmtId="3" fontId="0" fillId="2" borderId="32" applyNumberFormat="1" applyFont="1" applyFill="1" applyBorder="1" applyAlignment="1" applyProtection="0">
      <alignment horizontal="left" vertical="center" wrapText="1"/>
    </xf>
    <xf numFmtId="0" fontId="0" fillId="2" borderId="1" applyNumberFormat="0" applyFont="1" applyFill="1" applyBorder="1" applyAlignment="1" applyProtection="0">
      <alignment horizontal="left" vertical="bottom"/>
    </xf>
    <xf numFmtId="3" fontId="0" fillId="2" borderId="39" applyNumberFormat="1" applyFont="1" applyFill="1" applyBorder="1" applyAlignment="1" applyProtection="0">
      <alignment vertical="top" wrapText="1"/>
    </xf>
    <xf numFmtId="49" fontId="0" fillId="2" borderId="39" applyNumberFormat="1" applyFont="1" applyFill="1" applyBorder="1" applyAlignment="1" applyProtection="0">
      <alignment horizontal="center" vertical="center"/>
    </xf>
    <xf numFmtId="59" fontId="0" fillId="2" borderId="39" applyNumberFormat="1" applyFont="1" applyFill="1" applyBorder="1" applyAlignment="1" applyProtection="0">
      <alignment horizontal="center" vertical="center"/>
    </xf>
    <xf numFmtId="2" fontId="0" fillId="2" borderId="39" applyNumberFormat="1" applyFont="1" applyFill="1" applyBorder="1" applyAlignment="1" applyProtection="0">
      <alignment vertical="bottom"/>
    </xf>
    <xf numFmtId="4" fontId="0" fillId="2" borderId="46" applyNumberFormat="1" applyFont="1" applyFill="1" applyBorder="1" applyAlignment="1" applyProtection="0">
      <alignment vertical="center"/>
    </xf>
    <xf numFmtId="3" fontId="0" fillId="2" borderId="46" applyNumberFormat="1" applyFont="1" applyFill="1" applyBorder="1" applyAlignment="1" applyProtection="0">
      <alignment horizontal="center" vertical="center"/>
    </xf>
    <xf numFmtId="59" fontId="0" fillId="2" borderId="47" applyNumberFormat="1" applyFont="1" applyFill="1" applyBorder="1" applyAlignment="1" applyProtection="0">
      <alignment vertical="bottom"/>
    </xf>
    <xf numFmtId="59" fontId="0" fillId="2" borderId="27" applyNumberFormat="1" applyFont="1" applyFill="1" applyBorder="1" applyAlignment="1" applyProtection="0">
      <alignment vertical="center"/>
    </xf>
    <xf numFmtId="64" fontId="0" fillId="2" borderId="34" applyNumberFormat="1" applyFont="1" applyFill="1" applyBorder="1" applyAlignment="1" applyProtection="0">
      <alignment vertical="top" wrapText="1"/>
    </xf>
    <xf numFmtId="49" fontId="0" fillId="2" borderId="34" applyNumberFormat="1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62" fontId="0" fillId="2" borderId="23" applyNumberFormat="1" applyFont="1" applyFill="1" applyBorder="1" applyAlignment="1" applyProtection="0">
      <alignment vertical="bottom"/>
    </xf>
    <xf numFmtId="3" fontId="0" borderId="48" applyNumberFormat="1" applyFont="1" applyFill="0" applyBorder="1" applyAlignment="1" applyProtection="0">
      <alignment vertical="bottom"/>
    </xf>
    <xf numFmtId="49" fontId="0" fillId="2" borderId="35" applyNumberFormat="1" applyFont="1" applyFill="1" applyBorder="1" applyAlignment="1" applyProtection="0">
      <alignment vertical="top" wrapText="1"/>
    </xf>
    <xf numFmtId="49" fontId="0" fillId="2" borderId="34" applyNumberFormat="1" applyFont="1" applyFill="1" applyBorder="1" applyAlignment="1" applyProtection="0">
      <alignment horizontal="center" vertical="bottom"/>
    </xf>
    <xf numFmtId="59" fontId="0" fillId="2" borderId="34" applyNumberFormat="1" applyFont="1" applyFill="1" applyBorder="1" applyAlignment="1" applyProtection="0">
      <alignment horizontal="center" vertical="bottom"/>
    </xf>
    <xf numFmtId="0" fontId="0" fillId="2" borderId="35" applyNumberFormat="0" applyFont="1" applyFill="1" applyBorder="1" applyAlignment="1" applyProtection="0">
      <alignment vertical="top" wrapText="1"/>
    </xf>
    <xf numFmtId="65" fontId="0" fillId="2" borderId="28" applyNumberFormat="1" applyFont="1" applyFill="1" applyBorder="1" applyAlignment="1" applyProtection="0">
      <alignment vertical="bottom"/>
    </xf>
    <xf numFmtId="49" fontId="0" fillId="2" borderId="34" applyNumberFormat="1" applyFont="1" applyFill="1" applyBorder="1" applyAlignment="1" applyProtection="0">
      <alignment vertical="center" wrapText="1"/>
    </xf>
    <xf numFmtId="0" fontId="0" fillId="2" borderId="34" applyNumberFormat="1" applyFont="1" applyFill="1" applyBorder="1" applyAlignment="1" applyProtection="0">
      <alignment vertical="center" wrapText="1"/>
    </xf>
    <xf numFmtId="3" fontId="0" fillId="2" borderId="34" applyNumberFormat="1" applyFont="1" applyFill="1" applyBorder="1" applyAlignment="1" applyProtection="0">
      <alignment vertical="center" wrapText="1"/>
    </xf>
    <xf numFmtId="3" fontId="0" fillId="2" borderId="35" applyNumberFormat="1" applyFont="1" applyFill="1" applyBorder="1" applyAlignment="1" applyProtection="0">
      <alignment vertical="center" wrapText="1"/>
    </xf>
    <xf numFmtId="65" fontId="0" fillId="2" borderId="23" applyNumberFormat="1" applyFont="1" applyFill="1" applyBorder="1" applyAlignment="1" applyProtection="0">
      <alignment vertical="bottom"/>
    </xf>
    <xf numFmtId="0" fontId="0" fillId="2" borderId="48" applyNumberFormat="0" applyFont="1" applyFill="1" applyBorder="1" applyAlignment="1" applyProtection="0">
      <alignment vertical="center"/>
    </xf>
    <xf numFmtId="0" fontId="0" fillId="2" borderId="33" applyNumberFormat="1" applyFont="1" applyFill="1" applyBorder="1" applyAlignment="1" applyProtection="0">
      <alignment horizontal="right" vertical="top"/>
    </xf>
    <xf numFmtId="49" fontId="0" fillId="2" borderId="39" applyNumberFormat="1" applyFont="1" applyFill="1" applyBorder="1" applyAlignment="1" applyProtection="0">
      <alignment vertical="top" wrapText="1"/>
    </xf>
    <xf numFmtId="0" fontId="0" fillId="2" borderId="39" applyNumberFormat="0" applyFont="1" applyFill="1" applyBorder="1" applyAlignment="1" applyProtection="0">
      <alignment vertical="top" wrapText="1"/>
    </xf>
    <xf numFmtId="0" fontId="0" fillId="2" borderId="49" applyNumberFormat="0" applyFont="1" applyFill="1" applyBorder="1" applyAlignment="1" applyProtection="0">
      <alignment horizontal="right" vertical="bottom"/>
    </xf>
    <xf numFmtId="4" fontId="0" fillId="2" borderId="4" applyNumberFormat="1" applyFont="1" applyFill="1" applyBorder="1" applyAlignment="1" applyProtection="0">
      <alignment vertical="center"/>
    </xf>
    <xf numFmtId="0" fontId="0" fillId="2" borderId="5" applyNumberFormat="0" applyFont="1" applyFill="1" applyBorder="1" applyAlignment="1" applyProtection="0">
      <alignment vertical="top" wrapText="1"/>
    </xf>
    <xf numFmtId="59" fontId="0" fillId="2" borderId="5" applyNumberFormat="1" applyFont="1" applyFill="1" applyBorder="1" applyAlignment="1" applyProtection="0">
      <alignment vertical="center"/>
    </xf>
    <xf numFmtId="3" fontId="0" fillId="2" borderId="6" applyNumberFormat="1" applyFont="1" applyFill="1" applyBorder="1" applyAlignment="1" applyProtection="0">
      <alignment vertical="top" wrapText="1"/>
    </xf>
    <xf numFmtId="3" fontId="0" fillId="2" borderId="27" applyNumberFormat="1" applyFont="1" applyFill="1" applyBorder="1" applyAlignment="1" applyProtection="0">
      <alignment vertical="top" wrapText="1"/>
    </xf>
    <xf numFmtId="59" fontId="0" borderId="48" applyNumberFormat="1" applyFont="1" applyFill="0" applyBorder="1" applyAlignment="1" applyProtection="0">
      <alignment vertical="bottom"/>
    </xf>
    <xf numFmtId="59" fontId="0" fillId="3" borderId="49" applyNumberFormat="1" applyFont="1" applyFill="1" applyBorder="1" applyAlignment="1" applyProtection="0">
      <alignment horizontal="center" vertical="center"/>
    </xf>
    <xf numFmtId="59" fontId="0" fillId="2" borderId="50" applyNumberFormat="1" applyFont="1" applyFill="1" applyBorder="1" applyAlignment="1" applyProtection="0">
      <alignment horizontal="center" vertical="center"/>
    </xf>
    <xf numFmtId="49" fontId="0" fillId="2" borderId="51" applyNumberFormat="1" applyFont="1" applyFill="1" applyBorder="1" applyAlignment="1" applyProtection="0">
      <alignment vertical="center"/>
    </xf>
    <xf numFmtId="59" fontId="0" fillId="2" borderId="45" applyNumberFormat="1" applyFont="1" applyFill="1" applyBorder="1" applyAlignment="1" applyProtection="0">
      <alignment vertical="center"/>
    </xf>
    <xf numFmtId="59" fontId="0" fillId="2" borderId="47" applyNumberFormat="1" applyFont="1" applyFill="1" applyBorder="1" applyAlignment="1" applyProtection="0">
      <alignment vertical="center"/>
    </xf>
    <xf numFmtId="59" fontId="0" fillId="2" borderId="18" applyNumberFormat="1" applyFont="1" applyFill="1" applyBorder="1" applyAlignment="1" applyProtection="0">
      <alignment vertical="center"/>
    </xf>
    <xf numFmtId="59" fontId="0" fillId="2" borderId="27" applyNumberFormat="1" applyFont="1" applyFill="1" applyBorder="1" applyAlignment="1" applyProtection="0">
      <alignment vertical="bottom"/>
    </xf>
    <xf numFmtId="3" fontId="0" fillId="2" borderId="31" applyNumberFormat="1" applyFont="1" applyFill="1" applyBorder="1" applyAlignment="1" applyProtection="0">
      <alignment horizontal="center" vertical="center"/>
    </xf>
    <xf numFmtId="59" fontId="0" fillId="2" borderId="31" applyNumberFormat="1" applyFont="1" applyFill="1" applyBorder="1" applyAlignment="1" applyProtection="0">
      <alignment vertical="center"/>
    </xf>
    <xf numFmtId="59" fontId="0" fillId="2" borderId="31" applyNumberFormat="1" applyFont="1" applyFill="1" applyBorder="1" applyAlignment="1" applyProtection="0">
      <alignment vertical="bottom"/>
    </xf>
    <xf numFmtId="3" fontId="0" fillId="2" borderId="34" applyNumberFormat="1" applyFont="1" applyFill="1" applyBorder="1" applyAlignment="1" applyProtection="0">
      <alignment horizontal="right" vertical="center"/>
    </xf>
    <xf numFmtId="1" fontId="0" fillId="2" borderId="34" applyNumberFormat="1" applyFont="1" applyFill="1" applyBorder="1" applyAlignment="1" applyProtection="0">
      <alignment vertical="top" wrapText="1"/>
    </xf>
    <xf numFmtId="49" fontId="0" fillId="2" borderId="34" applyNumberFormat="1" applyFont="1" applyFill="1" applyBorder="1" applyAlignment="1" applyProtection="0">
      <alignment vertical="top"/>
    </xf>
    <xf numFmtId="3" fontId="0" fillId="2" borderId="43" applyNumberFormat="1" applyFont="1" applyFill="1" applyBorder="1" applyAlignment="1" applyProtection="0">
      <alignment horizontal="center" vertical="center"/>
    </xf>
    <xf numFmtId="65" fontId="0" fillId="2" borderId="16" applyNumberFormat="1" applyFont="1" applyFill="1" applyBorder="1" applyAlignment="1" applyProtection="0">
      <alignment vertical="bottom"/>
    </xf>
    <xf numFmtId="4" fontId="0" fillId="2" borderId="3" applyNumberFormat="1" applyFont="1" applyFill="1" applyBorder="1" applyAlignment="1" applyProtection="0">
      <alignment horizontal="center" vertical="center"/>
    </xf>
    <xf numFmtId="2" fontId="0" fillId="2" borderId="34" applyNumberFormat="1" applyFont="1" applyFill="1" applyBorder="1" applyAlignment="1" applyProtection="0">
      <alignment vertical="center" wrapText="1"/>
    </xf>
    <xf numFmtId="49" fontId="0" fillId="2" borderId="34" applyNumberFormat="1" applyFont="1" applyFill="1" applyBorder="1" applyAlignment="1" applyProtection="0">
      <alignment vertical="bottom" wrapText="1"/>
    </xf>
    <xf numFmtId="0" fontId="0" fillId="2" borderId="39" applyNumberFormat="1" applyFont="1" applyFill="1" applyBorder="1" applyAlignment="1" applyProtection="0">
      <alignment vertical="top" wrapText="1"/>
    </xf>
    <xf numFmtId="64" fontId="0" fillId="2" borderId="39" applyNumberFormat="1" applyFont="1" applyFill="1" applyBorder="1" applyAlignment="1" applyProtection="0">
      <alignment vertical="top" wrapText="1"/>
    </xf>
    <xf numFmtId="4" fontId="0" fillId="2" borderId="43" applyNumberFormat="1" applyFont="1" applyFill="1" applyBorder="1" applyAlignment="1" applyProtection="0">
      <alignment horizontal="center" vertical="center"/>
    </xf>
    <xf numFmtId="4" fontId="0" fillId="2" borderId="46" applyNumberFormat="1" applyFont="1" applyFill="1" applyBorder="1" applyAlignment="1" applyProtection="0">
      <alignment horizontal="center" vertical="center"/>
    </xf>
    <xf numFmtId="49" fontId="0" fillId="3" borderId="21" applyNumberFormat="1" applyFont="1" applyFill="1" applyBorder="1" applyAlignment="1" applyProtection="0">
      <alignment horizontal="left" vertical="center"/>
    </xf>
    <xf numFmtId="49" fontId="0" fillId="2" borderId="31" applyNumberFormat="1" applyFont="1" applyFill="1" applyBorder="1" applyAlignment="1" applyProtection="0">
      <alignment vertical="top"/>
    </xf>
    <xf numFmtId="0" fontId="0" fillId="2" borderId="38" applyNumberFormat="0" applyFont="1" applyFill="1" applyBorder="1" applyAlignment="1" applyProtection="0">
      <alignment horizontal="right" vertical="bottom"/>
    </xf>
    <xf numFmtId="65" fontId="0" fillId="2" borderId="46" applyNumberFormat="1" applyFont="1" applyFill="1" applyBorder="1" applyAlignment="1" applyProtection="0">
      <alignment vertical="bottom"/>
    </xf>
    <xf numFmtId="49" fontId="2" fillId="2" borderId="17" applyNumberFormat="1" applyFont="1" applyFill="1" applyBorder="1" applyAlignment="1" applyProtection="0">
      <alignment vertical="center"/>
    </xf>
    <xf numFmtId="4" fontId="0" fillId="2" borderId="17" applyNumberFormat="1" applyFont="1" applyFill="1" applyBorder="1" applyAlignment="1" applyProtection="0">
      <alignment horizontal="center" vertical="center"/>
    </xf>
    <xf numFmtId="59" fontId="0" fillId="2" borderId="52" applyNumberFormat="1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horizontal="right" vertical="bottom"/>
    </xf>
    <xf numFmtId="10" fontId="0" fillId="2" borderId="31" applyNumberFormat="1" applyFont="1" applyFill="1" applyBorder="1" applyAlignment="1" applyProtection="0">
      <alignment vertical="top" wrapText="1"/>
    </xf>
    <xf numFmtId="0" fontId="0" fillId="2" borderId="31" applyNumberFormat="0" applyFont="1" applyFill="1" applyBorder="1" applyAlignment="1" applyProtection="0">
      <alignment horizontal="center" vertical="top" wrapText="1"/>
    </xf>
    <xf numFmtId="3" fontId="0" fillId="2" borderId="32" applyNumberFormat="1" applyFont="1" applyFill="1" applyBorder="1" applyAlignment="1" applyProtection="0">
      <alignment vertical="top" wrapText="1"/>
    </xf>
    <xf numFmtId="2" fontId="0" fillId="2" borderId="34" applyNumberFormat="1" applyFont="1" applyFill="1" applyBorder="1" applyAlignment="1" applyProtection="0">
      <alignment vertical="top" wrapText="1"/>
    </xf>
    <xf numFmtId="62" fontId="0" borderId="19" applyNumberFormat="1" applyFont="1" applyFill="0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53" applyNumberFormat="0" applyFont="1" applyFill="1" applyBorder="1" applyAlignment="1" applyProtection="0">
      <alignment vertical="bottom"/>
    </xf>
    <xf numFmtId="0" fontId="0" fillId="2" borderId="54" applyNumberFormat="0" applyFont="1" applyFill="1" applyBorder="1" applyAlignment="1" applyProtection="0">
      <alignment vertical="top" wrapText="1"/>
    </xf>
    <xf numFmtId="0" fontId="0" fillId="2" borderId="55" applyNumberFormat="0" applyFont="1" applyFill="1" applyBorder="1" applyAlignment="1" applyProtection="0">
      <alignment vertical="top" wrapText="1"/>
    </xf>
    <xf numFmtId="49" fontId="0" fillId="2" borderId="34" applyNumberFormat="1" applyFont="1" applyFill="1" applyBorder="1" applyAlignment="1" applyProtection="0">
      <alignment horizontal="center" vertical="center"/>
    </xf>
    <xf numFmtId="59" fontId="0" fillId="2" borderId="34" applyNumberFormat="1" applyFont="1" applyFill="1" applyBorder="1" applyAlignment="1" applyProtection="0">
      <alignment horizontal="center" vertical="center"/>
    </xf>
    <xf numFmtId="59" fontId="0" fillId="2" borderId="46" applyNumberFormat="1" applyFont="1" applyFill="1" applyBorder="1" applyAlignment="1" applyProtection="0">
      <alignment horizontal="center" vertical="bottom"/>
    </xf>
    <xf numFmtId="49" fontId="0" fillId="2" borderId="46" applyNumberFormat="1" applyFont="1" applyFill="1" applyBorder="1" applyAlignment="1" applyProtection="0">
      <alignment vertical="center"/>
    </xf>
    <xf numFmtId="0" fontId="0" fillId="2" borderId="46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horizontal="center" vertical="center"/>
    </xf>
    <xf numFmtId="3" fontId="0" fillId="2" borderId="31" applyNumberFormat="1" applyFont="1" applyFill="1" applyBorder="1" applyAlignment="1" applyProtection="0">
      <alignment vertical="top" wrapText="1"/>
    </xf>
    <xf numFmtId="3" fontId="0" fillId="2" borderId="32" applyNumberFormat="1" applyFont="1" applyFill="1" applyBorder="1" applyAlignment="1" applyProtection="0">
      <alignment horizontal="right" vertical="top" wrapText="1"/>
    </xf>
    <xf numFmtId="9" fontId="0" fillId="2" borderId="34" applyNumberFormat="1" applyFont="1" applyFill="1" applyBorder="1" applyAlignment="1" applyProtection="0">
      <alignment vertical="center"/>
    </xf>
    <xf numFmtId="0" fontId="0" fillId="2" borderId="39" applyNumberFormat="0" applyFont="1" applyFill="1" applyBorder="1" applyAlignment="1" applyProtection="0">
      <alignment vertical="center"/>
    </xf>
    <xf numFmtId="9" fontId="0" fillId="2" borderId="39" applyNumberFormat="1" applyFont="1" applyFill="1" applyBorder="1" applyAlignment="1" applyProtection="0">
      <alignment vertical="center"/>
    </xf>
    <xf numFmtId="3" fontId="0" fillId="2" borderId="40" applyNumberFormat="1" applyFont="1" applyFill="1" applyBorder="1" applyAlignment="1" applyProtection="0">
      <alignment horizontal="right" vertical="top" wrapText="1"/>
    </xf>
    <xf numFmtId="4" fontId="0" fillId="2" borderId="56" applyNumberFormat="1" applyFont="1" applyFill="1" applyBorder="1" applyAlignment="1" applyProtection="0">
      <alignment vertical="center"/>
    </xf>
    <xf numFmtId="3" fontId="0" fillId="2" borderId="28" applyNumberFormat="1" applyFont="1" applyFill="1" applyBorder="1" applyAlignment="1" applyProtection="0">
      <alignment horizontal="center" vertical="center"/>
    </xf>
    <xf numFmtId="0" fontId="0" fillId="2" borderId="28" applyNumberFormat="0" applyFont="1" applyFill="1" applyBorder="1" applyAlignment="1" applyProtection="0">
      <alignment horizontal="center" vertical="bottom"/>
    </xf>
    <xf numFmtId="49" fontId="0" fillId="2" borderId="39" applyNumberFormat="1" applyFont="1" applyFill="1" applyBorder="1" applyAlignment="1" applyProtection="0">
      <alignment horizontal="center" vertical="top" wrapText="1"/>
    </xf>
    <xf numFmtId="0" fontId="0" fillId="2" borderId="39" applyNumberFormat="0" applyFont="1" applyFill="1" applyBorder="1" applyAlignment="1" applyProtection="0">
      <alignment horizontal="center" vertical="top" wrapText="1"/>
    </xf>
    <xf numFmtId="4" fontId="2" fillId="2" borderId="46" applyNumberFormat="1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horizontal="right" vertical="bottom"/>
    </xf>
    <xf numFmtId="0" fontId="0" fillId="2" borderId="17" applyNumberFormat="0" applyFont="1" applyFill="1" applyBorder="1" applyAlignment="1" applyProtection="0">
      <alignment vertical="top" wrapText="1"/>
    </xf>
    <xf numFmtId="3" fontId="0" fillId="2" borderId="17" applyNumberFormat="1" applyFont="1" applyFill="1" applyBorder="1" applyAlignment="1" applyProtection="0">
      <alignment vertical="top" wrapText="1"/>
    </xf>
    <xf numFmtId="3" fontId="0" fillId="2" borderId="18" applyNumberFormat="1" applyFont="1" applyFill="1" applyBorder="1" applyAlignment="1" applyProtection="0">
      <alignment vertical="top" wrapText="1"/>
    </xf>
    <xf numFmtId="4" fontId="0" fillId="2" borderId="31" applyNumberFormat="1" applyFont="1" applyFill="1" applyBorder="1" applyAlignment="1" applyProtection="0">
      <alignment horizontal="center" vertical="center"/>
    </xf>
    <xf numFmtId="59" fontId="0" fillId="2" borderId="32" applyNumberFormat="1" applyFont="1" applyFill="1" applyBorder="1" applyAlignment="1" applyProtection="0">
      <alignment vertical="bottom"/>
    </xf>
    <xf numFmtId="0" fontId="0" fillId="2" borderId="35" applyNumberFormat="1" applyFont="1" applyFill="1" applyBorder="1" applyAlignment="1" applyProtection="0">
      <alignment horizontal="left" vertical="top" wrapText="1"/>
    </xf>
    <xf numFmtId="0" fontId="0" fillId="2" borderId="57" applyNumberFormat="0" applyFont="1" applyFill="1" applyBorder="1" applyAlignment="1" applyProtection="0">
      <alignment vertical="top" wrapText="1"/>
    </xf>
    <xf numFmtId="0" fontId="0" fillId="2" borderId="58" applyNumberFormat="0" applyFont="1" applyFill="1" applyBorder="1" applyAlignment="1" applyProtection="0">
      <alignment vertical="top" wrapText="1"/>
    </xf>
    <xf numFmtId="59" fontId="0" fillId="2" borderId="59" applyNumberFormat="1" applyFont="1" applyFill="1" applyBorder="1" applyAlignment="1" applyProtection="0">
      <alignment horizontal="center" vertical="center"/>
    </xf>
    <xf numFmtId="0" fontId="0" fillId="2" borderId="59" applyNumberFormat="0" applyFont="1" applyFill="1" applyBorder="1" applyAlignment="1" applyProtection="0">
      <alignment vertical="center"/>
    </xf>
    <xf numFmtId="0" fontId="0" fillId="2" borderId="59" applyNumberFormat="0" applyFont="1" applyFill="1" applyBorder="1" applyAlignment="1" applyProtection="0">
      <alignment horizontal="center" vertical="center"/>
    </xf>
    <xf numFmtId="59" fontId="0" fillId="2" borderId="59" applyNumberFormat="1" applyFont="1" applyFill="1" applyBorder="1" applyAlignment="1" applyProtection="0">
      <alignment vertical="center"/>
    </xf>
    <xf numFmtId="59" fontId="0" fillId="2" borderId="59" applyNumberFormat="1" applyFont="1" applyFill="1" applyBorder="1" applyAlignment="1" applyProtection="0">
      <alignment vertical="bottom"/>
    </xf>
    <xf numFmtId="59" fontId="0" fillId="2" borderId="60" applyNumberFormat="1" applyFont="1" applyFill="1" applyBorder="1" applyAlignment="1" applyProtection="0">
      <alignment vertical="bottom"/>
    </xf>
    <xf numFmtId="0" fontId="0" fillId="2" borderId="61" applyNumberFormat="0" applyFont="1" applyFill="1" applyBorder="1" applyAlignment="1" applyProtection="0">
      <alignment vertical="bottom"/>
    </xf>
    <xf numFmtId="49" fontId="0" fillId="2" borderId="62" applyNumberFormat="1" applyFont="1" applyFill="1" applyBorder="1" applyAlignment="1" applyProtection="0">
      <alignment vertical="bottom"/>
    </xf>
    <xf numFmtId="0" fontId="0" fillId="2" borderId="62" applyNumberFormat="0" applyFont="1" applyFill="1" applyBorder="1" applyAlignment="1" applyProtection="0">
      <alignment vertical="bottom"/>
    </xf>
    <xf numFmtId="3" fontId="0" fillId="2" borderId="63" applyNumberFormat="1" applyFont="1" applyFill="1" applyBorder="1" applyAlignment="1" applyProtection="0">
      <alignment horizontal="center" vertical="bottom"/>
    </xf>
    <xf numFmtId="59" fontId="0" fillId="2" borderId="20" applyNumberFormat="1" applyFont="1" applyFill="1" applyBorder="1" applyAlignment="1" applyProtection="0">
      <alignment horizontal="center" vertical="center"/>
    </xf>
    <xf numFmtId="49" fontId="0" fillId="2" borderId="21" applyNumberFormat="1" applyFont="1" applyFill="1" applyBorder="1" applyAlignment="1" applyProtection="0">
      <alignment vertical="center"/>
    </xf>
    <xf numFmtId="60" fontId="0" fillId="2" borderId="21" applyNumberFormat="1" applyFont="1" applyFill="1" applyBorder="1" applyAlignment="1" applyProtection="0">
      <alignment horizontal="center" vertical="center"/>
    </xf>
    <xf numFmtId="59" fontId="0" fillId="2" borderId="21" applyNumberFormat="1" applyFont="1" applyFill="1" applyBorder="1" applyAlignment="1" applyProtection="0">
      <alignment vertical="center"/>
    </xf>
    <xf numFmtId="1" fontId="0" fillId="2" borderId="21" applyNumberFormat="1" applyFont="1" applyFill="1" applyBorder="1" applyAlignment="1" applyProtection="0">
      <alignment horizontal="right" vertical="bottom"/>
    </xf>
    <xf numFmtId="3" fontId="0" fillId="2" borderId="22" applyNumberFormat="1" applyFont="1" applyFill="1" applyBorder="1" applyAlignment="1" applyProtection="0">
      <alignment horizontal="center" vertical="center"/>
    </xf>
    <xf numFmtId="4" fontId="2" fillId="2" borderId="50" applyNumberFormat="1" applyFont="1" applyFill="1" applyBorder="1" applyAlignment="1" applyProtection="0">
      <alignment vertical="center"/>
    </xf>
    <xf numFmtId="0" fontId="0" fillId="2" borderId="64" applyNumberFormat="0" applyFont="1" applyFill="1" applyBorder="1" applyAlignment="1" applyProtection="0">
      <alignment vertical="center"/>
    </xf>
    <xf numFmtId="60" fontId="0" fillId="2" borderId="64" applyNumberFormat="1" applyFont="1" applyFill="1" applyBorder="1" applyAlignment="1" applyProtection="0">
      <alignment horizontal="center" vertical="center"/>
    </xf>
    <xf numFmtId="59" fontId="0" fillId="2" borderId="64" applyNumberFormat="1" applyFont="1" applyFill="1" applyBorder="1" applyAlignment="1" applyProtection="0">
      <alignment vertical="center"/>
    </xf>
    <xf numFmtId="1" fontId="0" fillId="2" borderId="64" applyNumberFormat="1" applyFont="1" applyFill="1" applyBorder="1" applyAlignment="1" applyProtection="0">
      <alignment horizontal="right" vertical="center"/>
    </xf>
    <xf numFmtId="3" fontId="0" fillId="2" borderId="45" applyNumberFormat="1" applyFont="1" applyFill="1" applyBorder="1" applyAlignment="1" applyProtection="0">
      <alignment horizontal="center" vertical="center"/>
    </xf>
    <xf numFmtId="0" fontId="0" fillId="2" borderId="46" applyNumberFormat="0" applyFont="1" applyFill="1" applyBorder="1" applyAlignment="1" applyProtection="0">
      <alignment vertical="bottom"/>
    </xf>
    <xf numFmtId="0" fontId="0" fillId="2" borderId="65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c0c0c0"/>
      <rgbColor rgb="ffff0000"/>
      <rgbColor rgb="ffbfbfb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0</xdr:colOff>
      <xdr:row>0</xdr:row>
      <xdr:rowOff>0</xdr:rowOff>
    </xdr:from>
    <xdr:to>
      <xdr:col>2</xdr:col>
      <xdr:colOff>546100</xdr:colOff>
      <xdr:row>0</xdr:row>
      <xdr:rowOff>0</xdr:rowOff>
    </xdr:to>
    <xdr:sp>
      <xdr:nvSpPr>
        <xdr:cNvPr id="2" name="Line 3"/>
        <xdr:cNvSpPr/>
      </xdr:nvSpPr>
      <xdr:spPr>
        <a:xfrm>
          <a:off x="3213100" y="0"/>
          <a:ext cx="546100" cy="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546100</xdr:colOff>
      <xdr:row>0</xdr:row>
      <xdr:rowOff>0</xdr:rowOff>
    </xdr:to>
    <xdr:sp>
      <xdr:nvSpPr>
        <xdr:cNvPr id="3" name="Line 4"/>
        <xdr:cNvSpPr/>
      </xdr:nvSpPr>
      <xdr:spPr>
        <a:xfrm>
          <a:off x="3213100" y="0"/>
          <a:ext cx="546100" cy="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34"/>
  <sheetViews>
    <sheetView workbookViewId="0" showGridLines="0" defaultGridColor="1"/>
  </sheetViews>
  <sheetFormatPr defaultColWidth="11.5" defaultRowHeight="12.75" customHeight="1" outlineLevelRow="0" outlineLevelCol="0"/>
  <cols>
    <col min="1" max="1" width="8.5" style="1" customWidth="1"/>
    <col min="2" max="2" width="33.6719" style="1" customWidth="1"/>
    <col min="3" max="3" width="9" style="1" customWidth="1"/>
    <col min="4" max="4" width="3" style="1" customWidth="1"/>
    <col min="5" max="5" hidden="1" width="11.5" style="1" customWidth="1"/>
    <col min="6" max="6" width="15.5" style="1" customWidth="1"/>
    <col min="7" max="256" width="11.5" style="1" customWidth="1"/>
  </cols>
  <sheetData>
    <row r="1" ht="12.75" customHeight="1">
      <c r="A1" s="2"/>
      <c r="B1" s="3"/>
      <c r="C1" s="4"/>
      <c r="D1" s="5"/>
      <c r="E1" s="6"/>
      <c r="F1" s="6"/>
    </row>
    <row r="2" ht="12.75" customHeight="1">
      <c r="A2" t="s" s="7">
        <f>'Detail'!B2</f>
        <v>0</v>
      </c>
      <c r="B2" t="s" s="8">
        <v>1</v>
      </c>
      <c r="C2" s="4"/>
      <c r="D2" s="5"/>
      <c r="E2" s="6"/>
      <c r="F2" s="6"/>
    </row>
    <row r="3" ht="12.75" customHeight="1">
      <c r="A3" t="s" s="7">
        <f>'Detail'!B3</f>
        <v>2</v>
      </c>
      <c r="B3" s="9">
        <f>'Detail'!C3</f>
        <v>0</v>
      </c>
      <c r="C3" s="4"/>
      <c r="D3" s="5"/>
      <c r="E3" s="6"/>
      <c r="F3" s="6"/>
    </row>
    <row r="4" ht="12.75" customHeight="1">
      <c r="A4" s="2"/>
      <c r="B4" s="3"/>
      <c r="C4" s="4"/>
      <c r="D4" s="5"/>
      <c r="E4" s="6"/>
      <c r="F4" s="6"/>
    </row>
    <row r="5" ht="12.75" customHeight="1">
      <c r="A5" t="s" s="10">
        <f>'Detail'!B5</f>
        <v>3</v>
      </c>
      <c r="B5" s="3"/>
      <c r="C5" t="s" s="11">
        <f>'Detail'!E5</f>
        <v>4</v>
      </c>
      <c r="D5" s="12">
        <f>'Detail'!G5</f>
        <v>0</v>
      </c>
      <c r="E5" s="6"/>
      <c r="F5" t="s" s="13">
        <f>'Detail'!H5</f>
        <v>5</v>
      </c>
    </row>
    <row r="6" ht="12.75" customHeight="1">
      <c r="A6" t="s" s="10">
        <f>'Detail'!B7</f>
        <v>6</v>
      </c>
      <c r="B6" s="3"/>
      <c r="C6" t="s" s="11">
        <f>'Detail'!E6</f>
        <v>7</v>
      </c>
      <c r="D6" s="12">
        <f>'Detail'!G6</f>
        <v>0</v>
      </c>
      <c r="E6" s="6"/>
      <c r="F6" t="s" s="13">
        <f>'Detail'!H6</f>
        <v>8</v>
      </c>
    </row>
    <row r="7" ht="12.75" customHeight="1">
      <c r="A7" s="2"/>
      <c r="B7" s="3"/>
      <c r="C7" t="s" s="11">
        <f>'Detail'!E7</f>
        <v>9</v>
      </c>
      <c r="D7" s="12">
        <f>'Detail'!G7</f>
        <v>0</v>
      </c>
      <c r="E7" s="6"/>
      <c r="F7" t="s" s="13">
        <f>'Detail'!H7</f>
        <v>10</v>
      </c>
    </row>
    <row r="8" ht="12.75" customHeight="1">
      <c r="A8" t="s" s="10">
        <f>'Detail'!B8</f>
        <v>11</v>
      </c>
      <c r="B8" s="3"/>
      <c r="C8" s="14"/>
      <c r="D8" s="3"/>
      <c r="E8" s="6"/>
      <c r="F8" s="15"/>
    </row>
    <row r="9" ht="12.75" customHeight="1">
      <c r="A9" s="2"/>
      <c r="B9" s="3"/>
      <c r="C9" t="s" s="11">
        <f>'Detail'!E8</f>
        <v>12</v>
      </c>
      <c r="D9" s="12">
        <f>'Detail'!G8</f>
        <v>0</v>
      </c>
      <c r="E9" s="6"/>
      <c r="F9" t="s" s="13">
        <f>'Detail'!H8</f>
        <v>8</v>
      </c>
    </row>
    <row r="10" ht="12.75" customHeight="1">
      <c r="A10" s="2"/>
      <c r="B10" s="3"/>
      <c r="C10" t="s" s="11">
        <f>'Detail'!E9</f>
        <v>13</v>
      </c>
      <c r="D10" s="12">
        <f>'Detail'!G9</f>
        <v>0</v>
      </c>
      <c r="E10" s="6"/>
      <c r="F10" t="s" s="13">
        <f>'Detail'!H9</f>
        <v>8</v>
      </c>
    </row>
    <row r="11" ht="12.75" customHeight="1">
      <c r="A11" s="2"/>
      <c r="B11" s="3"/>
      <c r="C11" t="s" s="11">
        <f>'Detail'!E10</f>
        <v>14</v>
      </c>
      <c r="D11" s="12">
        <f>'Detail'!G10</f>
        <v>0</v>
      </c>
      <c r="E11" s="6"/>
      <c r="F11" t="s" s="13">
        <f>'Detail'!H10</f>
        <v>8</v>
      </c>
    </row>
    <row r="12" ht="12.75" customHeight="1">
      <c r="A12" s="16"/>
      <c r="B12" s="17"/>
      <c r="C12" s="18"/>
      <c r="D12" s="17"/>
      <c r="E12" s="19"/>
      <c r="F12" s="20"/>
    </row>
    <row r="13" ht="12.75" customHeight="1">
      <c r="A13" t="s" s="21">
        <v>15</v>
      </c>
      <c r="B13" t="s" s="22">
        <v>16</v>
      </c>
      <c r="C13" s="23"/>
      <c r="D13" s="24"/>
      <c r="E13" s="25"/>
      <c r="F13" t="s" s="26">
        <v>17</v>
      </c>
    </row>
    <row r="14" ht="12.75" customHeight="1">
      <c r="A14" s="27">
        <v>1000</v>
      </c>
      <c r="B14" t="s" s="28">
        <v>18</v>
      </c>
      <c r="C14" s="23"/>
      <c r="D14" s="29"/>
      <c r="E14" s="30"/>
      <c r="F14" s="31">
        <f>'Detail'!H47</f>
        <v>0</v>
      </c>
    </row>
    <row r="15" ht="12.75" customHeight="1">
      <c r="A15" s="27">
        <v>2000</v>
      </c>
      <c r="B15" t="s" s="28">
        <v>19</v>
      </c>
      <c r="C15" s="23"/>
      <c r="D15" s="29"/>
      <c r="E15" s="30"/>
      <c r="F15" s="31">
        <f>'Detail'!H62</f>
        <v>0</v>
      </c>
    </row>
    <row r="16" ht="12.75" customHeight="1">
      <c r="A16" s="27">
        <v>3000</v>
      </c>
      <c r="B16" t="s" s="28">
        <v>20</v>
      </c>
      <c r="C16" s="23"/>
      <c r="D16" s="29"/>
      <c r="E16" s="30"/>
      <c r="F16" s="31">
        <f>'Detail'!H104</f>
        <v>0</v>
      </c>
    </row>
    <row r="17" ht="12.75" customHeight="1">
      <c r="A17" s="27">
        <v>4000</v>
      </c>
      <c r="B17" t="s" s="28">
        <v>21</v>
      </c>
      <c r="C17" s="23"/>
      <c r="D17" s="29"/>
      <c r="E17" s="30"/>
      <c r="F17" s="31">
        <f>'Detail'!H141</f>
        <v>0</v>
      </c>
    </row>
    <row r="18" ht="12.75" customHeight="1">
      <c r="A18" s="27">
        <v>5000</v>
      </c>
      <c r="B18" t="s" s="28">
        <v>22</v>
      </c>
      <c r="C18" s="23"/>
      <c r="D18" s="29"/>
      <c r="E18" s="30"/>
      <c r="F18" s="31">
        <f>'Detail'!H167</f>
        <v>0</v>
      </c>
    </row>
    <row r="19" ht="12.75" customHeight="1">
      <c r="A19" s="27">
        <v>6000</v>
      </c>
      <c r="B19" t="s" s="28">
        <v>23</v>
      </c>
      <c r="C19" s="23"/>
      <c r="D19" s="29"/>
      <c r="E19" s="30"/>
      <c r="F19" s="31">
        <f>'Detail'!H188</f>
        <v>0</v>
      </c>
    </row>
    <row r="20" ht="12.75" customHeight="1">
      <c r="A20" s="27">
        <v>7000</v>
      </c>
      <c r="B20" t="s" s="28">
        <v>24</v>
      </c>
      <c r="C20" s="23"/>
      <c r="D20" s="29"/>
      <c r="E20" s="30"/>
      <c r="F20" s="31">
        <f>'Detail'!H263</f>
        <v>0</v>
      </c>
    </row>
    <row r="21" ht="12.75" customHeight="1">
      <c r="A21" s="27">
        <v>8000</v>
      </c>
      <c r="B21" t="s" s="28">
        <v>25</v>
      </c>
      <c r="C21" s="23"/>
      <c r="D21" s="29"/>
      <c r="E21" s="30"/>
      <c r="F21" s="31">
        <f>'Detail'!H276</f>
        <v>0</v>
      </c>
    </row>
    <row r="22" ht="12.75" customHeight="1">
      <c r="A22" s="27">
        <v>9000</v>
      </c>
      <c r="B22" t="s" s="28">
        <v>26</v>
      </c>
      <c r="C22" s="23"/>
      <c r="D22" s="29"/>
      <c r="E22" s="30"/>
      <c r="F22" s="31">
        <f>'Detail'!H300</f>
        <v>0</v>
      </c>
    </row>
    <row r="23" ht="12.75" customHeight="1">
      <c r="A23" s="27">
        <v>10000</v>
      </c>
      <c r="B23" t="s" s="28">
        <v>27</v>
      </c>
      <c r="C23" s="23"/>
      <c r="D23" s="29"/>
      <c r="E23" s="30"/>
      <c r="F23" s="31">
        <f>'Detail'!H326</f>
        <v>0</v>
      </c>
    </row>
    <row r="24" ht="12.75" customHeight="1">
      <c r="A24" s="32"/>
      <c r="B24" s="33"/>
      <c r="C24" s="34"/>
      <c r="D24" s="35"/>
      <c r="E24" s="35"/>
      <c r="F24" s="36"/>
    </row>
    <row r="25" ht="12.75" customHeight="1">
      <c r="A25" s="37"/>
      <c r="B25" t="s" s="28">
        <v>28</v>
      </c>
      <c r="C25" s="23"/>
      <c r="D25" s="29"/>
      <c r="E25" s="30"/>
      <c r="F25" s="31">
        <f>SUM(F14:F23)</f>
        <v>0</v>
      </c>
    </row>
    <row r="26" ht="12.75" customHeight="1">
      <c r="A26" s="37"/>
      <c r="B26" t="s" s="28">
        <v>29</v>
      </c>
      <c r="C26" s="38">
        <f>'Detail'!D329</f>
        <v>0.1</v>
      </c>
      <c r="D26" s="29"/>
      <c r="E26" s="30"/>
      <c r="F26" s="31">
        <f>'Detail'!H329</f>
        <v>0</v>
      </c>
    </row>
    <row r="27" ht="12.75" customHeight="1">
      <c r="A27" s="37"/>
      <c r="B27" t="s" s="28">
        <v>30</v>
      </c>
      <c r="C27" s="38">
        <f>'Detail'!D330</f>
        <v>0</v>
      </c>
      <c r="D27" s="29"/>
      <c r="E27" s="30"/>
      <c r="F27" s="31">
        <f>'Detail'!H330</f>
        <v>0</v>
      </c>
    </row>
    <row r="28" ht="12.75" customHeight="1">
      <c r="A28" s="32"/>
      <c r="B28" s="33"/>
      <c r="C28" s="34"/>
      <c r="D28" s="35"/>
      <c r="E28" s="35"/>
      <c r="F28" s="36"/>
    </row>
    <row r="29" ht="12.75" customHeight="1">
      <c r="A29" s="37"/>
      <c r="B29" t="s" s="28">
        <v>31</v>
      </c>
      <c r="C29" s="23"/>
      <c r="D29" s="29"/>
      <c r="E29" s="24"/>
      <c r="F29" s="39">
        <f>F27+F26+F25</f>
        <v>0</v>
      </c>
    </row>
    <row r="30" ht="12.75" customHeight="1">
      <c r="A30" s="32"/>
      <c r="B30" s="33"/>
      <c r="C30" s="34"/>
      <c r="D30" s="35"/>
      <c r="E30" s="35"/>
      <c r="F30" s="36"/>
    </row>
    <row r="31" ht="12.75" customHeight="1">
      <c r="A31" s="40"/>
      <c r="B31" s="41"/>
      <c r="C31" s="42"/>
      <c r="D31" s="43"/>
      <c r="E31" s="43"/>
      <c r="F31" s="44"/>
    </row>
    <row r="32" ht="12.75" customHeight="1">
      <c r="A32" s="2"/>
      <c r="B32" s="45"/>
      <c r="C32" s="46"/>
      <c r="D32" s="6"/>
      <c r="E32" s="6"/>
      <c r="F32" s="6"/>
    </row>
    <row r="33" ht="12.75" customHeight="1">
      <c r="A33" s="2"/>
      <c r="B33" s="45"/>
      <c r="C33" s="46"/>
      <c r="D33" s="6"/>
      <c r="E33" s="6"/>
      <c r="F33" s="6"/>
    </row>
    <row r="34" ht="12.75" customHeight="1">
      <c r="A34" s="2"/>
      <c r="B34" t="s" s="8">
        <v>32</v>
      </c>
      <c r="C34" s="45"/>
      <c r="D34" s="45"/>
      <c r="E34" s="45"/>
      <c r="F34" s="6"/>
    </row>
  </sheetData>
  <pageMargins left="0.75" right="0.75" top="1" bottom="1" header="0.5" footer="0.5"/>
  <pageSetup firstPageNumber="1" fitToHeight="1" fitToWidth="1" scale="100" useFirstPageNumber="0" orientation="portrait" pageOrder="downThenOver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337"/>
  <sheetViews>
    <sheetView workbookViewId="0" showGridLines="0" defaultGridColor="1"/>
  </sheetViews>
  <sheetFormatPr defaultColWidth="11.5" defaultRowHeight="12.75" customHeight="1" outlineLevelRow="0" outlineLevelCol="0"/>
  <cols>
    <col min="1" max="1" width="1.85156" style="47" customWidth="1"/>
    <col min="2" max="2" width="8.35156" style="47" customWidth="1"/>
    <col min="3" max="3" width="61.1641" style="47" customWidth="1"/>
    <col min="4" max="4" width="8.35156" style="47" customWidth="1"/>
    <col min="5" max="5" width="11" style="47" customWidth="1"/>
    <col min="6" max="6" width="5" style="47" customWidth="1"/>
    <col min="7" max="7" width="10.6719" style="47" customWidth="1"/>
    <col min="8" max="8" width="18.5" style="47" customWidth="1"/>
    <col min="9" max="9" width="3.17188" style="47" customWidth="1"/>
    <col min="10" max="10" width="2.85156" style="47" customWidth="1"/>
    <col min="11" max="11" width="10.8516" style="47" customWidth="1"/>
    <col min="12" max="12" width="12.8516" style="47" customWidth="1"/>
    <col min="13" max="13" width="11.5" style="47" customWidth="1"/>
    <col min="14" max="14" width="11.5" style="47" customWidth="1"/>
    <col min="15" max="15" width="11.5" style="47" customWidth="1"/>
    <col min="16" max="256" width="11.5" style="47" customWidth="1"/>
  </cols>
  <sheetData>
    <row r="1" ht="12" customHeight="1">
      <c r="A1" s="2"/>
      <c r="B1" s="45"/>
      <c r="C1" s="48"/>
      <c r="D1" s="45"/>
      <c r="E1" s="45"/>
      <c r="F1" s="45"/>
      <c r="G1" s="48"/>
      <c r="H1" s="49"/>
      <c r="I1" s="50"/>
      <c r="J1" s="51"/>
      <c r="K1" t="s" s="52">
        <v>33</v>
      </c>
      <c r="L1" s="53"/>
      <c r="M1" s="54"/>
      <c r="N1" s="55"/>
      <c r="O1" t="s" s="10">
        <v>32</v>
      </c>
    </row>
    <row r="2" ht="16.15" customHeight="1">
      <c r="A2" s="2"/>
      <c r="B2" t="s" s="56">
        <v>34</v>
      </c>
      <c r="C2" s="45"/>
      <c r="D2" t="s" s="57">
        <v>35</v>
      </c>
      <c r="E2" s="58"/>
      <c r="F2" s="58"/>
      <c r="G2" s="45"/>
      <c r="H2" s="59"/>
      <c r="I2" s="60"/>
      <c r="J2" s="51"/>
      <c r="K2" t="s" s="52">
        <v>36</v>
      </c>
      <c r="L2" s="53"/>
      <c r="M2" s="54"/>
      <c r="N2" s="55"/>
      <c r="O2" s="2"/>
    </row>
    <row r="3" ht="16.15" customHeight="1">
      <c r="A3" s="2"/>
      <c r="B3" t="s" s="56">
        <v>37</v>
      </c>
      <c r="C3" s="45"/>
      <c r="D3" s="61"/>
      <c r="E3" s="58"/>
      <c r="F3" s="58"/>
      <c r="G3" s="45"/>
      <c r="H3" t="s" s="62">
        <v>32</v>
      </c>
      <c r="I3" s="60"/>
      <c r="J3" s="51"/>
      <c r="K3" t="s" s="63">
        <v>38</v>
      </c>
      <c r="L3" s="64"/>
      <c r="M3" s="65">
        <f>$H$328</f>
        <v>0</v>
      </c>
      <c r="N3" s="55"/>
      <c r="O3" s="2"/>
    </row>
    <row r="4" ht="16.15" customHeight="1">
      <c r="A4" s="2"/>
      <c r="B4" s="66"/>
      <c r="C4" s="45"/>
      <c r="D4" s="61"/>
      <c r="E4" s="58"/>
      <c r="F4" s="58"/>
      <c r="G4" s="45"/>
      <c r="H4" s="59"/>
      <c r="I4" s="60"/>
      <c r="J4" s="51"/>
      <c r="K4" t="s" s="67">
        <v>29</v>
      </c>
      <c r="L4" s="68"/>
      <c r="M4" s="69">
        <f>$H$329</f>
        <v>0</v>
      </c>
      <c r="N4" s="70"/>
      <c r="O4" s="2"/>
    </row>
    <row r="5" ht="16.15" customHeight="1">
      <c r="A5" s="2"/>
      <c r="B5" t="s" s="8">
        <v>3</v>
      </c>
      <c r="C5" s="45"/>
      <c r="D5" t="s" s="57">
        <v>35</v>
      </c>
      <c r="E5" t="s" s="71">
        <v>39</v>
      </c>
      <c r="F5" s="72"/>
      <c r="G5" s="45"/>
      <c r="H5" t="s" s="62">
        <v>5</v>
      </c>
      <c r="I5" s="60"/>
      <c r="J5" s="51"/>
      <c r="K5" s="73"/>
      <c r="L5" s="74"/>
      <c r="M5" s="69"/>
      <c r="N5" s="55"/>
      <c r="O5" s="2"/>
    </row>
    <row r="6" ht="16.15" customHeight="1">
      <c r="A6" s="2"/>
      <c r="B6" t="s" s="8">
        <v>40</v>
      </c>
      <c r="C6" s="45"/>
      <c r="D6" s="61"/>
      <c r="E6" t="s" s="71">
        <v>41</v>
      </c>
      <c r="F6" s="75"/>
      <c r="G6" s="72"/>
      <c r="H6" t="s" s="62">
        <v>8</v>
      </c>
      <c r="I6" s="60"/>
      <c r="J6" s="51"/>
      <c r="K6" t="s" s="76">
        <v>31</v>
      </c>
      <c r="L6" s="37"/>
      <c r="M6" s="65">
        <f>$H$331</f>
        <v>0</v>
      </c>
      <c r="N6" s="70">
        <f>M3+M4+M5</f>
        <v>0</v>
      </c>
      <c r="O6" s="2"/>
    </row>
    <row r="7" ht="12" customHeight="1">
      <c r="A7" s="2"/>
      <c r="B7" t="s" s="77">
        <v>6</v>
      </c>
      <c r="C7" s="66"/>
      <c r="D7" s="61"/>
      <c r="E7" t="s" s="71">
        <v>42</v>
      </c>
      <c r="F7" s="75"/>
      <c r="G7" s="72"/>
      <c r="H7" t="s" s="62">
        <v>43</v>
      </c>
      <c r="I7" s="60"/>
      <c r="J7" s="55"/>
      <c r="K7" s="41"/>
      <c r="L7" s="40"/>
      <c r="M7" s="40"/>
      <c r="N7" s="2"/>
      <c r="O7" s="2"/>
    </row>
    <row r="8" ht="12" customHeight="1">
      <c r="A8" s="2"/>
      <c r="B8" t="s" s="13">
        <v>11</v>
      </c>
      <c r="C8" s="15"/>
      <c r="D8" s="61"/>
      <c r="E8" t="s" s="71">
        <v>44</v>
      </c>
      <c r="F8" s="75"/>
      <c r="G8" s="72"/>
      <c r="H8" t="s" s="62">
        <v>8</v>
      </c>
      <c r="I8" s="60"/>
      <c r="J8" s="55"/>
      <c r="K8" s="45"/>
      <c r="L8" s="2"/>
      <c r="M8" s="2"/>
      <c r="N8" s="2"/>
      <c r="O8" s="2"/>
    </row>
    <row r="9" ht="14.2" customHeight="1">
      <c r="A9" s="2"/>
      <c r="B9" s="45"/>
      <c r="C9" s="45"/>
      <c r="D9" s="61"/>
      <c r="E9" t="s" s="71">
        <v>45</v>
      </c>
      <c r="F9" s="75"/>
      <c r="G9" s="72"/>
      <c r="H9" t="s" s="62">
        <v>8</v>
      </c>
      <c r="I9" s="60"/>
      <c r="J9" s="55"/>
      <c r="K9" s="45"/>
      <c r="L9" s="2"/>
      <c r="M9" s="2"/>
      <c r="N9" s="2"/>
      <c r="O9" s="2"/>
    </row>
    <row r="10" ht="16.15" customHeight="1">
      <c r="A10" s="2"/>
      <c r="B10" s="15"/>
      <c r="C10" s="15"/>
      <c r="D10" s="61"/>
      <c r="E10" t="s" s="71">
        <v>46</v>
      </c>
      <c r="F10" s="75"/>
      <c r="G10" s="72"/>
      <c r="H10" t="s" s="62">
        <v>8</v>
      </c>
      <c r="I10" s="60"/>
      <c r="J10" s="55"/>
      <c r="K10" s="78"/>
      <c r="L10" s="2"/>
      <c r="M10" s="79"/>
      <c r="N10" s="2"/>
      <c r="O10" s="2"/>
    </row>
    <row r="11" ht="12" customHeight="1">
      <c r="A11" s="2"/>
      <c r="B11" s="15"/>
      <c r="C11" s="15"/>
      <c r="D11" s="61"/>
      <c r="E11" s="75"/>
      <c r="F11" s="75"/>
      <c r="G11" s="72"/>
      <c r="H11" s="59"/>
      <c r="I11" s="60"/>
      <c r="J11" s="55"/>
      <c r="K11" s="45"/>
      <c r="L11" s="2"/>
      <c r="M11" s="2"/>
      <c r="N11" s="2"/>
      <c r="O11" s="2"/>
    </row>
    <row r="12" ht="12.95" customHeight="1">
      <c r="A12" s="2"/>
      <c r="B12" s="80"/>
      <c r="C12" s="80"/>
      <c r="D12" s="80"/>
      <c r="E12" s="80"/>
      <c r="F12" s="80"/>
      <c r="G12" s="80"/>
      <c r="H12" s="81"/>
      <c r="I12" s="60"/>
      <c r="J12" s="55"/>
      <c r="K12" s="82"/>
      <c r="L12" s="16"/>
      <c r="M12" s="16"/>
      <c r="N12" s="2"/>
      <c r="O12" s="2"/>
    </row>
    <row r="13" ht="13.5" customHeight="1">
      <c r="A13" s="2"/>
      <c r="B13" s="83"/>
      <c r="C13" s="84"/>
      <c r="D13" s="85"/>
      <c r="E13" s="86"/>
      <c r="F13" s="86"/>
      <c r="G13" s="86"/>
      <c r="H13" s="87"/>
      <c r="I13" s="88"/>
      <c r="J13" s="51"/>
      <c r="K13" s="89"/>
      <c r="L13" s="90"/>
      <c r="M13" s="90"/>
      <c r="N13" s="55"/>
      <c r="O13" s="2"/>
    </row>
    <row r="14" ht="30.95" customHeight="1">
      <c r="A14" s="91"/>
      <c r="B14" s="92"/>
      <c r="C14" t="s" s="93">
        <v>47</v>
      </c>
      <c r="D14" t="s" s="94">
        <v>48</v>
      </c>
      <c r="E14" t="s" s="93">
        <v>49</v>
      </c>
      <c r="F14" t="s" s="93">
        <v>50</v>
      </c>
      <c r="G14" t="s" s="94">
        <v>51</v>
      </c>
      <c r="H14" t="s" s="95">
        <v>52</v>
      </c>
      <c r="I14" s="96"/>
      <c r="J14" s="97"/>
      <c r="K14" s="98"/>
      <c r="L14" s="99"/>
      <c r="M14" s="100"/>
      <c r="N14" s="55"/>
      <c r="O14" s="2"/>
    </row>
    <row r="15" ht="16.15" customHeight="1">
      <c r="A15" s="91"/>
      <c r="B15" s="101"/>
      <c r="C15" s="102"/>
      <c r="D15" s="69"/>
      <c r="E15" s="103"/>
      <c r="F15" s="103"/>
      <c r="G15" s="104"/>
      <c r="H15" s="105"/>
      <c r="I15" s="106"/>
      <c r="J15" s="51"/>
      <c r="K15" s="107"/>
      <c r="L15" s="2"/>
      <c r="M15" s="108"/>
      <c r="N15" s="55"/>
      <c r="O15" s="2"/>
    </row>
    <row r="16" ht="24" customHeight="1">
      <c r="A16" s="91"/>
      <c r="B16" s="109">
        <v>1000</v>
      </c>
      <c r="C16" t="s" s="110">
        <v>53</v>
      </c>
      <c r="D16" s="111"/>
      <c r="E16" s="111"/>
      <c r="F16" s="111"/>
      <c r="G16" s="111"/>
      <c r="H16" s="112">
        <f>SUM(H17:H26)</f>
        <v>0</v>
      </c>
      <c r="I16" s="106"/>
      <c r="J16" s="51"/>
      <c r="K16" s="113"/>
      <c r="L16" s="2"/>
      <c r="M16" s="108"/>
      <c r="N16" s="55"/>
      <c r="O16" s="2"/>
    </row>
    <row r="17" ht="12" customHeight="1">
      <c r="A17" s="91"/>
      <c r="B17" s="114">
        <v>1010</v>
      </c>
      <c r="C17" t="s" s="115">
        <v>54</v>
      </c>
      <c r="D17" s="116">
        <v>1</v>
      </c>
      <c r="E17" t="s" s="115">
        <v>55</v>
      </c>
      <c r="F17" s="117"/>
      <c r="G17" s="116">
        <v>1500</v>
      </c>
      <c r="H17" s="118">
        <v>0</v>
      </c>
      <c r="I17" s="106"/>
      <c r="J17" s="51"/>
      <c r="K17" s="113"/>
      <c r="L17" s="2"/>
      <c r="M17" s="108"/>
      <c r="N17" s="55"/>
      <c r="O17" s="2"/>
    </row>
    <row r="18" ht="12" customHeight="1">
      <c r="A18" s="91"/>
      <c r="B18" s="114">
        <v>1020</v>
      </c>
      <c r="C18" t="s" s="115">
        <v>56</v>
      </c>
      <c r="D18" s="116">
        <v>1</v>
      </c>
      <c r="E18" t="s" s="115">
        <v>55</v>
      </c>
      <c r="F18" s="117"/>
      <c r="G18" s="116">
        <v>1500</v>
      </c>
      <c r="H18" s="118">
        <v>0</v>
      </c>
      <c r="I18" s="106"/>
      <c r="J18" s="51"/>
      <c r="K18" s="113"/>
      <c r="L18" s="2"/>
      <c r="M18" s="108"/>
      <c r="N18" s="55"/>
      <c r="O18" s="2"/>
    </row>
    <row r="19" ht="12" customHeight="1">
      <c r="A19" s="91"/>
      <c r="B19" s="114">
        <v>1030</v>
      </c>
      <c r="C19" t="s" s="115">
        <v>57</v>
      </c>
      <c r="D19" s="116">
        <v>1</v>
      </c>
      <c r="E19" t="s" s="115">
        <v>55</v>
      </c>
      <c r="F19" s="117"/>
      <c r="G19" s="116">
        <v>500</v>
      </c>
      <c r="H19" s="118">
        <v>0</v>
      </c>
      <c r="I19" s="106"/>
      <c r="J19" s="51"/>
      <c r="K19" s="113"/>
      <c r="L19" s="2"/>
      <c r="M19" s="108"/>
      <c r="N19" s="55"/>
      <c r="O19" s="2"/>
    </row>
    <row r="20" ht="12" customHeight="1">
      <c r="A20" s="91"/>
      <c r="B20" s="114">
        <v>1040</v>
      </c>
      <c r="C20" t="s" s="115">
        <v>58</v>
      </c>
      <c r="D20" s="116">
        <v>0</v>
      </c>
      <c r="E20" t="s" s="115">
        <v>59</v>
      </c>
      <c r="F20" s="117"/>
      <c r="G20" s="116">
        <v>750</v>
      </c>
      <c r="H20" s="118">
        <f>D20*G20</f>
        <v>0</v>
      </c>
      <c r="I20" s="106"/>
      <c r="J20" s="51"/>
      <c r="K20" s="113"/>
      <c r="L20" s="2"/>
      <c r="M20" s="108"/>
      <c r="N20" s="55"/>
      <c r="O20" s="2"/>
    </row>
    <row r="21" ht="12" customHeight="1">
      <c r="A21" s="91"/>
      <c r="B21" s="114">
        <v>1050</v>
      </c>
      <c r="C21" t="s" s="115">
        <v>60</v>
      </c>
      <c r="D21" s="116">
        <v>0</v>
      </c>
      <c r="E21" t="s" s="115">
        <v>59</v>
      </c>
      <c r="F21" s="117"/>
      <c r="G21" s="116">
        <v>0</v>
      </c>
      <c r="H21" s="118">
        <f>D21*G21</f>
        <v>0</v>
      </c>
      <c r="I21" s="106"/>
      <c r="J21" s="51"/>
      <c r="K21" s="113"/>
      <c r="L21" s="2"/>
      <c r="M21" s="108"/>
      <c r="N21" s="55"/>
      <c r="O21" s="2"/>
    </row>
    <row r="22" ht="12" customHeight="1">
      <c r="A22" s="91"/>
      <c r="B22" s="114">
        <v>1060</v>
      </c>
      <c r="C22" t="s" s="115">
        <v>61</v>
      </c>
      <c r="D22" s="116">
        <v>1</v>
      </c>
      <c r="E22" t="s" s="115">
        <v>5</v>
      </c>
      <c r="F22" s="117"/>
      <c r="G22" s="116">
        <v>2000</v>
      </c>
      <c r="H22" s="118">
        <v>0</v>
      </c>
      <c r="I22" s="106"/>
      <c r="J22" s="51"/>
      <c r="K22" s="113"/>
      <c r="L22" s="2"/>
      <c r="M22" s="108"/>
      <c r="N22" s="55"/>
      <c r="O22" s="2"/>
    </row>
    <row r="23" ht="12" customHeight="1">
      <c r="A23" s="91"/>
      <c r="B23" s="114">
        <v>1070</v>
      </c>
      <c r="C23" t="s" s="115">
        <v>62</v>
      </c>
      <c r="D23" s="116">
        <v>0</v>
      </c>
      <c r="E23" t="s" s="115">
        <v>59</v>
      </c>
      <c r="F23" s="117"/>
      <c r="G23" s="116">
        <v>200</v>
      </c>
      <c r="H23" s="118">
        <f>D23*G23</f>
        <v>0</v>
      </c>
      <c r="I23" s="106"/>
      <c r="J23" s="51"/>
      <c r="K23" s="119"/>
      <c r="L23" s="3"/>
      <c r="M23" s="120"/>
      <c r="N23" s="55"/>
      <c r="O23" s="2"/>
    </row>
    <row r="24" ht="14.1" customHeight="1">
      <c r="A24" s="91"/>
      <c r="B24" s="114">
        <v>1089</v>
      </c>
      <c r="C24" t="s" s="115">
        <v>63</v>
      </c>
      <c r="D24" s="117"/>
      <c r="E24" t="s" s="121">
        <v>64</v>
      </c>
      <c r="F24" s="122"/>
      <c r="G24" s="123">
        <v>0</v>
      </c>
      <c r="H24" s="124">
        <v>0</v>
      </c>
      <c r="I24" s="106"/>
      <c r="J24" s="51"/>
      <c r="K24" s="113"/>
      <c r="L24" s="45"/>
      <c r="M24" s="125"/>
      <c r="N24" s="55"/>
      <c r="O24" s="2"/>
    </row>
    <row r="25" ht="12" customHeight="1">
      <c r="A25" s="91"/>
      <c r="B25" s="114">
        <v>1099</v>
      </c>
      <c r="C25" t="s" s="126">
        <v>65</v>
      </c>
      <c r="D25" s="123">
        <v>0</v>
      </c>
      <c r="E25" t="s" s="115">
        <v>66</v>
      </c>
      <c r="F25" s="117"/>
      <c r="G25" s="127">
        <f t="shared" si="8" ref="G25:G138">$K$33</f>
        <v>0</v>
      </c>
      <c r="H25" s="124">
        <f>D25*G25</f>
        <v>0</v>
      </c>
      <c r="I25" s="96"/>
      <c r="J25" s="128"/>
      <c r="K25" s="113"/>
      <c r="L25" s="2"/>
      <c r="M25" s="108"/>
      <c r="N25" s="55"/>
      <c r="O25" s="2"/>
    </row>
    <row r="26" ht="12" customHeight="1">
      <c r="A26" s="91"/>
      <c r="B26" s="114">
        <v>1099</v>
      </c>
      <c r="C26" t="s" s="126">
        <v>67</v>
      </c>
      <c r="D26" s="123">
        <v>0</v>
      </c>
      <c r="E26" t="s" s="126">
        <v>68</v>
      </c>
      <c r="F26" s="129"/>
      <c r="G26" s="130">
        <f t="shared" si="10" ref="G26:G139">$K$34</f>
        <v>0</v>
      </c>
      <c r="H26" s="124">
        <f>D26*G26</f>
        <v>0</v>
      </c>
      <c r="I26" s="106"/>
      <c r="J26" s="51"/>
      <c r="K26" s="113"/>
      <c r="L26" s="2"/>
      <c r="M26" s="108"/>
      <c r="N26" s="55"/>
      <c r="O26" s="2"/>
    </row>
    <row r="27" ht="12" customHeight="1">
      <c r="A27" s="91"/>
      <c r="B27" s="131"/>
      <c r="C27" s="117"/>
      <c r="D27" s="117"/>
      <c r="E27" s="117"/>
      <c r="F27" s="117"/>
      <c r="G27" s="117"/>
      <c r="H27" s="132"/>
      <c r="I27" s="106"/>
      <c r="J27" s="51"/>
      <c r="K27" s="113"/>
      <c r="L27" s="2"/>
      <c r="M27" s="108"/>
      <c r="N27" s="55"/>
      <c r="O27" s="2"/>
    </row>
    <row r="28" ht="12" customHeight="1">
      <c r="A28" s="91"/>
      <c r="B28" s="114">
        <v>1100</v>
      </c>
      <c r="C28" t="s" s="115">
        <v>69</v>
      </c>
      <c r="D28" s="117"/>
      <c r="E28" s="117"/>
      <c r="F28" s="117"/>
      <c r="G28" s="117"/>
      <c r="H28" s="132">
        <f>SUM(H29:H33)</f>
        <v>0</v>
      </c>
      <c r="I28" s="106"/>
      <c r="J28" s="51"/>
      <c r="K28" s="107"/>
      <c r="L28" s="2"/>
      <c r="M28" s="108"/>
      <c r="N28" s="55"/>
      <c r="O28" s="2"/>
    </row>
    <row r="29" ht="12" customHeight="1">
      <c r="A29" s="91"/>
      <c r="B29" s="114">
        <v>1110</v>
      </c>
      <c r="C29" t="s" s="115">
        <v>70</v>
      </c>
      <c r="D29" s="116">
        <v>0</v>
      </c>
      <c r="E29" t="s" s="115">
        <v>71</v>
      </c>
      <c r="F29" s="117"/>
      <c r="G29" s="116">
        <v>150</v>
      </c>
      <c r="H29" s="124">
        <f>D29*G29</f>
        <v>0</v>
      </c>
      <c r="I29" s="106"/>
      <c r="J29" s="51"/>
      <c r="K29" s="133"/>
      <c r="L29" s="2"/>
      <c r="M29" s="108"/>
      <c r="N29" s="55"/>
      <c r="O29" s="2"/>
    </row>
    <row r="30" ht="12" customHeight="1">
      <c r="A30" s="91"/>
      <c r="B30" s="114">
        <v>1120</v>
      </c>
      <c r="C30" t="s" s="115">
        <v>72</v>
      </c>
      <c r="D30" s="116">
        <v>0</v>
      </c>
      <c r="E30" t="s" s="115">
        <v>71</v>
      </c>
      <c r="F30" s="117"/>
      <c r="G30" s="116">
        <v>100</v>
      </c>
      <c r="H30" s="124">
        <f>D30*G30</f>
        <v>0</v>
      </c>
      <c r="I30" s="106"/>
      <c r="J30" s="51"/>
      <c r="K30" s="134"/>
      <c r="L30" s="2"/>
      <c r="M30" s="108"/>
      <c r="N30" s="55"/>
      <c r="O30" s="2"/>
    </row>
    <row r="31" ht="12" customHeight="1">
      <c r="A31" s="91"/>
      <c r="B31" s="114">
        <v>1130</v>
      </c>
      <c r="C31" t="s" s="115">
        <v>73</v>
      </c>
      <c r="D31" s="116">
        <v>0</v>
      </c>
      <c r="E31" t="s" s="115">
        <v>71</v>
      </c>
      <c r="F31" s="117"/>
      <c r="G31" s="123">
        <v>750</v>
      </c>
      <c r="H31" s="124">
        <f>D31*G31</f>
        <v>0</v>
      </c>
      <c r="I31" s="106"/>
      <c r="J31" s="51"/>
      <c r="K31" s="135"/>
      <c r="L31" s="2"/>
      <c r="M31" s="108"/>
      <c r="N31" s="55"/>
      <c r="O31" s="2"/>
    </row>
    <row r="32" ht="12" customHeight="1">
      <c r="A32" s="91"/>
      <c r="B32" s="114">
        <v>1140</v>
      </c>
      <c r="C32" t="s" s="115">
        <v>74</v>
      </c>
      <c r="D32" s="116">
        <v>0</v>
      </c>
      <c r="E32" t="s" s="115">
        <v>71</v>
      </c>
      <c r="F32" s="117"/>
      <c r="G32" s="123">
        <v>4500</v>
      </c>
      <c r="H32" s="124">
        <f>D32*G32</f>
        <v>0</v>
      </c>
      <c r="I32" s="106"/>
      <c r="J32" s="51"/>
      <c r="K32" s="135"/>
      <c r="L32" s="2"/>
      <c r="M32" s="108"/>
      <c r="N32" s="55"/>
      <c r="O32" s="2"/>
    </row>
    <row r="33" ht="12" customHeight="1">
      <c r="A33" s="91"/>
      <c r="B33" s="114">
        <v>1190</v>
      </c>
      <c r="C33" t="s" s="115">
        <v>75</v>
      </c>
      <c r="D33" s="116">
        <v>0</v>
      </c>
      <c r="E33" t="s" s="115">
        <v>71</v>
      </c>
      <c r="F33" s="117"/>
      <c r="G33" s="123">
        <v>300</v>
      </c>
      <c r="H33" s="124">
        <f>D33*G33</f>
        <v>0</v>
      </c>
      <c r="I33" s="106"/>
      <c r="J33" s="51"/>
      <c r="K33" s="136"/>
      <c r="L33" s="2"/>
      <c r="M33" s="108"/>
      <c r="N33" s="55"/>
      <c r="O33" s="2"/>
    </row>
    <row r="34" ht="12" customHeight="1">
      <c r="A34" s="91"/>
      <c r="B34" s="131"/>
      <c r="C34" s="117"/>
      <c r="D34" s="117"/>
      <c r="E34" s="122"/>
      <c r="F34" s="122"/>
      <c r="G34" s="123"/>
      <c r="H34" s="124"/>
      <c r="I34" s="106"/>
      <c r="J34" s="51"/>
      <c r="K34" s="137"/>
      <c r="L34" s="16"/>
      <c r="M34" s="138"/>
      <c r="N34" s="55"/>
      <c r="O34" s="2"/>
    </row>
    <row r="35" ht="12" customHeight="1">
      <c r="A35" s="91"/>
      <c r="B35" s="139">
        <v>1200</v>
      </c>
      <c r="C35" t="s" s="126">
        <v>76</v>
      </c>
      <c r="D35" s="140"/>
      <c r="E35" s="141"/>
      <c r="F35" s="141"/>
      <c r="G35" s="140"/>
      <c r="H35" s="142">
        <f>SUM(H36:H45)</f>
        <v>0</v>
      </c>
      <c r="I35" s="106"/>
      <c r="J35" s="55"/>
      <c r="K35" s="143"/>
      <c r="L35" s="40"/>
      <c r="M35" s="40"/>
      <c r="N35" s="2"/>
      <c r="O35" s="2"/>
    </row>
    <row r="36" ht="12.95" customHeight="1">
      <c r="A36" s="91"/>
      <c r="B36" s="114">
        <v>1210</v>
      </c>
      <c r="C36" t="s" s="115">
        <v>77</v>
      </c>
      <c r="D36" s="116">
        <v>0</v>
      </c>
      <c r="E36" t="s" s="115">
        <v>71</v>
      </c>
      <c r="F36" s="117"/>
      <c r="G36" s="123">
        <v>0</v>
      </c>
      <c r="H36" s="124">
        <f>D36*G36</f>
        <v>0</v>
      </c>
      <c r="I36" s="144"/>
      <c r="J36" s="55"/>
      <c r="K36" s="145"/>
      <c r="L36" s="2"/>
      <c r="M36" s="2"/>
      <c r="N36" s="2"/>
      <c r="O36" s="2"/>
    </row>
    <row r="37" ht="12" customHeight="1">
      <c r="A37" s="91"/>
      <c r="B37" s="114">
        <v>1220</v>
      </c>
      <c r="C37" t="s" s="115">
        <v>78</v>
      </c>
      <c r="D37" s="117"/>
      <c r="E37" s="117"/>
      <c r="F37" s="117"/>
      <c r="G37" s="123"/>
      <c r="H37" s="124"/>
      <c r="I37" s="144"/>
      <c r="J37" s="55"/>
      <c r="K37" s="45"/>
      <c r="L37" s="2"/>
      <c r="M37" s="2"/>
      <c r="N37" s="2"/>
      <c r="O37" s="2"/>
    </row>
    <row r="38" ht="12" customHeight="1">
      <c r="A38" s="91"/>
      <c r="B38" s="114">
        <v>1221</v>
      </c>
      <c r="C38" t="s" s="115">
        <v>79</v>
      </c>
      <c r="D38" s="116">
        <v>0</v>
      </c>
      <c r="E38" t="s" s="115">
        <v>59</v>
      </c>
      <c r="F38" s="117"/>
      <c r="G38" s="123">
        <v>125</v>
      </c>
      <c r="H38" s="124">
        <f>D38*G38</f>
        <v>0</v>
      </c>
      <c r="I38" s="144"/>
      <c r="J38" s="55"/>
      <c r="K38" s="45"/>
      <c r="L38" s="2"/>
      <c r="M38" s="146"/>
      <c r="N38" s="2"/>
      <c r="O38" s="2"/>
    </row>
    <row r="39" ht="12" customHeight="1">
      <c r="A39" s="91"/>
      <c r="B39" s="114">
        <v>1222</v>
      </c>
      <c r="C39" t="s" s="115">
        <v>80</v>
      </c>
      <c r="D39" s="116">
        <v>0</v>
      </c>
      <c r="E39" t="s" s="115">
        <v>59</v>
      </c>
      <c r="F39" s="117"/>
      <c r="G39" s="123">
        <v>100</v>
      </c>
      <c r="H39" s="124">
        <f>D39*G39</f>
        <v>0</v>
      </c>
      <c r="I39" s="144"/>
      <c r="J39" s="55"/>
      <c r="K39" s="45"/>
      <c r="L39" s="2"/>
      <c r="M39" s="2"/>
      <c r="N39" s="2"/>
      <c r="O39" s="2"/>
    </row>
    <row r="40" ht="12" customHeight="1">
      <c r="A40" s="91"/>
      <c r="B40" s="114">
        <v>1230</v>
      </c>
      <c r="C40" t="s" s="115">
        <v>81</v>
      </c>
      <c r="D40" s="116">
        <v>0</v>
      </c>
      <c r="E40" t="s" s="115">
        <v>59</v>
      </c>
      <c r="F40" s="117"/>
      <c r="G40" s="123">
        <v>0</v>
      </c>
      <c r="H40" s="124">
        <f>D40*G40</f>
        <v>0</v>
      </c>
      <c r="I40" s="144"/>
      <c r="J40" s="55"/>
      <c r="K40" s="45"/>
      <c r="L40" s="2"/>
      <c r="M40" s="2"/>
      <c r="N40" s="2"/>
      <c r="O40" s="2"/>
    </row>
    <row r="41" ht="12" customHeight="1">
      <c r="A41" s="91"/>
      <c r="B41" t="s" s="147">
        <v>82</v>
      </c>
      <c r="C41" s="117"/>
      <c r="D41" s="116">
        <v>0</v>
      </c>
      <c r="E41" t="s" s="115">
        <v>71</v>
      </c>
      <c r="F41" s="117"/>
      <c r="G41" s="123">
        <v>0</v>
      </c>
      <c r="H41" s="124">
        <f>D41*G41</f>
        <v>0</v>
      </c>
      <c r="I41" s="144"/>
      <c r="J41" s="55"/>
      <c r="K41" s="45"/>
      <c r="L41" s="2"/>
      <c r="M41" s="2"/>
      <c r="N41" s="2"/>
      <c r="O41" s="2"/>
    </row>
    <row r="42" ht="12" customHeight="1">
      <c r="A42" s="91"/>
      <c r="B42" s="114">
        <v>1250</v>
      </c>
      <c r="C42" t="s" s="115">
        <v>25</v>
      </c>
      <c r="D42" s="116">
        <v>1</v>
      </c>
      <c r="E42" t="s" s="115">
        <v>71</v>
      </c>
      <c r="F42" s="117"/>
      <c r="G42" s="123">
        <v>300</v>
      </c>
      <c r="H42" s="124">
        <v>0</v>
      </c>
      <c r="I42" s="144"/>
      <c r="J42" s="55"/>
      <c r="K42" s="45"/>
      <c r="L42" s="2"/>
      <c r="M42" s="2"/>
      <c r="N42" s="2"/>
      <c r="O42" s="2"/>
    </row>
    <row r="43" ht="12" customHeight="1">
      <c r="A43" s="91"/>
      <c r="B43" s="114">
        <v>1260</v>
      </c>
      <c r="C43" t="s" s="115">
        <v>83</v>
      </c>
      <c r="D43" s="116">
        <v>1</v>
      </c>
      <c r="E43" t="s" s="115">
        <v>71</v>
      </c>
      <c r="F43" s="117"/>
      <c r="G43" s="123">
        <v>200</v>
      </c>
      <c r="H43" s="124">
        <v>0</v>
      </c>
      <c r="I43" s="144"/>
      <c r="J43" s="55"/>
      <c r="K43" s="45"/>
      <c r="L43" s="2"/>
      <c r="M43" s="2"/>
      <c r="N43" s="2"/>
      <c r="O43" s="2"/>
    </row>
    <row r="44" ht="12" customHeight="1">
      <c r="A44" s="91"/>
      <c r="B44" s="114">
        <v>1270</v>
      </c>
      <c r="C44" t="s" s="115">
        <v>84</v>
      </c>
      <c r="D44" s="116">
        <v>0</v>
      </c>
      <c r="E44" t="s" s="115">
        <v>71</v>
      </c>
      <c r="F44" s="117"/>
      <c r="G44" s="123">
        <v>700</v>
      </c>
      <c r="H44" s="124">
        <v>0</v>
      </c>
      <c r="I44" s="144"/>
      <c r="J44" s="55"/>
      <c r="K44" s="45"/>
      <c r="L44" s="2"/>
      <c r="M44" s="2"/>
      <c r="N44" s="2"/>
      <c r="O44" s="2"/>
    </row>
    <row r="45" ht="12" customHeight="1">
      <c r="A45" s="91"/>
      <c r="B45" s="148">
        <v>1290</v>
      </c>
      <c r="C45" t="s" s="149">
        <v>85</v>
      </c>
      <c r="D45" s="150">
        <v>0</v>
      </c>
      <c r="E45" t="s" s="149">
        <v>71</v>
      </c>
      <c r="F45" s="151"/>
      <c r="G45" s="152">
        <v>300</v>
      </c>
      <c r="H45" s="153">
        <f>D45*G45</f>
        <v>0</v>
      </c>
      <c r="I45" s="144"/>
      <c r="J45" s="55"/>
      <c r="K45" s="45"/>
      <c r="L45" s="2"/>
      <c r="M45" s="2"/>
      <c r="N45" s="2"/>
      <c r="O45" s="2"/>
    </row>
    <row r="46" ht="16.15" customHeight="1">
      <c r="A46" s="91"/>
      <c r="B46" s="154"/>
      <c r="C46" s="155"/>
      <c r="D46" s="34"/>
      <c r="E46" s="156"/>
      <c r="F46" s="156"/>
      <c r="G46" s="35"/>
      <c r="H46" s="157"/>
      <c r="I46" s="144"/>
      <c r="J46" s="55"/>
      <c r="K46" s="45"/>
      <c r="L46" s="2"/>
      <c r="M46" s="2"/>
      <c r="N46" s="2"/>
      <c r="O46" s="2"/>
    </row>
    <row r="47" ht="12" customHeight="1">
      <c r="A47" s="91"/>
      <c r="B47" s="158"/>
      <c r="C47" t="s" s="159">
        <v>86</v>
      </c>
      <c r="D47" s="160"/>
      <c r="E47" s="161"/>
      <c r="F47" s="161"/>
      <c r="G47" s="162"/>
      <c r="H47" s="163">
        <f>SUM(H16:H45)/2</f>
        <v>0</v>
      </c>
      <c r="I47" s="144"/>
      <c r="J47" s="55"/>
      <c r="K47" s="45"/>
      <c r="L47" s="2"/>
      <c r="M47" s="2"/>
      <c r="N47" s="2"/>
      <c r="O47" s="2"/>
    </row>
    <row r="48" ht="12" customHeight="1">
      <c r="A48" s="2"/>
      <c r="B48" s="164"/>
      <c r="C48" s="165"/>
      <c r="D48" s="166"/>
      <c r="E48" s="167"/>
      <c r="F48" s="167"/>
      <c r="G48" s="168"/>
      <c r="H48" s="169"/>
      <c r="I48" s="60"/>
      <c r="J48" s="55"/>
      <c r="K48" s="45"/>
      <c r="L48" s="2"/>
      <c r="M48" s="2"/>
      <c r="N48" s="2"/>
      <c r="O48" s="2"/>
    </row>
    <row r="49" ht="12.95" customHeight="1">
      <c r="A49" s="2"/>
      <c r="B49" s="170"/>
      <c r="C49" s="171"/>
      <c r="D49" s="172"/>
      <c r="E49" s="173"/>
      <c r="F49" s="173"/>
      <c r="G49" s="86"/>
      <c r="H49" s="87"/>
      <c r="I49" s="60"/>
      <c r="J49" s="55"/>
      <c r="K49" s="45"/>
      <c r="L49" s="2"/>
      <c r="M49" s="2"/>
      <c r="N49" s="2"/>
      <c r="O49" s="2"/>
    </row>
    <row r="50" ht="30" customHeight="1">
      <c r="A50" s="91"/>
      <c r="B50" s="174"/>
      <c r="C50" t="s" s="175">
        <v>87</v>
      </c>
      <c r="D50" t="s" s="176">
        <v>48</v>
      </c>
      <c r="E50" t="s" s="175">
        <v>49</v>
      </c>
      <c r="F50" t="s" s="175">
        <v>50</v>
      </c>
      <c r="G50" t="s" s="176">
        <v>51</v>
      </c>
      <c r="H50" t="s" s="177">
        <v>52</v>
      </c>
      <c r="I50" s="144"/>
      <c r="J50" s="55"/>
      <c r="K50" s="45"/>
      <c r="L50" s="2"/>
      <c r="M50" s="2"/>
      <c r="N50" s="2"/>
      <c r="O50" s="2"/>
    </row>
    <row r="51" ht="16.15" customHeight="1">
      <c r="A51" s="91"/>
      <c r="B51" s="101"/>
      <c r="C51" s="178"/>
      <c r="D51" s="69"/>
      <c r="E51" s="103"/>
      <c r="F51" s="103"/>
      <c r="G51" s="179"/>
      <c r="H51" s="180"/>
      <c r="I51" s="144"/>
      <c r="J51" s="55"/>
      <c r="K51" s="45"/>
      <c r="L51" s="2"/>
      <c r="M51" s="2"/>
      <c r="N51" s="2"/>
      <c r="O51" s="2"/>
    </row>
    <row r="52" ht="12" customHeight="1">
      <c r="A52" s="91"/>
      <c r="B52" s="181">
        <v>2000</v>
      </c>
      <c r="C52" t="s" s="182">
        <v>88</v>
      </c>
      <c r="D52" s="183"/>
      <c r="E52" s="184"/>
      <c r="F52" s="184"/>
      <c r="G52" s="183"/>
      <c r="H52" s="185">
        <f>SUM(H53:H60)</f>
        <v>0</v>
      </c>
      <c r="I52" s="144"/>
      <c r="J52" s="55"/>
      <c r="K52" s="45"/>
      <c r="L52" s="2"/>
      <c r="M52" s="2"/>
      <c r="N52" s="2"/>
      <c r="O52" s="2"/>
    </row>
    <row r="53" ht="12" customHeight="1">
      <c r="A53" s="91"/>
      <c r="B53" s="114">
        <v>2010</v>
      </c>
      <c r="C53" t="s" s="115">
        <v>54</v>
      </c>
      <c r="D53" s="116">
        <v>1</v>
      </c>
      <c r="E53" t="s" s="115">
        <v>55</v>
      </c>
      <c r="F53" s="117"/>
      <c r="G53" s="123">
        <v>2500</v>
      </c>
      <c r="H53" s="124">
        <v>0</v>
      </c>
      <c r="I53" s="144"/>
      <c r="J53" s="55"/>
      <c r="K53" s="45"/>
      <c r="L53" s="2"/>
      <c r="M53" s="2"/>
      <c r="N53" s="2"/>
      <c r="O53" s="2"/>
    </row>
    <row r="54" ht="12" customHeight="1">
      <c r="A54" s="91"/>
      <c r="B54" s="114">
        <v>2020</v>
      </c>
      <c r="C54" t="s" s="115">
        <v>56</v>
      </c>
      <c r="D54" s="116">
        <v>1</v>
      </c>
      <c r="E54" t="s" s="115">
        <v>55</v>
      </c>
      <c r="F54" s="117"/>
      <c r="G54" s="123">
        <v>2500</v>
      </c>
      <c r="H54" s="124">
        <v>0</v>
      </c>
      <c r="I54" s="144"/>
      <c r="J54" s="55"/>
      <c r="K54" s="45"/>
      <c r="L54" s="2"/>
      <c r="M54" s="2"/>
      <c r="N54" s="2"/>
      <c r="O54" s="2"/>
    </row>
    <row r="55" ht="12" customHeight="1">
      <c r="A55" s="91"/>
      <c r="B55" s="114">
        <v>2030</v>
      </c>
      <c r="C55" t="s" s="115">
        <v>89</v>
      </c>
      <c r="D55" s="116">
        <v>0</v>
      </c>
      <c r="E55" t="s" s="115">
        <v>55</v>
      </c>
      <c r="F55" s="117"/>
      <c r="G55" s="123">
        <v>0</v>
      </c>
      <c r="H55" s="124">
        <f>D55*G55</f>
        <v>0</v>
      </c>
      <c r="I55" s="144"/>
      <c r="J55" s="55"/>
      <c r="K55" s="45"/>
      <c r="L55" s="2"/>
      <c r="M55" s="2"/>
      <c r="N55" s="2"/>
      <c r="O55" s="2"/>
    </row>
    <row r="56" ht="12" customHeight="1">
      <c r="A56" s="91"/>
      <c r="B56" s="114">
        <v>2035</v>
      </c>
      <c r="C56" t="s" s="115">
        <v>90</v>
      </c>
      <c r="D56" s="116">
        <v>0</v>
      </c>
      <c r="E56" t="s" s="115">
        <v>55</v>
      </c>
      <c r="F56" s="117"/>
      <c r="G56" s="123">
        <v>0</v>
      </c>
      <c r="H56" s="124">
        <v>0</v>
      </c>
      <c r="I56" s="144"/>
      <c r="J56" s="55"/>
      <c r="K56" s="45"/>
      <c r="L56" s="2"/>
      <c r="M56" s="2"/>
      <c r="N56" s="2"/>
      <c r="O56" s="2"/>
    </row>
    <row r="57" ht="12" customHeight="1">
      <c r="A57" s="91"/>
      <c r="B57" s="114">
        <v>2040</v>
      </c>
      <c r="C57" t="s" s="115">
        <v>91</v>
      </c>
      <c r="D57" s="116">
        <v>0</v>
      </c>
      <c r="E57" t="s" s="121">
        <v>55</v>
      </c>
      <c r="F57" s="122"/>
      <c r="G57" s="123">
        <v>0</v>
      </c>
      <c r="H57" s="124">
        <f>D57*G57</f>
        <v>0</v>
      </c>
      <c r="I57" s="144"/>
      <c r="J57" s="55"/>
      <c r="K57" s="186"/>
      <c r="L57" s="2"/>
      <c r="M57" s="2"/>
      <c r="N57" s="2"/>
      <c r="O57" s="2"/>
    </row>
    <row r="58" ht="12" customHeight="1">
      <c r="A58" s="91"/>
      <c r="B58" s="114">
        <v>2089</v>
      </c>
      <c r="C58" t="s" s="115">
        <v>63</v>
      </c>
      <c r="D58" s="116">
        <v>0</v>
      </c>
      <c r="E58" t="s" s="121">
        <v>64</v>
      </c>
      <c r="F58" s="122"/>
      <c r="G58" s="123">
        <v>0</v>
      </c>
      <c r="H58" s="124">
        <v>0</v>
      </c>
      <c r="I58" s="144"/>
      <c r="J58" s="55"/>
      <c r="K58" s="186"/>
      <c r="L58" s="2"/>
      <c r="M58" s="2"/>
      <c r="N58" s="2"/>
      <c r="O58" s="2"/>
    </row>
    <row r="59" ht="12" customHeight="1">
      <c r="A59" s="91"/>
      <c r="B59" s="114">
        <v>2099</v>
      </c>
      <c r="C59" t="s" s="126">
        <v>65</v>
      </c>
      <c r="D59" s="123">
        <v>0</v>
      </c>
      <c r="E59" t="s" s="121">
        <v>66</v>
      </c>
      <c r="F59" s="122"/>
      <c r="G59" s="127">
        <f t="shared" si="8"/>
        <v>0</v>
      </c>
      <c r="H59" s="124">
        <f>D59*G59</f>
        <v>0</v>
      </c>
      <c r="I59" s="144"/>
      <c r="J59" s="55"/>
      <c r="K59" s="186"/>
      <c r="L59" s="2"/>
      <c r="M59" s="2"/>
      <c r="N59" s="2"/>
      <c r="O59" s="2"/>
    </row>
    <row r="60" ht="12" customHeight="1">
      <c r="A60" s="91"/>
      <c r="B60" s="148">
        <v>2099</v>
      </c>
      <c r="C60" t="s" s="149">
        <v>67</v>
      </c>
      <c r="D60" s="187">
        <v>0</v>
      </c>
      <c r="E60" t="s" s="188">
        <v>68</v>
      </c>
      <c r="F60" s="189"/>
      <c r="G60" s="190">
        <f t="shared" si="10"/>
        <v>0</v>
      </c>
      <c r="H60" s="153">
        <f>D60*G60</f>
        <v>0</v>
      </c>
      <c r="I60" s="144"/>
      <c r="J60" s="55"/>
      <c r="K60" s="186"/>
      <c r="L60" s="2"/>
      <c r="M60" s="2"/>
      <c r="N60" s="2"/>
      <c r="O60" s="2"/>
    </row>
    <row r="61" ht="12.95" customHeight="1">
      <c r="A61" s="91"/>
      <c r="B61" s="154"/>
      <c r="C61" s="155"/>
      <c r="D61" s="34"/>
      <c r="E61" s="156"/>
      <c r="F61" s="156"/>
      <c r="G61" s="35"/>
      <c r="H61" s="157"/>
      <c r="I61" s="144"/>
      <c r="J61" s="55"/>
      <c r="K61" s="45"/>
      <c r="L61" s="2"/>
      <c r="M61" s="2"/>
      <c r="N61" s="2"/>
      <c r="O61" s="2"/>
    </row>
    <row r="62" ht="13.5" customHeight="1">
      <c r="A62" s="91"/>
      <c r="B62" s="158"/>
      <c r="C62" t="s" s="159">
        <v>86</v>
      </c>
      <c r="D62" s="160"/>
      <c r="E62" s="161"/>
      <c r="F62" s="161"/>
      <c r="G62" s="162"/>
      <c r="H62" s="163">
        <f>SUM(H52:H60)/2</f>
        <v>0</v>
      </c>
      <c r="I62" s="144"/>
      <c r="J62" s="55"/>
      <c r="K62" s="45"/>
      <c r="L62" s="2"/>
      <c r="M62" s="2"/>
      <c r="N62" s="2"/>
      <c r="O62" s="2"/>
    </row>
    <row r="63" ht="16.65" customHeight="1">
      <c r="A63" s="2"/>
      <c r="B63" s="164"/>
      <c r="C63" s="191"/>
      <c r="D63" s="192"/>
      <c r="E63" s="167"/>
      <c r="F63" s="167"/>
      <c r="G63" s="168"/>
      <c r="H63" s="193"/>
      <c r="I63" s="60"/>
      <c r="J63" s="55"/>
      <c r="K63" s="45"/>
      <c r="L63" s="2"/>
      <c r="M63" s="2"/>
      <c r="N63" s="2"/>
      <c r="O63" s="2"/>
    </row>
    <row r="64" ht="12.95" customHeight="1">
      <c r="A64" s="2"/>
      <c r="B64" s="170"/>
      <c r="C64" s="171"/>
      <c r="D64" s="172"/>
      <c r="E64" s="173"/>
      <c r="F64" s="173"/>
      <c r="G64" s="86"/>
      <c r="H64" s="87"/>
      <c r="I64" s="88"/>
      <c r="J64" s="55"/>
      <c r="K64" s="45"/>
      <c r="L64" s="2"/>
      <c r="M64" s="2"/>
      <c r="N64" s="2"/>
      <c r="O64" s="2"/>
    </row>
    <row r="65" ht="30" customHeight="1">
      <c r="A65" s="91"/>
      <c r="B65" s="92"/>
      <c r="C65" t="s" s="93">
        <v>92</v>
      </c>
      <c r="D65" t="s" s="94">
        <v>48</v>
      </c>
      <c r="E65" t="s" s="93">
        <v>49</v>
      </c>
      <c r="F65" t="s" s="93">
        <v>50</v>
      </c>
      <c r="G65" t="s" s="94">
        <v>51</v>
      </c>
      <c r="H65" t="s" s="95">
        <v>52</v>
      </c>
      <c r="I65" s="106"/>
      <c r="J65" s="55"/>
      <c r="K65" s="45"/>
      <c r="L65" s="2"/>
      <c r="M65" s="2"/>
      <c r="N65" s="2"/>
      <c r="O65" s="2"/>
    </row>
    <row r="66" ht="16.15" customHeight="1">
      <c r="A66" s="91"/>
      <c r="B66" s="101"/>
      <c r="C66" s="102"/>
      <c r="D66" s="69"/>
      <c r="E66" s="103"/>
      <c r="F66" s="103"/>
      <c r="G66" s="103"/>
      <c r="H66" s="194"/>
      <c r="I66" s="106"/>
      <c r="J66" s="55"/>
      <c r="K66" s="45"/>
      <c r="L66" s="2"/>
      <c r="M66" s="2"/>
      <c r="N66" s="2"/>
      <c r="O66" s="2"/>
    </row>
    <row r="67" ht="12" customHeight="1">
      <c r="A67" s="91"/>
      <c r="B67" s="109">
        <v>3000</v>
      </c>
      <c r="C67" t="s" s="110">
        <v>93</v>
      </c>
      <c r="D67" s="111"/>
      <c r="E67" s="111"/>
      <c r="F67" s="111"/>
      <c r="G67" s="111"/>
      <c r="H67" s="112">
        <v>0</v>
      </c>
      <c r="I67" s="106"/>
      <c r="J67" s="55"/>
      <c r="K67" s="45"/>
      <c r="L67" s="2"/>
      <c r="M67" s="2"/>
      <c r="N67" s="2"/>
      <c r="O67" s="2"/>
    </row>
    <row r="68" ht="12" customHeight="1">
      <c r="A68" s="91"/>
      <c r="B68" s="114">
        <v>3010</v>
      </c>
      <c r="C68" t="s" s="115">
        <v>94</v>
      </c>
      <c r="D68" s="117"/>
      <c r="E68" t="s" s="115">
        <v>55</v>
      </c>
      <c r="F68" s="117"/>
      <c r="G68" s="116">
        <v>0</v>
      </c>
      <c r="H68" s="124">
        <f>D68*G68</f>
        <v>0</v>
      </c>
      <c r="I68" s="106"/>
      <c r="J68" s="55"/>
      <c r="K68" s="45"/>
      <c r="L68" s="2"/>
      <c r="M68" s="2"/>
      <c r="N68" s="2"/>
      <c r="O68" s="2"/>
    </row>
    <row r="69" ht="12" customHeight="1">
      <c r="A69" s="91"/>
      <c r="B69" s="114">
        <v>3020</v>
      </c>
      <c r="C69" t="s" s="115">
        <v>95</v>
      </c>
      <c r="D69" s="116">
        <v>0</v>
      </c>
      <c r="E69" t="s" s="115">
        <v>55</v>
      </c>
      <c r="F69" s="117"/>
      <c r="G69" s="116">
        <v>450</v>
      </c>
      <c r="H69" s="124">
        <v>0</v>
      </c>
      <c r="I69" s="106"/>
      <c r="J69" s="55"/>
      <c r="K69" s="45"/>
      <c r="L69" s="2"/>
      <c r="M69" s="2"/>
      <c r="N69" s="2"/>
      <c r="O69" s="2"/>
    </row>
    <row r="70" ht="12.95" customHeight="1">
      <c r="A70" s="91"/>
      <c r="B70" s="114">
        <v>3090</v>
      </c>
      <c r="C70" t="s" s="115">
        <v>85</v>
      </c>
      <c r="D70" s="117"/>
      <c r="E70" t="s" s="115">
        <v>71</v>
      </c>
      <c r="F70" s="117"/>
      <c r="G70" s="195">
        <f t="shared" si="35" ref="G70:G247">$K$31</f>
        <v>0</v>
      </c>
      <c r="H70" s="124">
        <f>D70*G70</f>
        <v>0</v>
      </c>
      <c r="I70" s="106"/>
      <c r="J70" s="55"/>
      <c r="K70" s="45"/>
      <c r="L70" s="2"/>
      <c r="M70" s="2"/>
      <c r="N70" s="2"/>
      <c r="O70" s="2"/>
    </row>
    <row r="71" ht="12" customHeight="1">
      <c r="A71" s="91"/>
      <c r="B71" s="131"/>
      <c r="C71" s="117"/>
      <c r="D71" s="117"/>
      <c r="E71" s="117"/>
      <c r="F71" s="117"/>
      <c r="G71" s="117"/>
      <c r="H71" s="132"/>
      <c r="I71" s="106"/>
      <c r="J71" s="55"/>
      <c r="K71" s="45"/>
      <c r="L71" s="2"/>
      <c r="M71" s="2"/>
      <c r="N71" s="2"/>
      <c r="O71" s="2"/>
    </row>
    <row r="72" ht="12" customHeight="1">
      <c r="A72" s="91"/>
      <c r="B72" s="114">
        <v>3100</v>
      </c>
      <c r="C72" t="s" s="115">
        <v>96</v>
      </c>
      <c r="D72" s="117"/>
      <c r="E72" s="117"/>
      <c r="F72" s="117"/>
      <c r="G72" s="117"/>
      <c r="H72" s="132">
        <f>SUM(H73:H78)</f>
        <v>0</v>
      </c>
      <c r="I72" s="106"/>
      <c r="J72" s="55"/>
      <c r="K72" s="45"/>
      <c r="L72" s="2"/>
      <c r="M72" s="2"/>
      <c r="N72" s="2"/>
      <c r="O72" s="2"/>
    </row>
    <row r="73" ht="12" customHeight="1">
      <c r="A73" s="91"/>
      <c r="B73" s="114">
        <v>3110</v>
      </c>
      <c r="C73" t="s" s="115">
        <v>97</v>
      </c>
      <c r="D73" s="116">
        <v>0</v>
      </c>
      <c r="E73" t="s" s="115">
        <v>5</v>
      </c>
      <c r="F73" s="117"/>
      <c r="G73" s="123">
        <v>0</v>
      </c>
      <c r="H73" s="124">
        <f>D73*G73</f>
        <v>0</v>
      </c>
      <c r="I73" s="106"/>
      <c r="J73" s="55"/>
      <c r="K73" s="45"/>
      <c r="L73" s="2"/>
      <c r="M73" s="2"/>
      <c r="N73" s="2"/>
      <c r="O73" s="2"/>
    </row>
    <row r="74" ht="12" customHeight="1">
      <c r="A74" s="91"/>
      <c r="B74" s="114">
        <v>3120</v>
      </c>
      <c r="C74" t="s" s="115">
        <v>98</v>
      </c>
      <c r="D74" s="116">
        <v>0</v>
      </c>
      <c r="E74" t="s" s="115">
        <v>71</v>
      </c>
      <c r="F74" s="117"/>
      <c r="G74" s="116">
        <v>0</v>
      </c>
      <c r="H74" s="124">
        <f>D74*G74</f>
        <v>0</v>
      </c>
      <c r="I74" s="106"/>
      <c r="J74" s="55"/>
      <c r="K74" s="45"/>
      <c r="L74" s="2"/>
      <c r="M74" s="2"/>
      <c r="N74" s="2"/>
      <c r="O74" s="2"/>
    </row>
    <row r="75" ht="12" customHeight="1">
      <c r="A75" s="91"/>
      <c r="B75" s="114">
        <v>3130</v>
      </c>
      <c r="C75" t="s" s="115">
        <v>99</v>
      </c>
      <c r="D75" s="116">
        <v>0</v>
      </c>
      <c r="E75" t="s" s="115">
        <v>71</v>
      </c>
      <c r="F75" s="117"/>
      <c r="G75" s="116">
        <v>0</v>
      </c>
      <c r="H75" s="124">
        <f>D75*G75</f>
        <v>0</v>
      </c>
      <c r="I75" s="106"/>
      <c r="J75" s="55"/>
      <c r="K75" s="45"/>
      <c r="L75" s="2"/>
      <c r="M75" s="2"/>
      <c r="N75" s="2"/>
      <c r="O75" s="2"/>
    </row>
    <row r="76" ht="12" customHeight="1">
      <c r="A76" s="91"/>
      <c r="B76" s="114">
        <v>3140</v>
      </c>
      <c r="C76" t="s" s="115">
        <v>100</v>
      </c>
      <c r="D76" s="116">
        <v>0</v>
      </c>
      <c r="E76" t="s" s="115">
        <v>101</v>
      </c>
      <c r="F76" s="117"/>
      <c r="G76" s="116">
        <v>0</v>
      </c>
      <c r="H76" s="124">
        <f>D76*G76</f>
        <v>0</v>
      </c>
      <c r="I76" s="106"/>
      <c r="J76" s="55"/>
      <c r="K76" s="45"/>
      <c r="L76" s="2"/>
      <c r="M76" s="2"/>
      <c r="N76" s="2"/>
      <c r="O76" s="2"/>
    </row>
    <row r="77" ht="12" customHeight="1">
      <c r="A77" s="91"/>
      <c r="B77" s="114">
        <v>3150</v>
      </c>
      <c r="C77" t="s" s="115">
        <v>102</v>
      </c>
      <c r="D77" s="116">
        <v>0</v>
      </c>
      <c r="E77" t="s" s="196">
        <v>71</v>
      </c>
      <c r="F77" s="197"/>
      <c r="G77" s="116">
        <v>0</v>
      </c>
      <c r="H77" s="124">
        <f>D77*G77</f>
        <v>0</v>
      </c>
      <c r="I77" s="106"/>
      <c r="J77" s="55"/>
      <c r="K77" s="45"/>
      <c r="L77" s="2"/>
      <c r="M77" s="2"/>
      <c r="N77" s="2"/>
      <c r="O77" s="2"/>
    </row>
    <row r="78" ht="12" customHeight="1">
      <c r="A78" s="91"/>
      <c r="B78" s="114">
        <v>3190</v>
      </c>
      <c r="C78" t="s" s="115">
        <v>85</v>
      </c>
      <c r="D78" s="116">
        <v>0</v>
      </c>
      <c r="E78" t="s" s="115">
        <v>71</v>
      </c>
      <c r="F78" s="117"/>
      <c r="G78" s="123">
        <v>0</v>
      </c>
      <c r="H78" s="124">
        <f>D78*G78</f>
        <v>0</v>
      </c>
      <c r="I78" s="106"/>
      <c r="J78" s="55"/>
      <c r="K78" s="45"/>
      <c r="L78" s="2"/>
      <c r="M78" s="2"/>
      <c r="N78" s="2"/>
      <c r="O78" s="2"/>
    </row>
    <row r="79" ht="12" customHeight="1">
      <c r="A79" s="91"/>
      <c r="B79" s="131"/>
      <c r="C79" s="117"/>
      <c r="D79" s="117"/>
      <c r="E79" s="117"/>
      <c r="F79" s="117"/>
      <c r="G79" s="123"/>
      <c r="H79" s="124"/>
      <c r="I79" s="106"/>
      <c r="J79" s="55"/>
      <c r="K79" s="45"/>
      <c r="L79" s="2"/>
      <c r="M79" s="2"/>
      <c r="N79" s="2"/>
      <c r="O79" s="2"/>
    </row>
    <row r="80" ht="12" customHeight="1">
      <c r="A80" s="91"/>
      <c r="B80" s="114">
        <v>3200</v>
      </c>
      <c r="C80" t="s" s="115">
        <v>103</v>
      </c>
      <c r="D80" s="116">
        <v>0</v>
      </c>
      <c r="E80" t="s" s="115">
        <v>32</v>
      </c>
      <c r="F80" s="117"/>
      <c r="G80" t="s" s="115">
        <v>32</v>
      </c>
      <c r="H80" s="132">
        <f>SUM(H81:H88)</f>
        <v>0</v>
      </c>
      <c r="I80" s="106"/>
      <c r="J80" s="55"/>
      <c r="K80" s="45"/>
      <c r="L80" s="2"/>
      <c r="M80" s="2"/>
      <c r="N80" s="2"/>
      <c r="O80" s="2"/>
    </row>
    <row r="81" ht="12" customHeight="1">
      <c r="A81" s="91"/>
      <c r="B81" s="114">
        <v>3210</v>
      </c>
      <c r="C81" t="s" s="115">
        <v>97</v>
      </c>
      <c r="D81" s="116">
        <v>0</v>
      </c>
      <c r="E81" t="s" s="115">
        <v>5</v>
      </c>
      <c r="F81" s="117"/>
      <c r="G81" s="123">
        <v>300</v>
      </c>
      <c r="H81" s="124">
        <f>D81*G81</f>
        <v>0</v>
      </c>
      <c r="I81" s="106"/>
      <c r="J81" s="55"/>
      <c r="K81" s="45"/>
      <c r="L81" s="2"/>
      <c r="M81" s="2"/>
      <c r="N81" s="2"/>
      <c r="O81" s="2"/>
    </row>
    <row r="82" ht="12" customHeight="1">
      <c r="A82" s="91"/>
      <c r="B82" s="114">
        <v>3220</v>
      </c>
      <c r="C82" t="s" s="115">
        <v>104</v>
      </c>
      <c r="D82" s="116">
        <v>0</v>
      </c>
      <c r="E82" t="s" s="115">
        <v>71</v>
      </c>
      <c r="F82" s="117"/>
      <c r="G82" s="116">
        <v>250</v>
      </c>
      <c r="H82" s="124">
        <f>D82*G82</f>
        <v>0</v>
      </c>
      <c r="I82" s="144"/>
      <c r="J82" s="55"/>
      <c r="K82" s="45"/>
      <c r="L82" s="2"/>
      <c r="M82" s="2"/>
      <c r="N82" s="2"/>
      <c r="O82" s="2"/>
    </row>
    <row r="83" ht="12" customHeight="1">
      <c r="A83" s="91"/>
      <c r="B83" s="114">
        <v>3230</v>
      </c>
      <c r="C83" t="s" s="115">
        <v>99</v>
      </c>
      <c r="D83" s="116">
        <v>0</v>
      </c>
      <c r="E83" t="s" s="115">
        <v>71</v>
      </c>
      <c r="F83" s="117"/>
      <c r="G83" s="116">
        <v>50</v>
      </c>
      <c r="H83" s="124">
        <f>D83*G83</f>
        <v>0</v>
      </c>
      <c r="I83" s="144"/>
      <c r="J83" s="55"/>
      <c r="K83" s="45"/>
      <c r="L83" s="2"/>
      <c r="M83" s="2"/>
      <c r="N83" s="2"/>
      <c r="O83" s="2"/>
    </row>
    <row r="84" ht="12" customHeight="1">
      <c r="A84" s="91"/>
      <c r="B84" s="114">
        <v>3240</v>
      </c>
      <c r="C84" t="s" s="115">
        <v>105</v>
      </c>
      <c r="D84" s="116">
        <v>0</v>
      </c>
      <c r="E84" t="s" s="115">
        <v>106</v>
      </c>
      <c r="F84" s="117"/>
      <c r="G84" s="123">
        <v>50</v>
      </c>
      <c r="H84" s="124">
        <f>D84*G84</f>
        <v>0</v>
      </c>
      <c r="I84" s="144"/>
      <c r="J84" s="55"/>
      <c r="K84" s="45"/>
      <c r="L84" s="2"/>
      <c r="M84" s="2"/>
      <c r="N84" s="2"/>
      <c r="O84" s="2"/>
    </row>
    <row r="85" ht="12" customHeight="1">
      <c r="A85" s="91"/>
      <c r="B85" s="114">
        <v>3250</v>
      </c>
      <c r="C85" t="s" s="115">
        <v>107</v>
      </c>
      <c r="D85" s="116">
        <v>0</v>
      </c>
      <c r="E85" t="s" s="115">
        <v>71</v>
      </c>
      <c r="F85" s="117"/>
      <c r="G85" s="123">
        <v>250</v>
      </c>
      <c r="H85" s="124">
        <f>D85*G85</f>
        <v>0</v>
      </c>
      <c r="I85" s="144"/>
      <c r="J85" s="55"/>
      <c r="K85" s="45"/>
      <c r="L85" s="2"/>
      <c r="M85" s="2"/>
      <c r="N85" s="2"/>
      <c r="O85" s="2"/>
    </row>
    <row r="86" ht="12" customHeight="1">
      <c r="A86" s="91"/>
      <c r="B86" s="114">
        <v>3260</v>
      </c>
      <c r="C86" t="s" s="115">
        <v>108</v>
      </c>
      <c r="D86" s="116">
        <v>0</v>
      </c>
      <c r="E86" t="s" s="115">
        <v>106</v>
      </c>
      <c r="F86" s="117"/>
      <c r="G86" s="123">
        <v>100</v>
      </c>
      <c r="H86" s="124">
        <f>D86*G86</f>
        <v>0</v>
      </c>
      <c r="I86" s="144"/>
      <c r="J86" s="55"/>
      <c r="K86" s="45"/>
      <c r="L86" s="2"/>
      <c r="M86" s="2"/>
      <c r="N86" s="2"/>
      <c r="O86" s="2"/>
    </row>
    <row r="87" ht="12" customHeight="1">
      <c r="A87" s="91"/>
      <c r="B87" s="114">
        <v>3280</v>
      </c>
      <c r="C87" t="s" s="115">
        <v>109</v>
      </c>
      <c r="D87" s="116">
        <v>0</v>
      </c>
      <c r="E87" t="s" s="115">
        <v>106</v>
      </c>
      <c r="F87" s="117"/>
      <c r="G87" s="123">
        <v>0</v>
      </c>
      <c r="H87" s="124">
        <f>D87*G87</f>
        <v>0</v>
      </c>
      <c r="I87" s="144"/>
      <c r="J87" s="55"/>
      <c r="K87" s="45"/>
      <c r="L87" s="2"/>
      <c r="M87" s="2"/>
      <c r="N87" s="2"/>
      <c r="O87" s="2"/>
    </row>
    <row r="88" ht="12" customHeight="1">
      <c r="A88" s="91"/>
      <c r="B88" s="114">
        <v>3290</v>
      </c>
      <c r="C88" t="s" s="115">
        <v>85</v>
      </c>
      <c r="D88" s="116">
        <v>0</v>
      </c>
      <c r="E88" t="s" s="121">
        <v>71</v>
      </c>
      <c r="F88" s="122"/>
      <c r="G88" s="123">
        <f t="shared" si="35"/>
        <v>0</v>
      </c>
      <c r="H88" s="124">
        <f>D88*G88</f>
        <v>0</v>
      </c>
      <c r="I88" s="198"/>
      <c r="J88" s="199"/>
      <c r="K88" s="186"/>
      <c r="L88" s="2"/>
      <c r="M88" s="2"/>
      <c r="N88" s="2"/>
      <c r="O88" s="2"/>
    </row>
    <row r="89" ht="12" customHeight="1">
      <c r="A89" s="91"/>
      <c r="B89" s="131"/>
      <c r="C89" t="s" s="115">
        <v>32</v>
      </c>
      <c r="D89" t="s" s="115">
        <v>32</v>
      </c>
      <c r="E89" t="s" s="121">
        <v>32</v>
      </c>
      <c r="F89" s="122"/>
      <c r="G89" t="s" s="115">
        <v>32</v>
      </c>
      <c r="H89" t="s" s="200">
        <v>32</v>
      </c>
      <c r="I89" s="144"/>
      <c r="J89" s="55"/>
      <c r="K89" s="186"/>
      <c r="L89" s="2"/>
      <c r="M89" s="2"/>
      <c r="N89" s="2"/>
      <c r="O89" s="2"/>
    </row>
    <row r="90" ht="12" customHeight="1">
      <c r="A90" s="91"/>
      <c r="B90" s="114">
        <v>3300</v>
      </c>
      <c r="C90" t="s" s="115">
        <v>110</v>
      </c>
      <c r="D90" s="117"/>
      <c r="E90" s="122"/>
      <c r="F90" s="122"/>
      <c r="G90" s="117"/>
      <c r="H90" s="132">
        <f>SUM(H91:H95)</f>
        <v>0</v>
      </c>
      <c r="I90" s="144"/>
      <c r="J90" s="55"/>
      <c r="K90" s="186"/>
      <c r="L90" s="2"/>
      <c r="M90" s="2"/>
      <c r="N90" s="2"/>
      <c r="O90" s="2"/>
    </row>
    <row r="91" ht="12.95" customHeight="1">
      <c r="A91" s="91"/>
      <c r="B91" s="114">
        <v>3310</v>
      </c>
      <c r="C91" t="s" s="115">
        <v>111</v>
      </c>
      <c r="D91" s="116">
        <v>0</v>
      </c>
      <c r="E91" t="s" s="121">
        <v>71</v>
      </c>
      <c r="F91" s="122"/>
      <c r="G91" s="116">
        <v>0</v>
      </c>
      <c r="H91" s="124">
        <f>D91*G91</f>
        <v>0</v>
      </c>
      <c r="I91" s="144"/>
      <c r="J91" s="55"/>
      <c r="K91" s="186"/>
      <c r="L91" s="2"/>
      <c r="M91" s="2"/>
      <c r="N91" s="2"/>
      <c r="O91" s="2"/>
    </row>
    <row r="92" ht="12" customHeight="1">
      <c r="A92" s="91"/>
      <c r="B92" s="114">
        <v>3320</v>
      </c>
      <c r="C92" t="s" s="115">
        <v>112</v>
      </c>
      <c r="D92" s="116">
        <v>0</v>
      </c>
      <c r="E92" t="s" s="115">
        <v>71</v>
      </c>
      <c r="F92" s="117"/>
      <c r="G92" s="116">
        <v>0</v>
      </c>
      <c r="H92" s="124">
        <f>D92*G92</f>
        <v>0</v>
      </c>
      <c r="I92" s="144"/>
      <c r="J92" s="55"/>
      <c r="K92" s="45"/>
      <c r="L92" s="2"/>
      <c r="M92" s="2"/>
      <c r="N92" s="2"/>
      <c r="O92" s="2"/>
    </row>
    <row r="93" ht="12" customHeight="1">
      <c r="A93" s="91"/>
      <c r="B93" s="114">
        <v>3398</v>
      </c>
      <c r="C93" t="s" s="115">
        <v>113</v>
      </c>
      <c r="D93" s="116">
        <v>0</v>
      </c>
      <c r="E93" t="s" s="115">
        <v>71</v>
      </c>
      <c r="F93" s="117"/>
      <c r="G93" s="116">
        <v>0</v>
      </c>
      <c r="H93" s="124">
        <f>D93*G93</f>
        <v>0</v>
      </c>
      <c r="I93" s="144"/>
      <c r="J93" s="55"/>
      <c r="K93" s="45"/>
      <c r="L93" s="2"/>
      <c r="M93" s="2"/>
      <c r="N93" s="2"/>
      <c r="O93" s="2"/>
    </row>
    <row r="94" ht="12" customHeight="1">
      <c r="A94" s="91"/>
      <c r="B94" s="114">
        <v>3399</v>
      </c>
      <c r="C94" t="s" s="126">
        <v>65</v>
      </c>
      <c r="D94" s="123">
        <v>0</v>
      </c>
      <c r="E94" t="s" s="115">
        <v>66</v>
      </c>
      <c r="F94" s="117"/>
      <c r="G94" s="127">
        <v>0</v>
      </c>
      <c r="H94" s="124">
        <f>D94*G94</f>
        <v>0</v>
      </c>
      <c r="I94" s="144"/>
      <c r="J94" s="55"/>
      <c r="K94" s="45"/>
      <c r="L94" s="2"/>
      <c r="M94" s="2"/>
      <c r="N94" s="2"/>
      <c r="O94" s="2"/>
    </row>
    <row r="95" ht="12" customHeight="1">
      <c r="A95" s="91"/>
      <c r="B95" s="114">
        <v>3399</v>
      </c>
      <c r="C95" t="s" s="196">
        <v>67</v>
      </c>
      <c r="D95" s="123">
        <v>0</v>
      </c>
      <c r="E95" t="s" s="201">
        <v>68</v>
      </c>
      <c r="F95" s="202"/>
      <c r="G95" s="130">
        <v>0</v>
      </c>
      <c r="H95" s="124">
        <f>D95*G95</f>
        <v>0</v>
      </c>
      <c r="I95" s="144"/>
      <c r="J95" s="55"/>
      <c r="K95" s="186"/>
      <c r="L95" s="45"/>
      <c r="M95" s="45"/>
      <c r="N95" s="2"/>
      <c r="O95" s="2"/>
    </row>
    <row r="96" ht="12.95" customHeight="1">
      <c r="A96" s="91"/>
      <c r="B96" s="131"/>
      <c r="C96" s="117"/>
      <c r="D96" s="117"/>
      <c r="E96" s="117"/>
      <c r="F96" s="117"/>
      <c r="G96" s="117"/>
      <c r="H96" s="203"/>
      <c r="I96" s="204"/>
      <c r="J96" s="55"/>
      <c r="K96" s="45"/>
      <c r="L96" s="2"/>
      <c r="M96" s="2"/>
      <c r="N96" s="2"/>
      <c r="O96" s="2"/>
    </row>
    <row r="97" ht="12.95" customHeight="1">
      <c r="A97" s="91"/>
      <c r="B97" s="114">
        <v>3400</v>
      </c>
      <c r="C97" t="s" s="115">
        <v>114</v>
      </c>
      <c r="D97" s="127"/>
      <c r="E97" s="117"/>
      <c r="F97" s="117"/>
      <c r="G97" s="117"/>
      <c r="H97" s="132">
        <f>SUM(H98:H101)</f>
        <v>0</v>
      </c>
      <c r="I97" s="204"/>
      <c r="J97" s="55"/>
      <c r="K97" s="45"/>
      <c r="L97" s="2"/>
      <c r="M97" s="2"/>
      <c r="N97" s="2"/>
      <c r="O97" s="2"/>
    </row>
    <row r="98" ht="12.95" customHeight="1">
      <c r="A98" s="91"/>
      <c r="B98" s="139">
        <v>3410</v>
      </c>
      <c r="C98" t="s" s="205">
        <v>115</v>
      </c>
      <c r="D98" s="206">
        <v>0</v>
      </c>
      <c r="E98" t="s" s="205">
        <v>55</v>
      </c>
      <c r="F98" s="140"/>
      <c r="G98" s="207">
        <v>0</v>
      </c>
      <c r="H98" s="208">
        <f>D98*G98</f>
        <v>0</v>
      </c>
      <c r="I98" s="209"/>
      <c r="J98" s="210"/>
      <c r="K98" s="45"/>
      <c r="L98" s="2"/>
      <c r="M98" s="2"/>
      <c r="N98" s="2"/>
      <c r="O98" s="2"/>
    </row>
    <row r="99" ht="12" customHeight="1">
      <c r="A99" s="91"/>
      <c r="B99" s="211">
        <v>3420</v>
      </c>
      <c r="C99" t="s" s="115">
        <v>116</v>
      </c>
      <c r="D99" s="116">
        <v>0</v>
      </c>
      <c r="E99" t="s" s="115">
        <v>55</v>
      </c>
      <c r="F99" s="117"/>
      <c r="G99" s="123"/>
      <c r="H99" s="124">
        <f>D99*G99</f>
        <v>0</v>
      </c>
      <c r="I99" s="204"/>
      <c r="J99" s="55"/>
      <c r="K99" s="45"/>
      <c r="L99" s="2"/>
      <c r="M99" s="2"/>
      <c r="N99" s="2"/>
      <c r="O99" s="2"/>
    </row>
    <row r="100" ht="12" customHeight="1">
      <c r="A100" s="91"/>
      <c r="B100" s="114">
        <v>3430</v>
      </c>
      <c r="C100" t="s" s="126">
        <v>117</v>
      </c>
      <c r="D100" s="116">
        <v>0</v>
      </c>
      <c r="E100" t="s" s="126">
        <v>71</v>
      </c>
      <c r="F100" s="129"/>
      <c r="G100" s="123">
        <v>0</v>
      </c>
      <c r="H100" s="124">
        <f>D100*G100</f>
        <v>0</v>
      </c>
      <c r="I100" s="204"/>
      <c r="J100" s="55"/>
      <c r="K100" s="45"/>
      <c r="L100" s="2"/>
      <c r="M100" s="2"/>
      <c r="N100" s="2"/>
      <c r="O100" s="2"/>
    </row>
    <row r="101" ht="12" customHeight="1">
      <c r="A101" s="91"/>
      <c r="B101" s="148">
        <v>3489</v>
      </c>
      <c r="C101" t="s" s="212">
        <v>63</v>
      </c>
      <c r="D101" s="213"/>
      <c r="E101" t="s" s="212">
        <v>64</v>
      </c>
      <c r="F101" s="213"/>
      <c r="G101" s="187">
        <v>0</v>
      </c>
      <c r="H101" s="153">
        <v>0</v>
      </c>
      <c r="I101" s="204"/>
      <c r="J101" s="55"/>
      <c r="K101" s="45"/>
      <c r="L101" s="2"/>
      <c r="M101" s="2"/>
      <c r="N101" s="2"/>
      <c r="O101" s="2"/>
    </row>
    <row r="102" ht="12" customHeight="1">
      <c r="A102" s="91"/>
      <c r="B102" s="214"/>
      <c r="C102" s="215"/>
      <c r="D102" s="216"/>
      <c r="E102" s="217"/>
      <c r="F102" s="217"/>
      <c r="G102" s="218"/>
      <c r="H102" s="219"/>
      <c r="I102" s="209"/>
      <c r="J102" s="220"/>
      <c r="K102" s="45"/>
      <c r="L102" s="2"/>
      <c r="M102" s="2"/>
      <c r="N102" s="2"/>
      <c r="O102" s="2"/>
    </row>
    <row r="103" ht="16.15" customHeight="1">
      <c r="A103" s="91"/>
      <c r="B103" s="221"/>
      <c r="C103" s="33"/>
      <c r="D103" s="34"/>
      <c r="E103" s="156"/>
      <c r="F103" s="156"/>
      <c r="G103" s="35"/>
      <c r="H103" s="157"/>
      <c r="I103" s="144"/>
      <c r="J103" s="55"/>
      <c r="K103" s="45"/>
      <c r="L103" s="2"/>
      <c r="M103" s="2"/>
      <c r="N103" s="2"/>
      <c r="O103" s="2"/>
    </row>
    <row r="104" ht="13.5" customHeight="1">
      <c r="A104" s="91"/>
      <c r="B104" s="222"/>
      <c r="C104" t="s" s="223">
        <v>86</v>
      </c>
      <c r="D104" s="160"/>
      <c r="E104" s="161"/>
      <c r="F104" s="161"/>
      <c r="G104" s="162"/>
      <c r="H104" s="224">
        <f>SUM(H67:H101)/2</f>
        <v>0</v>
      </c>
      <c r="I104" s="144"/>
      <c r="J104" s="55"/>
      <c r="K104" s="45"/>
      <c r="L104" s="2"/>
      <c r="M104" s="2"/>
      <c r="N104" s="2"/>
      <c r="O104" s="2"/>
    </row>
    <row r="105" ht="16.65" customHeight="1">
      <c r="A105" s="2"/>
      <c r="B105" s="164"/>
      <c r="C105" s="191"/>
      <c r="D105" s="192"/>
      <c r="E105" s="167"/>
      <c r="F105" s="167"/>
      <c r="G105" s="167"/>
      <c r="H105" s="225"/>
      <c r="I105" s="60"/>
      <c r="J105" s="55"/>
      <c r="K105" s="45"/>
      <c r="L105" s="2"/>
      <c r="M105" s="2"/>
      <c r="N105" s="2"/>
      <c r="O105" s="2"/>
    </row>
    <row r="106" ht="12.95" customHeight="1">
      <c r="A106" s="2"/>
      <c r="B106" s="170"/>
      <c r="C106" s="171"/>
      <c r="D106" s="172"/>
      <c r="E106" s="173"/>
      <c r="F106" s="173"/>
      <c r="G106" s="173"/>
      <c r="H106" s="226"/>
      <c r="I106" s="60"/>
      <c r="J106" s="55"/>
      <c r="K106" s="45"/>
      <c r="L106" s="2"/>
      <c r="M106" s="2"/>
      <c r="N106" s="2"/>
      <c r="O106" s="2"/>
    </row>
    <row r="107" ht="30.95" customHeight="1">
      <c r="A107" s="91"/>
      <c r="B107" s="92"/>
      <c r="C107" t="s" s="93">
        <v>118</v>
      </c>
      <c r="D107" t="s" s="94">
        <v>48</v>
      </c>
      <c r="E107" t="s" s="93">
        <v>49</v>
      </c>
      <c r="F107" t="s" s="93">
        <v>50</v>
      </c>
      <c r="G107" t="s" s="94">
        <v>51</v>
      </c>
      <c r="H107" t="s" s="95">
        <v>52</v>
      </c>
      <c r="I107" s="144"/>
      <c r="J107" s="55"/>
      <c r="K107" s="45"/>
      <c r="L107" s="2"/>
      <c r="M107" s="2"/>
      <c r="N107" s="2"/>
      <c r="O107" s="2"/>
    </row>
    <row r="108" ht="16.15" customHeight="1">
      <c r="A108" s="91"/>
      <c r="B108" s="101"/>
      <c r="C108" s="102"/>
      <c r="D108" s="69"/>
      <c r="E108" s="103"/>
      <c r="F108" s="103"/>
      <c r="G108" s="104"/>
      <c r="H108" s="227"/>
      <c r="I108" s="144"/>
      <c r="J108" s="55"/>
      <c r="K108" s="45"/>
      <c r="L108" s="2"/>
      <c r="M108" s="2"/>
      <c r="N108" s="2"/>
      <c r="O108" s="2"/>
    </row>
    <row r="109" ht="12" customHeight="1">
      <c r="A109" s="91"/>
      <c r="B109" s="109">
        <v>4000</v>
      </c>
      <c r="C109" t="s" s="110">
        <v>119</v>
      </c>
      <c r="D109" s="228"/>
      <c r="E109" s="229"/>
      <c r="F109" s="229"/>
      <c r="G109" s="230"/>
      <c r="H109" s="112">
        <f>SUM(H110:H125)</f>
        <v>0</v>
      </c>
      <c r="I109" s="144"/>
      <c r="J109" s="55"/>
      <c r="K109" s="45"/>
      <c r="L109" s="2"/>
      <c r="M109" s="2"/>
      <c r="N109" s="2"/>
      <c r="O109" s="2"/>
    </row>
    <row r="110" ht="12" customHeight="1">
      <c r="A110" s="91"/>
      <c r="B110" s="114">
        <v>4010</v>
      </c>
      <c r="C110" t="s" s="115">
        <v>120</v>
      </c>
      <c r="D110" s="231">
        <v>0</v>
      </c>
      <c r="E110" t="s" s="126">
        <v>5</v>
      </c>
      <c r="F110" s="129"/>
      <c r="G110" s="231">
        <v>300</v>
      </c>
      <c r="H110" s="124">
        <f>D110*G110</f>
        <v>0</v>
      </c>
      <c r="I110" s="144"/>
      <c r="J110" s="55"/>
      <c r="K110" s="3"/>
      <c r="L110" s="3"/>
      <c r="M110" s="3"/>
      <c r="N110" s="2"/>
      <c r="O110" s="2"/>
    </row>
    <row r="111" ht="12" customHeight="1">
      <c r="A111" s="91"/>
      <c r="B111" s="114">
        <v>4012</v>
      </c>
      <c r="C111" t="s" s="115">
        <v>121</v>
      </c>
      <c r="D111" s="231">
        <v>0</v>
      </c>
      <c r="E111" t="s" s="126">
        <v>5</v>
      </c>
      <c r="F111" s="129"/>
      <c r="G111" s="231">
        <v>0</v>
      </c>
      <c r="H111" s="124">
        <f>D111*G111</f>
        <v>0</v>
      </c>
      <c r="I111" s="144"/>
      <c r="J111" s="55"/>
      <c r="K111" s="3"/>
      <c r="L111" s="3"/>
      <c r="M111" s="3"/>
      <c r="N111" s="2"/>
      <c r="O111" s="2"/>
    </row>
    <row r="112" ht="12" customHeight="1">
      <c r="A112" s="91"/>
      <c r="B112" s="114">
        <v>4015</v>
      </c>
      <c r="C112" t="s" s="115">
        <v>122</v>
      </c>
      <c r="D112" s="116">
        <v>0</v>
      </c>
      <c r="E112" t="s" s="115">
        <v>59</v>
      </c>
      <c r="F112" s="117"/>
      <c r="G112" s="116">
        <v>150</v>
      </c>
      <c r="H112" s="124">
        <f>D112*G112</f>
        <v>0</v>
      </c>
      <c r="I112" s="144"/>
      <c r="J112" s="55"/>
      <c r="K112" s="3"/>
      <c r="L112" s="3"/>
      <c r="M112" s="3"/>
      <c r="N112" s="2"/>
      <c r="O112" s="2"/>
    </row>
    <row r="113" ht="12" customHeight="1">
      <c r="A113" s="91"/>
      <c r="B113" s="114">
        <v>4020</v>
      </c>
      <c r="C113" t="s" s="115">
        <v>123</v>
      </c>
      <c r="D113" s="116">
        <v>0</v>
      </c>
      <c r="E113" t="s" s="115">
        <v>5</v>
      </c>
      <c r="F113" s="117"/>
      <c r="G113" s="116">
        <v>600</v>
      </c>
      <c r="H113" s="124">
        <f>D113*G113</f>
        <v>0</v>
      </c>
      <c r="I113" s="204"/>
      <c r="J113" s="55"/>
      <c r="K113" s="45"/>
      <c r="L113" s="2"/>
      <c r="M113" s="2"/>
      <c r="N113" s="2"/>
      <c r="O113" s="2"/>
    </row>
    <row r="114" ht="12" customHeight="1">
      <c r="A114" s="91"/>
      <c r="B114" s="114">
        <v>4030</v>
      </c>
      <c r="C114" t="s" s="115">
        <v>124</v>
      </c>
      <c r="D114" s="116">
        <v>0</v>
      </c>
      <c r="E114" t="s" s="115">
        <v>59</v>
      </c>
      <c r="F114" s="117"/>
      <c r="G114" s="116">
        <v>400</v>
      </c>
      <c r="H114" s="124">
        <f>D114*G114</f>
        <v>0</v>
      </c>
      <c r="I114" s="209"/>
      <c r="J114" s="199"/>
      <c r="K114" s="45"/>
      <c r="L114" s="2"/>
      <c r="M114" s="2"/>
      <c r="N114" s="2"/>
      <c r="O114" s="2"/>
    </row>
    <row r="115" ht="12" customHeight="1">
      <c r="A115" s="91"/>
      <c r="B115" s="114">
        <v>4035</v>
      </c>
      <c r="C115" t="s" s="115">
        <v>125</v>
      </c>
      <c r="D115" s="116">
        <v>0</v>
      </c>
      <c r="E115" t="s" s="115">
        <v>59</v>
      </c>
      <c r="F115" s="117"/>
      <c r="G115" s="116">
        <v>700</v>
      </c>
      <c r="H115" s="124">
        <f>D115*G115</f>
        <v>0</v>
      </c>
      <c r="I115" s="204"/>
      <c r="J115" s="55"/>
      <c r="K115" s="45"/>
      <c r="L115" s="2"/>
      <c r="M115" s="2"/>
      <c r="N115" s="2"/>
      <c r="O115" s="2"/>
    </row>
    <row r="116" ht="12" customHeight="1">
      <c r="A116" s="91"/>
      <c r="B116" s="114">
        <v>4040</v>
      </c>
      <c r="C116" t="s" s="115">
        <v>126</v>
      </c>
      <c r="D116" s="116">
        <v>0</v>
      </c>
      <c r="E116" t="s" s="115">
        <v>59</v>
      </c>
      <c r="F116" s="117"/>
      <c r="G116" s="116">
        <v>250</v>
      </c>
      <c r="H116" s="124">
        <f>D116*G116</f>
        <v>0</v>
      </c>
      <c r="I116" s="144"/>
      <c r="J116" s="55"/>
      <c r="K116" s="45"/>
      <c r="L116" s="2"/>
      <c r="M116" s="2"/>
      <c r="N116" s="2"/>
      <c r="O116" s="2"/>
    </row>
    <row r="117" ht="12" customHeight="1">
      <c r="A117" s="91"/>
      <c r="B117" s="114">
        <v>4060</v>
      </c>
      <c r="C117" t="s" s="115">
        <v>127</v>
      </c>
      <c r="D117" s="116">
        <v>0</v>
      </c>
      <c r="E117" t="s" s="115">
        <v>59</v>
      </c>
      <c r="F117" s="117"/>
      <c r="G117" s="116">
        <v>700</v>
      </c>
      <c r="H117" s="124">
        <f>D117*G117</f>
        <v>0</v>
      </c>
      <c r="I117" s="144"/>
      <c r="J117" s="55"/>
      <c r="K117" s="3"/>
      <c r="L117" s="3"/>
      <c r="M117" s="3"/>
      <c r="N117" s="2"/>
      <c r="O117" s="2"/>
    </row>
    <row r="118" ht="12" customHeight="1">
      <c r="A118" s="91"/>
      <c r="B118" s="114">
        <v>4065</v>
      </c>
      <c r="C118" t="s" s="115">
        <v>128</v>
      </c>
      <c r="D118" s="116">
        <v>0</v>
      </c>
      <c r="E118" t="s" s="115">
        <v>59</v>
      </c>
      <c r="F118" s="117"/>
      <c r="G118" s="116">
        <v>400</v>
      </c>
      <c r="H118" s="124">
        <f>D118*G118</f>
        <v>0</v>
      </c>
      <c r="I118" s="144"/>
      <c r="J118" s="55"/>
      <c r="K118" s="3"/>
      <c r="L118" s="3"/>
      <c r="M118" s="3"/>
      <c r="N118" s="2"/>
      <c r="O118" s="2"/>
    </row>
    <row r="119" ht="12" customHeight="1">
      <c r="A119" s="91"/>
      <c r="B119" s="114">
        <v>4050</v>
      </c>
      <c r="C119" t="s" s="115">
        <v>129</v>
      </c>
      <c r="D119" s="116">
        <v>0</v>
      </c>
      <c r="E119" t="s" s="115">
        <v>59</v>
      </c>
      <c r="F119" s="117"/>
      <c r="G119" s="116">
        <v>700</v>
      </c>
      <c r="H119" s="124">
        <f>D119*G119</f>
        <v>0</v>
      </c>
      <c r="I119" s="144"/>
      <c r="J119" s="55"/>
      <c r="K119" s="3"/>
      <c r="L119" s="3"/>
      <c r="M119" s="3"/>
      <c r="N119" s="2"/>
      <c r="O119" s="2"/>
    </row>
    <row r="120" ht="12" customHeight="1">
      <c r="A120" s="91"/>
      <c r="B120" s="114">
        <v>4070</v>
      </c>
      <c r="C120" t="s" s="115">
        <v>130</v>
      </c>
      <c r="D120" s="116">
        <v>0</v>
      </c>
      <c r="E120" t="s" s="115">
        <v>59</v>
      </c>
      <c r="F120" s="117"/>
      <c r="G120" s="116">
        <v>500</v>
      </c>
      <c r="H120" s="124">
        <f>D120*G120</f>
        <v>0</v>
      </c>
      <c r="I120" s="204"/>
      <c r="J120" s="55"/>
      <c r="K120" s="3"/>
      <c r="L120" s="3"/>
      <c r="M120" s="3"/>
      <c r="N120" s="2"/>
      <c r="O120" s="2"/>
    </row>
    <row r="121" ht="12" customHeight="1">
      <c r="A121" s="91"/>
      <c r="B121" s="114">
        <v>4080</v>
      </c>
      <c r="C121" t="s" s="115">
        <v>131</v>
      </c>
      <c r="D121" s="116">
        <v>0</v>
      </c>
      <c r="E121" t="s" s="115">
        <v>5</v>
      </c>
      <c r="F121" s="117"/>
      <c r="G121" s="116">
        <v>600</v>
      </c>
      <c r="H121" s="124">
        <f>D121*G121</f>
        <v>0</v>
      </c>
      <c r="I121" s="204"/>
      <c r="J121" s="55"/>
      <c r="K121" s="3"/>
      <c r="L121" s="3"/>
      <c r="M121" s="3"/>
      <c r="N121" s="2"/>
      <c r="O121" s="2"/>
    </row>
    <row r="122" ht="12" customHeight="1">
      <c r="A122" s="91"/>
      <c r="B122" s="139">
        <v>4081</v>
      </c>
      <c r="C122" t="s" s="205">
        <v>132</v>
      </c>
      <c r="D122" s="206">
        <v>0</v>
      </c>
      <c r="E122" t="s" s="205">
        <v>59</v>
      </c>
      <c r="F122" s="140"/>
      <c r="G122" s="206">
        <v>175</v>
      </c>
      <c r="H122" s="208">
        <f>D122*G122</f>
        <v>0</v>
      </c>
      <c r="I122" s="204"/>
      <c r="J122" s="55"/>
      <c r="K122" s="3"/>
      <c r="L122" s="3"/>
      <c r="M122" s="3"/>
      <c r="N122" s="2"/>
      <c r="O122" s="2"/>
    </row>
    <row r="123" ht="12" customHeight="1">
      <c r="A123" s="91"/>
      <c r="B123" s="114">
        <v>4098</v>
      </c>
      <c r="C123" t="s" s="115">
        <v>113</v>
      </c>
      <c r="D123" s="116">
        <v>0</v>
      </c>
      <c r="E123" t="s" s="115">
        <v>71</v>
      </c>
      <c r="F123" s="117"/>
      <c r="G123" s="116">
        <v>0</v>
      </c>
      <c r="H123" s="124">
        <f>D123*G123</f>
        <v>0</v>
      </c>
      <c r="I123" s="144"/>
      <c r="J123" s="55"/>
      <c r="K123" s="3"/>
      <c r="L123" s="3"/>
      <c r="M123" s="3"/>
      <c r="N123" s="2"/>
      <c r="O123" s="2"/>
    </row>
    <row r="124" ht="12" customHeight="1">
      <c r="A124" s="91"/>
      <c r="B124" s="114">
        <v>4099</v>
      </c>
      <c r="C124" t="s" s="126">
        <v>65</v>
      </c>
      <c r="D124" s="232">
        <v>0</v>
      </c>
      <c r="E124" t="s" s="115">
        <v>133</v>
      </c>
      <c r="F124" s="117"/>
      <c r="G124" s="127">
        <f t="shared" si="8"/>
        <v>0</v>
      </c>
      <c r="H124" s="124">
        <f>D124*G124</f>
        <v>0</v>
      </c>
      <c r="I124" s="144"/>
      <c r="J124" s="55"/>
      <c r="K124" s="45"/>
      <c r="L124" s="2"/>
      <c r="M124" s="2"/>
      <c r="N124" s="2"/>
      <c r="O124" s="2"/>
    </row>
    <row r="125" ht="12" customHeight="1">
      <c r="A125" s="91"/>
      <c r="B125" s="114">
        <v>4099</v>
      </c>
      <c r="C125" t="s" s="126">
        <v>67</v>
      </c>
      <c r="D125" s="231">
        <v>0</v>
      </c>
      <c r="E125" t="s" s="126">
        <v>68</v>
      </c>
      <c r="F125" s="129"/>
      <c r="G125" s="130">
        <f t="shared" si="10"/>
        <v>0</v>
      </c>
      <c r="H125" s="124">
        <f>D125*G125</f>
        <v>0</v>
      </c>
      <c r="I125" s="144"/>
      <c r="J125" s="55"/>
      <c r="K125" s="45"/>
      <c r="L125" s="2"/>
      <c r="M125" s="2"/>
      <c r="N125" s="2"/>
      <c r="O125" s="2"/>
    </row>
    <row r="126" ht="12" customHeight="1">
      <c r="A126" s="91"/>
      <c r="B126" s="131"/>
      <c r="C126" s="117"/>
      <c r="D126" s="116">
        <v>0</v>
      </c>
      <c r="E126" s="117"/>
      <c r="F126" s="117"/>
      <c r="G126" s="117"/>
      <c r="H126" s="124"/>
      <c r="I126" s="204"/>
      <c r="J126" s="55"/>
      <c r="K126" s="45"/>
      <c r="L126" s="2"/>
      <c r="M126" s="2"/>
      <c r="N126" s="2"/>
      <c r="O126" s="2"/>
    </row>
    <row r="127" ht="12" customHeight="1">
      <c r="A127" s="91"/>
      <c r="B127" s="114">
        <v>4100</v>
      </c>
      <c r="C127" t="s" s="115">
        <v>134</v>
      </c>
      <c r="D127" s="116">
        <v>0</v>
      </c>
      <c r="E127" t="s" s="115">
        <v>32</v>
      </c>
      <c r="F127" s="117"/>
      <c r="G127" t="s" s="115">
        <v>32</v>
      </c>
      <c r="H127" s="132">
        <f>SUM(H129:H139)</f>
        <v>0</v>
      </c>
      <c r="I127" s="204"/>
      <c r="J127" s="55"/>
      <c r="K127" s="45"/>
      <c r="L127" s="2"/>
      <c r="M127" s="2"/>
      <c r="N127" s="2"/>
      <c r="O127" s="2"/>
    </row>
    <row r="128" ht="12" customHeight="1">
      <c r="A128" s="91"/>
      <c r="B128" s="114">
        <v>4110</v>
      </c>
      <c r="C128" t="s" s="115">
        <v>135</v>
      </c>
      <c r="D128" s="116">
        <v>0</v>
      </c>
      <c r="E128" s="117"/>
      <c r="F128" s="117"/>
      <c r="G128" s="123"/>
      <c r="H128" s="124"/>
      <c r="I128" s="204"/>
      <c r="J128" s="55"/>
      <c r="K128" s="45"/>
      <c r="L128" s="2"/>
      <c r="M128" s="2"/>
      <c r="N128" s="2"/>
      <c r="O128" s="2"/>
    </row>
    <row r="129" ht="12" customHeight="1">
      <c r="A129" s="91"/>
      <c r="B129" s="131"/>
      <c r="C129" t="s" s="115">
        <v>136</v>
      </c>
      <c r="D129" s="116">
        <v>0</v>
      </c>
      <c r="E129" t="s" s="115">
        <v>137</v>
      </c>
      <c r="F129" s="117"/>
      <c r="G129" s="123">
        <v>2000</v>
      </c>
      <c r="H129" s="124">
        <f>D129*G129</f>
        <v>0</v>
      </c>
      <c r="I129" s="204"/>
      <c r="J129" s="55"/>
      <c r="K129" s="45"/>
      <c r="L129" s="2"/>
      <c r="M129" s="2"/>
      <c r="N129" s="2"/>
      <c r="O129" s="2"/>
    </row>
    <row r="130" ht="12" customHeight="1">
      <c r="A130" s="91"/>
      <c r="B130" s="131"/>
      <c r="C130" t="s" s="115">
        <v>138</v>
      </c>
      <c r="D130" s="116">
        <v>0</v>
      </c>
      <c r="E130" t="s" s="115">
        <v>5</v>
      </c>
      <c r="F130" s="117"/>
      <c r="G130" s="123">
        <v>2000</v>
      </c>
      <c r="H130" s="124">
        <f>D130*G130</f>
        <v>0</v>
      </c>
      <c r="I130" s="204"/>
      <c r="J130" s="55"/>
      <c r="K130" s="45"/>
      <c r="L130" s="2"/>
      <c r="M130" s="2"/>
      <c r="N130" s="2"/>
      <c r="O130" s="2"/>
    </row>
    <row r="131" ht="12" customHeight="1">
      <c r="A131" s="91"/>
      <c r="B131" s="131"/>
      <c r="C131" t="s" s="115">
        <v>139</v>
      </c>
      <c r="D131" s="116">
        <v>0</v>
      </c>
      <c r="E131" t="s" s="115">
        <v>5</v>
      </c>
      <c r="F131" s="117"/>
      <c r="G131" s="123">
        <v>2500</v>
      </c>
      <c r="H131" s="124">
        <f>D131*G131</f>
        <v>0</v>
      </c>
      <c r="I131" s="204"/>
      <c r="J131" s="55"/>
      <c r="K131" s="45"/>
      <c r="L131" s="2"/>
      <c r="M131" s="2"/>
      <c r="N131" s="2"/>
      <c r="O131" s="2"/>
    </row>
    <row r="132" ht="12" customHeight="1">
      <c r="A132" s="91"/>
      <c r="B132" s="114">
        <v>4120</v>
      </c>
      <c r="C132" t="s" s="115">
        <v>140</v>
      </c>
      <c r="D132" s="116">
        <v>0</v>
      </c>
      <c r="E132" s="117"/>
      <c r="F132" s="117"/>
      <c r="G132" s="117"/>
      <c r="H132" s="124"/>
      <c r="I132" s="204"/>
      <c r="J132" s="55"/>
      <c r="K132" s="45"/>
      <c r="L132" s="2"/>
      <c r="M132" s="2"/>
      <c r="N132" s="2"/>
      <c r="O132" s="2"/>
    </row>
    <row r="133" ht="12" customHeight="1">
      <c r="A133" s="91"/>
      <c r="B133" s="131"/>
      <c r="C133" t="s" s="115">
        <v>141</v>
      </c>
      <c r="D133" s="116">
        <v>0</v>
      </c>
      <c r="E133" t="s" s="115">
        <v>5</v>
      </c>
      <c r="F133" s="117"/>
      <c r="G133" s="116">
        <v>700</v>
      </c>
      <c r="H133" s="124">
        <f>D133*G133</f>
        <v>0</v>
      </c>
      <c r="I133" s="204"/>
      <c r="J133" s="55"/>
      <c r="K133" s="45"/>
      <c r="L133" s="2"/>
      <c r="M133" s="2"/>
      <c r="N133" s="2"/>
      <c r="O133" s="2"/>
    </row>
    <row r="134" ht="12" customHeight="1">
      <c r="A134" s="91"/>
      <c r="B134" s="131"/>
      <c r="C134" t="s" s="115">
        <v>142</v>
      </c>
      <c r="D134" s="116">
        <v>0</v>
      </c>
      <c r="E134" t="s" s="115">
        <v>5</v>
      </c>
      <c r="F134" s="117"/>
      <c r="G134" s="116">
        <v>700</v>
      </c>
      <c r="H134" s="124">
        <f>D134*G134</f>
        <v>0</v>
      </c>
      <c r="I134" s="204"/>
      <c r="J134" s="55"/>
      <c r="K134" s="45"/>
      <c r="L134" s="2"/>
      <c r="M134" s="2"/>
      <c r="N134" s="2"/>
      <c r="O134" s="2"/>
    </row>
    <row r="135" ht="12" customHeight="1">
      <c r="A135" s="91"/>
      <c r="B135" s="131"/>
      <c r="C135" t="s" s="115">
        <v>143</v>
      </c>
      <c r="D135" s="116">
        <v>0</v>
      </c>
      <c r="E135" t="s" s="115">
        <v>59</v>
      </c>
      <c r="F135" s="117"/>
      <c r="G135" s="116">
        <f>G134/5</f>
        <v>140</v>
      </c>
      <c r="H135" s="124">
        <f>D135*G135</f>
        <v>0</v>
      </c>
      <c r="I135" s="204"/>
      <c r="J135" s="55"/>
      <c r="K135" s="45"/>
      <c r="L135" s="2"/>
      <c r="M135" s="2"/>
      <c r="N135" s="2"/>
      <c r="O135" s="2"/>
    </row>
    <row r="136" ht="12" customHeight="1">
      <c r="A136" s="91"/>
      <c r="B136" s="131"/>
      <c r="C136" t="s" s="233">
        <v>139</v>
      </c>
      <c r="D136" s="116">
        <v>0</v>
      </c>
      <c r="E136" t="s" s="115">
        <v>5</v>
      </c>
      <c r="F136" s="117"/>
      <c r="G136" s="116">
        <v>1500</v>
      </c>
      <c r="H136" s="124">
        <f>D136*G136</f>
        <v>0</v>
      </c>
      <c r="I136" s="204"/>
      <c r="J136" s="55"/>
      <c r="K136" s="45"/>
      <c r="L136" s="2"/>
      <c r="M136" s="2"/>
      <c r="N136" s="2"/>
      <c r="O136" s="2"/>
    </row>
    <row r="137" ht="12" customHeight="1">
      <c r="A137" s="91"/>
      <c r="B137" s="114">
        <v>4198</v>
      </c>
      <c r="C137" t="s" s="115">
        <v>113</v>
      </c>
      <c r="D137" s="116">
        <v>0</v>
      </c>
      <c r="E137" t="s" s="115">
        <v>71</v>
      </c>
      <c r="F137" s="117"/>
      <c r="G137" s="116">
        <v>0</v>
      </c>
      <c r="H137" s="124">
        <v>0</v>
      </c>
      <c r="I137" s="204"/>
      <c r="J137" s="55"/>
      <c r="K137" s="45"/>
      <c r="L137" s="2"/>
      <c r="M137" s="2"/>
      <c r="N137" s="2"/>
      <c r="O137" s="2"/>
    </row>
    <row r="138" ht="12" customHeight="1">
      <c r="A138" s="91"/>
      <c r="B138" s="114">
        <v>4099</v>
      </c>
      <c r="C138" t="s" s="126">
        <v>65</v>
      </c>
      <c r="D138" s="232">
        <v>0</v>
      </c>
      <c r="E138" t="s" s="115">
        <v>133</v>
      </c>
      <c r="F138" s="117"/>
      <c r="G138" s="127">
        <f t="shared" si="8"/>
        <v>0</v>
      </c>
      <c r="H138" s="124">
        <f>D138*G138</f>
        <v>0</v>
      </c>
      <c r="I138" s="204"/>
      <c r="J138" s="55"/>
      <c r="K138" s="45"/>
      <c r="L138" s="2"/>
      <c r="M138" s="2"/>
      <c r="N138" s="2"/>
      <c r="O138" s="2"/>
    </row>
    <row r="139" ht="12" customHeight="1">
      <c r="A139" s="91"/>
      <c r="B139" s="148">
        <v>4099</v>
      </c>
      <c r="C139" t="s" s="149">
        <v>67</v>
      </c>
      <c r="D139" s="150">
        <v>0</v>
      </c>
      <c r="E139" t="s" s="149">
        <v>68</v>
      </c>
      <c r="F139" s="151"/>
      <c r="G139" s="190">
        <f t="shared" si="10"/>
        <v>0</v>
      </c>
      <c r="H139" s="153">
        <f>D139*G139</f>
        <v>0</v>
      </c>
      <c r="I139" s="204"/>
      <c r="J139" s="55"/>
      <c r="K139" s="45"/>
      <c r="L139" s="2"/>
      <c r="M139" s="2"/>
      <c r="N139" s="2"/>
      <c r="O139" s="2"/>
    </row>
    <row r="140" ht="16.15" customHeight="1">
      <c r="A140" s="91"/>
      <c r="B140" s="154"/>
      <c r="C140" s="155"/>
      <c r="D140" s="34"/>
      <c r="E140" s="156"/>
      <c r="F140" s="156"/>
      <c r="G140" s="35"/>
      <c r="H140" s="157"/>
      <c r="I140" s="204"/>
      <c r="J140" s="55"/>
      <c r="K140" s="45"/>
      <c r="L140" s="2"/>
      <c r="M140" s="2"/>
      <c r="N140" s="2"/>
      <c r="O140" s="2"/>
    </row>
    <row r="141" ht="13.5" customHeight="1">
      <c r="A141" s="91"/>
      <c r="B141" s="158"/>
      <c r="C141" t="s" s="159">
        <v>86</v>
      </c>
      <c r="D141" s="234"/>
      <c r="E141" s="161"/>
      <c r="F141" s="161"/>
      <c r="G141" s="162"/>
      <c r="H141" s="163">
        <f>SUM(H109:H139)/2</f>
        <v>0</v>
      </c>
      <c r="I141" s="204"/>
      <c r="J141" s="55"/>
      <c r="K141" s="45"/>
      <c r="L141" s="2"/>
      <c r="M141" s="2"/>
      <c r="N141" s="2"/>
      <c r="O141" s="2"/>
    </row>
    <row r="142" ht="16.65" customHeight="1">
      <c r="A142" s="2"/>
      <c r="B142" s="164"/>
      <c r="C142" s="191"/>
      <c r="D142" s="192"/>
      <c r="E142" s="167"/>
      <c r="F142" s="167"/>
      <c r="G142" s="168"/>
      <c r="H142" s="193"/>
      <c r="I142" s="235"/>
      <c r="J142" s="55"/>
      <c r="K142" s="45"/>
      <c r="L142" s="2"/>
      <c r="M142" s="2"/>
      <c r="N142" s="2"/>
      <c r="O142" s="2"/>
    </row>
    <row r="143" ht="13.5" customHeight="1">
      <c r="A143" s="2"/>
      <c r="B143" s="170"/>
      <c r="C143" s="171"/>
      <c r="D143" s="172"/>
      <c r="E143" s="173"/>
      <c r="F143" s="173"/>
      <c r="G143" s="86"/>
      <c r="H143" s="87"/>
      <c r="I143" s="235"/>
      <c r="J143" s="55"/>
      <c r="K143" s="45"/>
      <c r="L143" s="2"/>
      <c r="M143" s="2"/>
      <c r="N143" s="2"/>
      <c r="O143" s="2"/>
    </row>
    <row r="144" ht="30" customHeight="1">
      <c r="A144" s="91"/>
      <c r="B144" s="92"/>
      <c r="C144" t="s" s="93">
        <v>144</v>
      </c>
      <c r="D144" t="s" s="94">
        <v>48</v>
      </c>
      <c r="E144" t="s" s="93">
        <v>49</v>
      </c>
      <c r="F144" t="s" s="93">
        <v>50</v>
      </c>
      <c r="G144" t="s" s="94">
        <v>51</v>
      </c>
      <c r="H144" t="s" s="95">
        <v>52</v>
      </c>
      <c r="I144" s="204"/>
      <c r="J144" s="55"/>
      <c r="K144" s="45"/>
      <c r="L144" s="2"/>
      <c r="M144" s="2"/>
      <c r="N144" s="2"/>
      <c r="O144" s="2"/>
    </row>
    <row r="145" ht="16.15" customHeight="1">
      <c r="A145" s="91"/>
      <c r="B145" s="101"/>
      <c r="C145" s="102"/>
      <c r="D145" s="236"/>
      <c r="E145" s="103"/>
      <c r="F145" s="103"/>
      <c r="G145" s="104"/>
      <c r="H145" s="227"/>
      <c r="I145" s="204"/>
      <c r="J145" s="55"/>
      <c r="K145" s="45"/>
      <c r="L145" s="2"/>
      <c r="M145" s="2"/>
      <c r="N145" s="2"/>
      <c r="O145" s="2"/>
    </row>
    <row r="146" ht="12" customHeight="1">
      <c r="A146" s="91"/>
      <c r="B146" s="109">
        <v>5000</v>
      </c>
      <c r="C146" t="s" s="110">
        <v>145</v>
      </c>
      <c r="D146" s="111"/>
      <c r="E146" s="111"/>
      <c r="F146" s="111"/>
      <c r="G146" s="111"/>
      <c r="H146" s="112">
        <f>SUM(H147:H152)</f>
        <v>0</v>
      </c>
      <c r="I146" s="204"/>
      <c r="J146" s="55"/>
      <c r="K146" s="45"/>
      <c r="L146" s="2"/>
      <c r="M146" s="2"/>
      <c r="N146" s="2"/>
      <c r="O146" s="2"/>
    </row>
    <row r="147" ht="12" customHeight="1">
      <c r="A147" s="91"/>
      <c r="B147" s="139">
        <v>5010</v>
      </c>
      <c r="C147" t="s" s="205">
        <v>146</v>
      </c>
      <c r="D147" s="206">
        <v>1</v>
      </c>
      <c r="E147" t="s" s="205">
        <v>71</v>
      </c>
      <c r="F147" s="237">
        <v>1</v>
      </c>
      <c r="G147" s="206">
        <v>7500</v>
      </c>
      <c r="H147" s="208">
        <v>0</v>
      </c>
      <c r="I147" s="204"/>
      <c r="J147" s="55"/>
      <c r="K147" s="45"/>
      <c r="L147" s="2"/>
      <c r="M147" s="2"/>
      <c r="N147" s="2"/>
      <c r="O147" s="2"/>
    </row>
    <row r="148" ht="12" customHeight="1">
      <c r="A148" s="91"/>
      <c r="B148" s="139">
        <v>5011</v>
      </c>
      <c r="C148" t="s" s="238">
        <v>147</v>
      </c>
      <c r="D148" s="206">
        <v>1</v>
      </c>
      <c r="E148" t="s" s="205">
        <v>71</v>
      </c>
      <c r="F148" s="237">
        <v>1</v>
      </c>
      <c r="G148" s="206">
        <v>1000</v>
      </c>
      <c r="H148" s="208">
        <v>0</v>
      </c>
      <c r="I148" s="204"/>
      <c r="J148" s="55"/>
      <c r="K148" s="45"/>
      <c r="L148" s="2"/>
      <c r="M148" s="2"/>
      <c r="N148" s="2"/>
      <c r="O148" s="2"/>
    </row>
    <row r="149" ht="12" customHeight="1">
      <c r="A149" s="91"/>
      <c r="B149" s="139">
        <v>5012</v>
      </c>
      <c r="C149" t="s" s="205">
        <v>148</v>
      </c>
      <c r="D149" s="206">
        <v>1</v>
      </c>
      <c r="E149" t="s" s="205">
        <v>71</v>
      </c>
      <c r="F149" s="237">
        <v>1</v>
      </c>
      <c r="G149" s="206">
        <v>2500</v>
      </c>
      <c r="H149" s="208">
        <v>0</v>
      </c>
      <c r="I149" s="204"/>
      <c r="J149" s="55"/>
      <c r="K149" s="3"/>
      <c r="L149" s="3"/>
      <c r="M149" s="3"/>
      <c r="N149" s="2"/>
      <c r="O149" s="2"/>
    </row>
    <row r="150" ht="14.2" customHeight="1">
      <c r="A150" s="91"/>
      <c r="B150" s="139">
        <v>5013</v>
      </c>
      <c r="C150" t="s" s="115">
        <v>149</v>
      </c>
      <c r="D150" s="206">
        <v>1</v>
      </c>
      <c r="E150" t="s" s="205">
        <v>71</v>
      </c>
      <c r="F150" s="237">
        <v>1</v>
      </c>
      <c r="G150" s="206">
        <v>1800</v>
      </c>
      <c r="H150" s="208">
        <v>0</v>
      </c>
      <c r="I150" s="204"/>
      <c r="J150" s="55"/>
      <c r="K150" s="45"/>
      <c r="L150" s="2"/>
      <c r="M150" s="2"/>
      <c r="N150" s="2"/>
      <c r="O150" s="2"/>
    </row>
    <row r="151" ht="12" customHeight="1">
      <c r="A151" s="91"/>
      <c r="B151" s="139">
        <v>5020</v>
      </c>
      <c r="C151" t="s" s="205">
        <v>60</v>
      </c>
      <c r="D151" s="206">
        <v>1</v>
      </c>
      <c r="E151" t="s" s="205">
        <v>71</v>
      </c>
      <c r="F151" s="237">
        <v>1</v>
      </c>
      <c r="G151" s="206">
        <v>1200</v>
      </c>
      <c r="H151" s="208">
        <v>0</v>
      </c>
      <c r="I151" s="204"/>
      <c r="J151" s="55"/>
      <c r="K151" s="45"/>
      <c r="L151" s="2"/>
      <c r="M151" s="2"/>
      <c r="N151" s="2"/>
      <c r="O151" s="2"/>
    </row>
    <row r="152" ht="12" customHeight="1">
      <c r="A152" s="91"/>
      <c r="B152" s="139">
        <v>5021</v>
      </c>
      <c r="C152" t="s" s="205">
        <v>150</v>
      </c>
      <c r="D152" s="206">
        <v>1</v>
      </c>
      <c r="E152" t="s" s="205">
        <v>71</v>
      </c>
      <c r="F152" s="237">
        <v>1</v>
      </c>
      <c r="G152" s="206">
        <v>1500</v>
      </c>
      <c r="H152" s="208">
        <v>0</v>
      </c>
      <c r="I152" s="204"/>
      <c r="J152" s="55"/>
      <c r="K152" s="45"/>
      <c r="L152" s="2"/>
      <c r="M152" s="2"/>
      <c r="N152" s="2"/>
      <c r="O152" s="2"/>
    </row>
    <row r="153" ht="12" customHeight="1">
      <c r="A153" s="91"/>
      <c r="B153" s="114">
        <v>5700</v>
      </c>
      <c r="C153" t="s" s="233">
        <v>151</v>
      </c>
      <c r="D153" s="117"/>
      <c r="E153" s="117"/>
      <c r="F153" s="117"/>
      <c r="G153" s="117"/>
      <c r="H153" s="132">
        <v>0</v>
      </c>
      <c r="I153" s="144"/>
      <c r="J153" s="55"/>
      <c r="K153" s="45"/>
      <c r="L153" s="2"/>
      <c r="M153" s="2"/>
      <c r="N153" s="2"/>
      <c r="O153" s="2"/>
    </row>
    <row r="154" ht="12" customHeight="1">
      <c r="A154" s="91"/>
      <c r="B154" s="114">
        <v>5710</v>
      </c>
      <c r="C154" t="s" s="115">
        <v>152</v>
      </c>
      <c r="D154" s="232">
        <f>$K$16*4*0.35</f>
        <v>0</v>
      </c>
      <c r="E154" t="s" s="115">
        <v>153</v>
      </c>
      <c r="F154" s="117"/>
      <c r="G154" s="116">
        <v>120</v>
      </c>
      <c r="H154" s="124">
        <v>0</v>
      </c>
      <c r="I154" s="204"/>
      <c r="J154" s="55"/>
      <c r="K154" s="45"/>
      <c r="L154" s="2"/>
      <c r="M154" s="2"/>
      <c r="N154" s="2"/>
      <c r="O154" s="2"/>
    </row>
    <row r="155" ht="12" customHeight="1">
      <c r="A155" s="91"/>
      <c r="B155" s="131"/>
      <c r="C155" t="s" s="233">
        <v>154</v>
      </c>
      <c r="D155" s="232"/>
      <c r="E155" s="117"/>
      <c r="F155" s="117"/>
      <c r="G155" s="117"/>
      <c r="H155" s="124">
        <v>0</v>
      </c>
      <c r="I155" s="204"/>
      <c r="J155" s="55"/>
      <c r="K155" s="45"/>
      <c r="L155" s="2"/>
      <c r="M155" s="2"/>
      <c r="N155" s="2"/>
      <c r="O155" s="2"/>
    </row>
    <row r="156" ht="12.95" customHeight="1">
      <c r="A156" s="91"/>
      <c r="B156" s="114">
        <v>5720</v>
      </c>
      <c r="C156" t="s" s="115">
        <v>155</v>
      </c>
      <c r="D156" s="116">
        <v>0</v>
      </c>
      <c r="E156" t="s" s="115">
        <v>71</v>
      </c>
      <c r="F156" s="117"/>
      <c r="G156" s="116">
        <v>0</v>
      </c>
      <c r="H156" s="124">
        <v>0</v>
      </c>
      <c r="I156" s="106"/>
      <c r="J156" s="55"/>
      <c r="K156" s="45"/>
      <c r="L156" s="2"/>
      <c r="M156" s="2"/>
      <c r="N156" s="2"/>
      <c r="O156" s="2"/>
    </row>
    <row r="157" ht="12" customHeight="1">
      <c r="A157" s="91"/>
      <c r="B157" s="131"/>
      <c r="C157" s="117"/>
      <c r="D157" s="117"/>
      <c r="E157" s="117"/>
      <c r="F157" s="117"/>
      <c r="G157" s="117"/>
      <c r="H157" s="124"/>
      <c r="I157" s="106"/>
      <c r="J157" s="55"/>
      <c r="K157" s="45"/>
      <c r="L157" s="2"/>
      <c r="M157" s="2"/>
      <c r="N157" s="2"/>
      <c r="O157" s="2"/>
    </row>
    <row r="158" ht="12.95" customHeight="1">
      <c r="A158" s="91"/>
      <c r="B158" s="114">
        <v>5800</v>
      </c>
      <c r="C158" t="s" s="115">
        <v>156</v>
      </c>
      <c r="D158" s="117"/>
      <c r="E158" s="117"/>
      <c r="F158" s="117"/>
      <c r="G158" s="117"/>
      <c r="H158" s="132">
        <f>SUM(H159:H165)</f>
        <v>0</v>
      </c>
      <c r="I158" s="106"/>
      <c r="J158" s="55"/>
      <c r="K158" s="45"/>
      <c r="L158" s="2"/>
      <c r="M158" s="2"/>
      <c r="N158" s="2"/>
      <c r="O158" s="2"/>
    </row>
    <row r="159" ht="12" customHeight="1">
      <c r="A159" s="91"/>
      <c r="B159" s="114">
        <v>5810</v>
      </c>
      <c r="C159" t="s" s="115">
        <v>157</v>
      </c>
      <c r="D159" s="116">
        <v>1500</v>
      </c>
      <c r="E159" t="s" s="115">
        <v>158</v>
      </c>
      <c r="F159" s="117"/>
      <c r="G159" s="116">
        <v>0.6</v>
      </c>
      <c r="H159" s="124">
        <v>0</v>
      </c>
      <c r="I159" s="106"/>
      <c r="J159" s="55"/>
      <c r="K159" s="45"/>
      <c r="L159" s="2"/>
      <c r="M159" s="2"/>
      <c r="N159" s="2"/>
      <c r="O159" s="2"/>
    </row>
    <row r="160" ht="12" customHeight="1">
      <c r="A160" s="91"/>
      <c r="B160" s="114">
        <v>5820</v>
      </c>
      <c r="C160" t="s" s="115">
        <v>159</v>
      </c>
      <c r="D160" s="116">
        <v>1</v>
      </c>
      <c r="E160" t="s" s="115">
        <v>71</v>
      </c>
      <c r="F160" s="117"/>
      <c r="G160" s="116">
        <v>250</v>
      </c>
      <c r="H160" s="124">
        <v>0</v>
      </c>
      <c r="I160" s="106"/>
      <c r="J160" s="55"/>
      <c r="K160" s="45"/>
      <c r="L160" s="2"/>
      <c r="M160" s="2"/>
      <c r="N160" s="2"/>
      <c r="O160" s="2"/>
    </row>
    <row r="161" ht="12" customHeight="1">
      <c r="A161" s="91"/>
      <c r="B161" s="114">
        <v>5830</v>
      </c>
      <c r="C161" t="s" s="115">
        <v>160</v>
      </c>
      <c r="D161" s="116">
        <v>100</v>
      </c>
      <c r="E161" t="s" s="115">
        <v>161</v>
      </c>
      <c r="F161" s="117"/>
      <c r="G161" s="116">
        <v>18</v>
      </c>
      <c r="H161" s="124">
        <v>0</v>
      </c>
      <c r="I161" s="106"/>
      <c r="J161" s="55"/>
      <c r="K161" s="45"/>
      <c r="L161" s="2"/>
      <c r="M161" s="2"/>
      <c r="N161" s="2"/>
      <c r="O161" s="2"/>
    </row>
    <row r="162" ht="12" customHeight="1">
      <c r="A162" s="91"/>
      <c r="B162" s="114">
        <v>5840</v>
      </c>
      <c r="C162" t="s" s="115">
        <v>162</v>
      </c>
      <c r="D162" s="116">
        <v>63</v>
      </c>
      <c r="E162" t="s" s="115">
        <v>59</v>
      </c>
      <c r="F162" s="117"/>
      <c r="G162" s="116">
        <v>20</v>
      </c>
      <c r="H162" s="124">
        <v>0</v>
      </c>
      <c r="I162" s="106"/>
      <c r="J162" s="55"/>
      <c r="K162" s="45"/>
      <c r="L162" s="2"/>
      <c r="M162" s="2"/>
      <c r="N162" s="2"/>
      <c r="O162" s="2"/>
    </row>
    <row r="163" ht="12" customHeight="1">
      <c r="A163" s="91"/>
      <c r="B163" s="114">
        <v>5850</v>
      </c>
      <c r="C163" t="s" s="115">
        <v>163</v>
      </c>
      <c r="D163" s="116">
        <v>1</v>
      </c>
      <c r="E163" t="s" s="115">
        <v>71</v>
      </c>
      <c r="F163" s="117"/>
      <c r="G163" s="116">
        <v>400</v>
      </c>
      <c r="H163" s="124">
        <v>0</v>
      </c>
      <c r="I163" s="106"/>
      <c r="J163" s="55"/>
      <c r="K163" s="45"/>
      <c r="L163" s="2"/>
      <c r="M163" s="2"/>
      <c r="N163" s="2"/>
      <c r="O163" s="2"/>
    </row>
    <row r="164" ht="12" customHeight="1">
      <c r="A164" s="91"/>
      <c r="B164" s="114">
        <v>5880</v>
      </c>
      <c r="C164" t="s" s="196">
        <v>164</v>
      </c>
      <c r="D164" s="116">
        <v>1</v>
      </c>
      <c r="E164" t="s" s="115">
        <v>71</v>
      </c>
      <c r="F164" s="117"/>
      <c r="G164" s="116">
        <v>1000</v>
      </c>
      <c r="H164" s="124">
        <v>0</v>
      </c>
      <c r="I164" s="106"/>
      <c r="J164" s="55"/>
      <c r="K164" s="45"/>
      <c r="L164" s="2"/>
      <c r="M164" s="2"/>
      <c r="N164" s="2"/>
      <c r="O164" s="2"/>
    </row>
    <row r="165" ht="12" customHeight="1">
      <c r="A165" s="91"/>
      <c r="B165" s="148">
        <v>5890</v>
      </c>
      <c r="C165" t="s" s="212">
        <v>85</v>
      </c>
      <c r="D165" s="239">
        <v>1</v>
      </c>
      <c r="E165" t="s" s="212">
        <v>71</v>
      </c>
      <c r="F165" s="213"/>
      <c r="G165" s="240">
        <f t="shared" si="35"/>
        <v>0</v>
      </c>
      <c r="H165" s="153">
        <f>D165*G165</f>
        <v>0</v>
      </c>
      <c r="I165" s="106"/>
      <c r="J165" s="55"/>
      <c r="K165" s="45"/>
      <c r="L165" s="2"/>
      <c r="M165" s="2"/>
      <c r="N165" s="2"/>
      <c r="O165" s="2"/>
    </row>
    <row r="166" ht="16.15" customHeight="1">
      <c r="A166" s="91"/>
      <c r="B166" s="154"/>
      <c r="C166" s="155"/>
      <c r="D166" s="34"/>
      <c r="E166" s="156"/>
      <c r="F166" s="156"/>
      <c r="G166" s="35"/>
      <c r="H166" s="157"/>
      <c r="I166" s="106"/>
      <c r="J166" s="55"/>
      <c r="K166" s="45"/>
      <c r="L166" s="2"/>
      <c r="M166" s="2"/>
      <c r="N166" s="2"/>
      <c r="O166" s="2"/>
    </row>
    <row r="167" ht="13.5" customHeight="1">
      <c r="A167" s="91"/>
      <c r="B167" s="158"/>
      <c r="C167" t="s" s="159">
        <v>86</v>
      </c>
      <c r="D167" s="241"/>
      <c r="E167" s="161"/>
      <c r="F167" s="161"/>
      <c r="G167" s="162"/>
      <c r="H167" s="163">
        <f>SUM(H146:H165)/2</f>
        <v>0</v>
      </c>
      <c r="I167" s="106"/>
      <c r="J167" s="55"/>
      <c r="K167" s="45"/>
      <c r="L167" s="2"/>
      <c r="M167" s="2"/>
      <c r="N167" s="2"/>
      <c r="O167" s="2"/>
    </row>
    <row r="168" ht="16.65" customHeight="1">
      <c r="A168" s="2"/>
      <c r="B168" s="164"/>
      <c r="C168" s="191"/>
      <c r="D168" s="242"/>
      <c r="E168" s="167"/>
      <c r="F168" s="167"/>
      <c r="G168" s="168"/>
      <c r="H168" s="193"/>
      <c r="I168" s="88"/>
      <c r="J168" s="55"/>
      <c r="K168" s="45"/>
      <c r="L168" s="2"/>
      <c r="M168" s="2"/>
      <c r="N168" s="2"/>
      <c r="O168" s="2"/>
    </row>
    <row r="169" ht="13.5" customHeight="1">
      <c r="A169" s="2"/>
      <c r="B169" s="170"/>
      <c r="C169" s="171"/>
      <c r="D169" s="172"/>
      <c r="E169" s="173"/>
      <c r="F169" s="173"/>
      <c r="G169" s="86"/>
      <c r="H169" s="87"/>
      <c r="I169" s="88"/>
      <c r="J169" s="55"/>
      <c r="K169" s="45"/>
      <c r="L169" s="2"/>
      <c r="M169" s="2"/>
      <c r="N169" s="2"/>
      <c r="O169" s="2"/>
    </row>
    <row r="170" ht="30.95" customHeight="1">
      <c r="A170" s="91"/>
      <c r="B170" s="92"/>
      <c r="C170" t="s" s="243">
        <v>165</v>
      </c>
      <c r="D170" t="s" s="94">
        <v>48</v>
      </c>
      <c r="E170" t="s" s="93">
        <v>49</v>
      </c>
      <c r="F170" t="s" s="93">
        <v>50</v>
      </c>
      <c r="G170" t="s" s="94">
        <v>51</v>
      </c>
      <c r="H170" t="s" s="95">
        <v>52</v>
      </c>
      <c r="I170" s="106"/>
      <c r="J170" s="55"/>
      <c r="K170" s="45"/>
      <c r="L170" s="2"/>
      <c r="M170" s="2"/>
      <c r="N170" s="2"/>
      <c r="O170" s="2"/>
    </row>
    <row r="171" ht="16.15" customHeight="1">
      <c r="A171" s="91"/>
      <c r="B171" s="101"/>
      <c r="C171" s="102"/>
      <c r="D171" s="236"/>
      <c r="E171" s="103"/>
      <c r="F171" s="103"/>
      <c r="G171" s="104"/>
      <c r="H171" s="227"/>
      <c r="I171" s="106"/>
      <c r="J171" s="55"/>
      <c r="K171" s="45"/>
      <c r="L171" s="2"/>
      <c r="M171" s="2"/>
      <c r="N171" s="2"/>
      <c r="O171" s="2"/>
    </row>
    <row r="172" ht="12" customHeight="1">
      <c r="A172" s="91"/>
      <c r="B172" s="109">
        <v>6000</v>
      </c>
      <c r="C172" t="s" s="244">
        <v>166</v>
      </c>
      <c r="D172" s="111"/>
      <c r="E172" s="111"/>
      <c r="F172" s="111"/>
      <c r="G172" s="111"/>
      <c r="H172" s="112">
        <f>SUM(H173:H185)</f>
        <v>0</v>
      </c>
      <c r="I172" s="106"/>
      <c r="J172" s="55"/>
      <c r="K172" s="45"/>
      <c r="L172" s="2"/>
      <c r="M172" s="2"/>
      <c r="N172" s="2"/>
      <c r="O172" s="2"/>
    </row>
    <row r="173" ht="12" customHeight="1">
      <c r="A173" s="91"/>
      <c r="B173" s="114">
        <v>6010</v>
      </c>
      <c r="C173" t="s" s="196">
        <v>167</v>
      </c>
      <c r="D173" s="117"/>
      <c r="E173" s="117"/>
      <c r="F173" s="117"/>
      <c r="G173" s="117"/>
      <c r="H173" s="124"/>
      <c r="I173" s="106"/>
      <c r="J173" s="55"/>
      <c r="K173" s="45"/>
      <c r="L173" s="2"/>
      <c r="M173" s="2"/>
      <c r="N173" s="2"/>
      <c r="O173" s="2"/>
    </row>
    <row r="174" ht="12" customHeight="1">
      <c r="A174" s="91"/>
      <c r="B174" s="131"/>
      <c r="C174" t="s" s="196">
        <v>168</v>
      </c>
      <c r="D174" s="116">
        <v>1</v>
      </c>
      <c r="E174" t="s" s="115">
        <v>71</v>
      </c>
      <c r="F174" s="117"/>
      <c r="G174" s="117"/>
      <c r="H174" s="124">
        <v>0</v>
      </c>
      <c r="I174" s="106"/>
      <c r="J174" s="55"/>
      <c r="K174" s="45"/>
      <c r="L174" s="2"/>
      <c r="M174" s="2"/>
      <c r="N174" s="2"/>
      <c r="O174" s="2"/>
    </row>
    <row r="175" ht="12" customHeight="1">
      <c r="A175" s="91"/>
      <c r="B175" s="131"/>
      <c r="C175" s="197"/>
      <c r="D175" s="117"/>
      <c r="E175" s="117"/>
      <c r="F175" s="117"/>
      <c r="G175" s="117"/>
      <c r="H175" s="124">
        <f>D175*G175</f>
        <v>0</v>
      </c>
      <c r="I175" s="106"/>
      <c r="J175" s="55"/>
      <c r="K175" s="45"/>
      <c r="L175" s="2"/>
      <c r="M175" s="2"/>
      <c r="N175" s="2"/>
      <c r="O175" s="2"/>
    </row>
    <row r="176" ht="12" customHeight="1">
      <c r="A176" s="91"/>
      <c r="B176" s="114">
        <v>6020</v>
      </c>
      <c r="C176" t="s" s="196">
        <v>169</v>
      </c>
      <c r="D176" s="116">
        <v>7</v>
      </c>
      <c r="E176" t="s" s="115">
        <v>170</v>
      </c>
      <c r="F176" s="117"/>
      <c r="G176" s="116">
        <v>50</v>
      </c>
      <c r="H176" s="124">
        <v>0</v>
      </c>
      <c r="I176" s="106"/>
      <c r="J176" s="55"/>
      <c r="K176" s="45"/>
      <c r="L176" s="2"/>
      <c r="M176" s="2"/>
      <c r="N176" s="2"/>
      <c r="O176" s="2"/>
    </row>
    <row r="177" ht="12" customHeight="1">
      <c r="A177" s="91"/>
      <c r="B177" s="114">
        <v>6030</v>
      </c>
      <c r="C177" t="s" s="196">
        <v>171</v>
      </c>
      <c r="D177" s="117"/>
      <c r="E177" s="117"/>
      <c r="F177" s="117"/>
      <c r="G177" s="117"/>
      <c r="H177" s="124">
        <v>0</v>
      </c>
      <c r="I177" s="106"/>
      <c r="J177" s="55"/>
      <c r="K177" s="45"/>
      <c r="L177" s="2"/>
      <c r="M177" s="2"/>
      <c r="N177" s="2"/>
      <c r="O177" s="2"/>
    </row>
    <row r="178" ht="12" customHeight="1">
      <c r="A178" s="91"/>
      <c r="B178" s="131"/>
      <c r="C178" t="s" s="196">
        <v>172</v>
      </c>
      <c r="D178" s="116">
        <v>15</v>
      </c>
      <c r="E178" t="s" s="115">
        <v>173</v>
      </c>
      <c r="F178" s="117"/>
      <c r="G178" s="116">
        <v>100</v>
      </c>
      <c r="H178" s="124">
        <v>0</v>
      </c>
      <c r="I178" s="106"/>
      <c r="J178" s="55"/>
      <c r="K178" s="45"/>
      <c r="L178" s="2"/>
      <c r="M178" s="2"/>
      <c r="N178" s="2"/>
      <c r="O178" s="2"/>
    </row>
    <row r="179" ht="12" customHeight="1">
      <c r="A179" s="91"/>
      <c r="B179" s="114">
        <v>6040</v>
      </c>
      <c r="C179" t="s" s="196">
        <v>174</v>
      </c>
      <c r="D179" s="116">
        <v>0</v>
      </c>
      <c r="E179" t="s" s="115">
        <v>59</v>
      </c>
      <c r="F179" s="117"/>
      <c r="G179" s="116">
        <v>0</v>
      </c>
      <c r="H179" s="124">
        <v>0</v>
      </c>
      <c r="I179" s="106"/>
      <c r="J179" s="55"/>
      <c r="K179" s="45"/>
      <c r="L179" s="2"/>
      <c r="M179" s="2"/>
      <c r="N179" s="2"/>
      <c r="O179" s="2"/>
    </row>
    <row r="180" ht="12" customHeight="1">
      <c r="A180" s="91"/>
      <c r="B180" s="114">
        <v>6050</v>
      </c>
      <c r="C180" t="s" s="196">
        <v>175</v>
      </c>
      <c r="D180" s="116">
        <v>15</v>
      </c>
      <c r="E180" t="s" s="115">
        <v>59</v>
      </c>
      <c r="F180" s="117"/>
      <c r="G180" s="116">
        <v>125</v>
      </c>
      <c r="H180" s="124">
        <v>0</v>
      </c>
      <c r="I180" s="106"/>
      <c r="J180" s="55"/>
      <c r="K180" s="3"/>
      <c r="L180" s="3"/>
      <c r="M180" s="3"/>
      <c r="N180" s="2"/>
      <c r="O180" s="2"/>
    </row>
    <row r="181" ht="12" customHeight="1">
      <c r="A181" s="91"/>
      <c r="B181" s="114">
        <v>6060</v>
      </c>
      <c r="C181" t="s" s="196">
        <v>176</v>
      </c>
      <c r="D181" s="117"/>
      <c r="E181" s="122"/>
      <c r="F181" s="122"/>
      <c r="G181" s="117"/>
      <c r="H181" s="124">
        <v>0</v>
      </c>
      <c r="I181" s="204"/>
      <c r="J181" s="55"/>
      <c r="K181" s="186"/>
      <c r="L181" s="2"/>
      <c r="M181" s="2"/>
      <c r="N181" s="2"/>
      <c r="O181" s="2"/>
    </row>
    <row r="182" ht="12" customHeight="1">
      <c r="A182" s="91"/>
      <c r="B182" s="131"/>
      <c r="C182" t="s" s="196">
        <v>177</v>
      </c>
      <c r="D182" s="116">
        <v>15</v>
      </c>
      <c r="E182" t="s" s="115">
        <v>59</v>
      </c>
      <c r="F182" s="117"/>
      <c r="G182" s="116">
        <v>60</v>
      </c>
      <c r="H182" s="124">
        <v>0</v>
      </c>
      <c r="I182" s="106"/>
      <c r="J182" s="55"/>
      <c r="K182" s="45"/>
      <c r="L182" s="2"/>
      <c r="M182" s="2"/>
      <c r="N182" s="2"/>
      <c r="O182" s="2"/>
    </row>
    <row r="183" ht="12" customHeight="1">
      <c r="A183" s="91"/>
      <c r="B183" s="131"/>
      <c r="C183" t="s" s="196">
        <v>178</v>
      </c>
      <c r="D183" s="116">
        <v>0</v>
      </c>
      <c r="E183" t="s" s="115">
        <v>59</v>
      </c>
      <c r="F183" s="117"/>
      <c r="G183" s="116">
        <v>60</v>
      </c>
      <c r="H183" s="124">
        <v>0</v>
      </c>
      <c r="I183" s="106"/>
      <c r="J183" s="55"/>
      <c r="K183" s="45"/>
      <c r="L183" s="2"/>
      <c r="M183" s="2"/>
      <c r="N183" s="2"/>
      <c r="O183" s="2"/>
    </row>
    <row r="184" ht="12" customHeight="1">
      <c r="A184" s="91"/>
      <c r="B184" s="131"/>
      <c r="C184" t="s" s="196">
        <v>179</v>
      </c>
      <c r="D184" s="116">
        <v>0</v>
      </c>
      <c r="E184" t="s" s="115">
        <v>59</v>
      </c>
      <c r="F184" s="117"/>
      <c r="G184" s="116">
        <v>60</v>
      </c>
      <c r="H184" s="124">
        <f>D184*G184</f>
        <v>0</v>
      </c>
      <c r="I184" s="106"/>
      <c r="J184" s="55"/>
      <c r="K184" s="45"/>
      <c r="L184" s="2"/>
      <c r="M184" s="2"/>
      <c r="N184" s="2"/>
      <c r="O184" s="2"/>
    </row>
    <row r="185" ht="12" customHeight="1">
      <c r="A185" s="91"/>
      <c r="B185" s="114">
        <v>6090</v>
      </c>
      <c r="C185" t="s" s="115">
        <v>85</v>
      </c>
      <c r="D185" s="116">
        <v>0</v>
      </c>
      <c r="E185" t="s" s="115">
        <v>71</v>
      </c>
      <c r="F185" s="117"/>
      <c r="G185" s="195">
        <f t="shared" si="35"/>
        <v>0</v>
      </c>
      <c r="H185" s="124">
        <f>D185*G185</f>
        <v>0</v>
      </c>
      <c r="I185" s="106"/>
      <c r="J185" s="55"/>
      <c r="K185" s="45"/>
      <c r="L185" s="2"/>
      <c r="M185" s="2"/>
      <c r="N185" s="2"/>
      <c r="O185" s="2"/>
    </row>
    <row r="186" ht="12" customHeight="1">
      <c r="A186" s="91"/>
      <c r="B186" s="245"/>
      <c r="C186" s="213"/>
      <c r="D186" s="213"/>
      <c r="E186" s="213"/>
      <c r="F186" s="213"/>
      <c r="G186" s="213"/>
      <c r="H186" s="153"/>
      <c r="I186" s="106"/>
      <c r="J186" s="55"/>
      <c r="K186" s="45"/>
      <c r="L186" s="2"/>
      <c r="M186" s="2"/>
      <c r="N186" s="2"/>
      <c r="O186" s="2"/>
    </row>
    <row r="187" ht="16.15" customHeight="1">
      <c r="A187" s="91"/>
      <c r="B187" s="154"/>
      <c r="C187" s="155"/>
      <c r="D187" s="34"/>
      <c r="E187" s="156"/>
      <c r="F187" s="156"/>
      <c r="G187" s="35"/>
      <c r="H187" s="157"/>
      <c r="I187" s="106"/>
      <c r="J187" s="55"/>
      <c r="K187" s="45"/>
      <c r="L187" s="2"/>
      <c r="M187" s="2"/>
      <c r="N187" s="2"/>
      <c r="O187" s="2"/>
    </row>
    <row r="188" ht="13.5" customHeight="1">
      <c r="A188" s="91"/>
      <c r="B188" s="158"/>
      <c r="C188" t="s" s="159">
        <v>86</v>
      </c>
      <c r="D188" s="241"/>
      <c r="E188" s="161"/>
      <c r="F188" s="161"/>
      <c r="G188" s="162"/>
      <c r="H188" s="163">
        <f>SUM(H172:H186)/2</f>
        <v>0</v>
      </c>
      <c r="I188" s="106"/>
      <c r="J188" s="55"/>
      <c r="K188" s="45"/>
      <c r="L188" s="2"/>
      <c r="M188" s="2"/>
      <c r="N188" s="2"/>
      <c r="O188" s="2"/>
    </row>
    <row r="189" ht="16.65" customHeight="1">
      <c r="A189" s="2"/>
      <c r="B189" s="164"/>
      <c r="C189" s="246"/>
      <c r="D189" s="242"/>
      <c r="E189" s="167"/>
      <c r="F189" s="167"/>
      <c r="G189" s="168"/>
      <c r="H189" s="193"/>
      <c r="I189" s="88"/>
      <c r="J189" s="55"/>
      <c r="K189" s="45"/>
      <c r="L189" s="2"/>
      <c r="M189" s="2"/>
      <c r="N189" s="2"/>
      <c r="O189" s="2"/>
    </row>
    <row r="190" ht="13.5" customHeight="1">
      <c r="A190" s="2"/>
      <c r="B190" s="170"/>
      <c r="C190" t="s" s="247">
        <v>32</v>
      </c>
      <c r="D190" s="248"/>
      <c r="E190" s="170"/>
      <c r="F190" s="170"/>
      <c r="G190" s="86"/>
      <c r="H190" s="249"/>
      <c r="I190" s="50"/>
      <c r="J190" s="55"/>
      <c r="K190" s="186"/>
      <c r="L190" s="2"/>
      <c r="M190" s="2"/>
      <c r="N190" s="2"/>
      <c r="O190" s="2"/>
    </row>
    <row r="191" ht="30" customHeight="1">
      <c r="A191" s="91"/>
      <c r="B191" s="92"/>
      <c r="C191" t="s" s="93">
        <v>180</v>
      </c>
      <c r="D191" t="s" s="94">
        <v>48</v>
      </c>
      <c r="E191" t="s" s="94">
        <v>49</v>
      </c>
      <c r="F191" t="s" s="94">
        <v>50</v>
      </c>
      <c r="G191" t="s" s="94">
        <v>51</v>
      </c>
      <c r="H191" t="s" s="95">
        <v>52</v>
      </c>
      <c r="I191" s="106"/>
      <c r="J191" s="55"/>
      <c r="K191" s="186"/>
      <c r="L191" s="2"/>
      <c r="M191" s="2"/>
      <c r="N191" s="2"/>
      <c r="O191" s="2"/>
    </row>
    <row r="192" ht="14.1" customHeight="1">
      <c r="A192" s="91"/>
      <c r="B192" s="101"/>
      <c r="C192" s="102"/>
      <c r="D192" s="236"/>
      <c r="E192" s="103"/>
      <c r="F192" s="103"/>
      <c r="G192" s="104"/>
      <c r="H192" s="227"/>
      <c r="I192" s="106"/>
      <c r="J192" s="55"/>
      <c r="K192" s="45"/>
      <c r="L192" s="2"/>
      <c r="M192" s="2"/>
      <c r="N192" s="2"/>
      <c r="O192" s="2"/>
    </row>
    <row r="193" ht="12" customHeight="1">
      <c r="A193" s="91"/>
      <c r="B193" s="250"/>
      <c r="C193" s="111"/>
      <c r="D193" s="251"/>
      <c r="E193" s="252"/>
      <c r="F193" s="252"/>
      <c r="G193" s="111"/>
      <c r="H193" s="253"/>
      <c r="I193" s="106"/>
      <c r="J193" s="55"/>
      <c r="K193" s="186"/>
      <c r="L193" s="2"/>
      <c r="M193" s="2"/>
      <c r="N193" s="2"/>
      <c r="O193" s="2"/>
    </row>
    <row r="194" ht="12" customHeight="1">
      <c r="A194" s="91"/>
      <c r="B194" s="114">
        <v>7000</v>
      </c>
      <c r="C194" t="s" s="115">
        <v>181</v>
      </c>
      <c r="D194" t="s" s="115">
        <v>32</v>
      </c>
      <c r="E194" t="s" s="115">
        <v>32</v>
      </c>
      <c r="F194" s="117"/>
      <c r="G194" t="s" s="115">
        <v>32</v>
      </c>
      <c r="H194" s="132">
        <f>SUM(H195:H202)</f>
        <v>0</v>
      </c>
      <c r="I194" s="106"/>
      <c r="J194" s="55"/>
      <c r="K194" s="45"/>
      <c r="L194" s="2"/>
      <c r="M194" s="2"/>
      <c r="N194" s="2"/>
      <c r="O194" s="2"/>
    </row>
    <row r="195" ht="12" customHeight="1">
      <c r="A195" s="91"/>
      <c r="B195" s="114">
        <v>7010</v>
      </c>
      <c r="C195" t="s" s="115">
        <v>182</v>
      </c>
      <c r="D195" s="116">
        <v>0</v>
      </c>
      <c r="E195" t="s" s="115">
        <v>71</v>
      </c>
      <c r="F195" s="254">
        <v>1</v>
      </c>
      <c r="G195" s="116">
        <v>4500</v>
      </c>
      <c r="H195" s="124">
        <f>D195*G195</f>
        <v>0</v>
      </c>
      <c r="I195" s="106"/>
      <c r="J195" s="55"/>
      <c r="K195" s="45"/>
      <c r="L195" s="2"/>
      <c r="M195" s="2"/>
      <c r="N195" s="2"/>
      <c r="O195" s="2"/>
    </row>
    <row r="196" ht="12" customHeight="1">
      <c r="A196" s="91"/>
      <c r="B196" s="139">
        <v>7020</v>
      </c>
      <c r="C196" t="s" s="205">
        <v>183</v>
      </c>
      <c r="D196" s="206">
        <v>0</v>
      </c>
      <c r="E196" t="s" s="205">
        <v>71</v>
      </c>
      <c r="F196" s="254">
        <v>0.5</v>
      </c>
      <c r="G196" s="206">
        <v>1000</v>
      </c>
      <c r="H196" s="208">
        <f>D196*G196</f>
        <v>0</v>
      </c>
      <c r="I196" s="106"/>
      <c r="J196" s="55"/>
      <c r="K196" s="45"/>
      <c r="L196" s="2"/>
      <c r="M196" s="2"/>
      <c r="N196" s="2"/>
      <c r="O196" s="2"/>
    </row>
    <row r="197" ht="12" customHeight="1">
      <c r="A197" s="91"/>
      <c r="B197" s="114">
        <v>7030</v>
      </c>
      <c r="C197" t="s" s="115">
        <v>184</v>
      </c>
      <c r="D197" s="116">
        <v>0</v>
      </c>
      <c r="E197" t="s" s="115">
        <v>71</v>
      </c>
      <c r="F197" s="117"/>
      <c r="G197" s="116">
        <v>2500</v>
      </c>
      <c r="H197" s="124">
        <f>D197*G197</f>
        <v>0</v>
      </c>
      <c r="I197" s="106"/>
      <c r="J197" s="55"/>
      <c r="K197" s="45"/>
      <c r="L197" s="2"/>
      <c r="M197" s="2"/>
      <c r="N197" s="2"/>
      <c r="O197" s="2"/>
    </row>
    <row r="198" ht="12" customHeight="1">
      <c r="A198" s="91"/>
      <c r="B198" s="114">
        <v>7050</v>
      </c>
      <c r="C198" t="s" s="115">
        <v>185</v>
      </c>
      <c r="D198" s="116">
        <v>0</v>
      </c>
      <c r="E198" t="s" s="115">
        <v>71</v>
      </c>
      <c r="F198" s="117"/>
      <c r="G198" s="116">
        <v>500</v>
      </c>
      <c r="H198" s="124">
        <f>D198*G198</f>
        <v>0</v>
      </c>
      <c r="I198" s="106"/>
      <c r="J198" s="55"/>
      <c r="K198" s="45"/>
      <c r="L198" s="2"/>
      <c r="M198" s="2"/>
      <c r="N198" s="2"/>
      <c r="O198" s="2"/>
    </row>
    <row r="199" ht="12" customHeight="1">
      <c r="A199" s="91"/>
      <c r="B199" s="114">
        <v>7060</v>
      </c>
      <c r="C199" t="s" s="115">
        <v>186</v>
      </c>
      <c r="D199" s="116">
        <v>0</v>
      </c>
      <c r="E199" t="s" s="115">
        <v>71</v>
      </c>
      <c r="F199" s="117"/>
      <c r="G199" s="116">
        <v>500</v>
      </c>
      <c r="H199" s="124">
        <f>D199*G199</f>
        <v>0</v>
      </c>
      <c r="I199" s="106"/>
      <c r="J199" s="55"/>
      <c r="K199" s="45"/>
      <c r="L199" s="2"/>
      <c r="M199" s="2"/>
      <c r="N199" s="2"/>
      <c r="O199" s="2"/>
    </row>
    <row r="200" ht="12" customHeight="1">
      <c r="A200" s="91"/>
      <c r="B200" s="114">
        <v>7070</v>
      </c>
      <c r="C200" t="s" s="115">
        <v>187</v>
      </c>
      <c r="D200" s="116">
        <v>3</v>
      </c>
      <c r="E200" t="s" s="115">
        <v>188</v>
      </c>
      <c r="F200" s="117"/>
      <c r="G200" s="116">
        <v>750</v>
      </c>
      <c r="H200" s="124">
        <v>0</v>
      </c>
      <c r="I200" s="106"/>
      <c r="J200" s="55"/>
      <c r="K200" s="45"/>
      <c r="L200" s="2"/>
      <c r="M200" s="2"/>
      <c r="N200" s="2"/>
      <c r="O200" s="2"/>
    </row>
    <row r="201" ht="12" customHeight="1">
      <c r="A201" s="91"/>
      <c r="B201" s="114">
        <v>7071</v>
      </c>
      <c r="C201" t="s" s="115">
        <v>189</v>
      </c>
      <c r="D201" s="116">
        <v>0</v>
      </c>
      <c r="E201" t="s" s="115">
        <v>188</v>
      </c>
      <c r="F201" s="116">
        <v>2</v>
      </c>
      <c r="G201" s="116">
        <v>75</v>
      </c>
      <c r="H201" s="124">
        <f>D201*F201*G201</f>
        <v>0</v>
      </c>
      <c r="I201" s="106"/>
      <c r="J201" s="55"/>
      <c r="K201" s="45"/>
      <c r="L201" s="2"/>
      <c r="M201" s="2"/>
      <c r="N201" s="2"/>
      <c r="O201" s="2"/>
    </row>
    <row r="202" ht="12" customHeight="1">
      <c r="A202" s="91"/>
      <c r="B202" s="114">
        <v>7090</v>
      </c>
      <c r="C202" t="s" s="115">
        <v>85</v>
      </c>
      <c r="D202" s="116">
        <v>0</v>
      </c>
      <c r="E202" t="s" s="115">
        <v>71</v>
      </c>
      <c r="F202" s="117"/>
      <c r="G202" s="195">
        <f t="shared" si="35"/>
        <v>0</v>
      </c>
      <c r="H202" s="124">
        <f>D202*G202</f>
        <v>0</v>
      </c>
      <c r="I202" s="106"/>
      <c r="J202" s="55"/>
      <c r="K202" s="45"/>
      <c r="L202" s="2"/>
      <c r="M202" s="2"/>
      <c r="N202" s="2"/>
      <c r="O202" s="2"/>
    </row>
    <row r="203" ht="12" customHeight="1">
      <c r="A203" s="91"/>
      <c r="B203" s="131"/>
      <c r="C203" s="117"/>
      <c r="D203" s="117"/>
      <c r="E203" s="117"/>
      <c r="F203" s="117"/>
      <c r="G203" s="117"/>
      <c r="H203" s="124"/>
      <c r="I203" s="106"/>
      <c r="J203" s="55"/>
      <c r="K203" s="45"/>
      <c r="L203" s="2"/>
      <c r="M203" s="2"/>
      <c r="N203" s="2"/>
      <c r="O203" s="2"/>
    </row>
    <row r="204" ht="12" customHeight="1">
      <c r="A204" s="91"/>
      <c r="B204" s="114">
        <v>7100</v>
      </c>
      <c r="C204" t="s" s="115">
        <v>190</v>
      </c>
      <c r="D204" s="117"/>
      <c r="E204" s="117"/>
      <c r="F204" s="117"/>
      <c r="G204" s="117"/>
      <c r="H204" s="132">
        <f>SUM(H205:H209)</f>
        <v>0</v>
      </c>
      <c r="I204" s="106"/>
      <c r="J204" s="55"/>
      <c r="K204" s="45"/>
      <c r="L204" s="2"/>
      <c r="M204" s="2"/>
      <c r="N204" s="2"/>
      <c r="O204" s="2"/>
    </row>
    <row r="205" ht="12" customHeight="1">
      <c r="A205" s="91"/>
      <c r="B205" s="114">
        <v>7110</v>
      </c>
      <c r="C205" t="s" s="115">
        <v>191</v>
      </c>
      <c r="D205" s="116">
        <v>12</v>
      </c>
      <c r="E205" t="s" s="115">
        <v>188</v>
      </c>
      <c r="F205" s="117"/>
      <c r="G205" s="116">
        <v>95</v>
      </c>
      <c r="H205" s="124">
        <v>0</v>
      </c>
      <c r="I205" s="106"/>
      <c r="J205" s="55"/>
      <c r="K205" s="45"/>
      <c r="L205" s="2"/>
      <c r="M205" s="2"/>
      <c r="N205" s="2"/>
      <c r="O205" s="2"/>
    </row>
    <row r="206" ht="12" customHeight="1">
      <c r="A206" s="91"/>
      <c r="B206" s="114">
        <v>7120</v>
      </c>
      <c r="C206" t="s" s="115">
        <v>192</v>
      </c>
      <c r="D206" s="116">
        <v>12</v>
      </c>
      <c r="E206" t="s" s="115">
        <v>188</v>
      </c>
      <c r="F206" s="117"/>
      <c r="G206" s="116">
        <v>95</v>
      </c>
      <c r="H206" s="124">
        <v>0</v>
      </c>
      <c r="I206" s="106"/>
      <c r="J206" s="55"/>
      <c r="K206" s="45"/>
      <c r="L206" s="2"/>
      <c r="M206" s="2"/>
      <c r="N206" s="2"/>
      <c r="O206" s="2"/>
    </row>
    <row r="207" ht="12" customHeight="1">
      <c r="A207" s="91"/>
      <c r="B207" s="114">
        <v>7130</v>
      </c>
      <c r="C207" t="s" s="115">
        <v>193</v>
      </c>
      <c r="D207" s="116">
        <v>100</v>
      </c>
      <c r="E207" t="s" s="115">
        <v>158</v>
      </c>
      <c r="F207" s="117"/>
      <c r="G207" s="116">
        <v>0.51</v>
      </c>
      <c r="H207" s="124">
        <v>0</v>
      </c>
      <c r="I207" s="106"/>
      <c r="J207" s="55"/>
      <c r="K207" s="45"/>
      <c r="L207" s="2"/>
      <c r="M207" s="2"/>
      <c r="N207" s="2"/>
      <c r="O207" s="2"/>
    </row>
    <row r="208" ht="12" customHeight="1">
      <c r="A208" s="91"/>
      <c r="B208" s="114">
        <v>7140</v>
      </c>
      <c r="C208" t="s" s="115">
        <v>194</v>
      </c>
      <c r="D208" s="116">
        <v>1</v>
      </c>
      <c r="E208" t="s" s="115">
        <v>71</v>
      </c>
      <c r="F208" s="117"/>
      <c r="G208" s="116">
        <v>250</v>
      </c>
      <c r="H208" s="124">
        <v>0</v>
      </c>
      <c r="I208" s="106"/>
      <c r="J208" s="55"/>
      <c r="K208" s="45"/>
      <c r="L208" s="2"/>
      <c r="M208" s="2"/>
      <c r="N208" s="2"/>
      <c r="O208" s="2"/>
    </row>
    <row r="209" ht="12" customHeight="1">
      <c r="A209" s="91"/>
      <c r="B209" s="114">
        <v>7190</v>
      </c>
      <c r="C209" t="s" s="115">
        <v>85</v>
      </c>
      <c r="D209" s="116">
        <v>1</v>
      </c>
      <c r="E209" t="s" s="115">
        <v>71</v>
      </c>
      <c r="F209" s="117"/>
      <c r="G209" s="195">
        <f t="shared" si="35"/>
        <v>0</v>
      </c>
      <c r="H209" s="124">
        <v>0</v>
      </c>
      <c r="I209" s="106"/>
      <c r="J209" s="55"/>
      <c r="K209" s="45"/>
      <c r="L209" s="2"/>
      <c r="M209" s="2"/>
      <c r="N209" s="2"/>
      <c r="O209" s="2"/>
    </row>
    <row r="210" ht="12" customHeight="1">
      <c r="A210" s="91"/>
      <c r="B210" s="131"/>
      <c r="C210" t="s" s="115">
        <v>32</v>
      </c>
      <c r="D210" t="s" s="115">
        <v>32</v>
      </c>
      <c r="E210" t="s" s="115">
        <v>32</v>
      </c>
      <c r="F210" s="117"/>
      <c r="G210" t="s" s="115">
        <v>32</v>
      </c>
      <c r="H210" t="s" s="200">
        <v>32</v>
      </c>
      <c r="I210" s="106"/>
      <c r="J210" s="55"/>
      <c r="K210" s="45"/>
      <c r="L210" s="2"/>
      <c r="M210" s="2"/>
      <c r="N210" s="2"/>
      <c r="O210" s="2"/>
    </row>
    <row r="211" ht="12" customHeight="1">
      <c r="A211" s="91"/>
      <c r="B211" s="114">
        <v>7200</v>
      </c>
      <c r="C211" t="s" s="115">
        <v>195</v>
      </c>
      <c r="D211" s="117"/>
      <c r="E211" s="117"/>
      <c r="F211" s="117"/>
      <c r="G211" s="117"/>
      <c r="H211" s="132">
        <v>0</v>
      </c>
      <c r="I211" s="106"/>
      <c r="J211" s="55"/>
      <c r="K211" s="45"/>
      <c r="L211" s="2"/>
      <c r="M211" s="2"/>
      <c r="N211" s="2"/>
      <c r="O211" s="2"/>
    </row>
    <row r="212" ht="24" customHeight="1">
      <c r="A212" s="91"/>
      <c r="B212" s="139">
        <v>7210</v>
      </c>
      <c r="C212" t="s" s="205">
        <v>196</v>
      </c>
      <c r="D212" s="206">
        <v>1</v>
      </c>
      <c r="E212" t="s" s="205">
        <v>71</v>
      </c>
      <c r="F212" s="140"/>
      <c r="G212" s="206">
        <v>500</v>
      </c>
      <c r="H212" s="208">
        <v>0</v>
      </c>
      <c r="I212" s="106"/>
      <c r="J212" s="55"/>
      <c r="K212" s="45"/>
      <c r="L212" s="2"/>
      <c r="M212" s="2"/>
      <c r="N212" s="2"/>
      <c r="O212" s="2"/>
    </row>
    <row r="213" ht="12" customHeight="1">
      <c r="A213" s="91"/>
      <c r="B213" s="114">
        <v>7220</v>
      </c>
      <c r="C213" t="s" s="115">
        <v>197</v>
      </c>
      <c r="D213" s="117"/>
      <c r="E213" t="s" s="115">
        <v>71</v>
      </c>
      <c r="F213" s="117"/>
      <c r="G213" s="116">
        <v>0</v>
      </c>
      <c r="H213" s="124">
        <f>D213*G213</f>
        <v>0</v>
      </c>
      <c r="I213" s="106"/>
      <c r="J213" s="55"/>
      <c r="K213" s="45"/>
      <c r="L213" s="2"/>
      <c r="M213" s="2"/>
      <c r="N213" s="2"/>
      <c r="O213" s="2"/>
    </row>
    <row r="214" ht="12" customHeight="1">
      <c r="A214" s="91"/>
      <c r="B214" s="114">
        <v>7230</v>
      </c>
      <c r="C214" t="s" s="115">
        <v>198</v>
      </c>
      <c r="D214" s="117"/>
      <c r="E214" t="s" s="115">
        <v>71</v>
      </c>
      <c r="F214" s="117"/>
      <c r="G214" s="116">
        <v>300</v>
      </c>
      <c r="H214" s="124">
        <f>D214*G214</f>
        <v>0</v>
      </c>
      <c r="I214" s="106"/>
      <c r="J214" s="55"/>
      <c r="K214" s="45"/>
      <c r="L214" s="2"/>
      <c r="M214" s="2"/>
      <c r="N214" s="2"/>
      <c r="O214" s="2"/>
    </row>
    <row r="215" ht="12" customHeight="1">
      <c r="A215" s="91"/>
      <c r="B215" s="114">
        <v>7290</v>
      </c>
      <c r="C215" t="s" s="115">
        <v>199</v>
      </c>
      <c r="D215" s="116">
        <v>1</v>
      </c>
      <c r="E215" t="s" s="115">
        <v>71</v>
      </c>
      <c r="F215" s="117"/>
      <c r="G215" s="195">
        <f t="shared" si="35"/>
        <v>0</v>
      </c>
      <c r="H215" s="124">
        <f>D215*G215</f>
        <v>0</v>
      </c>
      <c r="I215" s="106"/>
      <c r="J215" s="55"/>
      <c r="K215" s="45"/>
      <c r="L215" s="2"/>
      <c r="M215" s="2"/>
      <c r="N215" s="2"/>
      <c r="O215" s="2"/>
    </row>
    <row r="216" ht="12" customHeight="1">
      <c r="A216" s="91"/>
      <c r="B216" s="131"/>
      <c r="C216" s="117"/>
      <c r="D216" s="117"/>
      <c r="E216" s="117"/>
      <c r="F216" s="117"/>
      <c r="G216" s="117"/>
      <c r="H216" s="124"/>
      <c r="I216" s="106"/>
      <c r="J216" s="55"/>
      <c r="K216" s="45"/>
      <c r="L216" s="2"/>
      <c r="M216" s="2"/>
      <c r="N216" s="2"/>
      <c r="O216" s="2"/>
    </row>
    <row r="217" ht="12" customHeight="1">
      <c r="A217" s="91"/>
      <c r="B217" s="114">
        <v>7200</v>
      </c>
      <c r="C217" t="s" s="115">
        <v>200</v>
      </c>
      <c r="D217" s="117"/>
      <c r="E217" s="117"/>
      <c r="F217" s="117"/>
      <c r="G217" s="117"/>
      <c r="H217" s="132">
        <f>SUM(H218:H219)</f>
        <v>0</v>
      </c>
      <c r="I217" s="106"/>
      <c r="J217" s="55"/>
      <c r="K217" s="45"/>
      <c r="L217" s="2"/>
      <c r="M217" s="2"/>
      <c r="N217" s="2"/>
      <c r="O217" s="2"/>
    </row>
    <row r="218" ht="12" customHeight="1">
      <c r="A218" s="91"/>
      <c r="B218" s="114">
        <v>7210</v>
      </c>
      <c r="C218" t="s" s="115">
        <v>201</v>
      </c>
      <c r="D218" s="116">
        <v>1</v>
      </c>
      <c r="E218" t="s" s="115">
        <v>55</v>
      </c>
      <c r="F218" s="117"/>
      <c r="G218" s="123">
        <v>3000</v>
      </c>
      <c r="H218" s="124">
        <v>0</v>
      </c>
      <c r="I218" s="106"/>
      <c r="J218" s="55"/>
      <c r="K218" s="45"/>
      <c r="L218" s="2"/>
      <c r="M218" s="2"/>
      <c r="N218" s="2"/>
      <c r="O218" s="2"/>
    </row>
    <row r="219" ht="12" customHeight="1">
      <c r="A219" s="91"/>
      <c r="B219" s="114">
        <v>7220</v>
      </c>
      <c r="C219" t="s" s="115">
        <v>202</v>
      </c>
      <c r="D219" s="116">
        <v>0</v>
      </c>
      <c r="E219" t="s" s="115">
        <v>153</v>
      </c>
      <c r="F219" s="117"/>
      <c r="G219" s="116">
        <v>0</v>
      </c>
      <c r="H219" s="124">
        <f>D219*G219</f>
        <v>0</v>
      </c>
      <c r="I219" s="106"/>
      <c r="J219" s="55"/>
      <c r="K219" s="45"/>
      <c r="L219" s="2"/>
      <c r="M219" s="2"/>
      <c r="N219" s="2"/>
      <c r="O219" s="2"/>
    </row>
    <row r="220" ht="12" customHeight="1">
      <c r="A220" s="91"/>
      <c r="B220" s="131"/>
      <c r="C220" s="117"/>
      <c r="D220" s="117"/>
      <c r="E220" s="122"/>
      <c r="F220" s="122"/>
      <c r="G220" s="117"/>
      <c r="H220" s="124"/>
      <c r="I220" s="144"/>
      <c r="J220" s="55"/>
      <c r="K220" s="186"/>
      <c r="L220" s="2"/>
      <c r="M220" s="2"/>
      <c r="N220" s="2"/>
      <c r="O220" s="2"/>
    </row>
    <row r="221" ht="12" customHeight="1">
      <c r="A221" s="91"/>
      <c r="B221" s="114">
        <v>7300</v>
      </c>
      <c r="C221" t="s" s="115">
        <v>203</v>
      </c>
      <c r="D221" s="117"/>
      <c r="E221" s="122"/>
      <c r="F221" s="122"/>
      <c r="G221" s="117"/>
      <c r="H221" s="132">
        <f>SUM(H222:H223)</f>
        <v>0</v>
      </c>
      <c r="I221" s="144"/>
      <c r="J221" s="55"/>
      <c r="K221" s="186"/>
      <c r="L221" s="2"/>
      <c r="M221" s="2"/>
      <c r="N221" s="2"/>
      <c r="O221" s="2"/>
    </row>
    <row r="222" ht="12.95" customHeight="1">
      <c r="A222" s="91"/>
      <c r="B222" s="114">
        <v>7310</v>
      </c>
      <c r="C222" t="s" s="115">
        <v>204</v>
      </c>
      <c r="D222" s="117"/>
      <c r="E222" t="s" s="121">
        <v>153</v>
      </c>
      <c r="F222" s="122"/>
      <c r="G222" s="116">
        <v>0</v>
      </c>
      <c r="H222" s="124">
        <f>D222*G222</f>
        <v>0</v>
      </c>
      <c r="I222" s="144"/>
      <c r="J222" s="55"/>
      <c r="K222" s="186"/>
      <c r="L222" s="2"/>
      <c r="M222" s="2"/>
      <c r="N222" s="2"/>
      <c r="O222" s="2"/>
    </row>
    <row r="223" ht="12" customHeight="1">
      <c r="A223" s="91"/>
      <c r="B223" s="114">
        <v>7390</v>
      </c>
      <c r="C223" t="s" s="115">
        <v>85</v>
      </c>
      <c r="D223" s="117"/>
      <c r="E223" t="s" s="121">
        <v>71</v>
      </c>
      <c r="F223" s="122"/>
      <c r="G223" s="116">
        <v>0</v>
      </c>
      <c r="H223" s="124">
        <f>D223*G223</f>
        <v>0</v>
      </c>
      <c r="I223" s="144"/>
      <c r="J223" s="55"/>
      <c r="K223" s="186"/>
      <c r="L223" s="2"/>
      <c r="M223" s="2"/>
      <c r="N223" s="2"/>
      <c r="O223" s="2"/>
    </row>
    <row r="224" ht="12" customHeight="1">
      <c r="A224" s="91"/>
      <c r="B224" s="131"/>
      <c r="C224" s="117"/>
      <c r="D224" s="117"/>
      <c r="E224" s="117"/>
      <c r="F224" s="117"/>
      <c r="G224" s="117"/>
      <c r="H224" s="124"/>
      <c r="I224" s="144"/>
      <c r="J224" s="55"/>
      <c r="K224" s="45"/>
      <c r="L224" s="2"/>
      <c r="M224" s="2"/>
      <c r="N224" s="2"/>
      <c r="O224" s="2"/>
    </row>
    <row r="225" ht="12" customHeight="1">
      <c r="A225" s="91"/>
      <c r="B225" s="114">
        <v>7400</v>
      </c>
      <c r="C225" t="s" s="115">
        <v>205</v>
      </c>
      <c r="D225" s="117"/>
      <c r="E225" s="117"/>
      <c r="F225" s="117"/>
      <c r="G225" s="117"/>
      <c r="H225" s="132">
        <f>SUM(H226)</f>
        <v>0</v>
      </c>
      <c r="I225" s="144"/>
      <c r="J225" s="55"/>
      <c r="K225" s="45"/>
      <c r="L225" s="2"/>
      <c r="M225" s="2"/>
      <c r="N225" s="2"/>
      <c r="O225" s="2"/>
    </row>
    <row r="226" ht="12" customHeight="1">
      <c r="A226" s="91"/>
      <c r="B226" s="114">
        <v>7410</v>
      </c>
      <c r="C226" t="s" s="115">
        <v>206</v>
      </c>
      <c r="D226" s="116">
        <v>32</v>
      </c>
      <c r="E226" t="s" s="115">
        <v>153</v>
      </c>
      <c r="F226" s="117"/>
      <c r="G226" s="116">
        <v>400</v>
      </c>
      <c r="H226" s="124">
        <v>0</v>
      </c>
      <c r="I226" s="106"/>
      <c r="J226" s="55"/>
      <c r="K226" s="45"/>
      <c r="L226" s="2"/>
      <c r="M226" s="2"/>
      <c r="N226" s="2"/>
      <c r="O226" s="2"/>
    </row>
    <row r="227" ht="12" customHeight="1">
      <c r="A227" s="91"/>
      <c r="B227" s="131"/>
      <c r="C227" s="117"/>
      <c r="D227" s="117"/>
      <c r="E227" s="122"/>
      <c r="F227" s="122"/>
      <c r="G227" s="117"/>
      <c r="H227" s="203"/>
      <c r="I227" s="106"/>
      <c r="J227" s="55"/>
      <c r="K227" s="186"/>
      <c r="L227" s="2"/>
      <c r="M227" s="2"/>
      <c r="N227" s="2"/>
      <c r="O227" s="2"/>
    </row>
    <row r="228" ht="12" customHeight="1">
      <c r="A228" s="91"/>
      <c r="B228" s="114">
        <v>7500</v>
      </c>
      <c r="C228" t="s" s="115">
        <v>207</v>
      </c>
      <c r="D228" s="117"/>
      <c r="E228" s="122"/>
      <c r="F228" s="122"/>
      <c r="G228" s="117"/>
      <c r="H228" s="132">
        <f>SUM(H229:H231)</f>
        <v>0</v>
      </c>
      <c r="I228" s="106"/>
      <c r="J228" s="55"/>
      <c r="K228" s="186"/>
      <c r="L228" s="45"/>
      <c r="M228" s="45"/>
      <c r="N228" s="2"/>
      <c r="O228" s="2"/>
    </row>
    <row r="229" ht="12" customHeight="1">
      <c r="A229" s="91"/>
      <c r="B229" s="139">
        <v>7510</v>
      </c>
      <c r="C229" t="s" s="205">
        <v>208</v>
      </c>
      <c r="D229" s="206">
        <v>1</v>
      </c>
      <c r="E229" t="s" s="205">
        <v>55</v>
      </c>
      <c r="F229" s="140"/>
      <c r="G229" s="207">
        <v>20000</v>
      </c>
      <c r="H229" s="208">
        <v>0</v>
      </c>
      <c r="I229" s="144"/>
      <c r="J229" s="55"/>
      <c r="K229" s="45"/>
      <c r="L229" s="2"/>
      <c r="M229" s="2"/>
      <c r="N229" s="2"/>
      <c r="O229" s="2"/>
    </row>
    <row r="230" ht="12" customHeight="1">
      <c r="A230" s="91"/>
      <c r="B230" s="114">
        <v>7520</v>
      </c>
      <c r="C230" t="s" s="115">
        <v>209</v>
      </c>
      <c r="D230" s="117"/>
      <c r="E230" t="s" s="115">
        <v>153</v>
      </c>
      <c r="F230" s="117"/>
      <c r="G230" s="116">
        <v>0</v>
      </c>
      <c r="H230" s="124">
        <f>D230*G230</f>
        <v>0</v>
      </c>
      <c r="I230" s="144"/>
      <c r="J230" s="55"/>
      <c r="K230" s="45"/>
      <c r="L230" s="2"/>
      <c r="M230" s="2"/>
      <c r="N230" s="2"/>
      <c r="O230" s="2"/>
    </row>
    <row r="231" ht="12" customHeight="1">
      <c r="A231" s="91"/>
      <c r="B231" s="114">
        <v>7590</v>
      </c>
      <c r="C231" t="s" s="115">
        <v>85</v>
      </c>
      <c r="D231" s="117"/>
      <c r="E231" t="s" s="115">
        <v>71</v>
      </c>
      <c r="F231" s="117"/>
      <c r="G231" s="116">
        <v>0</v>
      </c>
      <c r="H231" s="124">
        <f>D231*G231</f>
        <v>0</v>
      </c>
      <c r="I231" s="144"/>
      <c r="J231" s="55"/>
      <c r="K231" s="45"/>
      <c r="L231" s="2"/>
      <c r="M231" s="2"/>
      <c r="N231" s="2"/>
      <c r="O231" s="2"/>
    </row>
    <row r="232" ht="12" customHeight="1">
      <c r="A232" s="91"/>
      <c r="B232" s="131"/>
      <c r="C232" s="117"/>
      <c r="D232" s="117"/>
      <c r="E232" s="117"/>
      <c r="F232" s="117"/>
      <c r="G232" s="117"/>
      <c r="H232" s="124"/>
      <c r="I232" s="144"/>
      <c r="J232" s="55"/>
      <c r="K232" s="45"/>
      <c r="L232" s="2"/>
      <c r="M232" s="2"/>
      <c r="N232" s="2"/>
      <c r="O232" s="2"/>
    </row>
    <row r="233" ht="12" customHeight="1">
      <c r="A233" s="255"/>
      <c r="B233" s="114">
        <v>7600</v>
      </c>
      <c r="C233" t="s" s="115">
        <v>210</v>
      </c>
      <c r="D233" s="117"/>
      <c r="E233" s="117"/>
      <c r="F233" s="117"/>
      <c r="G233" s="117"/>
      <c r="H233" s="132">
        <f>SUM(H234:H239)</f>
        <v>0</v>
      </c>
      <c r="I233" s="144"/>
      <c r="J233" s="55"/>
      <c r="K233" s="45"/>
      <c r="L233" s="2"/>
      <c r="M233" s="2"/>
      <c r="N233" s="2"/>
      <c r="O233" s="2"/>
    </row>
    <row r="234" ht="12" customHeight="1">
      <c r="A234" s="255"/>
      <c r="B234" s="114">
        <v>7610</v>
      </c>
      <c r="C234" t="s" s="115">
        <v>204</v>
      </c>
      <c r="D234" s="117"/>
      <c r="E234" t="s" s="115">
        <v>153</v>
      </c>
      <c r="F234" s="117"/>
      <c r="G234" s="116">
        <v>400</v>
      </c>
      <c r="H234" s="124">
        <f>D234*G234</f>
        <v>0</v>
      </c>
      <c r="I234" s="144"/>
      <c r="J234" s="55"/>
      <c r="K234" s="45"/>
      <c r="L234" s="2"/>
      <c r="M234" s="2"/>
      <c r="N234" s="2"/>
      <c r="O234" s="2"/>
    </row>
    <row r="235" ht="12" customHeight="1">
      <c r="A235" s="91"/>
      <c r="B235" s="114">
        <v>7620</v>
      </c>
      <c r="C235" t="s" s="115">
        <v>211</v>
      </c>
      <c r="D235" s="116">
        <v>1</v>
      </c>
      <c r="E235" t="s" s="115">
        <v>71</v>
      </c>
      <c r="F235" s="117"/>
      <c r="G235" s="116">
        <v>950</v>
      </c>
      <c r="H235" s="124">
        <v>0</v>
      </c>
      <c r="I235" s="144"/>
      <c r="J235" s="55"/>
      <c r="K235" s="45"/>
      <c r="L235" s="2"/>
      <c r="M235" s="2"/>
      <c r="N235" s="2"/>
      <c r="O235" s="2"/>
    </row>
    <row r="236" ht="12" customHeight="1">
      <c r="A236" s="91"/>
      <c r="B236" s="114">
        <v>7630</v>
      </c>
      <c r="C236" t="s" s="115">
        <v>212</v>
      </c>
      <c r="D236" s="116">
        <v>1</v>
      </c>
      <c r="E236" t="s" s="115">
        <v>71</v>
      </c>
      <c r="F236" s="117"/>
      <c r="G236" s="116">
        <v>950</v>
      </c>
      <c r="H236" s="124">
        <v>0</v>
      </c>
      <c r="I236" s="144"/>
      <c r="J236" s="55"/>
      <c r="K236" s="45"/>
      <c r="L236" s="2"/>
      <c r="M236" s="2"/>
      <c r="N236" s="2"/>
      <c r="O236" s="2"/>
    </row>
    <row r="237" ht="12" customHeight="1">
      <c r="A237" s="91"/>
      <c r="B237" s="114">
        <v>7640</v>
      </c>
      <c r="C237" t="s" s="115">
        <v>213</v>
      </c>
      <c r="D237" s="117"/>
      <c r="E237" t="s" s="115">
        <v>214</v>
      </c>
      <c r="F237" s="117"/>
      <c r="G237" s="116">
        <v>250</v>
      </c>
      <c r="H237" s="124">
        <f>D237*G237</f>
        <v>0</v>
      </c>
      <c r="I237" s="144"/>
      <c r="J237" s="55"/>
      <c r="K237" s="45"/>
      <c r="L237" s="2"/>
      <c r="M237" s="2"/>
      <c r="N237" s="2"/>
      <c r="O237" s="2"/>
    </row>
    <row r="238" ht="12" customHeight="1">
      <c r="A238" s="91"/>
      <c r="B238" s="114">
        <v>7650</v>
      </c>
      <c r="C238" t="s" s="115">
        <v>215</v>
      </c>
      <c r="D238" s="117"/>
      <c r="E238" t="s" s="115">
        <v>214</v>
      </c>
      <c r="F238" s="117"/>
      <c r="G238" s="116">
        <v>150</v>
      </c>
      <c r="H238" s="124">
        <f>D238*G238</f>
        <v>0</v>
      </c>
      <c r="I238" s="144"/>
      <c r="J238" s="55"/>
      <c r="K238" s="45"/>
      <c r="L238" s="2"/>
      <c r="M238" s="2"/>
      <c r="N238" s="2"/>
      <c r="O238" s="2"/>
    </row>
    <row r="239" ht="12" customHeight="1">
      <c r="A239" s="91"/>
      <c r="B239" s="114">
        <v>7690</v>
      </c>
      <c r="C239" t="s" s="115">
        <v>85</v>
      </c>
      <c r="D239" s="116">
        <v>1</v>
      </c>
      <c r="E239" t="s" s="121">
        <v>71</v>
      </c>
      <c r="F239" s="122"/>
      <c r="G239" s="195">
        <f t="shared" si="35"/>
        <v>0</v>
      </c>
      <c r="H239" s="124">
        <f>D239*G239</f>
        <v>0</v>
      </c>
      <c r="I239" s="106"/>
      <c r="J239" s="55"/>
      <c r="K239" s="186"/>
      <c r="L239" s="2"/>
      <c r="M239" s="2"/>
      <c r="N239" s="2"/>
      <c r="O239" s="2"/>
    </row>
    <row r="240" ht="12" customHeight="1">
      <c r="A240" s="91"/>
      <c r="B240" s="131"/>
      <c r="C240" s="117"/>
      <c r="D240" s="117"/>
      <c r="E240" s="117"/>
      <c r="F240" s="117"/>
      <c r="G240" s="117"/>
      <c r="H240" s="124"/>
      <c r="I240" s="106"/>
      <c r="J240" s="55"/>
      <c r="K240" s="45"/>
      <c r="L240" s="2"/>
      <c r="M240" s="2"/>
      <c r="N240" s="2"/>
      <c r="O240" s="2"/>
    </row>
    <row r="241" ht="12.95" customHeight="1">
      <c r="A241" s="256"/>
      <c r="B241" s="114">
        <v>7700</v>
      </c>
      <c r="C241" t="s" s="115">
        <v>216</v>
      </c>
      <c r="D241" s="117"/>
      <c r="E241" s="117"/>
      <c r="F241" s="117"/>
      <c r="G241" s="117"/>
      <c r="H241" s="132">
        <f>SUM(H242:H247)</f>
        <v>0</v>
      </c>
      <c r="I241" s="106"/>
      <c r="J241" s="55"/>
      <c r="K241" s="186"/>
      <c r="L241" s="45"/>
      <c r="M241" s="45"/>
      <c r="N241" s="2"/>
      <c r="O241" s="2"/>
    </row>
    <row r="242" ht="12.95" customHeight="1">
      <c r="A242" s="91"/>
      <c r="B242" s="114">
        <v>7710</v>
      </c>
      <c r="C242" t="s" s="196">
        <v>217</v>
      </c>
      <c r="D242" s="116">
        <v>0</v>
      </c>
      <c r="E242" t="s" s="121">
        <v>218</v>
      </c>
      <c r="F242" s="122"/>
      <c r="G242" s="116">
        <v>700</v>
      </c>
      <c r="H242" s="124">
        <f>D242*G242</f>
        <v>0</v>
      </c>
      <c r="I242" s="106"/>
      <c r="J242" s="55"/>
      <c r="K242" s="186"/>
      <c r="L242" s="2"/>
      <c r="M242" s="2"/>
      <c r="N242" s="2"/>
      <c r="O242" s="2"/>
    </row>
    <row r="243" ht="12" customHeight="1">
      <c r="A243" s="91"/>
      <c r="B243" s="114">
        <v>7720</v>
      </c>
      <c r="C243" t="s" s="115">
        <v>219</v>
      </c>
      <c r="D243" s="116">
        <v>0</v>
      </c>
      <c r="E243" t="s" s="115">
        <v>220</v>
      </c>
      <c r="F243" s="117"/>
      <c r="G243" s="116">
        <v>800</v>
      </c>
      <c r="H243" s="124">
        <f>D243*G243</f>
        <v>0</v>
      </c>
      <c r="I243" s="106"/>
      <c r="J243" s="55"/>
      <c r="K243" s="45"/>
      <c r="L243" s="2"/>
      <c r="M243" s="2"/>
      <c r="N243" s="2"/>
      <c r="O243" s="2"/>
    </row>
    <row r="244" ht="12" customHeight="1">
      <c r="A244" s="91"/>
      <c r="B244" s="114">
        <v>7730</v>
      </c>
      <c r="C244" t="s" s="115">
        <v>221</v>
      </c>
      <c r="D244" s="116">
        <v>0</v>
      </c>
      <c r="E244" t="s" s="115">
        <v>218</v>
      </c>
      <c r="F244" s="117"/>
      <c r="G244" s="116">
        <v>200</v>
      </c>
      <c r="H244" s="124">
        <f>D244*G244</f>
        <v>0</v>
      </c>
      <c r="I244" s="204"/>
      <c r="J244" s="55"/>
      <c r="K244" s="45"/>
      <c r="L244" s="2"/>
      <c r="M244" t="s" s="10">
        <v>35</v>
      </c>
      <c r="N244" s="2"/>
      <c r="O244" s="2"/>
    </row>
    <row r="245" ht="12" customHeight="1">
      <c r="A245" s="91"/>
      <c r="B245" s="114">
        <v>7740</v>
      </c>
      <c r="C245" t="s" s="115">
        <v>222</v>
      </c>
      <c r="D245" s="116">
        <v>0</v>
      </c>
      <c r="E245" t="s" s="115">
        <v>218</v>
      </c>
      <c r="F245" s="117"/>
      <c r="G245" s="116">
        <v>70</v>
      </c>
      <c r="H245" s="124">
        <f>D245*G245</f>
        <v>0</v>
      </c>
      <c r="I245" s="106"/>
      <c r="J245" s="55"/>
      <c r="K245" s="45"/>
      <c r="L245" s="2"/>
      <c r="M245" s="2"/>
      <c r="N245" s="2"/>
      <c r="O245" s="2"/>
    </row>
    <row r="246" ht="12" customHeight="1">
      <c r="A246" s="91"/>
      <c r="B246" s="114">
        <v>7750</v>
      </c>
      <c r="C246" t="s" s="115">
        <v>223</v>
      </c>
      <c r="D246" s="116">
        <v>0</v>
      </c>
      <c r="E246" t="s" s="121">
        <v>224</v>
      </c>
      <c r="F246" s="122"/>
      <c r="G246" s="116">
        <v>3</v>
      </c>
      <c r="H246" s="124">
        <f>D246*G246</f>
        <v>0</v>
      </c>
      <c r="I246" s="106"/>
      <c r="J246" s="55"/>
      <c r="K246" s="186"/>
      <c r="L246" s="2"/>
      <c r="M246" s="2"/>
      <c r="N246" s="2"/>
      <c r="O246" s="2"/>
    </row>
    <row r="247" ht="12" customHeight="1">
      <c r="A247" s="91"/>
      <c r="B247" s="114">
        <v>7790</v>
      </c>
      <c r="C247" t="s" s="115">
        <v>225</v>
      </c>
      <c r="D247" s="116">
        <v>0</v>
      </c>
      <c r="E247" t="s" s="115">
        <v>71</v>
      </c>
      <c r="F247" s="117"/>
      <c r="G247" s="195">
        <f t="shared" si="35"/>
        <v>0</v>
      </c>
      <c r="H247" s="124">
        <f>D247*G247</f>
        <v>0</v>
      </c>
      <c r="I247" s="106"/>
      <c r="J247" s="55"/>
      <c r="K247" s="257"/>
      <c r="L247" s="2"/>
      <c r="M247" s="2"/>
      <c r="N247" s="2"/>
      <c r="O247" s="2"/>
    </row>
    <row r="248" ht="12" customHeight="1">
      <c r="A248" s="91"/>
      <c r="B248" s="131"/>
      <c r="C248" s="117"/>
      <c r="D248" s="117"/>
      <c r="E248" s="117"/>
      <c r="F248" s="117"/>
      <c r="G248" s="117"/>
      <c r="H248" s="203"/>
      <c r="I248" s="106"/>
      <c r="J248" s="55"/>
      <c r="K248" s="258"/>
      <c r="L248" s="55"/>
      <c r="M248" s="2"/>
      <c r="N248" s="2"/>
      <c r="O248" s="2"/>
    </row>
    <row r="249" ht="12" customHeight="1">
      <c r="A249" s="91"/>
      <c r="B249" s="114">
        <v>7800</v>
      </c>
      <c r="C249" t="s" s="115">
        <v>226</v>
      </c>
      <c r="D249" s="117"/>
      <c r="E249" s="117"/>
      <c r="F249" s="117"/>
      <c r="G249" s="117"/>
      <c r="H249" s="132">
        <f>SUM(H250:H251)</f>
        <v>0</v>
      </c>
      <c r="I249" s="106"/>
      <c r="J249" s="55"/>
      <c r="K249" s="259"/>
      <c r="L249" s="2"/>
      <c r="M249" s="2"/>
      <c r="N249" s="2"/>
      <c r="O249" s="2"/>
    </row>
    <row r="250" ht="12" customHeight="1">
      <c r="A250" s="91"/>
      <c r="B250" s="114">
        <v>7810</v>
      </c>
      <c r="C250" t="s" s="115">
        <v>227</v>
      </c>
      <c r="D250" s="117"/>
      <c r="E250" s="117"/>
      <c r="F250" s="117"/>
      <c r="G250" s="117"/>
      <c r="H250" s="124">
        <v>0</v>
      </c>
      <c r="I250" s="106"/>
      <c r="J250" s="55"/>
      <c r="K250" s="45"/>
      <c r="L250" s="2"/>
      <c r="M250" s="2"/>
      <c r="N250" s="2"/>
      <c r="O250" s="2"/>
    </row>
    <row r="251" ht="12" customHeight="1">
      <c r="A251" s="91"/>
      <c r="B251" s="114">
        <v>7820</v>
      </c>
      <c r="C251" t="s" s="115">
        <v>215</v>
      </c>
      <c r="D251" s="117"/>
      <c r="E251" s="117"/>
      <c r="F251" s="117"/>
      <c r="G251" s="117"/>
      <c r="H251" s="124">
        <v>0</v>
      </c>
      <c r="I251" s="106"/>
      <c r="J251" s="55"/>
      <c r="K251" s="45"/>
      <c r="L251" s="2"/>
      <c r="M251" s="2"/>
      <c r="N251" s="2"/>
      <c r="O251" s="2"/>
    </row>
    <row r="252" ht="12" customHeight="1">
      <c r="A252" s="91"/>
      <c r="B252" s="131"/>
      <c r="C252" s="117"/>
      <c r="D252" s="117"/>
      <c r="E252" s="117"/>
      <c r="F252" s="117"/>
      <c r="G252" s="117"/>
      <c r="H252" s="203"/>
      <c r="I252" s="106"/>
      <c r="J252" s="55"/>
      <c r="K252" s="45"/>
      <c r="L252" s="2"/>
      <c r="M252" s="2"/>
      <c r="N252" s="2"/>
      <c r="O252" s="2"/>
    </row>
    <row r="253" ht="12" customHeight="1">
      <c r="A253" s="91"/>
      <c r="B253" s="114">
        <v>7800</v>
      </c>
      <c r="C253" t="s" s="115">
        <v>228</v>
      </c>
      <c r="D253" s="117"/>
      <c r="E253" s="122"/>
      <c r="F253" s="122"/>
      <c r="G253" s="117"/>
      <c r="H253" s="132">
        <f>SUM(H254:H256)</f>
        <v>0</v>
      </c>
      <c r="I253" s="106"/>
      <c r="J253" s="55"/>
      <c r="K253" s="186"/>
      <c r="L253" s="2"/>
      <c r="M253" s="2"/>
      <c r="N253" s="2"/>
      <c r="O253" s="2"/>
    </row>
    <row r="254" ht="12" customHeight="1">
      <c r="A254" s="91"/>
      <c r="B254" s="114">
        <v>7810</v>
      </c>
      <c r="C254" t="s" s="115">
        <v>227</v>
      </c>
      <c r="D254" s="116">
        <v>80</v>
      </c>
      <c r="E254" t="s" s="115">
        <v>229</v>
      </c>
      <c r="F254" s="117"/>
      <c r="G254" s="116">
        <v>12</v>
      </c>
      <c r="H254" s="124">
        <v>0</v>
      </c>
      <c r="I254" s="106"/>
      <c r="J254" s="55"/>
      <c r="K254" s="45"/>
      <c r="L254" s="2"/>
      <c r="M254" s="2"/>
      <c r="N254" s="2"/>
      <c r="O254" s="2"/>
    </row>
    <row r="255" ht="12" customHeight="1">
      <c r="A255" s="91"/>
      <c r="B255" s="114">
        <v>7820</v>
      </c>
      <c r="C255" t="s" s="115">
        <v>230</v>
      </c>
      <c r="D255" s="116">
        <v>80</v>
      </c>
      <c r="E255" t="s" s="115">
        <v>229</v>
      </c>
      <c r="F255" s="117"/>
      <c r="G255" s="116">
        <v>5</v>
      </c>
      <c r="H255" s="124">
        <v>0</v>
      </c>
      <c r="I255" s="106"/>
      <c r="J255" s="55"/>
      <c r="K255" s="45"/>
      <c r="L255" s="2"/>
      <c r="M255" s="2"/>
      <c r="N255" s="2"/>
      <c r="O255" s="2"/>
    </row>
    <row r="256" ht="12" customHeight="1">
      <c r="A256" s="91"/>
      <c r="B256" s="114">
        <v>7830</v>
      </c>
      <c r="C256" t="s" s="115">
        <v>231</v>
      </c>
      <c r="D256" s="116">
        <v>1</v>
      </c>
      <c r="E256" t="s" s="115">
        <v>71</v>
      </c>
      <c r="F256" s="117"/>
      <c r="G256" s="123">
        <v>2000</v>
      </c>
      <c r="H256" s="124">
        <v>0</v>
      </c>
      <c r="I256" s="106"/>
      <c r="J256" s="55"/>
      <c r="K256" s="45"/>
      <c r="L256" s="2"/>
      <c r="M256" s="2"/>
      <c r="N256" s="2"/>
      <c r="O256" s="2"/>
    </row>
    <row r="257" ht="12" customHeight="1">
      <c r="A257" s="91"/>
      <c r="B257" s="131"/>
      <c r="C257" s="117"/>
      <c r="D257" s="117"/>
      <c r="E257" s="117"/>
      <c r="F257" s="117"/>
      <c r="G257" s="117"/>
      <c r="H257" s="124"/>
      <c r="I257" s="144"/>
      <c r="J257" s="55"/>
      <c r="K257" s="45"/>
      <c r="L257" s="2"/>
      <c r="M257" s="2"/>
      <c r="N257" s="2"/>
      <c r="O257" s="2"/>
    </row>
    <row r="258" ht="12" customHeight="1">
      <c r="A258" s="91"/>
      <c r="B258" s="114">
        <v>7900</v>
      </c>
      <c r="C258" t="s" s="126">
        <v>232</v>
      </c>
      <c r="D258" t="s" s="260">
        <v>32</v>
      </c>
      <c r="E258" s="197"/>
      <c r="F258" s="197"/>
      <c r="G258" s="197"/>
      <c r="H258" s="132">
        <f>SUM(H259:H261)</f>
        <v>0</v>
      </c>
      <c r="I258" s="144"/>
      <c r="J258" s="55"/>
      <c r="K258" s="45"/>
      <c r="L258" s="2"/>
      <c r="M258" s="2"/>
      <c r="N258" s="2"/>
      <c r="O258" s="2"/>
    </row>
    <row r="259" ht="12" customHeight="1">
      <c r="A259" s="91"/>
      <c r="B259" s="114">
        <v>7910</v>
      </c>
      <c r="C259" t="s" s="126">
        <v>233</v>
      </c>
      <c r="D259" s="231">
        <v>1</v>
      </c>
      <c r="E259" t="s" s="126">
        <v>71</v>
      </c>
      <c r="F259" s="129"/>
      <c r="G259" s="123">
        <v>250</v>
      </c>
      <c r="H259" s="124">
        <v>0</v>
      </c>
      <c r="I259" s="144"/>
      <c r="J259" s="55"/>
      <c r="K259" s="45"/>
      <c r="L259" s="2"/>
      <c r="M259" s="2"/>
      <c r="N259" s="2"/>
      <c r="O259" s="2"/>
    </row>
    <row r="260" ht="12.95" customHeight="1">
      <c r="A260" s="91"/>
      <c r="B260" s="114">
        <v>7910</v>
      </c>
      <c r="C260" t="s" s="126">
        <v>234</v>
      </c>
      <c r="D260" s="231">
        <v>3</v>
      </c>
      <c r="E260" t="s" s="260">
        <v>235</v>
      </c>
      <c r="F260" s="261"/>
      <c r="G260" s="123">
        <v>250</v>
      </c>
      <c r="H260" s="124">
        <v>0</v>
      </c>
      <c r="I260" s="106"/>
      <c r="J260" s="55"/>
      <c r="K260" s="186"/>
      <c r="L260" s="2"/>
      <c r="M260" s="2"/>
      <c r="N260" s="2"/>
      <c r="O260" s="2"/>
    </row>
    <row r="261" ht="12.95" customHeight="1">
      <c r="A261" s="91"/>
      <c r="B261" s="148">
        <v>7920</v>
      </c>
      <c r="C261" t="s" s="149">
        <v>236</v>
      </c>
      <c r="D261" s="150">
        <v>5</v>
      </c>
      <c r="E261" t="s" s="149">
        <v>237</v>
      </c>
      <c r="F261" s="151"/>
      <c r="G261" s="187">
        <v>30</v>
      </c>
      <c r="H261" s="153">
        <v>0</v>
      </c>
      <c r="I261" s="106"/>
      <c r="J261" s="55"/>
      <c r="K261" s="45"/>
      <c r="L261" s="2"/>
      <c r="M261" s="2"/>
      <c r="N261" s="2"/>
      <c r="O261" s="2"/>
    </row>
    <row r="262" ht="12.95" customHeight="1">
      <c r="A262" s="91"/>
      <c r="B262" s="154"/>
      <c r="C262" s="155"/>
      <c r="D262" s="34"/>
      <c r="E262" s="156"/>
      <c r="F262" s="156"/>
      <c r="G262" s="35"/>
      <c r="H262" s="157"/>
      <c r="I262" s="106"/>
      <c r="J262" s="55"/>
      <c r="K262" s="45"/>
      <c r="L262" s="2"/>
      <c r="M262" s="2"/>
      <c r="N262" s="2"/>
      <c r="O262" s="2"/>
    </row>
    <row r="263" ht="12.95" customHeight="1">
      <c r="A263" s="91"/>
      <c r="B263" s="158"/>
      <c r="C263" t="s" s="159">
        <v>86</v>
      </c>
      <c r="D263" s="241"/>
      <c r="E263" s="161"/>
      <c r="F263" s="161"/>
      <c r="G263" s="162"/>
      <c r="H263" s="163">
        <f>SUM(H193:H261)/2</f>
        <v>0</v>
      </c>
      <c r="I263" s="106"/>
      <c r="J263" s="55"/>
      <c r="K263" s="45"/>
      <c r="L263" s="2"/>
      <c r="M263" s="2"/>
      <c r="N263" s="2"/>
      <c r="O263" s="2"/>
    </row>
    <row r="264" ht="16.65" customHeight="1">
      <c r="A264" s="2"/>
      <c r="B264" s="262"/>
      <c r="C264" t="s" s="263">
        <v>32</v>
      </c>
      <c r="D264" s="264"/>
      <c r="E264" s="168"/>
      <c r="F264" s="168"/>
      <c r="G264" s="168"/>
      <c r="H264" s="193"/>
      <c r="I264" s="60"/>
      <c r="J264" s="55"/>
      <c r="K264" s="45"/>
      <c r="L264" s="2"/>
      <c r="M264" s="2"/>
      <c r="N264" s="2"/>
      <c r="O264" s="2"/>
    </row>
    <row r="265" ht="13.5" customHeight="1">
      <c r="A265" s="2"/>
      <c r="B265" s="170"/>
      <c r="C265" s="265"/>
      <c r="D265" s="266"/>
      <c r="E265" s="173"/>
      <c r="F265" s="173"/>
      <c r="G265" s="86"/>
      <c r="H265" s="87"/>
      <c r="I265" s="60"/>
      <c r="J265" s="55"/>
      <c r="K265" s="45"/>
      <c r="L265" s="2"/>
      <c r="M265" s="2"/>
      <c r="N265" s="2"/>
      <c r="O265" s="2"/>
    </row>
    <row r="266" ht="30" customHeight="1">
      <c r="A266" s="91"/>
      <c r="B266" s="92"/>
      <c r="C266" t="s" s="93">
        <v>238</v>
      </c>
      <c r="D266" t="s" s="94">
        <v>48</v>
      </c>
      <c r="E266" t="s" s="93">
        <v>49</v>
      </c>
      <c r="F266" t="s" s="93">
        <v>50</v>
      </c>
      <c r="G266" t="s" s="94">
        <v>51</v>
      </c>
      <c r="H266" t="s" s="95">
        <v>52</v>
      </c>
      <c r="I266" s="106"/>
      <c r="J266" s="55"/>
      <c r="K266" s="45"/>
      <c r="L266" s="2"/>
      <c r="M266" s="2"/>
      <c r="N266" s="2"/>
      <c r="O266" s="2"/>
    </row>
    <row r="267" ht="16.15" customHeight="1">
      <c r="A267" s="91"/>
      <c r="B267" s="101"/>
      <c r="C267" s="102"/>
      <c r="D267" s="236"/>
      <c r="E267" s="103"/>
      <c r="F267" s="103"/>
      <c r="G267" s="104"/>
      <c r="H267" s="227"/>
      <c r="I267" s="106"/>
      <c r="J267" s="55"/>
      <c r="K267" s="45"/>
      <c r="L267" s="2"/>
      <c r="M267" s="2"/>
      <c r="N267" s="2"/>
      <c r="O267" s="2"/>
    </row>
    <row r="268" ht="12" customHeight="1">
      <c r="A268" s="91"/>
      <c r="B268" s="109">
        <v>8000</v>
      </c>
      <c r="C268" t="s" s="110">
        <v>238</v>
      </c>
      <c r="D268" s="111"/>
      <c r="E268" s="111"/>
      <c r="F268" s="111"/>
      <c r="G268" s="267"/>
      <c r="H268" s="268">
        <f>SUM(H269:H273)</f>
        <v>0</v>
      </c>
      <c r="I268" s="106"/>
      <c r="J268" s="55"/>
      <c r="K268" s="45"/>
      <c r="L268" s="2"/>
      <c r="M268" s="2"/>
      <c r="N268" s="2"/>
      <c r="O268" s="2"/>
    </row>
    <row r="269" ht="12" customHeight="1">
      <c r="A269" s="91"/>
      <c r="B269" s="114">
        <v>8010</v>
      </c>
      <c r="C269" t="s" s="115">
        <v>239</v>
      </c>
      <c r="D269" s="116">
        <v>0</v>
      </c>
      <c r="E269" t="s" s="115">
        <v>240</v>
      </c>
      <c r="F269" s="117"/>
      <c r="G269" s="123">
        <v>1500</v>
      </c>
      <c r="H269" s="118">
        <f>D269*G269</f>
        <v>0</v>
      </c>
      <c r="I269" s="106"/>
      <c r="J269" s="55"/>
      <c r="K269" s="45"/>
      <c r="L269" s="2"/>
      <c r="M269" s="2"/>
      <c r="N269" s="2"/>
      <c r="O269" s="2"/>
    </row>
    <row r="270" ht="12" customHeight="1">
      <c r="A270" s="91"/>
      <c r="B270" s="114">
        <v>8020</v>
      </c>
      <c r="C270" t="s" s="115">
        <v>241</v>
      </c>
      <c r="D270" s="116">
        <v>0</v>
      </c>
      <c r="E270" t="s" s="115">
        <v>71</v>
      </c>
      <c r="F270" s="117"/>
      <c r="G270" s="123">
        <v>5000</v>
      </c>
      <c r="H270" s="118">
        <f>D270*G270</f>
        <v>0</v>
      </c>
      <c r="I270" s="106"/>
      <c r="J270" s="55"/>
      <c r="K270" s="45"/>
      <c r="L270" s="2"/>
      <c r="M270" s="2"/>
      <c r="N270" s="2"/>
      <c r="O270" s="2"/>
    </row>
    <row r="271" ht="12" customHeight="1">
      <c r="A271" s="91"/>
      <c r="B271" s="114">
        <v>8030</v>
      </c>
      <c r="C271" t="s" s="126">
        <v>242</v>
      </c>
      <c r="D271" s="116">
        <v>0</v>
      </c>
      <c r="E271" t="s" s="126">
        <v>240</v>
      </c>
      <c r="F271" s="269"/>
      <c r="G271" s="123">
        <v>4500</v>
      </c>
      <c r="H271" s="118">
        <f>D271*G271</f>
        <v>0</v>
      </c>
      <c r="I271" s="106"/>
      <c r="J271" s="55"/>
      <c r="K271" s="45"/>
      <c r="L271" s="2"/>
      <c r="M271" s="2"/>
      <c r="N271" s="2"/>
      <c r="O271" s="2"/>
    </row>
    <row r="272" ht="12" customHeight="1">
      <c r="A272" s="91"/>
      <c r="B272" s="114">
        <v>8040</v>
      </c>
      <c r="C272" t="s" s="126">
        <v>243</v>
      </c>
      <c r="D272" s="116">
        <v>0</v>
      </c>
      <c r="E272" t="s" s="126">
        <v>240</v>
      </c>
      <c r="F272" s="269"/>
      <c r="G272" s="123">
        <v>0</v>
      </c>
      <c r="H272" s="118">
        <f>D272*G272</f>
        <v>0</v>
      </c>
      <c r="I272" s="106"/>
      <c r="J272" s="55"/>
      <c r="K272" s="45"/>
      <c r="L272" s="2"/>
      <c r="M272" s="2"/>
      <c r="N272" s="2"/>
      <c r="O272" s="2"/>
    </row>
    <row r="273" ht="12" customHeight="1">
      <c r="A273" s="91"/>
      <c r="B273" s="114">
        <v>8050</v>
      </c>
      <c r="C273" t="s" s="126">
        <v>244</v>
      </c>
      <c r="D273" s="116">
        <v>0</v>
      </c>
      <c r="E273" t="s" s="126">
        <v>240</v>
      </c>
      <c r="F273" s="269"/>
      <c r="G273" s="123">
        <v>1000</v>
      </c>
      <c r="H273" s="118">
        <f>D273*G273</f>
        <v>0</v>
      </c>
      <c r="I273" s="144"/>
      <c r="J273" s="55"/>
      <c r="K273" s="45"/>
      <c r="L273" s="2"/>
      <c r="M273" s="2"/>
      <c r="N273" s="2"/>
      <c r="O273" s="2"/>
    </row>
    <row r="274" ht="12" customHeight="1">
      <c r="A274" s="91"/>
      <c r="B274" s="148">
        <v>8060</v>
      </c>
      <c r="C274" t="s" s="149">
        <v>245</v>
      </c>
      <c r="D274" s="239">
        <v>0</v>
      </c>
      <c r="E274" s="270"/>
      <c r="F274" s="271"/>
      <c r="G274" s="187">
        <v>1500</v>
      </c>
      <c r="H274" s="272">
        <f>D274*G274</f>
        <v>0</v>
      </c>
      <c r="I274" s="144"/>
      <c r="J274" s="55"/>
      <c r="K274" s="45"/>
      <c r="L274" s="2"/>
      <c r="M274" s="2"/>
      <c r="N274" s="2"/>
      <c r="O274" s="2"/>
    </row>
    <row r="275" ht="16.15" customHeight="1">
      <c r="A275" s="91"/>
      <c r="B275" s="154"/>
      <c r="C275" s="155"/>
      <c r="D275" s="34"/>
      <c r="E275" s="156"/>
      <c r="F275" s="156"/>
      <c r="G275" s="35"/>
      <c r="H275" s="157"/>
      <c r="I275" s="144"/>
      <c r="J275" s="55"/>
      <c r="K275" s="45"/>
      <c r="L275" s="2"/>
      <c r="M275" s="2"/>
      <c r="N275" s="2"/>
      <c r="O275" s="2"/>
    </row>
    <row r="276" ht="13.5" customHeight="1">
      <c r="A276" s="91"/>
      <c r="B276" s="158"/>
      <c r="C276" t="s" s="159">
        <v>86</v>
      </c>
      <c r="D276" s="241"/>
      <c r="E276" s="161"/>
      <c r="F276" s="161"/>
      <c r="G276" s="162"/>
      <c r="H276" s="163">
        <f>SUM(H268:H274)</f>
        <v>0</v>
      </c>
      <c r="I276" s="106"/>
      <c r="J276" s="55"/>
      <c r="K276" s="45"/>
      <c r="L276" s="2"/>
      <c r="M276" s="2"/>
      <c r="N276" s="2"/>
      <c r="O276" s="2"/>
    </row>
    <row r="277" ht="16.65" customHeight="1">
      <c r="A277" s="2"/>
      <c r="B277" s="164"/>
      <c r="C277" s="165"/>
      <c r="D277" s="166"/>
      <c r="E277" s="167"/>
      <c r="F277" s="167"/>
      <c r="G277" s="168"/>
      <c r="H277" s="193"/>
      <c r="I277" s="88"/>
      <c r="J277" s="55"/>
      <c r="K277" s="45"/>
      <c r="L277" s="2"/>
      <c r="M277" s="2"/>
      <c r="N277" s="2"/>
      <c r="O277" s="2"/>
    </row>
    <row r="278" ht="13.5" customHeight="1">
      <c r="A278" s="2"/>
      <c r="B278" s="170"/>
      <c r="C278" s="265"/>
      <c r="D278" s="266"/>
      <c r="E278" s="173"/>
      <c r="F278" s="173"/>
      <c r="G278" s="86"/>
      <c r="H278" s="87"/>
      <c r="I278" s="88"/>
      <c r="J278" s="55"/>
      <c r="K278" s="45"/>
      <c r="L278" s="2"/>
      <c r="M278" s="2"/>
      <c r="N278" s="2"/>
      <c r="O278" s="2"/>
    </row>
    <row r="279" ht="30.95" customHeight="1">
      <c r="A279" s="91"/>
      <c r="B279" s="92"/>
      <c r="C279" t="s" s="93">
        <v>246</v>
      </c>
      <c r="D279" t="s" s="94">
        <v>48</v>
      </c>
      <c r="E279" t="s" s="93">
        <v>49</v>
      </c>
      <c r="F279" t="s" s="93">
        <v>50</v>
      </c>
      <c r="G279" t="s" s="94">
        <v>51</v>
      </c>
      <c r="H279" t="s" s="95">
        <v>52</v>
      </c>
      <c r="I279" s="106"/>
      <c r="J279" s="55"/>
      <c r="K279" s="45"/>
      <c r="L279" s="2"/>
      <c r="M279" s="2"/>
      <c r="N279" s="2"/>
      <c r="O279" s="2"/>
    </row>
    <row r="280" ht="16.15" customHeight="1">
      <c r="A280" s="91"/>
      <c r="B280" s="101"/>
      <c r="C280" s="273"/>
      <c r="D280" s="236"/>
      <c r="E280" s="103"/>
      <c r="F280" s="103"/>
      <c r="G280" s="104"/>
      <c r="H280" s="227"/>
      <c r="I280" s="106"/>
      <c r="J280" s="55"/>
      <c r="K280" s="45"/>
      <c r="L280" s="2"/>
      <c r="M280" s="2"/>
      <c r="N280" s="2"/>
      <c r="O280" s="2"/>
    </row>
    <row r="281" ht="12" customHeight="1">
      <c r="A281" s="91"/>
      <c r="B281" s="109">
        <v>9000</v>
      </c>
      <c r="C281" t="s" s="115">
        <v>247</v>
      </c>
      <c r="D281" s="111"/>
      <c r="E281" s="111"/>
      <c r="F281" s="111"/>
      <c r="G281" s="267"/>
      <c r="H281" s="112">
        <f>SUM(H282:H290)</f>
        <v>0</v>
      </c>
      <c r="I281" s="106"/>
      <c r="J281" s="55"/>
      <c r="K281" s="45"/>
      <c r="L281" s="2"/>
      <c r="M281" s="2"/>
      <c r="N281" s="2"/>
      <c r="O281" s="2"/>
    </row>
    <row r="282" ht="12" customHeight="1">
      <c r="A282" s="91"/>
      <c r="B282" s="114">
        <v>9020</v>
      </c>
      <c r="C282" t="s" s="115">
        <v>248</v>
      </c>
      <c r="D282" s="116">
        <f t="shared" si="161" ref="D282:D288">$K$27</f>
        <v>0</v>
      </c>
      <c r="E282" t="s" s="115">
        <v>188</v>
      </c>
      <c r="F282" s="117"/>
      <c r="G282" s="123">
        <v>75</v>
      </c>
      <c r="H282" s="124">
        <f>D282*G282</f>
        <v>0</v>
      </c>
      <c r="I282" s="144"/>
      <c r="J282" s="55"/>
      <c r="K282" s="45"/>
      <c r="L282" s="2"/>
      <c r="M282" s="2"/>
      <c r="N282" s="2"/>
      <c r="O282" s="2"/>
    </row>
    <row r="283" ht="12" customHeight="1">
      <c r="A283" s="91"/>
      <c r="B283" s="114">
        <v>9030</v>
      </c>
      <c r="C283" t="s" s="115">
        <v>249</v>
      </c>
      <c r="D283" s="116">
        <f t="shared" si="161"/>
        <v>0</v>
      </c>
      <c r="E283" t="s" s="115">
        <v>188</v>
      </c>
      <c r="F283" s="117"/>
      <c r="G283" s="123">
        <v>30</v>
      </c>
      <c r="H283" s="124">
        <f>D283*G283</f>
        <v>0</v>
      </c>
      <c r="I283" s="144"/>
      <c r="J283" s="55"/>
      <c r="K283" s="45"/>
      <c r="L283" s="2"/>
      <c r="M283" s="2"/>
      <c r="N283" s="2"/>
      <c r="O283" s="2"/>
    </row>
    <row r="284" ht="12" customHeight="1">
      <c r="A284" s="91"/>
      <c r="B284" s="114">
        <v>9040</v>
      </c>
      <c r="C284" t="s" s="115">
        <v>250</v>
      </c>
      <c r="D284" s="116">
        <f t="shared" si="161"/>
        <v>0</v>
      </c>
      <c r="E284" t="s" s="115">
        <v>188</v>
      </c>
      <c r="F284" s="117"/>
      <c r="G284" s="123">
        <v>50</v>
      </c>
      <c r="H284" s="124">
        <f>D284*G284</f>
        <v>0</v>
      </c>
      <c r="I284" s="144"/>
      <c r="J284" s="55"/>
      <c r="K284" s="45"/>
      <c r="L284" s="2"/>
      <c r="M284" s="2"/>
      <c r="N284" s="2"/>
      <c r="O284" s="2"/>
    </row>
    <row r="285" ht="12" customHeight="1">
      <c r="A285" s="91"/>
      <c r="B285" s="114">
        <v>9050</v>
      </c>
      <c r="C285" t="s" s="115">
        <v>251</v>
      </c>
      <c r="D285" s="116">
        <f t="shared" si="161"/>
        <v>0</v>
      </c>
      <c r="E285" t="s" s="115">
        <v>188</v>
      </c>
      <c r="F285" s="117"/>
      <c r="G285" s="123">
        <v>100</v>
      </c>
      <c r="H285" s="124">
        <f>D285*G285</f>
        <v>0</v>
      </c>
      <c r="I285" s="144"/>
      <c r="J285" s="55"/>
      <c r="K285" s="45"/>
      <c r="L285" s="2"/>
      <c r="M285" s="2"/>
      <c r="N285" s="2"/>
      <c r="O285" s="2"/>
    </row>
    <row r="286" ht="12" customHeight="1">
      <c r="A286" s="91"/>
      <c r="B286" s="114">
        <v>9060</v>
      </c>
      <c r="C286" t="s" s="115">
        <v>252</v>
      </c>
      <c r="D286" s="116">
        <f t="shared" si="161"/>
        <v>0</v>
      </c>
      <c r="E286" t="s" s="115">
        <v>188</v>
      </c>
      <c r="F286" s="117"/>
      <c r="G286" s="123">
        <v>120</v>
      </c>
      <c r="H286" s="124">
        <f>D286*G286</f>
        <v>0</v>
      </c>
      <c r="I286" s="144"/>
      <c r="J286" s="55"/>
      <c r="K286" s="45"/>
      <c r="L286" s="2"/>
      <c r="M286" s="2"/>
      <c r="N286" s="2"/>
      <c r="O286" s="2"/>
    </row>
    <row r="287" ht="12" customHeight="1">
      <c r="A287" s="91"/>
      <c r="B287" s="114">
        <v>9070</v>
      </c>
      <c r="C287" t="s" s="115">
        <v>253</v>
      </c>
      <c r="D287" s="116">
        <f t="shared" si="161"/>
        <v>0</v>
      </c>
      <c r="E287" t="s" s="115">
        <v>188</v>
      </c>
      <c r="F287" s="117"/>
      <c r="G287" s="123">
        <v>750</v>
      </c>
      <c r="H287" s="124">
        <f>D287*G287</f>
        <v>0</v>
      </c>
      <c r="I287" s="144"/>
      <c r="J287" s="55"/>
      <c r="K287" s="45"/>
      <c r="L287" s="2"/>
      <c r="M287" s="2"/>
      <c r="N287" s="2"/>
      <c r="O287" s="2"/>
    </row>
    <row r="288" ht="12" customHeight="1">
      <c r="A288" s="91"/>
      <c r="B288" s="114">
        <v>9071</v>
      </c>
      <c r="C288" t="s" s="115">
        <v>254</v>
      </c>
      <c r="D288" s="116">
        <f t="shared" si="161"/>
        <v>0</v>
      </c>
      <c r="E288" t="s" s="115">
        <v>188</v>
      </c>
      <c r="F288" s="116">
        <v>3</v>
      </c>
      <c r="G288" s="123">
        <v>75</v>
      </c>
      <c r="H288" s="124">
        <f>D288*G288</f>
        <v>0</v>
      </c>
      <c r="I288" s="144"/>
      <c r="J288" s="55"/>
      <c r="K288" s="45"/>
      <c r="L288" s="2"/>
      <c r="M288" s="2"/>
      <c r="N288" s="2"/>
      <c r="O288" s="2"/>
    </row>
    <row r="289" ht="12" customHeight="1">
      <c r="A289" s="91"/>
      <c r="B289" s="114">
        <v>9089</v>
      </c>
      <c r="C289" t="s" s="115">
        <v>164</v>
      </c>
      <c r="D289" s="116">
        <v>0</v>
      </c>
      <c r="E289" t="s" s="115">
        <v>71</v>
      </c>
      <c r="F289" s="117"/>
      <c r="G289" s="116">
        <v>1500</v>
      </c>
      <c r="H289" s="124">
        <f>D289*G289</f>
        <v>0</v>
      </c>
      <c r="I289" s="144"/>
      <c r="J289" s="55"/>
      <c r="K289" s="45"/>
      <c r="L289" s="2"/>
      <c r="M289" s="2"/>
      <c r="N289" s="2"/>
      <c r="O289" s="2"/>
    </row>
    <row r="290" ht="12" customHeight="1">
      <c r="A290" s="91"/>
      <c r="B290" s="114">
        <v>9090</v>
      </c>
      <c r="C290" t="s" s="115">
        <v>85</v>
      </c>
      <c r="D290" s="116">
        <v>0</v>
      </c>
      <c r="E290" t="s" s="115">
        <v>71</v>
      </c>
      <c r="F290" s="117"/>
      <c r="G290" s="123">
        <v>100</v>
      </c>
      <c r="H290" s="124">
        <f>D290*G290</f>
        <v>0</v>
      </c>
      <c r="I290" s="198"/>
      <c r="J290" s="199"/>
      <c r="K290" s="45"/>
      <c r="L290" s="2"/>
      <c r="M290" s="2"/>
      <c r="N290" s="2"/>
      <c r="O290" s="2"/>
    </row>
    <row r="291" ht="12" customHeight="1">
      <c r="A291" s="91"/>
      <c r="B291" s="131"/>
      <c r="C291" s="117"/>
      <c r="D291" s="117"/>
      <c r="E291" s="117"/>
      <c r="F291" s="117"/>
      <c r="G291" s="123"/>
      <c r="H291" s="124"/>
      <c r="I291" s="274"/>
      <c r="J291" s="55"/>
      <c r="K291" s="45"/>
      <c r="L291" s="2"/>
      <c r="M291" s="2"/>
      <c r="N291" s="2"/>
      <c r="O291" s="2"/>
    </row>
    <row r="292" ht="12" customHeight="1">
      <c r="A292" s="91"/>
      <c r="B292" s="114">
        <v>9300</v>
      </c>
      <c r="C292" t="s" s="115">
        <v>255</v>
      </c>
      <c r="D292" s="116">
        <v>0</v>
      </c>
      <c r="E292" s="117"/>
      <c r="F292" s="117"/>
      <c r="G292" s="123"/>
      <c r="H292" s="132">
        <f>SUM(H293:H298)</f>
        <v>0</v>
      </c>
      <c r="I292" s="274"/>
      <c r="J292" s="55"/>
      <c r="K292" s="45"/>
      <c r="L292" s="2"/>
      <c r="M292" s="2"/>
      <c r="N292" s="2"/>
      <c r="O292" s="2"/>
    </row>
    <row r="293" ht="12" customHeight="1">
      <c r="A293" s="91"/>
      <c r="B293" s="114">
        <v>9310</v>
      </c>
      <c r="C293" t="s" s="115">
        <v>256</v>
      </c>
      <c r="D293" s="116">
        <v>0</v>
      </c>
      <c r="E293" t="s" s="115">
        <v>71</v>
      </c>
      <c r="F293" s="117"/>
      <c r="G293" s="123">
        <v>4500</v>
      </c>
      <c r="H293" s="124">
        <f>D293*G293</f>
        <v>0</v>
      </c>
      <c r="I293" s="275"/>
      <c r="J293" s="55"/>
      <c r="K293" s="45"/>
      <c r="L293" s="2"/>
      <c r="M293" s="2"/>
      <c r="N293" s="2"/>
      <c r="O293" s="2"/>
    </row>
    <row r="294" ht="12" customHeight="1">
      <c r="A294" s="91"/>
      <c r="B294" s="114">
        <v>9320</v>
      </c>
      <c r="C294" t="s" s="115">
        <v>257</v>
      </c>
      <c r="D294" s="116">
        <v>0</v>
      </c>
      <c r="E294" t="s" s="115">
        <v>188</v>
      </c>
      <c r="F294" s="117"/>
      <c r="G294" s="123">
        <v>1500</v>
      </c>
      <c r="H294" s="124">
        <f>D294*G294</f>
        <v>0</v>
      </c>
      <c r="I294" s="106"/>
      <c r="J294" s="55"/>
      <c r="K294" s="45"/>
      <c r="L294" s="2"/>
      <c r="M294" s="2"/>
      <c r="N294" s="2"/>
      <c r="O294" s="2"/>
    </row>
    <row r="295" ht="12" customHeight="1">
      <c r="A295" s="91"/>
      <c r="B295" s="114">
        <v>9330</v>
      </c>
      <c r="C295" t="s" s="115">
        <v>258</v>
      </c>
      <c r="D295" s="116">
        <v>0</v>
      </c>
      <c r="E295" t="s" s="115">
        <v>71</v>
      </c>
      <c r="F295" s="117"/>
      <c r="G295" s="123">
        <v>800</v>
      </c>
      <c r="H295" s="124">
        <f>D295*G295</f>
        <v>0</v>
      </c>
      <c r="I295" s="106"/>
      <c r="J295" s="55"/>
      <c r="K295" s="45"/>
      <c r="L295" s="2"/>
      <c r="M295" s="2"/>
      <c r="N295" s="2"/>
      <c r="O295" s="2"/>
    </row>
    <row r="296" ht="12" customHeight="1">
      <c r="A296" s="91"/>
      <c r="B296" s="114">
        <v>9340</v>
      </c>
      <c r="C296" t="s" s="115">
        <v>259</v>
      </c>
      <c r="D296" s="116">
        <v>0</v>
      </c>
      <c r="E296" t="s" s="115">
        <v>71</v>
      </c>
      <c r="F296" s="117"/>
      <c r="G296" s="123">
        <v>65</v>
      </c>
      <c r="H296" s="124">
        <f>D296*G296</f>
        <v>0</v>
      </c>
      <c r="I296" s="106"/>
      <c r="J296" s="55"/>
      <c r="K296" s="45"/>
      <c r="L296" s="2"/>
      <c r="M296" s="2"/>
      <c r="N296" s="2"/>
      <c r="O296" s="2"/>
    </row>
    <row r="297" ht="12" customHeight="1">
      <c r="A297" s="91"/>
      <c r="B297" s="114">
        <v>9350</v>
      </c>
      <c r="C297" t="s" s="115">
        <v>260</v>
      </c>
      <c r="D297" s="116">
        <v>0</v>
      </c>
      <c r="E297" t="s" s="121">
        <v>71</v>
      </c>
      <c r="F297" s="122"/>
      <c r="G297" s="123">
        <v>0</v>
      </c>
      <c r="H297" s="124">
        <f>D297*G297</f>
        <v>0</v>
      </c>
      <c r="I297" s="106"/>
      <c r="J297" s="55"/>
      <c r="K297" s="186"/>
      <c r="L297" s="2"/>
      <c r="M297" s="2"/>
      <c r="N297" s="2"/>
      <c r="O297" s="2"/>
    </row>
    <row r="298" ht="12" customHeight="1">
      <c r="A298" s="91"/>
      <c r="B298" s="148">
        <v>9360</v>
      </c>
      <c r="C298" t="s" s="212">
        <v>261</v>
      </c>
      <c r="D298" s="239">
        <v>0</v>
      </c>
      <c r="E298" t="s" s="276">
        <v>71</v>
      </c>
      <c r="F298" s="277"/>
      <c r="G298" s="187">
        <v>350</v>
      </c>
      <c r="H298" s="153">
        <f>D298*G298</f>
        <v>0</v>
      </c>
      <c r="I298" s="106"/>
      <c r="J298" s="55"/>
      <c r="K298" s="186"/>
      <c r="L298" s="2"/>
      <c r="M298" s="2"/>
      <c r="N298" s="2"/>
      <c r="O298" s="2"/>
    </row>
    <row r="299" ht="30.95" customHeight="1">
      <c r="A299" s="91"/>
      <c r="B299" s="154"/>
      <c r="C299" s="155"/>
      <c r="D299" s="34"/>
      <c r="E299" s="156"/>
      <c r="F299" s="156"/>
      <c r="G299" s="35"/>
      <c r="H299" s="157"/>
      <c r="I299" s="106"/>
      <c r="J299" s="55"/>
      <c r="K299" s="45"/>
      <c r="L299" s="2"/>
      <c r="M299" s="2"/>
      <c r="N299" s="2"/>
      <c r="O299" s="2"/>
    </row>
    <row r="300" ht="13.5" customHeight="1">
      <c r="A300" s="91"/>
      <c r="B300" s="158"/>
      <c r="C300" t="s" s="159">
        <v>86</v>
      </c>
      <c r="D300" s="241"/>
      <c r="E300" s="161"/>
      <c r="F300" s="161"/>
      <c r="G300" s="162"/>
      <c r="H300" s="163">
        <f>SUM(H281:H298)/2</f>
        <v>0</v>
      </c>
      <c r="I300" s="106"/>
      <c r="J300" s="55"/>
      <c r="K300" s="45"/>
      <c r="L300" s="2"/>
      <c r="M300" s="2"/>
      <c r="N300" s="2"/>
      <c r="O300" s="2"/>
    </row>
    <row r="301" ht="16.65" customHeight="1">
      <c r="A301" s="2"/>
      <c r="B301" s="278"/>
      <c r="C301" s="191"/>
      <c r="D301" s="242"/>
      <c r="E301" s="167"/>
      <c r="F301" s="167"/>
      <c r="G301" s="168"/>
      <c r="H301" s="193"/>
      <c r="I301" s="88"/>
      <c r="J301" s="55"/>
      <c r="K301" s="45"/>
      <c r="L301" s="2"/>
      <c r="M301" s="2"/>
      <c r="N301" s="2"/>
      <c r="O301" s="2"/>
    </row>
    <row r="302" ht="14.7" customHeight="1">
      <c r="A302" s="2"/>
      <c r="B302" s="279"/>
      <c r="C302" s="280"/>
      <c r="D302" s="280"/>
      <c r="E302" s="280"/>
      <c r="F302" s="280"/>
      <c r="G302" s="281"/>
      <c r="H302" s="282"/>
      <c r="I302" s="88"/>
      <c r="J302" s="55"/>
      <c r="K302" s="45"/>
      <c r="L302" s="2"/>
      <c r="M302" s="2"/>
      <c r="N302" s="2"/>
      <c r="O302" s="2"/>
    </row>
    <row r="303" ht="30.95" customHeight="1">
      <c r="A303" s="91"/>
      <c r="B303" s="92"/>
      <c r="C303" t="s" s="93">
        <v>262</v>
      </c>
      <c r="D303" t="s" s="94">
        <v>48</v>
      </c>
      <c r="E303" t="s" s="93">
        <v>49</v>
      </c>
      <c r="F303" t="s" s="93">
        <v>50</v>
      </c>
      <c r="G303" t="s" s="94">
        <v>51</v>
      </c>
      <c r="H303" t="s" s="95">
        <v>52</v>
      </c>
      <c r="I303" s="106"/>
      <c r="J303" s="55"/>
      <c r="K303" s="45"/>
      <c r="L303" s="2"/>
      <c r="M303" s="2"/>
      <c r="N303" s="2"/>
      <c r="O303" s="2"/>
    </row>
    <row r="304" ht="16.15" customHeight="1">
      <c r="A304" s="91"/>
      <c r="B304" s="101"/>
      <c r="C304" s="273"/>
      <c r="D304" s="283"/>
      <c r="E304" s="229"/>
      <c r="F304" s="229"/>
      <c r="G304" s="230"/>
      <c r="H304" s="284"/>
      <c r="I304" s="106"/>
      <c r="J304" s="55"/>
      <c r="K304" s="45"/>
      <c r="L304" s="2"/>
      <c r="M304" s="2"/>
      <c r="N304" s="2"/>
      <c r="O304" s="2"/>
    </row>
    <row r="305" ht="12" customHeight="1">
      <c r="A305" s="91"/>
      <c r="B305" s="109">
        <v>10000</v>
      </c>
      <c r="C305" t="s" s="115">
        <v>263</v>
      </c>
      <c r="D305" s="117"/>
      <c r="E305" s="117"/>
      <c r="F305" s="117"/>
      <c r="G305" s="117"/>
      <c r="H305" s="285">
        <v>0</v>
      </c>
      <c r="I305" s="106"/>
      <c r="J305" s="55"/>
      <c r="K305" s="45"/>
      <c r="L305" s="2"/>
      <c r="M305" s="2"/>
      <c r="N305" s="2"/>
      <c r="O305" s="2"/>
    </row>
    <row r="306" ht="12" customHeight="1">
      <c r="A306" s="91"/>
      <c r="B306" s="114">
        <v>10010</v>
      </c>
      <c r="C306" t="s" s="115">
        <v>264</v>
      </c>
      <c r="D306" s="116">
        <v>0</v>
      </c>
      <c r="E306" t="s" s="115">
        <v>55</v>
      </c>
      <c r="F306" s="117"/>
      <c r="G306" s="116">
        <v>0</v>
      </c>
      <c r="H306" s="124">
        <f>D306*G306</f>
        <v>0</v>
      </c>
      <c r="I306" s="106"/>
      <c r="J306" s="55"/>
      <c r="K306" s="45"/>
      <c r="L306" s="2"/>
      <c r="M306" s="2"/>
      <c r="N306" s="2"/>
      <c r="O306" s="2"/>
    </row>
    <row r="307" ht="12" customHeight="1">
      <c r="A307" s="91"/>
      <c r="B307" s="114">
        <v>10020</v>
      </c>
      <c r="C307" t="s" s="115">
        <v>265</v>
      </c>
      <c r="D307" s="116">
        <v>0</v>
      </c>
      <c r="E307" t="s" s="115">
        <v>71</v>
      </c>
      <c r="F307" s="117"/>
      <c r="G307" s="116">
        <v>300</v>
      </c>
      <c r="H307" s="124">
        <f>D307*G307</f>
        <v>0</v>
      </c>
      <c r="I307" s="106"/>
      <c r="J307" s="55"/>
      <c r="K307" s="45"/>
      <c r="L307" s="2"/>
      <c r="M307" s="2"/>
      <c r="N307" s="2"/>
      <c r="O307" s="2"/>
    </row>
    <row r="308" ht="12" customHeight="1">
      <c r="A308" s="91"/>
      <c r="B308" s="131"/>
      <c r="C308" s="117"/>
      <c r="D308" s="117"/>
      <c r="E308" s="117"/>
      <c r="F308" s="117"/>
      <c r="G308" s="117"/>
      <c r="H308" s="124"/>
      <c r="I308" s="106"/>
      <c r="J308" s="55"/>
      <c r="K308" s="45"/>
      <c r="L308" s="2"/>
      <c r="M308" s="2"/>
      <c r="N308" s="2"/>
      <c r="O308" s="2"/>
    </row>
    <row r="309" ht="12" customHeight="1">
      <c r="A309" s="91"/>
      <c r="B309" s="114">
        <v>10100</v>
      </c>
      <c r="C309" t="s" s="115">
        <v>266</v>
      </c>
      <c r="D309" s="117"/>
      <c r="E309" s="122"/>
      <c r="F309" s="122"/>
      <c r="G309" s="117"/>
      <c r="H309" s="132">
        <v>0</v>
      </c>
      <c r="I309" s="106"/>
      <c r="J309" s="55"/>
      <c r="K309" s="186"/>
      <c r="L309" s="2"/>
      <c r="M309" s="2"/>
      <c r="N309" s="2"/>
      <c r="O309" s="2"/>
    </row>
    <row r="310" ht="12" customHeight="1">
      <c r="A310" s="91"/>
      <c r="B310" s="114">
        <v>10110</v>
      </c>
      <c r="C310" t="s" s="115">
        <v>267</v>
      </c>
      <c r="D310" s="116">
        <v>0</v>
      </c>
      <c r="E310" t="s" s="121">
        <v>55</v>
      </c>
      <c r="F310" s="122"/>
      <c r="G310" s="116">
        <v>3500</v>
      </c>
      <c r="H310" s="124">
        <f>D310*G310</f>
        <v>0</v>
      </c>
      <c r="I310" s="106"/>
      <c r="J310" s="55"/>
      <c r="K310" s="186"/>
      <c r="L310" s="2"/>
      <c r="M310" s="2"/>
      <c r="N310" s="2"/>
      <c r="O310" s="2"/>
    </row>
    <row r="311" ht="14.1" customHeight="1">
      <c r="A311" s="91"/>
      <c r="B311" s="114">
        <v>10120</v>
      </c>
      <c r="C311" t="s" s="115">
        <v>268</v>
      </c>
      <c r="D311" s="116">
        <v>0</v>
      </c>
      <c r="E311" t="s" s="115">
        <v>269</v>
      </c>
      <c r="F311" s="117"/>
      <c r="G311" s="254">
        <v>0.5</v>
      </c>
      <c r="H311" s="124">
        <f>D311*G311</f>
        <v>0</v>
      </c>
      <c r="I311" s="106"/>
      <c r="J311" s="55"/>
      <c r="K311" s="45"/>
      <c r="L311" s="2"/>
      <c r="M311" s="2"/>
      <c r="N311" s="2"/>
      <c r="O311" s="2"/>
    </row>
    <row r="312" ht="12" customHeight="1">
      <c r="A312" s="91"/>
      <c r="B312" s="114">
        <v>10130</v>
      </c>
      <c r="C312" t="s" s="115">
        <v>270</v>
      </c>
      <c r="D312" s="116">
        <v>0</v>
      </c>
      <c r="E312" t="s" s="115">
        <v>269</v>
      </c>
      <c r="F312" s="117"/>
      <c r="G312" s="254">
        <v>0.3</v>
      </c>
      <c r="H312" s="124">
        <f>D312*G312</f>
        <v>0</v>
      </c>
      <c r="I312" s="106"/>
      <c r="J312" s="55"/>
      <c r="K312" s="45"/>
      <c r="L312" s="2"/>
      <c r="M312" s="2"/>
      <c r="N312" s="2"/>
      <c r="O312" s="2"/>
    </row>
    <row r="313" ht="12" customHeight="1">
      <c r="A313" s="91"/>
      <c r="B313" s="114">
        <v>10140</v>
      </c>
      <c r="C313" t="s" s="115">
        <v>271</v>
      </c>
      <c r="D313" s="116">
        <v>1</v>
      </c>
      <c r="E313" t="s" s="115">
        <v>71</v>
      </c>
      <c r="F313" s="117"/>
      <c r="G313" s="116">
        <v>250</v>
      </c>
      <c r="H313" s="124">
        <v>0</v>
      </c>
      <c r="I313" s="106"/>
      <c r="J313" s="55"/>
      <c r="K313" s="45"/>
      <c r="L313" s="2"/>
      <c r="M313" s="2"/>
      <c r="N313" s="2"/>
      <c r="O313" s="2"/>
    </row>
    <row r="314" ht="12" customHeight="1">
      <c r="A314" s="91"/>
      <c r="B314" s="114">
        <v>10150</v>
      </c>
      <c r="C314" t="s" s="115">
        <v>272</v>
      </c>
      <c r="D314" s="116">
        <v>0</v>
      </c>
      <c r="E314" t="s" s="115">
        <v>71</v>
      </c>
      <c r="F314" s="117"/>
      <c r="G314" s="116">
        <v>0</v>
      </c>
      <c r="H314" s="124">
        <f>D314*G314</f>
        <v>0</v>
      </c>
      <c r="I314" s="106"/>
      <c r="J314" s="55"/>
      <c r="K314" s="45"/>
      <c r="L314" s="2"/>
      <c r="M314" s="2"/>
      <c r="N314" s="2"/>
      <c r="O314" s="2"/>
    </row>
    <row r="315" ht="12" customHeight="1">
      <c r="A315" s="91"/>
      <c r="B315" s="114">
        <v>10160</v>
      </c>
      <c r="C315" t="s" s="115">
        <v>273</v>
      </c>
      <c r="D315" s="116">
        <v>0</v>
      </c>
      <c r="E315" t="s" s="115">
        <v>71</v>
      </c>
      <c r="F315" s="117"/>
      <c r="G315" s="123">
        <v>4500</v>
      </c>
      <c r="H315" s="124">
        <f>D315*G315</f>
        <v>0</v>
      </c>
      <c r="I315" s="106"/>
      <c r="J315" s="55"/>
      <c r="K315" s="45"/>
      <c r="L315" s="2"/>
      <c r="M315" s="2"/>
      <c r="N315" s="2"/>
      <c r="O315" s="2"/>
    </row>
    <row r="316" ht="12" customHeight="1">
      <c r="A316" s="91"/>
      <c r="B316" s="114">
        <v>10161</v>
      </c>
      <c r="C316" t="s" s="115">
        <v>274</v>
      </c>
      <c r="D316" s="116">
        <v>1</v>
      </c>
      <c r="E316" t="s" s="115">
        <v>71</v>
      </c>
      <c r="F316" s="117"/>
      <c r="G316" s="123">
        <v>1000</v>
      </c>
      <c r="H316" s="124">
        <v>0</v>
      </c>
      <c r="I316" s="106"/>
      <c r="J316" s="55"/>
      <c r="K316" s="45"/>
      <c r="L316" s="2"/>
      <c r="M316" s="2"/>
      <c r="N316" s="2"/>
      <c r="O316" s="2"/>
    </row>
    <row r="317" ht="12" customHeight="1">
      <c r="A317" s="91"/>
      <c r="B317" s="131"/>
      <c r="C317" s="117"/>
      <c r="D317" s="117"/>
      <c r="E317" s="117"/>
      <c r="F317" s="117"/>
      <c r="G317" s="123"/>
      <c r="H317" s="124"/>
      <c r="I317" s="106"/>
      <c r="J317" s="55"/>
      <c r="K317" s="45"/>
      <c r="L317" s="2"/>
      <c r="M317" s="2"/>
      <c r="N317" s="2"/>
      <c r="O317" s="2"/>
    </row>
    <row r="318" ht="12" customHeight="1">
      <c r="A318" s="91"/>
      <c r="B318" s="131"/>
      <c r="C318" s="117"/>
      <c r="D318" s="117"/>
      <c r="E318" s="117"/>
      <c r="F318" s="117"/>
      <c r="G318" s="123"/>
      <c r="H318" s="124"/>
      <c r="I318" s="106"/>
      <c r="J318" s="55"/>
      <c r="K318" s="45"/>
      <c r="L318" s="2"/>
      <c r="M318" s="2"/>
      <c r="N318" s="2"/>
      <c r="O318" s="2"/>
    </row>
    <row r="319" ht="12" customHeight="1">
      <c r="A319" s="91"/>
      <c r="B319" s="114">
        <v>10200</v>
      </c>
      <c r="C319" t="s" s="115">
        <v>275</v>
      </c>
      <c r="D319" s="117"/>
      <c r="E319" s="117"/>
      <c r="F319" s="117"/>
      <c r="G319" s="117"/>
      <c r="H319" s="285">
        <f>SUM(H320:H323)</f>
        <v>0</v>
      </c>
      <c r="I319" s="106"/>
      <c r="J319" s="55"/>
      <c r="K319" s="45"/>
      <c r="L319" s="2"/>
      <c r="M319" s="2"/>
      <c r="N319" s="2"/>
      <c r="O319" s="2"/>
    </row>
    <row r="320" ht="12" customHeight="1">
      <c r="A320" s="91"/>
      <c r="B320" s="114">
        <v>10210</v>
      </c>
      <c r="C320" t="s" s="115">
        <v>276</v>
      </c>
      <c r="D320" s="116">
        <v>0</v>
      </c>
      <c r="E320" t="s" s="115">
        <v>277</v>
      </c>
      <c r="F320" s="117"/>
      <c r="G320" s="116">
        <v>35</v>
      </c>
      <c r="H320" s="124">
        <f>D320*G320</f>
        <v>0</v>
      </c>
      <c r="I320" s="106"/>
      <c r="J320" s="55"/>
      <c r="K320" s="45"/>
      <c r="L320" s="2"/>
      <c r="M320" s="2"/>
      <c r="N320" s="2"/>
      <c r="O320" s="2"/>
    </row>
    <row r="321" ht="12" customHeight="1">
      <c r="A321" s="91"/>
      <c r="B321" s="114">
        <v>10220</v>
      </c>
      <c r="C321" t="s" s="115">
        <v>278</v>
      </c>
      <c r="D321" s="116">
        <v>0</v>
      </c>
      <c r="E321" t="s" s="115">
        <v>188</v>
      </c>
      <c r="F321" s="117"/>
      <c r="G321" s="116">
        <v>10</v>
      </c>
      <c r="H321" s="124">
        <f>D321*G321</f>
        <v>0</v>
      </c>
      <c r="I321" s="106"/>
      <c r="J321" s="55"/>
      <c r="K321" s="45"/>
      <c r="L321" s="2"/>
      <c r="M321" s="2"/>
      <c r="N321" s="2"/>
      <c r="O321" s="2"/>
    </row>
    <row r="322" ht="12" customHeight="1">
      <c r="A322" s="91"/>
      <c r="B322" s="114">
        <v>10230</v>
      </c>
      <c r="C322" t="s" s="115">
        <v>279</v>
      </c>
      <c r="D322" s="116">
        <v>0</v>
      </c>
      <c r="E322" t="s" s="115">
        <v>71</v>
      </c>
      <c r="F322" s="117"/>
      <c r="G322" s="123">
        <v>3500</v>
      </c>
      <c r="H322" s="124">
        <f>D322*G322</f>
        <v>0</v>
      </c>
      <c r="I322" s="106"/>
      <c r="J322" s="55"/>
      <c r="K322" s="45"/>
      <c r="L322" s="2"/>
      <c r="M322" s="2"/>
      <c r="N322" s="2"/>
      <c r="O322" s="2"/>
    </row>
    <row r="323" ht="12" customHeight="1">
      <c r="A323" s="91"/>
      <c r="B323" s="114">
        <v>10250</v>
      </c>
      <c r="C323" t="s" s="115">
        <v>280</v>
      </c>
      <c r="D323" s="116">
        <v>0</v>
      </c>
      <c r="E323" t="s" s="115">
        <v>281</v>
      </c>
      <c r="F323" s="117"/>
      <c r="G323" s="116">
        <v>0</v>
      </c>
      <c r="H323" s="124">
        <v>0</v>
      </c>
      <c r="I323" s="106"/>
      <c r="J323" s="55"/>
      <c r="K323" s="45"/>
      <c r="L323" s="2"/>
      <c r="M323" s="2"/>
      <c r="N323" s="2"/>
      <c r="O323" s="2"/>
    </row>
    <row r="324" ht="12" customHeight="1">
      <c r="A324" s="91"/>
      <c r="B324" s="245"/>
      <c r="C324" s="286"/>
      <c r="D324" s="287"/>
      <c r="E324" s="213"/>
      <c r="F324" s="213"/>
      <c r="G324" s="213"/>
      <c r="H324" s="153"/>
      <c r="I324" s="106"/>
      <c r="J324" s="55"/>
      <c r="K324" s="45"/>
      <c r="L324" s="2"/>
      <c r="M324" s="2"/>
      <c r="N324" s="2"/>
      <c r="O324" s="2"/>
    </row>
    <row r="325" ht="12.95" customHeight="1">
      <c r="A325" s="91"/>
      <c r="B325" s="154"/>
      <c r="C325" s="155"/>
      <c r="D325" s="34"/>
      <c r="E325" s="156"/>
      <c r="F325" s="156"/>
      <c r="G325" s="35"/>
      <c r="H325" s="157"/>
      <c r="I325" s="106"/>
      <c r="J325" s="55"/>
      <c r="K325" s="45"/>
      <c r="L325" s="2"/>
      <c r="M325" s="2"/>
      <c r="N325" s="2"/>
      <c r="O325" s="2"/>
    </row>
    <row r="326" ht="13.5" customHeight="1">
      <c r="A326" s="91"/>
      <c r="B326" s="158"/>
      <c r="C326" t="s" s="159">
        <v>86</v>
      </c>
      <c r="D326" s="241"/>
      <c r="E326" s="161"/>
      <c r="F326" s="161"/>
      <c r="G326" s="162"/>
      <c r="H326" s="163">
        <f>SUM(H309:H324)</f>
        <v>0</v>
      </c>
      <c r="I326" s="106"/>
      <c r="J326" s="55"/>
      <c r="K326" s="45"/>
      <c r="L326" s="2"/>
      <c r="M326" s="2"/>
      <c r="N326" s="2"/>
      <c r="O326" s="2"/>
    </row>
    <row r="327" ht="13.5" customHeight="1">
      <c r="A327" s="2"/>
      <c r="B327" s="288"/>
      <c r="C327" s="289"/>
      <c r="D327" s="290"/>
      <c r="E327" s="291"/>
      <c r="F327" s="291"/>
      <c r="G327" s="292"/>
      <c r="H327" s="293"/>
      <c r="I327" s="88"/>
      <c r="J327" s="55"/>
      <c r="K327" s="45"/>
      <c r="L327" s="2"/>
      <c r="M327" s="2"/>
      <c r="N327" s="2"/>
      <c r="O327" s="2"/>
    </row>
    <row r="328" ht="13.5" customHeight="1">
      <c r="A328" s="91"/>
      <c r="B328" s="294"/>
      <c r="C328" t="s" s="295">
        <v>38</v>
      </c>
      <c r="D328" s="296"/>
      <c r="E328" s="296"/>
      <c r="F328" s="296"/>
      <c r="G328" s="296"/>
      <c r="H328" s="297">
        <f>H326+H300+H276+H263+H188+H167+H141+H104+H62+H47</f>
        <v>0</v>
      </c>
      <c r="I328" s="106"/>
      <c r="J328" s="55"/>
      <c r="K328" s="45"/>
      <c r="L328" s="2"/>
      <c r="M328" s="2"/>
      <c r="N328" s="2"/>
      <c r="O328" s="2"/>
    </row>
    <row r="329" ht="16.65" customHeight="1">
      <c r="A329" s="91"/>
      <c r="B329" s="298"/>
      <c r="C329" t="s" s="299">
        <v>29</v>
      </c>
      <c r="D329" s="300">
        <v>0.1</v>
      </c>
      <c r="E329" s="301"/>
      <c r="F329" s="301"/>
      <c r="G329" s="302">
        <f>H328</f>
        <v>0</v>
      </c>
      <c r="H329" s="303">
        <f>D329*G329</f>
        <v>0</v>
      </c>
      <c r="I329" s="106"/>
      <c r="J329" s="55"/>
      <c r="K329" s="45"/>
      <c r="L329" s="2"/>
      <c r="M329" s="2"/>
      <c r="N329" s="2"/>
      <c r="O329" s="2"/>
    </row>
    <row r="330" ht="12.95" customHeight="1">
      <c r="A330" s="91"/>
      <c r="B330" s="304"/>
      <c r="C330" s="305"/>
      <c r="D330" s="306"/>
      <c r="E330" s="307"/>
      <c r="F330" s="307"/>
      <c r="G330" s="308"/>
      <c r="H330" s="309">
        <f>D330*G330</f>
        <v>0</v>
      </c>
      <c r="I330" s="106"/>
      <c r="J330" s="55"/>
      <c r="K330" s="45"/>
      <c r="L330" s="2"/>
      <c r="M330" s="2"/>
      <c r="N330" s="2"/>
      <c r="O330" s="2"/>
    </row>
    <row r="331" ht="13.5" customHeight="1">
      <c r="A331" s="91"/>
      <c r="B331" s="294"/>
      <c r="C331" t="s" s="295">
        <v>31</v>
      </c>
      <c r="D331" s="296"/>
      <c r="E331" s="296"/>
      <c r="F331" s="296"/>
      <c r="G331" s="296"/>
      <c r="H331" s="297">
        <f>H330+H329+H328</f>
        <v>0</v>
      </c>
      <c r="I331" s="106"/>
      <c r="J331" s="55"/>
      <c r="K331" s="45"/>
      <c r="L331" s="2"/>
      <c r="M331" s="2"/>
      <c r="N331" s="2"/>
      <c r="O331" s="2"/>
    </row>
    <row r="332" ht="14.7" customHeight="1">
      <c r="A332" s="2"/>
      <c r="B332" s="310"/>
      <c r="C332" s="310"/>
      <c r="D332" s="310"/>
      <c r="E332" s="310"/>
      <c r="F332" s="310"/>
      <c r="G332" s="310"/>
      <c r="H332" s="311"/>
      <c r="I332" s="50"/>
      <c r="J332" s="55"/>
      <c r="K332" s="45"/>
      <c r="L332" s="2"/>
      <c r="M332" s="2"/>
      <c r="N332" s="2"/>
      <c r="O332" s="2"/>
    </row>
    <row r="333" ht="14.2" customHeight="1">
      <c r="A333" s="2"/>
      <c r="B333" s="45"/>
      <c r="C333" s="45"/>
      <c r="D333" s="45"/>
      <c r="E333" s="45"/>
      <c r="F333" s="45"/>
      <c r="G333" s="45"/>
      <c r="H333" s="49"/>
      <c r="I333" s="50"/>
      <c r="J333" s="55"/>
      <c r="K333" s="45"/>
      <c r="L333" s="2"/>
      <c r="M333" s="2"/>
      <c r="N333" s="2"/>
      <c r="O333" s="2"/>
    </row>
    <row r="334" ht="14.2" customHeight="1">
      <c r="A334" s="2"/>
      <c r="B334" s="45"/>
      <c r="C334" s="45"/>
      <c r="D334" s="45"/>
      <c r="E334" s="45"/>
      <c r="F334" s="45"/>
      <c r="G334" s="45"/>
      <c r="H334" s="49"/>
      <c r="I334" s="50"/>
      <c r="J334" s="55"/>
      <c r="K334" s="45"/>
      <c r="L334" s="2"/>
      <c r="M334" s="2"/>
      <c r="N334" s="2"/>
      <c r="O334" s="2"/>
    </row>
    <row r="335" ht="16.15" customHeight="1">
      <c r="A335" s="2"/>
      <c r="B335" s="45"/>
      <c r="C335" s="78"/>
      <c r="D335" s="45"/>
      <c r="E335" s="46"/>
      <c r="F335" s="46"/>
      <c r="G335" s="45"/>
      <c r="H335" s="49"/>
      <c r="I335" s="50"/>
      <c r="J335" s="55"/>
      <c r="K335" s="186"/>
      <c r="L335" s="2"/>
      <c r="M335" s="2"/>
      <c r="N335" s="2"/>
      <c r="O335" s="2"/>
    </row>
    <row r="336" ht="16.15" customHeight="1">
      <c r="A336" s="2"/>
      <c r="B336" s="45"/>
      <c r="C336" s="78"/>
      <c r="D336" s="45"/>
      <c r="E336" s="46"/>
      <c r="F336" s="46"/>
      <c r="G336" s="45"/>
      <c r="H336" s="49"/>
      <c r="I336" s="50"/>
      <c r="J336" s="55"/>
      <c r="K336" s="186"/>
      <c r="L336" s="2"/>
      <c r="M336" s="2"/>
      <c r="N336" s="2"/>
      <c r="O336" s="2"/>
    </row>
    <row r="337" ht="30" customHeight="1">
      <c r="A337" s="2"/>
      <c r="B337" s="45"/>
      <c r="C337" s="45"/>
      <c r="D337" s="45"/>
      <c r="E337" s="45"/>
      <c r="F337" s="45"/>
      <c r="G337" s="45"/>
      <c r="H337" s="49"/>
      <c r="I337" s="50"/>
      <c r="J337" s="55"/>
      <c r="K337" s="45"/>
      <c r="L337" s="2"/>
      <c r="M337" s="2"/>
      <c r="N337" s="2"/>
      <c r="O337" s="2"/>
    </row>
  </sheetData>
  <mergeCells count="8">
    <mergeCell ref="B8:C8"/>
    <mergeCell ref="B10:C10"/>
    <mergeCell ref="K2:M2"/>
    <mergeCell ref="K13:M13"/>
    <mergeCell ref="B5:C5"/>
    <mergeCell ref="B6:C6"/>
    <mergeCell ref="K14:M14"/>
    <mergeCell ref="K1:M1"/>
  </mergeCells>
  <conditionalFormatting sqref="I2:I12 K31:K32 I36:I63 K36 I82:I155 I181 C189 I220:I225 I229:I238 A233:A234 I244 I257:I259 I264:I265 I273:I275 I282:I290">
    <cfRule type="cellIs" dxfId="0" priority="1" operator="lessThan" stopIfTrue="1">
      <formula>0</formula>
    </cfRule>
  </conditionalFormatting>
  <pageMargins left="0.75" right="0.75" top="1" bottom="1" header="0.5" footer="0.6"/>
  <pageSetup firstPageNumber="1" fitToHeight="1" fitToWidth="1" scale="100" useFirstPageNumber="0" orientation="portrait" pageOrder="downThenOver"/>
  <headerFooter>
    <oddFooter>&amp;C&amp;"Geneva,Regular"&amp;9&amp;K000000Page 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